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135" windowHeight="11280"/>
  </bookViews>
  <sheets>
    <sheet name="Récapitulatif" sheetId="1" r:id="rId1"/>
    <sheet name="Audit" sheetId="2" r:id="rId2"/>
  </sheets>
  <externalReferences>
    <externalReference r:id="rId3"/>
  </externalReferences>
  <definedNames>
    <definedName name="_xlnm._FilterDatabase" localSheetId="1" hidden="1">Audit!$A$5:$BH$5</definedName>
    <definedName name="_xlnm._FilterDatabase" localSheetId="0" hidden="1">Récapitulatif!$A$5:$DR$5</definedName>
    <definedName name="Audit">[1]Propriétés!$C$1:$C$2</definedName>
    <definedName name="Listdyn">OFFSET([1]Propriétés!$A$1,,,COUNTA([1]Propriétés!$A:$A))</definedName>
    <definedName name="ListdynMetier">OFFSET([1]Propriétés!$B$1,,,COUNTA([1]Propriétés!$B:$B))</definedName>
    <definedName name="Listprojet">OFFSET([1]Propriétés!$D$1,,,COUNTA([1]Propriétés!$D:$D))</definedName>
    <definedName name="Listresp">OFFSET([1]Propriétés!$E$1,,,COUNTA([1]Propriétés!$E:$E))</definedName>
  </definedNames>
  <calcPr calcId="152511"/>
</workbook>
</file>

<file path=xl/calcChain.xml><?xml version="1.0" encoding="utf-8"?>
<calcChain xmlns="http://schemas.openxmlformats.org/spreadsheetml/2006/main">
  <c r="BE14" i="2" l="1"/>
  <c r="AZ14" i="2"/>
  <c r="BA14" i="2" s="1"/>
  <c r="AU14" i="2"/>
  <c r="AV14" i="2" s="1"/>
  <c r="AP14" i="2"/>
  <c r="AQ14" i="2" s="1"/>
  <c r="AK14" i="2"/>
  <c r="AL14" i="2" s="1"/>
  <c r="AF14" i="2"/>
  <c r="AA14" i="2"/>
  <c r="AB14" i="2" s="1"/>
  <c r="V14" i="2"/>
  <c r="W14" i="2" s="1"/>
  <c r="X14" i="2" s="1"/>
  <c r="Q14" i="2"/>
  <c r="M14" i="2"/>
  <c r="L14" i="2"/>
  <c r="H14" i="2"/>
  <c r="I14" i="2" s="1"/>
  <c r="G14" i="2"/>
  <c r="BF12" i="2"/>
  <c r="BG12" i="2" s="1"/>
  <c r="BE12" i="2"/>
  <c r="AZ12" i="2"/>
  <c r="AU12" i="2"/>
  <c r="AP12" i="2"/>
  <c r="AQ12" i="2" s="1"/>
  <c r="AK12" i="2"/>
  <c r="AL12" i="2" s="1"/>
  <c r="AM12" i="2" s="1"/>
  <c r="AF12" i="2"/>
  <c r="AG12" i="2" s="1"/>
  <c r="AA12" i="2"/>
  <c r="AB12" i="2" s="1"/>
  <c r="W12" i="2"/>
  <c r="V12" i="2"/>
  <c r="R12" i="2"/>
  <c r="S12" i="2" s="1"/>
  <c r="Q12" i="2"/>
  <c r="L12" i="2"/>
  <c r="G12" i="2"/>
  <c r="BE19" i="2"/>
  <c r="BF19" i="2" s="1"/>
  <c r="BG19" i="2" s="1"/>
  <c r="AZ19" i="2"/>
  <c r="BA19" i="2" s="1"/>
  <c r="BB19" i="2" s="1"/>
  <c r="AU19" i="2"/>
  <c r="AP19" i="2"/>
  <c r="AQ19" i="2" s="1"/>
  <c r="AK19" i="2"/>
  <c r="AL19" i="2" s="1"/>
  <c r="AM19" i="2" s="1"/>
  <c r="AF19" i="2"/>
  <c r="AG19" i="2" s="1"/>
  <c r="AH19" i="2" s="1"/>
  <c r="AA19" i="2"/>
  <c r="V19" i="2"/>
  <c r="Q19" i="2"/>
  <c r="R19" i="2" s="1"/>
  <c r="L19" i="2"/>
  <c r="M19" i="2" s="1"/>
  <c r="N19" i="2" s="1"/>
  <c r="G19" i="2"/>
  <c r="H19" i="2" s="1"/>
  <c r="BE20" i="2"/>
  <c r="BF20" i="2" s="1"/>
  <c r="AZ20" i="2"/>
  <c r="AU20" i="2"/>
  <c r="AV20" i="2" s="1"/>
  <c r="AW20" i="2" s="1"/>
  <c r="AP20" i="2"/>
  <c r="AQ20" i="2" s="1"/>
  <c r="AK20" i="2"/>
  <c r="AF20" i="2"/>
  <c r="AG20" i="2" s="1"/>
  <c r="AH20" i="2" s="1"/>
  <c r="AA20" i="2"/>
  <c r="AB20" i="2" s="1"/>
  <c r="AC20" i="2" s="1"/>
  <c r="W20" i="2"/>
  <c r="X20" i="2" s="1"/>
  <c r="Q20" i="2"/>
  <c r="N20" i="2"/>
  <c r="O20" i="2" s="1"/>
  <c r="J20" i="2"/>
  <c r="BE9" i="2"/>
  <c r="AZ9" i="2"/>
  <c r="AU9" i="2"/>
  <c r="AP9" i="2"/>
  <c r="AM9" i="2"/>
  <c r="AN9" i="2" s="1"/>
  <c r="AH9" i="2"/>
  <c r="AI9" i="2" s="1"/>
  <c r="AB9" i="2"/>
  <c r="W9" i="2"/>
  <c r="R9" i="2"/>
  <c r="S9" i="2" s="1"/>
  <c r="L9" i="2"/>
  <c r="M9" i="2" s="1"/>
  <c r="J9" i="2"/>
  <c r="BE25" i="2"/>
  <c r="BF25" i="2" s="1"/>
  <c r="BG25" i="2" s="1"/>
  <c r="AZ25" i="2"/>
  <c r="AU25" i="2"/>
  <c r="AP25" i="2"/>
  <c r="AQ25" i="2" s="1"/>
  <c r="AK25" i="2"/>
  <c r="AF25" i="2"/>
  <c r="AA25" i="2"/>
  <c r="V25" i="2"/>
  <c r="Q25" i="2"/>
  <c r="N25" i="2"/>
  <c r="O25" i="2" s="1"/>
  <c r="I25" i="2"/>
  <c r="J25" i="2" s="1"/>
  <c r="G25" i="2"/>
  <c r="H25" i="2" s="1"/>
  <c r="BE10" i="2"/>
  <c r="AZ10" i="2"/>
  <c r="AU10" i="2"/>
  <c r="AV10" i="2" s="1"/>
  <c r="AP10" i="2"/>
  <c r="AQ10" i="2" s="1"/>
  <c r="AM10" i="2"/>
  <c r="AN10" i="2" s="1"/>
  <c r="AF10" i="2"/>
  <c r="AG10" i="2" s="1"/>
  <c r="AH10" i="2" s="1"/>
  <c r="AA10" i="2"/>
  <c r="V10" i="2"/>
  <c r="W10" i="2" s="1"/>
  <c r="Q10" i="2"/>
  <c r="L10" i="2"/>
  <c r="G10" i="2"/>
  <c r="H10" i="2" s="1"/>
  <c r="I10" i="2" s="1"/>
  <c r="BE16" i="2"/>
  <c r="AZ16" i="2"/>
  <c r="AU16" i="2"/>
  <c r="AV16" i="2" s="1"/>
  <c r="AW16" i="2" s="1"/>
  <c r="AP16" i="2"/>
  <c r="AK16" i="2"/>
  <c r="AL16" i="2" s="1"/>
  <c r="AF16" i="2"/>
  <c r="AB16" i="2"/>
  <c r="AA16" i="2"/>
  <c r="W16" i="2"/>
  <c r="X16" i="2" s="1"/>
  <c r="V16" i="2"/>
  <c r="Q16" i="2"/>
  <c r="L16" i="2"/>
  <c r="H16" i="2"/>
  <c r="I16" i="2" s="1"/>
  <c r="G16" i="2"/>
  <c r="BE22" i="2"/>
  <c r="AZ22" i="2"/>
  <c r="BA22" i="2" s="1"/>
  <c r="AU22" i="2"/>
  <c r="AP22" i="2"/>
  <c r="AM22" i="2"/>
  <c r="AN22" i="2" s="1"/>
  <c r="AF22" i="2"/>
  <c r="AA22" i="2"/>
  <c r="AB22" i="2" s="1"/>
  <c r="X22" i="2"/>
  <c r="Y22" i="2" s="1"/>
  <c r="R22" i="2"/>
  <c r="S22" i="2" s="1"/>
  <c r="M22" i="2"/>
  <c r="N22" i="2" s="1"/>
  <c r="G22" i="2"/>
  <c r="BE18" i="2"/>
  <c r="AZ18" i="2"/>
  <c r="BA18" i="2" s="1"/>
  <c r="AU18" i="2"/>
  <c r="AV18" i="2" s="1"/>
  <c r="AP18" i="2"/>
  <c r="AK18" i="2"/>
  <c r="AF18" i="2"/>
  <c r="AG18" i="2" s="1"/>
  <c r="AA18" i="2"/>
  <c r="AB18" i="2" s="1"/>
  <c r="V18" i="2"/>
  <c r="Q18" i="2"/>
  <c r="L18" i="2"/>
  <c r="M18" i="2" s="1"/>
  <c r="G18" i="2"/>
  <c r="H18" i="2" s="1"/>
  <c r="BE8" i="2"/>
  <c r="AZ8" i="2"/>
  <c r="AU8" i="2"/>
  <c r="AV8" i="2" s="1"/>
  <c r="AS8" i="2"/>
  <c r="AL8" i="2"/>
  <c r="AM8" i="2" s="1"/>
  <c r="AF8" i="2"/>
  <c r="AD8" i="2"/>
  <c r="AB8" i="2"/>
  <c r="AC8" i="2" s="1"/>
  <c r="X8" i="2"/>
  <c r="Y8" i="2" s="1"/>
  <c r="W8" i="2"/>
  <c r="S8" i="2"/>
  <c r="T8" i="2" s="1"/>
  <c r="L8" i="2"/>
  <c r="M8" i="2" s="1"/>
  <c r="G8" i="2"/>
  <c r="H8" i="2" s="1"/>
  <c r="BE15" i="2"/>
  <c r="AZ15" i="2"/>
  <c r="AU15" i="2"/>
  <c r="AV15" i="2" s="1"/>
  <c r="AP15" i="2"/>
  <c r="AQ15" i="2" s="1"/>
  <c r="AK15" i="2"/>
  <c r="AF15" i="2"/>
  <c r="AA15" i="2"/>
  <c r="AB15" i="2" s="1"/>
  <c r="V15" i="2"/>
  <c r="W15" i="2" s="1"/>
  <c r="Q15" i="2"/>
  <c r="L15" i="2"/>
  <c r="G15" i="2"/>
  <c r="H15" i="2" s="1"/>
  <c r="BE24" i="2"/>
  <c r="BF24" i="2" s="1"/>
  <c r="AZ24" i="2"/>
  <c r="BA24" i="2" s="1"/>
  <c r="BB24" i="2" s="1"/>
  <c r="AU24" i="2"/>
  <c r="AV24" i="2" s="1"/>
  <c r="AW24" i="2" s="1"/>
  <c r="AP24" i="2"/>
  <c r="AQ24" i="2" s="1"/>
  <c r="AR24" i="2" s="1"/>
  <c r="AK24" i="2"/>
  <c r="AL24" i="2" s="1"/>
  <c r="AM24" i="2" s="1"/>
  <c r="AF24" i="2"/>
  <c r="AG24" i="2" s="1"/>
  <c r="AH24" i="2" s="1"/>
  <c r="AA24" i="2"/>
  <c r="AB24" i="2" s="1"/>
  <c r="AC24" i="2" s="1"/>
  <c r="V24" i="2"/>
  <c r="W24" i="2" s="1"/>
  <c r="X24" i="2" s="1"/>
  <c r="Q24" i="2"/>
  <c r="R24" i="2" s="1"/>
  <c r="S24" i="2" s="1"/>
  <c r="N24" i="2"/>
  <c r="O24" i="2" s="1"/>
  <c r="G24" i="2"/>
  <c r="H24" i="2" s="1"/>
  <c r="BE6" i="2"/>
  <c r="BF6" i="2" s="1"/>
  <c r="AZ6" i="2"/>
  <c r="BA6" i="2" s="1"/>
  <c r="AU6" i="2"/>
  <c r="AV6" i="2" s="1"/>
  <c r="AP6" i="2"/>
  <c r="AQ6" i="2" s="1"/>
  <c r="AK6" i="2"/>
  <c r="AL6" i="2" s="1"/>
  <c r="AF6" i="2"/>
  <c r="AG6" i="2" s="1"/>
  <c r="AA6" i="2"/>
  <c r="AB6" i="2" s="1"/>
  <c r="V6" i="2"/>
  <c r="W6" i="2" s="1"/>
  <c r="Q6" i="2"/>
  <c r="R6" i="2" s="1"/>
  <c r="L6" i="2"/>
  <c r="M6" i="2" s="1"/>
  <c r="G6" i="2"/>
  <c r="H6" i="2" s="1"/>
  <c r="BE23" i="2"/>
  <c r="BF23" i="2" s="1"/>
  <c r="AZ23" i="2"/>
  <c r="BA23" i="2" s="1"/>
  <c r="AU23" i="2"/>
  <c r="AV23" i="2" s="1"/>
  <c r="AP23" i="2"/>
  <c r="AQ23" i="2" s="1"/>
  <c r="AK23" i="2"/>
  <c r="AL23" i="2" s="1"/>
  <c r="AF23" i="2"/>
  <c r="AG23" i="2" s="1"/>
  <c r="AA23" i="2"/>
  <c r="AB23" i="2" s="1"/>
  <c r="V23" i="2"/>
  <c r="W23" i="2" s="1"/>
  <c r="Q23" i="2"/>
  <c r="R23" i="2" s="1"/>
  <c r="L23" i="2"/>
  <c r="M23" i="2" s="1"/>
  <c r="G23" i="2"/>
  <c r="H23" i="2" s="1"/>
  <c r="BE17" i="2"/>
  <c r="BF17" i="2" s="1"/>
  <c r="AZ17" i="2"/>
  <c r="BA17" i="2" s="1"/>
  <c r="AU17" i="2"/>
  <c r="AV17" i="2" s="1"/>
  <c r="AP17" i="2"/>
  <c r="AQ17" i="2" s="1"/>
  <c r="AK17" i="2"/>
  <c r="AL17" i="2" s="1"/>
  <c r="AF17" i="2"/>
  <c r="AG17" i="2" s="1"/>
  <c r="AA17" i="2"/>
  <c r="AB17" i="2" s="1"/>
  <c r="V17" i="2"/>
  <c r="W17" i="2" s="1"/>
  <c r="Q17" i="2"/>
  <c r="R17" i="2" s="1"/>
  <c r="L17" i="2"/>
  <c r="M17" i="2" s="1"/>
  <c r="G17" i="2"/>
  <c r="H17" i="2" s="1"/>
  <c r="BE7" i="2"/>
  <c r="BF7" i="2" s="1"/>
  <c r="AZ7" i="2"/>
  <c r="BA7" i="2" s="1"/>
  <c r="AU7" i="2"/>
  <c r="AV7" i="2" s="1"/>
  <c r="AR7" i="2"/>
  <c r="AS7" i="2" s="1"/>
  <c r="AM7" i="2"/>
  <c r="AN7" i="2" s="1"/>
  <c r="AH7" i="2"/>
  <c r="AI7" i="2" s="1"/>
  <c r="AA7" i="2"/>
  <c r="AB7" i="2" s="1"/>
  <c r="AC7" i="2" s="1"/>
  <c r="X7" i="2"/>
  <c r="Y7" i="2" s="1"/>
  <c r="S7" i="2"/>
  <c r="R7" i="2"/>
  <c r="L7" i="2"/>
  <c r="M7" i="2" s="1"/>
  <c r="G7" i="2"/>
  <c r="BE11" i="2"/>
  <c r="BF11" i="2" s="1"/>
  <c r="AZ11" i="2"/>
  <c r="BA11" i="2" s="1"/>
  <c r="AU11" i="2"/>
  <c r="AV11" i="2" s="1"/>
  <c r="AP11" i="2"/>
  <c r="AK11" i="2"/>
  <c r="AL11" i="2" s="1"/>
  <c r="AF11" i="2"/>
  <c r="AG11" i="2" s="1"/>
  <c r="AA11" i="2"/>
  <c r="AB11" i="2" s="1"/>
  <c r="V11" i="2"/>
  <c r="Q11" i="2"/>
  <c r="R11" i="2" s="1"/>
  <c r="L11" i="2"/>
  <c r="M11" i="2" s="1"/>
  <c r="G11" i="2"/>
  <c r="H11" i="2" s="1"/>
  <c r="BE13" i="2"/>
  <c r="AZ13" i="2"/>
  <c r="BA13" i="2" s="1"/>
  <c r="AU13" i="2"/>
  <c r="AV13" i="2" s="1"/>
  <c r="AQ13" i="2"/>
  <c r="AR13" i="2" s="1"/>
  <c r="AS13" i="2" s="1"/>
  <c r="AL13" i="2"/>
  <c r="AF13" i="2"/>
  <c r="AA13" i="2"/>
  <c r="AB13" i="2" s="1"/>
  <c r="V13" i="2"/>
  <c r="Q13" i="2"/>
  <c r="R13" i="2" s="1"/>
  <c r="L13" i="2"/>
  <c r="M13" i="2" s="1"/>
  <c r="I13" i="2"/>
  <c r="J13" i="2" s="1"/>
  <c r="BE21" i="2"/>
  <c r="BF21" i="2" s="1"/>
  <c r="AZ21" i="2"/>
  <c r="BA21" i="2" s="1"/>
  <c r="AU21" i="2"/>
  <c r="AV21" i="2" s="1"/>
  <c r="AP21" i="2"/>
  <c r="AQ21" i="2" s="1"/>
  <c r="AK21" i="2"/>
  <c r="AL21" i="2" s="1"/>
  <c r="AF21" i="2"/>
  <c r="AG21" i="2" s="1"/>
  <c r="AA21" i="2"/>
  <c r="V21" i="2"/>
  <c r="W21" i="2" s="1"/>
  <c r="Q21" i="2"/>
  <c r="L21" i="2"/>
  <c r="G21" i="2"/>
  <c r="CC17" i="1"/>
  <c r="CW17" i="1" s="1"/>
  <c r="CB17" i="1"/>
  <c r="DO17" i="1" s="1"/>
  <c r="CA17" i="1"/>
  <c r="DN17" i="1" s="1"/>
  <c r="BZ17" i="1"/>
  <c r="DM17" i="1" s="1"/>
  <c r="BY17" i="1"/>
  <c r="CS17" i="1" s="1"/>
  <c r="BX17" i="1"/>
  <c r="DK17" i="1" s="1"/>
  <c r="BW17" i="1"/>
  <c r="DJ17" i="1" s="1"/>
  <c r="BV17" i="1"/>
  <c r="BU17" i="1"/>
  <c r="CO17" i="1" s="1"/>
  <c r="BT17" i="1"/>
  <c r="DG17" i="1" s="1"/>
  <c r="BS17" i="1"/>
  <c r="DF17" i="1" s="1"/>
  <c r="BR17" i="1"/>
  <c r="CL17" i="1" s="1"/>
  <c r="BQ17" i="1"/>
  <c r="DE17" i="1" s="1"/>
  <c r="BP17" i="1"/>
  <c r="CJ17" i="1" s="1"/>
  <c r="BO17" i="1"/>
  <c r="DC17" i="1" s="1"/>
  <c r="BN17" i="1"/>
  <c r="BM17" i="1"/>
  <c r="DA17" i="1" s="1"/>
  <c r="BL17" i="1"/>
  <c r="CZ17" i="1" s="1"/>
  <c r="BK17" i="1"/>
  <c r="CY17" i="1" s="1"/>
  <c r="BI17" i="1"/>
  <c r="BF17" i="1"/>
  <c r="BC17" i="1"/>
  <c r="AZ17" i="1"/>
  <c r="AW17" i="1"/>
  <c r="AQ17" i="1"/>
  <c r="AN17" i="1"/>
  <c r="AK17" i="1"/>
  <c r="AH17" i="1"/>
  <c r="AE17" i="1"/>
  <c r="AB17" i="1"/>
  <c r="Y17" i="1"/>
  <c r="V17" i="1"/>
  <c r="S17" i="1"/>
  <c r="P17" i="1"/>
  <c r="M17" i="1"/>
  <c r="J17" i="1"/>
  <c r="G17" i="1"/>
  <c r="CC19" i="1"/>
  <c r="CW19" i="1" s="1"/>
  <c r="CB19" i="1"/>
  <c r="DO19" i="1" s="1"/>
  <c r="CA19" i="1"/>
  <c r="CU19" i="1" s="1"/>
  <c r="BZ19" i="1"/>
  <c r="DM19" i="1" s="1"/>
  <c r="BY19" i="1"/>
  <c r="CS19" i="1" s="1"/>
  <c r="BX19" i="1"/>
  <c r="BW19" i="1"/>
  <c r="CQ19" i="1" s="1"/>
  <c r="BV19" i="1"/>
  <c r="DI19" i="1" s="1"/>
  <c r="BU19" i="1"/>
  <c r="CO19" i="1" s="1"/>
  <c r="BT19" i="1"/>
  <c r="DG19" i="1" s="1"/>
  <c r="BS19" i="1"/>
  <c r="CM19" i="1" s="1"/>
  <c r="BR19" i="1"/>
  <c r="CL19" i="1" s="1"/>
  <c r="BQ19" i="1"/>
  <c r="DE19" i="1" s="1"/>
  <c r="BP19" i="1"/>
  <c r="CJ19" i="1" s="1"/>
  <c r="BO19" i="1"/>
  <c r="DC19" i="1" s="1"/>
  <c r="BN19" i="1"/>
  <c r="DB19" i="1" s="1"/>
  <c r="BM19" i="1"/>
  <c r="DA19" i="1" s="1"/>
  <c r="BL19" i="1"/>
  <c r="CF19" i="1" s="1"/>
  <c r="BK19" i="1"/>
  <c r="CY19" i="1" s="1"/>
  <c r="BI19" i="1"/>
  <c r="BF19" i="1"/>
  <c r="BC19" i="1"/>
  <c r="AZ19" i="1"/>
  <c r="AW19" i="1"/>
  <c r="AQ19" i="1"/>
  <c r="AN19" i="1"/>
  <c r="AK19" i="1"/>
  <c r="AH19" i="1"/>
  <c r="AE19" i="1"/>
  <c r="AB19" i="1"/>
  <c r="Y19" i="1"/>
  <c r="V19" i="1"/>
  <c r="S19" i="1"/>
  <c r="P19" i="1"/>
  <c r="M19" i="1"/>
  <c r="J19" i="1"/>
  <c r="G19" i="1"/>
  <c r="CC14" i="1"/>
  <c r="CW14" i="1" s="1"/>
  <c r="CB14" i="1"/>
  <c r="DO14" i="1" s="1"/>
  <c r="CA14" i="1"/>
  <c r="CU14" i="1" s="1"/>
  <c r="BZ14" i="1"/>
  <c r="DM14" i="1" s="1"/>
  <c r="BY14" i="1"/>
  <c r="CS14" i="1" s="1"/>
  <c r="BX14" i="1"/>
  <c r="DK14" i="1" s="1"/>
  <c r="BW14" i="1"/>
  <c r="CQ14" i="1" s="1"/>
  <c r="BV14" i="1"/>
  <c r="BU14" i="1"/>
  <c r="CO14" i="1" s="1"/>
  <c r="BT14" i="1"/>
  <c r="DG14" i="1" s="1"/>
  <c r="BS14" i="1"/>
  <c r="CM14" i="1" s="1"/>
  <c r="BR14" i="1"/>
  <c r="CL14" i="1" s="1"/>
  <c r="BQ14" i="1"/>
  <c r="DE14" i="1" s="1"/>
  <c r="BP14" i="1"/>
  <c r="DD14" i="1" s="1"/>
  <c r="BO14" i="1"/>
  <c r="DC14" i="1" s="1"/>
  <c r="BN14" i="1"/>
  <c r="BM14" i="1"/>
  <c r="DA14" i="1" s="1"/>
  <c r="BL14" i="1"/>
  <c r="CF14" i="1" s="1"/>
  <c r="BK14" i="1"/>
  <c r="CY14" i="1" s="1"/>
  <c r="BI14" i="1"/>
  <c r="BF14" i="1"/>
  <c r="BC14" i="1"/>
  <c r="AZ14" i="1"/>
  <c r="AW14" i="1"/>
  <c r="AQ14" i="1"/>
  <c r="AN14" i="1"/>
  <c r="AK14" i="1"/>
  <c r="AH14" i="1"/>
  <c r="AE14" i="1"/>
  <c r="AB14" i="1"/>
  <c r="Y14" i="1"/>
  <c r="V14" i="1"/>
  <c r="S14" i="1"/>
  <c r="P14" i="1"/>
  <c r="M14" i="1"/>
  <c r="J14" i="1"/>
  <c r="G14" i="1"/>
  <c r="CC11" i="1"/>
  <c r="CW11" i="1" s="1"/>
  <c r="CB11" i="1"/>
  <c r="CA11" i="1"/>
  <c r="CU11" i="1" s="1"/>
  <c r="BZ11" i="1"/>
  <c r="DM11" i="1" s="1"/>
  <c r="BY11" i="1"/>
  <c r="CS11" i="1" s="1"/>
  <c r="BX11" i="1"/>
  <c r="BW11" i="1"/>
  <c r="CQ11" i="1" s="1"/>
  <c r="BV11" i="1"/>
  <c r="DI11" i="1" s="1"/>
  <c r="BU11" i="1"/>
  <c r="CO11" i="1" s="1"/>
  <c r="BT11" i="1"/>
  <c r="DG11" i="1" s="1"/>
  <c r="BS11" i="1"/>
  <c r="CM11" i="1" s="1"/>
  <c r="BR11" i="1"/>
  <c r="CL11" i="1" s="1"/>
  <c r="BQ11" i="1"/>
  <c r="DE11" i="1" s="1"/>
  <c r="BP11" i="1"/>
  <c r="CJ11" i="1" s="1"/>
  <c r="BO11" i="1"/>
  <c r="DC11" i="1" s="1"/>
  <c r="BN11" i="1"/>
  <c r="DB11" i="1" s="1"/>
  <c r="BM11" i="1"/>
  <c r="DA11" i="1" s="1"/>
  <c r="BL11" i="1"/>
  <c r="BK11" i="1"/>
  <c r="CY11" i="1" s="1"/>
  <c r="BI11" i="1"/>
  <c r="BF11" i="1"/>
  <c r="BC11" i="1"/>
  <c r="AZ11" i="1"/>
  <c r="AW11" i="1"/>
  <c r="AQ11" i="1"/>
  <c r="AN11" i="1"/>
  <c r="AK11" i="1"/>
  <c r="AH11" i="1"/>
  <c r="AE11" i="1"/>
  <c r="AB11" i="1"/>
  <c r="Y11" i="1"/>
  <c r="V11" i="1"/>
  <c r="S11" i="1"/>
  <c r="P11" i="1"/>
  <c r="M11" i="1"/>
  <c r="J11" i="1"/>
  <c r="G11" i="1"/>
  <c r="CC24" i="1"/>
  <c r="CW24" i="1" s="1"/>
  <c r="CB24" i="1"/>
  <c r="DO24" i="1" s="1"/>
  <c r="CA24" i="1"/>
  <c r="CU24" i="1" s="1"/>
  <c r="BZ24" i="1"/>
  <c r="DM24" i="1" s="1"/>
  <c r="BY24" i="1"/>
  <c r="CS24" i="1" s="1"/>
  <c r="BX24" i="1"/>
  <c r="DK24" i="1" s="1"/>
  <c r="BW24" i="1"/>
  <c r="CQ24" i="1" s="1"/>
  <c r="BV24" i="1"/>
  <c r="BU24" i="1"/>
  <c r="CO24" i="1" s="1"/>
  <c r="BT24" i="1"/>
  <c r="DG24" i="1" s="1"/>
  <c r="BS24" i="1"/>
  <c r="CM24" i="1" s="1"/>
  <c r="BR24" i="1"/>
  <c r="CL24" i="1" s="1"/>
  <c r="BQ24" i="1"/>
  <c r="DE24" i="1" s="1"/>
  <c r="BP24" i="1"/>
  <c r="DD24" i="1" s="1"/>
  <c r="BO24" i="1"/>
  <c r="DC24" i="1" s="1"/>
  <c r="BN24" i="1"/>
  <c r="BM24" i="1"/>
  <c r="DA24" i="1" s="1"/>
  <c r="BL24" i="1"/>
  <c r="CF24" i="1" s="1"/>
  <c r="BK24" i="1"/>
  <c r="CY24" i="1" s="1"/>
  <c r="BI24" i="1"/>
  <c r="BF24" i="1"/>
  <c r="BC24" i="1"/>
  <c r="AZ24" i="1"/>
  <c r="AW24" i="1"/>
  <c r="AQ24" i="1"/>
  <c r="AN24" i="1"/>
  <c r="AK24" i="1"/>
  <c r="AH24" i="1"/>
  <c r="AE24" i="1"/>
  <c r="AB24" i="1"/>
  <c r="Y24" i="1"/>
  <c r="V24" i="1"/>
  <c r="S24" i="1"/>
  <c r="P24" i="1"/>
  <c r="M24" i="1"/>
  <c r="J24" i="1"/>
  <c r="G24" i="1"/>
  <c r="CC7" i="1"/>
  <c r="CW7" i="1" s="1"/>
  <c r="CB7" i="1"/>
  <c r="CA7" i="1"/>
  <c r="CU7" i="1" s="1"/>
  <c r="BZ7" i="1"/>
  <c r="DM7" i="1" s="1"/>
  <c r="BY7" i="1"/>
  <c r="CS7" i="1" s="1"/>
  <c r="BX7" i="1"/>
  <c r="BW7" i="1"/>
  <c r="CQ7" i="1" s="1"/>
  <c r="BV7" i="1"/>
  <c r="DI7" i="1" s="1"/>
  <c r="BU7" i="1"/>
  <c r="CO7" i="1" s="1"/>
  <c r="BT7" i="1"/>
  <c r="DG7" i="1" s="1"/>
  <c r="BS7" i="1"/>
  <c r="CM7" i="1" s="1"/>
  <c r="BR7" i="1"/>
  <c r="CL7" i="1" s="1"/>
  <c r="BQ7" i="1"/>
  <c r="DE7" i="1" s="1"/>
  <c r="BP7" i="1"/>
  <c r="CJ7" i="1" s="1"/>
  <c r="BO7" i="1"/>
  <c r="DC7" i="1" s="1"/>
  <c r="BN7" i="1"/>
  <c r="DB7" i="1" s="1"/>
  <c r="BM7" i="1"/>
  <c r="DA7" i="1" s="1"/>
  <c r="BL7" i="1"/>
  <c r="BK7" i="1"/>
  <c r="CY7" i="1" s="1"/>
  <c r="BI7" i="1"/>
  <c r="BF7" i="1"/>
  <c r="BC7" i="1"/>
  <c r="AZ7" i="1"/>
  <c r="AW7" i="1"/>
  <c r="AQ7" i="1"/>
  <c r="AN7" i="1"/>
  <c r="AK7" i="1"/>
  <c r="AH7" i="1"/>
  <c r="AE7" i="1"/>
  <c r="AB7" i="1"/>
  <c r="Y7" i="1"/>
  <c r="V7" i="1"/>
  <c r="S7" i="1"/>
  <c r="P7" i="1"/>
  <c r="M7" i="1"/>
  <c r="J7" i="1"/>
  <c r="G7" i="1"/>
  <c r="CC21" i="1"/>
  <c r="CW21" i="1" s="1"/>
  <c r="CB21" i="1"/>
  <c r="CA21" i="1"/>
  <c r="CU21" i="1" s="1"/>
  <c r="BZ21" i="1"/>
  <c r="BY21" i="1"/>
  <c r="CS21" i="1" s="1"/>
  <c r="BX21" i="1"/>
  <c r="DK21" i="1" s="1"/>
  <c r="BW21" i="1"/>
  <c r="CQ21" i="1" s="1"/>
  <c r="BV21" i="1"/>
  <c r="DI21" i="1" s="1"/>
  <c r="BU21" i="1"/>
  <c r="CO21" i="1" s="1"/>
  <c r="BT21" i="1"/>
  <c r="BS21" i="1"/>
  <c r="CM21" i="1" s="1"/>
  <c r="BR21" i="1"/>
  <c r="CL21" i="1" s="1"/>
  <c r="BQ21" i="1"/>
  <c r="DE21" i="1" s="1"/>
  <c r="BP21" i="1"/>
  <c r="DD21" i="1" s="1"/>
  <c r="BO21" i="1"/>
  <c r="DC21" i="1" s="1"/>
  <c r="BN21" i="1"/>
  <c r="BM21" i="1"/>
  <c r="DA21" i="1" s="1"/>
  <c r="BL21" i="1"/>
  <c r="CF21" i="1" s="1"/>
  <c r="BK21" i="1"/>
  <c r="CY21" i="1" s="1"/>
  <c r="BI21" i="1"/>
  <c r="BF21" i="1"/>
  <c r="BC21" i="1"/>
  <c r="AZ21" i="1"/>
  <c r="AW21" i="1"/>
  <c r="AQ21" i="1"/>
  <c r="AN21" i="1"/>
  <c r="AK21" i="1"/>
  <c r="AH21" i="1"/>
  <c r="AE21" i="1"/>
  <c r="AB21" i="1"/>
  <c r="Y21" i="1"/>
  <c r="V21" i="1"/>
  <c r="S21" i="1"/>
  <c r="P21" i="1"/>
  <c r="M21" i="1"/>
  <c r="J21" i="1"/>
  <c r="G21" i="1"/>
  <c r="CC15" i="1"/>
  <c r="CW15" i="1" s="1"/>
  <c r="CB15" i="1"/>
  <c r="DO15" i="1" s="1"/>
  <c r="CA15" i="1"/>
  <c r="CU15" i="1" s="1"/>
  <c r="BZ15" i="1"/>
  <c r="BY15" i="1"/>
  <c r="CS15" i="1" s="1"/>
  <c r="BX15" i="1"/>
  <c r="BW15" i="1"/>
  <c r="CQ15" i="1" s="1"/>
  <c r="BV15" i="1"/>
  <c r="BU15" i="1"/>
  <c r="CO15" i="1" s="1"/>
  <c r="BT15" i="1"/>
  <c r="DG15" i="1" s="1"/>
  <c r="BS15" i="1"/>
  <c r="CM15" i="1" s="1"/>
  <c r="BR15" i="1"/>
  <c r="CL15" i="1" s="1"/>
  <c r="BQ15" i="1"/>
  <c r="DE15" i="1" s="1"/>
  <c r="BP15" i="1"/>
  <c r="CJ15" i="1" s="1"/>
  <c r="BO15" i="1"/>
  <c r="DC15" i="1" s="1"/>
  <c r="BN15" i="1"/>
  <c r="BM15" i="1"/>
  <c r="DA15" i="1" s="1"/>
  <c r="BL15" i="1"/>
  <c r="CZ15" i="1" s="1"/>
  <c r="BK15" i="1"/>
  <c r="BI15" i="1"/>
  <c r="BF15" i="1"/>
  <c r="BC15" i="1"/>
  <c r="AZ15" i="1"/>
  <c r="AW15" i="1"/>
  <c r="AQ15" i="1"/>
  <c r="AN15" i="1"/>
  <c r="AK15" i="1"/>
  <c r="AH15" i="1"/>
  <c r="AE15" i="1"/>
  <c r="AB15" i="1"/>
  <c r="Y15" i="1"/>
  <c r="V15" i="1"/>
  <c r="S15" i="1"/>
  <c r="P15" i="1"/>
  <c r="M15" i="1"/>
  <c r="J15" i="1"/>
  <c r="G15" i="1"/>
  <c r="CC9" i="1"/>
  <c r="CW9" i="1" s="1"/>
  <c r="CB9" i="1"/>
  <c r="DO9" i="1" s="1"/>
  <c r="CA9" i="1"/>
  <c r="DN9" i="1" s="1"/>
  <c r="BZ9" i="1"/>
  <c r="CT9" i="1" s="1"/>
  <c r="BY9" i="1"/>
  <c r="DL9" i="1" s="1"/>
  <c r="BX9" i="1"/>
  <c r="DK9" i="1" s="1"/>
  <c r="BW9" i="1"/>
  <c r="DJ9" i="1" s="1"/>
  <c r="BV9" i="1"/>
  <c r="DI9" i="1" s="1"/>
  <c r="BU9" i="1"/>
  <c r="DH9" i="1" s="1"/>
  <c r="BT9" i="1"/>
  <c r="DG9" i="1" s="1"/>
  <c r="BS9" i="1"/>
  <c r="CM9" i="1" s="1"/>
  <c r="BR9" i="1"/>
  <c r="CL9" i="1" s="1"/>
  <c r="BQ9" i="1"/>
  <c r="BP9" i="1"/>
  <c r="DD9" i="1" s="1"/>
  <c r="BO9" i="1"/>
  <c r="BN9" i="1"/>
  <c r="CH9" i="1" s="1"/>
  <c r="BM9" i="1"/>
  <c r="CG9" i="1" s="1"/>
  <c r="BL9" i="1"/>
  <c r="CZ9" i="1" s="1"/>
  <c r="BK9" i="1"/>
  <c r="CE9" i="1" s="1"/>
  <c r="BI9" i="1"/>
  <c r="BF9" i="1"/>
  <c r="BC9" i="1"/>
  <c r="AZ9" i="1"/>
  <c r="AW9" i="1"/>
  <c r="AQ9" i="1"/>
  <c r="AN9" i="1"/>
  <c r="AK9" i="1"/>
  <c r="AH9" i="1"/>
  <c r="AE9" i="1"/>
  <c r="AB9" i="1"/>
  <c r="Y9" i="1"/>
  <c r="V9" i="1"/>
  <c r="S9" i="1"/>
  <c r="P9" i="1"/>
  <c r="M9" i="1"/>
  <c r="J9" i="1"/>
  <c r="G9" i="1"/>
  <c r="CC13" i="1"/>
  <c r="CB13" i="1"/>
  <c r="CA13" i="1"/>
  <c r="CU13" i="1" s="1"/>
  <c r="BZ13" i="1"/>
  <c r="BY13" i="1"/>
  <c r="DL13" i="1" s="1"/>
  <c r="BX13" i="1"/>
  <c r="BW13" i="1"/>
  <c r="CQ13" i="1" s="1"/>
  <c r="BV13" i="1"/>
  <c r="CP13" i="1" s="1"/>
  <c r="BU13" i="1"/>
  <c r="DH13" i="1" s="1"/>
  <c r="BT13" i="1"/>
  <c r="BS13" i="1"/>
  <c r="DF13" i="1" s="1"/>
  <c r="BR13" i="1"/>
  <c r="CL13" i="1" s="1"/>
  <c r="BQ13" i="1"/>
  <c r="CK13" i="1" s="1"/>
  <c r="BP13" i="1"/>
  <c r="DD13" i="1" s="1"/>
  <c r="BO13" i="1"/>
  <c r="DC13" i="1" s="1"/>
  <c r="BN13" i="1"/>
  <c r="DB13" i="1" s="1"/>
  <c r="BM13" i="1"/>
  <c r="BL13" i="1"/>
  <c r="CZ13" i="1" s="1"/>
  <c r="BK13" i="1"/>
  <c r="CE13" i="1" s="1"/>
  <c r="BI13" i="1"/>
  <c r="BF13" i="1"/>
  <c r="BC13" i="1"/>
  <c r="AZ13" i="1"/>
  <c r="AW13" i="1"/>
  <c r="AQ13" i="1"/>
  <c r="AN13" i="1"/>
  <c r="AK13" i="1"/>
  <c r="AH13" i="1"/>
  <c r="AE13" i="1"/>
  <c r="AB13" i="1"/>
  <c r="Y13" i="1"/>
  <c r="V13" i="1"/>
  <c r="S13" i="1"/>
  <c r="P13" i="1"/>
  <c r="M13" i="1"/>
  <c r="J13" i="1"/>
  <c r="G13" i="1"/>
  <c r="CC23" i="1"/>
  <c r="DP23" i="1" s="1"/>
  <c r="CB23" i="1"/>
  <c r="CV23" i="1" s="1"/>
  <c r="CA23" i="1"/>
  <c r="DN23" i="1" s="1"/>
  <c r="BZ23" i="1"/>
  <c r="CT23" i="1" s="1"/>
  <c r="BY23" i="1"/>
  <c r="DL23" i="1" s="1"/>
  <c r="BX23" i="1"/>
  <c r="DK23" i="1" s="1"/>
  <c r="BW23" i="1"/>
  <c r="DJ23" i="1" s="1"/>
  <c r="BV23" i="1"/>
  <c r="BU23" i="1"/>
  <c r="CO23" i="1" s="1"/>
  <c r="BT23" i="1"/>
  <c r="DG23" i="1" s="1"/>
  <c r="BS23" i="1"/>
  <c r="DF23" i="1" s="1"/>
  <c r="BR23" i="1"/>
  <c r="CL23" i="1" s="1"/>
  <c r="BQ23" i="1"/>
  <c r="BP23" i="1"/>
  <c r="CJ23" i="1" s="1"/>
  <c r="BO23" i="1"/>
  <c r="CI23" i="1" s="1"/>
  <c r="BN23" i="1"/>
  <c r="DB23" i="1" s="1"/>
  <c r="BM23" i="1"/>
  <c r="DA23" i="1" s="1"/>
  <c r="BL23" i="1"/>
  <c r="BK23" i="1"/>
  <c r="CY23" i="1" s="1"/>
  <c r="BI23" i="1"/>
  <c r="BF23" i="1"/>
  <c r="BC23" i="1"/>
  <c r="AZ23" i="1"/>
  <c r="AW23" i="1"/>
  <c r="AQ23" i="1"/>
  <c r="AN23" i="1"/>
  <c r="AK23" i="1"/>
  <c r="AH23" i="1"/>
  <c r="AE23" i="1"/>
  <c r="AB23" i="1"/>
  <c r="Y23" i="1"/>
  <c r="V23" i="1"/>
  <c r="S23" i="1"/>
  <c r="P23" i="1"/>
  <c r="M23" i="1"/>
  <c r="J23" i="1"/>
  <c r="G23" i="1"/>
  <c r="CC16" i="1"/>
  <c r="DP16" i="1" s="1"/>
  <c r="CB16" i="1"/>
  <c r="CV16" i="1" s="1"/>
  <c r="CA16" i="1"/>
  <c r="CU16" i="1" s="1"/>
  <c r="BZ16" i="1"/>
  <c r="CT16" i="1" s="1"/>
  <c r="BY16" i="1"/>
  <c r="DL16" i="1" s="1"/>
  <c r="BX16" i="1"/>
  <c r="BW16" i="1"/>
  <c r="DJ16" i="1" s="1"/>
  <c r="BV16" i="1"/>
  <c r="BU16" i="1"/>
  <c r="BT16" i="1"/>
  <c r="CN16" i="1" s="1"/>
  <c r="BS16" i="1"/>
  <c r="DF16" i="1" s="1"/>
  <c r="BR16" i="1"/>
  <c r="CL16" i="1" s="1"/>
  <c r="BQ16" i="1"/>
  <c r="BP16" i="1"/>
  <c r="DD16" i="1" s="1"/>
  <c r="BO16" i="1"/>
  <c r="DC16" i="1" s="1"/>
  <c r="BN16" i="1"/>
  <c r="CH16" i="1" s="1"/>
  <c r="BM16" i="1"/>
  <c r="BL16" i="1"/>
  <c r="CZ16" i="1" s="1"/>
  <c r="BK16" i="1"/>
  <c r="CE16" i="1" s="1"/>
  <c r="BI16" i="1"/>
  <c r="BF16" i="1"/>
  <c r="BC16" i="1"/>
  <c r="AZ16" i="1"/>
  <c r="AW16" i="1"/>
  <c r="AQ16" i="1"/>
  <c r="AN16" i="1"/>
  <c r="AK16" i="1"/>
  <c r="AH16" i="1"/>
  <c r="AE16" i="1"/>
  <c r="AB16" i="1"/>
  <c r="Y16" i="1"/>
  <c r="V16" i="1"/>
  <c r="S16" i="1"/>
  <c r="P16" i="1"/>
  <c r="M16" i="1"/>
  <c r="J16" i="1"/>
  <c r="G16" i="1"/>
  <c r="CC6" i="1"/>
  <c r="DP6" i="1" s="1"/>
  <c r="CB6" i="1"/>
  <c r="DO6" i="1" s="1"/>
  <c r="CA6" i="1"/>
  <c r="BZ6" i="1"/>
  <c r="CT6" i="1" s="1"/>
  <c r="BY6" i="1"/>
  <c r="CS6" i="1" s="1"/>
  <c r="BX6" i="1"/>
  <c r="DK6" i="1" s="1"/>
  <c r="BW6" i="1"/>
  <c r="DJ6" i="1" s="1"/>
  <c r="BV6" i="1"/>
  <c r="CP6" i="1" s="1"/>
  <c r="BU6" i="1"/>
  <c r="CO6" i="1" s="1"/>
  <c r="BT6" i="1"/>
  <c r="CN6" i="1" s="1"/>
  <c r="BS6" i="1"/>
  <c r="DF6" i="1" s="1"/>
  <c r="BR6" i="1"/>
  <c r="CL6" i="1" s="1"/>
  <c r="BQ6" i="1"/>
  <c r="DE6" i="1" s="1"/>
  <c r="BP6" i="1"/>
  <c r="BO6" i="1"/>
  <c r="CI6" i="1" s="1"/>
  <c r="BN6" i="1"/>
  <c r="DB6" i="1" s="1"/>
  <c r="BM6" i="1"/>
  <c r="CG6" i="1" s="1"/>
  <c r="BL6" i="1"/>
  <c r="CZ6" i="1" s="1"/>
  <c r="BK6" i="1"/>
  <c r="BI6" i="1"/>
  <c r="BF6" i="1"/>
  <c r="BC6" i="1"/>
  <c r="AZ6" i="1"/>
  <c r="AW6" i="1"/>
  <c r="AQ6" i="1"/>
  <c r="AN6" i="1"/>
  <c r="AK6" i="1"/>
  <c r="AH6" i="1"/>
  <c r="AE6" i="1"/>
  <c r="AB6" i="1"/>
  <c r="V6" i="1"/>
  <c r="S6" i="1"/>
  <c r="P6" i="1"/>
  <c r="M6" i="1"/>
  <c r="J6" i="1"/>
  <c r="G6" i="1"/>
  <c r="CC25" i="1"/>
  <c r="DP25" i="1" s="1"/>
  <c r="CB25" i="1"/>
  <c r="DO25" i="1" s="1"/>
  <c r="CA25" i="1"/>
  <c r="CU25" i="1" s="1"/>
  <c r="BZ25" i="1"/>
  <c r="DM25" i="1" s="1"/>
  <c r="BY25" i="1"/>
  <c r="DL25" i="1" s="1"/>
  <c r="BX25" i="1"/>
  <c r="DK25" i="1" s="1"/>
  <c r="BW25" i="1"/>
  <c r="CQ25" i="1" s="1"/>
  <c r="BV25" i="1"/>
  <c r="DI25" i="1" s="1"/>
  <c r="BU25" i="1"/>
  <c r="DH25" i="1" s="1"/>
  <c r="BT25" i="1"/>
  <c r="DG25" i="1" s="1"/>
  <c r="BS25" i="1"/>
  <c r="CM25" i="1" s="1"/>
  <c r="BR25" i="1"/>
  <c r="CL25" i="1" s="1"/>
  <c r="BQ25" i="1"/>
  <c r="DE25" i="1" s="1"/>
  <c r="BP25" i="1"/>
  <c r="DD25" i="1" s="1"/>
  <c r="BO25" i="1"/>
  <c r="DC25" i="1" s="1"/>
  <c r="BN25" i="1"/>
  <c r="CH25" i="1" s="1"/>
  <c r="BM25" i="1"/>
  <c r="CG25" i="1" s="1"/>
  <c r="BL25" i="1"/>
  <c r="CZ25" i="1" s="1"/>
  <c r="BK25" i="1"/>
  <c r="CY25" i="1" s="1"/>
  <c r="BI25" i="1"/>
  <c r="BF25" i="1"/>
  <c r="BC25" i="1"/>
  <c r="AZ25" i="1"/>
  <c r="AW25" i="1"/>
  <c r="AQ25" i="1"/>
  <c r="AN25" i="1"/>
  <c r="AK25" i="1"/>
  <c r="AH25" i="1"/>
  <c r="AE25" i="1"/>
  <c r="AB25" i="1"/>
  <c r="Y25" i="1"/>
  <c r="V25" i="1"/>
  <c r="S25" i="1"/>
  <c r="P25" i="1"/>
  <c r="M25" i="1"/>
  <c r="J25" i="1"/>
  <c r="G25" i="1"/>
  <c r="CC8" i="1"/>
  <c r="CW8" i="1" s="1"/>
  <c r="CB8" i="1"/>
  <c r="CV8" i="1" s="1"/>
  <c r="CA8" i="1"/>
  <c r="DN8" i="1" s="1"/>
  <c r="BZ8" i="1"/>
  <c r="CT8" i="1" s="1"/>
  <c r="BY8" i="1"/>
  <c r="CS8" i="1" s="1"/>
  <c r="BX8" i="1"/>
  <c r="DK8" i="1" s="1"/>
  <c r="BW8" i="1"/>
  <c r="DJ8" i="1" s="1"/>
  <c r="BV8" i="1"/>
  <c r="CP8" i="1" s="1"/>
  <c r="BU8" i="1"/>
  <c r="CO8" i="1" s="1"/>
  <c r="BT8" i="1"/>
  <c r="CN8" i="1" s="1"/>
  <c r="BS8" i="1"/>
  <c r="DF8" i="1" s="1"/>
  <c r="BR8" i="1"/>
  <c r="CL8" i="1" s="1"/>
  <c r="BQ8" i="1"/>
  <c r="DE8" i="1" s="1"/>
  <c r="BP8" i="1"/>
  <c r="DD8" i="1" s="1"/>
  <c r="BO8" i="1"/>
  <c r="BN8" i="1"/>
  <c r="DB8" i="1" s="1"/>
  <c r="BM8" i="1"/>
  <c r="DA8" i="1" s="1"/>
  <c r="BL8" i="1"/>
  <c r="CF8" i="1" s="1"/>
  <c r="BK8" i="1"/>
  <c r="BI8" i="1"/>
  <c r="BF8" i="1"/>
  <c r="BC8" i="1"/>
  <c r="AZ8" i="1"/>
  <c r="AW8" i="1"/>
  <c r="AQ8" i="1"/>
  <c r="AN8" i="1"/>
  <c r="AK8" i="1"/>
  <c r="AH8" i="1"/>
  <c r="AE8" i="1"/>
  <c r="AB8" i="1"/>
  <c r="Y8" i="1"/>
  <c r="V8" i="1"/>
  <c r="S8" i="1"/>
  <c r="P8" i="1"/>
  <c r="M8" i="1"/>
  <c r="J8" i="1"/>
  <c r="G8" i="1"/>
  <c r="CC12" i="1"/>
  <c r="DP12" i="1" s="1"/>
  <c r="CB12" i="1"/>
  <c r="CV12" i="1" s="1"/>
  <c r="CA12" i="1"/>
  <c r="CU12" i="1" s="1"/>
  <c r="BZ12" i="1"/>
  <c r="CT12" i="1" s="1"/>
  <c r="BY12" i="1"/>
  <c r="DL12" i="1" s="1"/>
  <c r="BX12" i="1"/>
  <c r="CR12" i="1" s="1"/>
  <c r="BW12" i="1"/>
  <c r="BV12" i="1"/>
  <c r="CP12" i="1" s="1"/>
  <c r="BU12" i="1"/>
  <c r="DH12" i="1" s="1"/>
  <c r="BT12" i="1"/>
  <c r="CN12" i="1" s="1"/>
  <c r="BS12" i="1"/>
  <c r="BR12" i="1"/>
  <c r="CL12" i="1" s="1"/>
  <c r="BQ12" i="1"/>
  <c r="CK12" i="1" s="1"/>
  <c r="BP12" i="1"/>
  <c r="DD12" i="1" s="1"/>
  <c r="BO12" i="1"/>
  <c r="DC12" i="1" s="1"/>
  <c r="BN12" i="1"/>
  <c r="CH12" i="1" s="1"/>
  <c r="BM12" i="1"/>
  <c r="DA12" i="1" s="1"/>
  <c r="BL12" i="1"/>
  <c r="CZ12" i="1" s="1"/>
  <c r="BK12" i="1"/>
  <c r="CY12" i="1" s="1"/>
  <c r="BI12" i="1"/>
  <c r="BF12" i="1"/>
  <c r="BC12" i="1"/>
  <c r="AZ12" i="1"/>
  <c r="AW12" i="1"/>
  <c r="AQ12" i="1"/>
  <c r="AN12" i="1"/>
  <c r="AK12" i="1"/>
  <c r="AH12" i="1"/>
  <c r="AE12" i="1"/>
  <c r="AB12" i="1"/>
  <c r="Y12" i="1"/>
  <c r="V12" i="1"/>
  <c r="S12" i="1"/>
  <c r="P12" i="1"/>
  <c r="M12" i="1"/>
  <c r="J12" i="1"/>
  <c r="G12" i="1"/>
  <c r="CC22" i="1"/>
  <c r="CW22" i="1" s="1"/>
  <c r="CB22" i="1"/>
  <c r="CV22" i="1" s="1"/>
  <c r="CA22" i="1"/>
  <c r="DN22" i="1" s="1"/>
  <c r="BZ22" i="1"/>
  <c r="CT22" i="1" s="1"/>
  <c r="BY22" i="1"/>
  <c r="CS22" i="1" s="1"/>
  <c r="BX22" i="1"/>
  <c r="DK22" i="1" s="1"/>
  <c r="BW22" i="1"/>
  <c r="DJ22" i="1" s="1"/>
  <c r="BV22" i="1"/>
  <c r="CP22" i="1" s="1"/>
  <c r="BU22" i="1"/>
  <c r="CO22" i="1" s="1"/>
  <c r="BT22" i="1"/>
  <c r="CN22" i="1" s="1"/>
  <c r="BS22" i="1"/>
  <c r="DF22" i="1" s="1"/>
  <c r="BR22" i="1"/>
  <c r="CL22" i="1" s="1"/>
  <c r="BQ22" i="1"/>
  <c r="DE22" i="1" s="1"/>
  <c r="BP22" i="1"/>
  <c r="DD22" i="1" s="1"/>
  <c r="BO22" i="1"/>
  <c r="DC22" i="1" s="1"/>
  <c r="BN22" i="1"/>
  <c r="DB22" i="1" s="1"/>
  <c r="BM22" i="1"/>
  <c r="DA22" i="1" s="1"/>
  <c r="BL22" i="1"/>
  <c r="CF22" i="1" s="1"/>
  <c r="BK22" i="1"/>
  <c r="CE22" i="1" s="1"/>
  <c r="BI22" i="1"/>
  <c r="BF22" i="1"/>
  <c r="BC22" i="1"/>
  <c r="AZ22" i="1"/>
  <c r="AW22" i="1"/>
  <c r="AQ22" i="1"/>
  <c r="AN22" i="1"/>
  <c r="AK22" i="1"/>
  <c r="AH22" i="1"/>
  <c r="AE22" i="1"/>
  <c r="AB22" i="1"/>
  <c r="Y22" i="1"/>
  <c r="V22" i="1"/>
  <c r="S22" i="1"/>
  <c r="P22" i="1"/>
  <c r="M22" i="1"/>
  <c r="J22" i="1"/>
  <c r="G22" i="1"/>
  <c r="CC20" i="1"/>
  <c r="DP20" i="1" s="1"/>
  <c r="CB20" i="1"/>
  <c r="CV20" i="1" s="1"/>
  <c r="CA20" i="1"/>
  <c r="CU20" i="1" s="1"/>
  <c r="BZ20" i="1"/>
  <c r="CT20" i="1" s="1"/>
  <c r="BY20" i="1"/>
  <c r="DL20" i="1" s="1"/>
  <c r="BX20" i="1"/>
  <c r="BW20" i="1"/>
  <c r="CQ20" i="1" s="1"/>
  <c r="BV20" i="1"/>
  <c r="CP20" i="1" s="1"/>
  <c r="BU20" i="1"/>
  <c r="DH20" i="1" s="1"/>
  <c r="BT20" i="1"/>
  <c r="BS20" i="1"/>
  <c r="CM20" i="1" s="1"/>
  <c r="BR20" i="1"/>
  <c r="CL20" i="1" s="1"/>
  <c r="BQ20" i="1"/>
  <c r="DE20" i="1" s="1"/>
  <c r="BP20" i="1"/>
  <c r="DD20" i="1" s="1"/>
  <c r="BO20" i="1"/>
  <c r="DC20" i="1" s="1"/>
  <c r="BN20" i="1"/>
  <c r="CH20" i="1" s="1"/>
  <c r="BM20" i="1"/>
  <c r="BL20" i="1"/>
  <c r="CZ20" i="1" s="1"/>
  <c r="BK20" i="1"/>
  <c r="CY20" i="1" s="1"/>
  <c r="BI20" i="1"/>
  <c r="BF20" i="1"/>
  <c r="BC20" i="1"/>
  <c r="AZ20" i="1"/>
  <c r="AW20" i="1"/>
  <c r="AQ20" i="1"/>
  <c r="AN20" i="1"/>
  <c r="AK20" i="1"/>
  <c r="AH20" i="1"/>
  <c r="AE20" i="1"/>
  <c r="AB20" i="1"/>
  <c r="Y20" i="1"/>
  <c r="V20" i="1"/>
  <c r="S20" i="1"/>
  <c r="P20" i="1"/>
  <c r="M20" i="1"/>
  <c r="J20" i="1"/>
  <c r="G20" i="1"/>
  <c r="CC18" i="1"/>
  <c r="DP18" i="1" s="1"/>
  <c r="CB18" i="1"/>
  <c r="CA18" i="1"/>
  <c r="DN18" i="1" s="1"/>
  <c r="BZ18" i="1"/>
  <c r="CT18" i="1" s="1"/>
  <c r="BY18" i="1"/>
  <c r="CS18" i="1" s="1"/>
  <c r="BX18" i="1"/>
  <c r="CR18" i="1" s="1"/>
  <c r="BW18" i="1"/>
  <c r="DJ18" i="1" s="1"/>
  <c r="BV18" i="1"/>
  <c r="BU18" i="1"/>
  <c r="CO18" i="1" s="1"/>
  <c r="BT18" i="1"/>
  <c r="DG18" i="1" s="1"/>
  <c r="BS18" i="1"/>
  <c r="DF18" i="1" s="1"/>
  <c r="BR18" i="1"/>
  <c r="CL18" i="1" s="1"/>
  <c r="BQ18" i="1"/>
  <c r="DE18" i="1" s="1"/>
  <c r="BP18" i="1"/>
  <c r="DD18" i="1" s="1"/>
  <c r="BO18" i="1"/>
  <c r="CI18" i="1" s="1"/>
  <c r="BN18" i="1"/>
  <c r="DB18" i="1" s="1"/>
  <c r="BM18" i="1"/>
  <c r="CG18" i="1" s="1"/>
  <c r="BL18" i="1"/>
  <c r="CF18" i="1" s="1"/>
  <c r="BK18" i="1"/>
  <c r="CE18" i="1" s="1"/>
  <c r="BI18" i="1"/>
  <c r="BF18" i="1"/>
  <c r="BC18" i="1"/>
  <c r="AZ18" i="1"/>
  <c r="AW18" i="1"/>
  <c r="AQ18" i="1"/>
  <c r="AN18" i="1"/>
  <c r="AK18" i="1"/>
  <c r="AH18" i="1"/>
  <c r="AE18" i="1"/>
  <c r="AB18" i="1"/>
  <c r="Y18" i="1"/>
  <c r="V18" i="1"/>
  <c r="S18" i="1"/>
  <c r="P18" i="1"/>
  <c r="M18" i="1"/>
  <c r="J18" i="1"/>
  <c r="G18" i="1"/>
  <c r="CC10" i="1"/>
  <c r="DP10" i="1" s="1"/>
  <c r="CB10" i="1"/>
  <c r="CV10" i="1" s="1"/>
  <c r="CA10" i="1"/>
  <c r="DN10" i="1" s="1"/>
  <c r="BZ10" i="1"/>
  <c r="DM10" i="1" s="1"/>
  <c r="BY10" i="1"/>
  <c r="DL10" i="1" s="1"/>
  <c r="BX10" i="1"/>
  <c r="CR10" i="1" s="1"/>
  <c r="BW10" i="1"/>
  <c r="CQ10" i="1" s="1"/>
  <c r="BV10" i="1"/>
  <c r="DI10" i="1" s="1"/>
  <c r="BU10" i="1"/>
  <c r="DH10" i="1" s="1"/>
  <c r="BT10" i="1"/>
  <c r="CN10" i="1" s="1"/>
  <c r="BS10" i="1"/>
  <c r="CM10" i="1" s="1"/>
  <c r="BR10" i="1"/>
  <c r="CL10" i="1" s="1"/>
  <c r="BQ10" i="1"/>
  <c r="DE10" i="1" s="1"/>
  <c r="BP10" i="1"/>
  <c r="DD10" i="1" s="1"/>
  <c r="BO10" i="1"/>
  <c r="DC10" i="1" s="1"/>
  <c r="BN10" i="1"/>
  <c r="CH10" i="1" s="1"/>
  <c r="BM10" i="1"/>
  <c r="CG10" i="1" s="1"/>
  <c r="BL10" i="1"/>
  <c r="CZ10" i="1" s="1"/>
  <c r="BK10" i="1"/>
  <c r="CE10" i="1" s="1"/>
  <c r="BI10" i="1"/>
  <c r="BF10" i="1"/>
  <c r="BC10" i="1"/>
  <c r="AZ10" i="1"/>
  <c r="AW10" i="1"/>
  <c r="AQ10" i="1"/>
  <c r="AN10" i="1"/>
  <c r="AK10" i="1"/>
  <c r="AH10" i="1"/>
  <c r="AE10" i="1"/>
  <c r="AB10" i="1"/>
  <c r="Y10" i="1"/>
  <c r="V10" i="1"/>
  <c r="S10" i="1"/>
  <c r="P10" i="1"/>
  <c r="M10" i="1"/>
  <c r="J10" i="1"/>
  <c r="G10" i="1"/>
  <c r="CU23" i="1" l="1"/>
  <c r="AW10" i="2"/>
  <c r="AX10" i="2" s="1"/>
  <c r="M21" i="2"/>
  <c r="N21" i="2" s="1"/>
  <c r="O21" i="2" s="1"/>
  <c r="X21" i="2"/>
  <c r="Y21" i="2" s="1"/>
  <c r="AM21" i="2"/>
  <c r="AN21" i="2" s="1"/>
  <c r="AW21" i="2"/>
  <c r="AX21" i="2" s="1"/>
  <c r="BG21" i="2"/>
  <c r="BH21" i="2" s="1"/>
  <c r="AW13" i="2"/>
  <c r="AX13" i="2" s="1"/>
  <c r="BF13" i="2"/>
  <c r="BG13" i="2" s="1"/>
  <c r="BH13" i="2" s="1"/>
  <c r="N11" i="2"/>
  <c r="O11" i="2" s="1"/>
  <c r="W11" i="2"/>
  <c r="X11" i="2" s="1"/>
  <c r="Y11" i="2" s="1"/>
  <c r="AH11" i="2"/>
  <c r="AI11" i="2" s="1"/>
  <c r="AQ11" i="2"/>
  <c r="AR11" i="2" s="1"/>
  <c r="AS11" i="2" s="1"/>
  <c r="BB11" i="2"/>
  <c r="BC11" i="2" s="1"/>
  <c r="H7" i="2"/>
  <c r="I7" i="2" s="1"/>
  <c r="J7" i="2" s="1"/>
  <c r="T7" i="2"/>
  <c r="AC16" i="2"/>
  <c r="W25" i="2"/>
  <c r="X25" i="2" s="1"/>
  <c r="Y25" i="2" s="1"/>
  <c r="AR25" i="2"/>
  <c r="BG20" i="2"/>
  <c r="W19" i="2"/>
  <c r="X19" i="2" s="1"/>
  <c r="Y19" i="2" s="1"/>
  <c r="AR19" i="2"/>
  <c r="AS19" i="2" s="1"/>
  <c r="H12" i="2"/>
  <c r="I12" i="2" s="1"/>
  <c r="J12" i="2" s="1"/>
  <c r="X12" i="2"/>
  <c r="Y12" i="2" s="1"/>
  <c r="AV12" i="2"/>
  <c r="AW12" i="2" s="1"/>
  <c r="AX12" i="2" s="1"/>
  <c r="N14" i="2"/>
  <c r="O14" i="2" s="1"/>
  <c r="AG14" i="2"/>
  <c r="AH14" i="2" s="1"/>
  <c r="AI14" i="2" s="1"/>
  <c r="AW14" i="2"/>
  <c r="BF14" i="2"/>
  <c r="BG14" i="2" s="1"/>
  <c r="BH14" i="2" s="1"/>
  <c r="DK12" i="1"/>
  <c r="CU18" i="1"/>
  <c r="DH18" i="1"/>
  <c r="DJ20" i="1"/>
  <c r="CY22" i="1"/>
  <c r="DG12" i="1"/>
  <c r="DN12" i="1"/>
  <c r="CQ8" i="1"/>
  <c r="CK6" i="1"/>
  <c r="CQ16" i="1"/>
  <c r="CM23" i="1"/>
  <c r="DC23" i="1"/>
  <c r="CM13" i="1"/>
  <c r="CY13" i="1"/>
  <c r="DJ13" i="1"/>
  <c r="CJ9" i="1"/>
  <c r="CV15" i="1"/>
  <c r="CP21" i="1"/>
  <c r="CP7" i="1"/>
  <c r="CR24" i="1"/>
  <c r="CP11" i="1"/>
  <c r="CR14" i="1"/>
  <c r="DJ19" i="1"/>
  <c r="DD17" i="1"/>
  <c r="CJ18" i="1"/>
  <c r="DK18" i="1"/>
  <c r="DF20" i="1"/>
  <c r="DO20" i="1"/>
  <c r="CI22" i="1"/>
  <c r="DL8" i="1"/>
  <c r="DF25" i="1"/>
  <c r="DA6" i="1"/>
  <c r="DB16" i="1"/>
  <c r="DO16" i="1"/>
  <c r="CE23" i="1"/>
  <c r="CS13" i="1"/>
  <c r="DE13" i="1"/>
  <c r="DN13" i="1"/>
  <c r="CF9" i="1"/>
  <c r="CZ14" i="1"/>
  <c r="DF19" i="1"/>
  <c r="DN19" i="1"/>
  <c r="CI10" i="1"/>
  <c r="CO10" i="1"/>
  <c r="DA10" i="1"/>
  <c r="DG10" i="1"/>
  <c r="DK10" i="1"/>
  <c r="DI22" i="1"/>
  <c r="CM12" i="1"/>
  <c r="DF12" i="1"/>
  <c r="CQ12" i="1"/>
  <c r="DJ12" i="1"/>
  <c r="CE8" i="1"/>
  <c r="CY8" i="1"/>
  <c r="DC8" i="1"/>
  <c r="CI8" i="1"/>
  <c r="DH8" i="1"/>
  <c r="DP8" i="1"/>
  <c r="DM6" i="1"/>
  <c r="CP16" i="1"/>
  <c r="DI16" i="1"/>
  <c r="CR16" i="1"/>
  <c r="DK16" i="1"/>
  <c r="DG16" i="1"/>
  <c r="DM16" i="1"/>
  <c r="DC9" i="1"/>
  <c r="CI9" i="1"/>
  <c r="CK10" i="1"/>
  <c r="CY10" i="1"/>
  <c r="DJ10" i="1"/>
  <c r="DO10" i="1"/>
  <c r="CP18" i="1"/>
  <c r="DI18" i="1"/>
  <c r="DO18" i="1"/>
  <c r="CV18" i="1"/>
  <c r="CN18" i="1"/>
  <c r="CZ18" i="1"/>
  <c r="DM18" i="1"/>
  <c r="CN20" i="1"/>
  <c r="DG20" i="1"/>
  <c r="CR20" i="1"/>
  <c r="DK20" i="1"/>
  <c r="DM20" i="1"/>
  <c r="DM22" i="1"/>
  <c r="CF6" i="1"/>
  <c r="CR6" i="1"/>
  <c r="DI6" i="1"/>
  <c r="CP23" i="1"/>
  <c r="DI23" i="1"/>
  <c r="DM23" i="1"/>
  <c r="CN13" i="1"/>
  <c r="DG13" i="1"/>
  <c r="CR13" i="1"/>
  <c r="DK13" i="1"/>
  <c r="DM13" i="1"/>
  <c r="CT13" i="1"/>
  <c r="CV13" i="1"/>
  <c r="DO13" i="1"/>
  <c r="CH13" i="1"/>
  <c r="CU9" i="1"/>
  <c r="DF9" i="1"/>
  <c r="DH15" i="1"/>
  <c r="DL15" i="1"/>
  <c r="DP15" i="1"/>
  <c r="CD21" i="1"/>
  <c r="CH21" i="1"/>
  <c r="CR21" i="1"/>
  <c r="DB21" i="1"/>
  <c r="DH21" i="1"/>
  <c r="DL21" i="1"/>
  <c r="DP21" i="1"/>
  <c r="CH7" i="1"/>
  <c r="DD7" i="1"/>
  <c r="DH7" i="1"/>
  <c r="DL7" i="1"/>
  <c r="DP7" i="1"/>
  <c r="CJ24" i="1"/>
  <c r="CZ24" i="1"/>
  <c r="DH24" i="1"/>
  <c r="DL24" i="1"/>
  <c r="DP24" i="1"/>
  <c r="CH11" i="1"/>
  <c r="DD11" i="1"/>
  <c r="DH11" i="1"/>
  <c r="DL11" i="1"/>
  <c r="DP11" i="1"/>
  <c r="CJ14" i="1"/>
  <c r="CT14" i="1"/>
  <c r="DF14" i="1"/>
  <c r="DJ14" i="1"/>
  <c r="DN14" i="1"/>
  <c r="CH19" i="1"/>
  <c r="CV19" i="1"/>
  <c r="DH19" i="1"/>
  <c r="DL19" i="1"/>
  <c r="DP19" i="1"/>
  <c r="CR17" i="1"/>
  <c r="DH17" i="1"/>
  <c r="DP17" i="1"/>
  <c r="H21" i="2"/>
  <c r="I21" i="2" s="1"/>
  <c r="J21" i="2" s="1"/>
  <c r="R21" i="2"/>
  <c r="S21" i="2" s="1"/>
  <c r="T21" i="2" s="1"/>
  <c r="AB21" i="2"/>
  <c r="AC21" i="2" s="1"/>
  <c r="AD21" i="2" s="1"/>
  <c r="AH21" i="2"/>
  <c r="AI21" i="2" s="1"/>
  <c r="AR21" i="2"/>
  <c r="AS21" i="2" s="1"/>
  <c r="BB21" i="2"/>
  <c r="BC21" i="2" s="1"/>
  <c r="BB13" i="2"/>
  <c r="BC13" i="2" s="1"/>
  <c r="I11" i="2"/>
  <c r="J11" i="2" s="1"/>
  <c r="S11" i="2"/>
  <c r="T11" i="2" s="1"/>
  <c r="AC11" i="2"/>
  <c r="AD11" i="2" s="1"/>
  <c r="AM11" i="2"/>
  <c r="AN11" i="2" s="1"/>
  <c r="AW11" i="2"/>
  <c r="AX11" i="2" s="1"/>
  <c r="BG11" i="2"/>
  <c r="BH11" i="2" s="1"/>
  <c r="N7" i="2"/>
  <c r="O7" i="2" s="1"/>
  <c r="CD18" i="1"/>
  <c r="CK18" i="1"/>
  <c r="DA18" i="1"/>
  <c r="DL18" i="1"/>
  <c r="CD20" i="1"/>
  <c r="DN20" i="1"/>
  <c r="CQ22" i="1"/>
  <c r="DH22" i="1"/>
  <c r="DL22" i="1"/>
  <c r="DP22" i="1"/>
  <c r="DM12" i="1"/>
  <c r="DO12" i="1"/>
  <c r="DI8" i="1"/>
  <c r="DM8" i="1"/>
  <c r="DJ25" i="1"/>
  <c r="CQ6" i="1"/>
  <c r="CW6" i="1"/>
  <c r="DH6" i="1"/>
  <c r="DL6" i="1"/>
  <c r="CI16" i="1"/>
  <c r="CM16" i="1"/>
  <c r="CY16" i="1"/>
  <c r="DN16" i="1"/>
  <c r="CS23" i="1"/>
  <c r="CI13" i="1"/>
  <c r="CO13" i="1"/>
  <c r="CN9" i="1"/>
  <c r="CV9" i="1"/>
  <c r="DB9" i="1"/>
  <c r="DM9" i="1"/>
  <c r="CF15" i="1"/>
  <c r="CN15" i="1"/>
  <c r="DF15" i="1"/>
  <c r="DJ15" i="1"/>
  <c r="DN15" i="1"/>
  <c r="CZ21" i="1"/>
  <c r="DF21" i="1"/>
  <c r="DJ21" i="1"/>
  <c r="DN21" i="1"/>
  <c r="DF7" i="1"/>
  <c r="DJ7" i="1"/>
  <c r="DN7" i="1"/>
  <c r="DF24" i="1"/>
  <c r="DJ24" i="1"/>
  <c r="DN24" i="1"/>
  <c r="DF11" i="1"/>
  <c r="DJ11" i="1"/>
  <c r="DN11" i="1"/>
  <c r="DH14" i="1"/>
  <c r="DL14" i="1"/>
  <c r="DP14" i="1"/>
  <c r="CP19" i="1"/>
  <c r="DL17" i="1"/>
  <c r="AD7" i="2"/>
  <c r="AQ22" i="2"/>
  <c r="AR22" i="2" s="1"/>
  <c r="AS22" i="2" s="1"/>
  <c r="M10" i="2"/>
  <c r="N10" i="2" s="1"/>
  <c r="O10" i="2" s="1"/>
  <c r="R25" i="2"/>
  <c r="S25" i="2" s="1"/>
  <c r="T25" i="2" s="1"/>
  <c r="AL25" i="2"/>
  <c r="AM25" i="2" s="1"/>
  <c r="AN25" i="2" s="1"/>
  <c r="AC9" i="2"/>
  <c r="AD9" i="2" s="1"/>
  <c r="AL20" i="2"/>
  <c r="AM20" i="2" s="1"/>
  <c r="AN20" i="2" s="1"/>
  <c r="AR20" i="2"/>
  <c r="AS20" i="2" s="1"/>
  <c r="BA20" i="2"/>
  <c r="BB20" i="2" s="1"/>
  <c r="BC20" i="2" s="1"/>
  <c r="S19" i="2"/>
  <c r="AC12" i="2"/>
  <c r="AR12" i="2"/>
  <c r="AM14" i="2"/>
  <c r="BB14" i="2"/>
  <c r="T24" i="2"/>
  <c r="Y24" i="2"/>
  <c r="AD24" i="2"/>
  <c r="AI24" i="2"/>
  <c r="AN24" i="2"/>
  <c r="AS24" i="2"/>
  <c r="AX24" i="2"/>
  <c r="BC24" i="2"/>
  <c r="AD20" i="2"/>
  <c r="AX20" i="2"/>
  <c r="I19" i="2"/>
  <c r="J19" i="2" s="1"/>
  <c r="AB19" i="2"/>
  <c r="AV19" i="2"/>
  <c r="BC19" i="2"/>
  <c r="M12" i="2"/>
  <c r="T12" i="2"/>
  <c r="AH12" i="2"/>
  <c r="AI12" i="2" s="1"/>
  <c r="BA12" i="2"/>
  <c r="R14" i="2"/>
  <c r="Y14" i="2"/>
  <c r="AG13" i="2"/>
  <c r="AH13" i="2" s="1"/>
  <c r="W13" i="2"/>
  <c r="X13" i="2" s="1"/>
  <c r="AL15" i="2"/>
  <c r="AM15" i="2" s="1"/>
  <c r="AQ18" i="2"/>
  <c r="AR18" i="2" s="1"/>
  <c r="AS18" i="2" s="1"/>
  <c r="AR10" i="2"/>
  <c r="AS10" i="2" s="1"/>
  <c r="N13" i="2"/>
  <c r="O13" i="2" s="1"/>
  <c r="R15" i="2"/>
  <c r="S15" i="2" s="1"/>
  <c r="W18" i="2"/>
  <c r="X18" i="2" s="1"/>
  <c r="AV25" i="2"/>
  <c r="AQ9" i="2"/>
  <c r="AR9" i="2" s="1"/>
  <c r="AM13" i="2"/>
  <c r="AN13" i="2" s="1"/>
  <c r="AG8" i="2"/>
  <c r="AH8" i="2" s="1"/>
  <c r="BF8" i="2"/>
  <c r="BG8" i="2" s="1"/>
  <c r="AG25" i="2"/>
  <c r="X9" i="2"/>
  <c r="Y9" i="2" s="1"/>
  <c r="AC14" i="2"/>
  <c r="AD14" i="2" s="1"/>
  <c r="S13" i="2"/>
  <c r="T13" i="2" s="1"/>
  <c r="AC13" i="2"/>
  <c r="AD13" i="2" s="1"/>
  <c r="BF15" i="2"/>
  <c r="BG15" i="2" s="1"/>
  <c r="H22" i="2"/>
  <c r="I22" i="2" s="1"/>
  <c r="J22" i="2" s="1"/>
  <c r="AW7" i="2"/>
  <c r="AX7" i="2" s="1"/>
  <c r="BB7" i="2"/>
  <c r="BC7" i="2" s="1"/>
  <c r="BG7" i="2"/>
  <c r="BH7" i="2" s="1"/>
  <c r="I17" i="2"/>
  <c r="J17" i="2" s="1"/>
  <c r="N17" i="2"/>
  <c r="O17" i="2" s="1"/>
  <c r="S17" i="2"/>
  <c r="T17" i="2" s="1"/>
  <c r="X17" i="2"/>
  <c r="Y17" i="2" s="1"/>
  <c r="AC17" i="2"/>
  <c r="AD17" i="2" s="1"/>
  <c r="AH17" i="2"/>
  <c r="AI17" i="2" s="1"/>
  <c r="AM17" i="2"/>
  <c r="AN17" i="2" s="1"/>
  <c r="AR17" i="2"/>
  <c r="AS17" i="2" s="1"/>
  <c r="AW17" i="2"/>
  <c r="AX17" i="2" s="1"/>
  <c r="BB17" i="2"/>
  <c r="BC17" i="2" s="1"/>
  <c r="BG17" i="2"/>
  <c r="BH17" i="2" s="1"/>
  <c r="I23" i="2"/>
  <c r="J23" i="2" s="1"/>
  <c r="N23" i="2"/>
  <c r="O23" i="2" s="1"/>
  <c r="S23" i="2"/>
  <c r="T23" i="2" s="1"/>
  <c r="X23" i="2"/>
  <c r="Y23" i="2" s="1"/>
  <c r="AC23" i="2"/>
  <c r="AD23" i="2" s="1"/>
  <c r="AH23" i="2"/>
  <c r="AI23" i="2" s="1"/>
  <c r="AM23" i="2"/>
  <c r="AN23" i="2" s="1"/>
  <c r="AR23" i="2"/>
  <c r="AS23" i="2" s="1"/>
  <c r="AW23" i="2"/>
  <c r="AX23" i="2" s="1"/>
  <c r="BB23" i="2"/>
  <c r="BC23" i="2" s="1"/>
  <c r="BG23" i="2"/>
  <c r="BH23" i="2" s="1"/>
  <c r="I6" i="2"/>
  <c r="J6" i="2" s="1"/>
  <c r="N6" i="2"/>
  <c r="O6" i="2" s="1"/>
  <c r="S6" i="2"/>
  <c r="T6" i="2" s="1"/>
  <c r="X6" i="2"/>
  <c r="Y6" i="2" s="1"/>
  <c r="AC6" i="2"/>
  <c r="AD6" i="2" s="1"/>
  <c r="AH6" i="2"/>
  <c r="AI6" i="2" s="1"/>
  <c r="AM6" i="2"/>
  <c r="AN6" i="2" s="1"/>
  <c r="AR6" i="2"/>
  <c r="AS6" i="2" s="1"/>
  <c r="AW6" i="2"/>
  <c r="AX6" i="2" s="1"/>
  <c r="BB6" i="2"/>
  <c r="BC6" i="2" s="1"/>
  <c r="BG6" i="2"/>
  <c r="BH6" i="2" s="1"/>
  <c r="I24" i="2"/>
  <c r="J24" i="2" s="1"/>
  <c r="BG24" i="2"/>
  <c r="BH24" i="2" s="1"/>
  <c r="X15" i="2"/>
  <c r="Y15" i="2" s="1"/>
  <c r="AR15" i="2"/>
  <c r="AS15" i="2" s="1"/>
  <c r="I8" i="2"/>
  <c r="J8" i="2" s="1"/>
  <c r="AN8" i="2"/>
  <c r="I18" i="2"/>
  <c r="J18" i="2" s="1"/>
  <c r="AC18" i="2"/>
  <c r="AD18" i="2" s="1"/>
  <c r="AW18" i="2"/>
  <c r="AX18" i="2" s="1"/>
  <c r="O22" i="2"/>
  <c r="T22" i="2"/>
  <c r="BB22" i="2"/>
  <c r="BC22" i="2" s="1"/>
  <c r="M16" i="2"/>
  <c r="N16" i="2" s="1"/>
  <c r="Y16" i="2"/>
  <c r="AM16" i="2"/>
  <c r="AN16" i="2" s="1"/>
  <c r="BA16" i="2"/>
  <c r="BB16" i="2" s="1"/>
  <c r="J10" i="2"/>
  <c r="X10" i="2"/>
  <c r="Y10" i="2" s="1"/>
  <c r="BF10" i="2"/>
  <c r="BG10" i="2" s="1"/>
  <c r="AB25" i="2"/>
  <c r="AC25" i="2" s="1"/>
  <c r="BA9" i="2"/>
  <c r="BB9" i="2" s="1"/>
  <c r="O19" i="2"/>
  <c r="AN12" i="2"/>
  <c r="AX14" i="2"/>
  <c r="AV22" i="2"/>
  <c r="AG16" i="2"/>
  <c r="AH16" i="2" s="1"/>
  <c r="R10" i="2"/>
  <c r="AR14" i="2"/>
  <c r="AS14" i="2" s="1"/>
  <c r="I15" i="2"/>
  <c r="J15" i="2" s="1"/>
  <c r="M15" i="2"/>
  <c r="N15" i="2" s="1"/>
  <c r="AC15" i="2"/>
  <c r="AD15" i="2" s="1"/>
  <c r="AG15" i="2"/>
  <c r="AW15" i="2"/>
  <c r="AX15" i="2" s="1"/>
  <c r="BA15" i="2"/>
  <c r="N8" i="2"/>
  <c r="O8" i="2" s="1"/>
  <c r="AW8" i="2"/>
  <c r="AX8" i="2" s="1"/>
  <c r="BA8" i="2"/>
  <c r="N18" i="2"/>
  <c r="O18" i="2" s="1"/>
  <c r="R18" i="2"/>
  <c r="S18" i="2" s="1"/>
  <c r="AH18" i="2"/>
  <c r="AI18" i="2" s="1"/>
  <c r="AL18" i="2"/>
  <c r="BB18" i="2"/>
  <c r="BC18" i="2" s="1"/>
  <c r="BF18" i="2"/>
  <c r="AC22" i="2"/>
  <c r="AD22" i="2" s="1"/>
  <c r="AG22" i="2"/>
  <c r="AW22" i="2"/>
  <c r="AX22" i="2" s="1"/>
  <c r="BF22" i="2"/>
  <c r="BG22" i="2" s="1"/>
  <c r="BH22" i="2" s="1"/>
  <c r="R16" i="2"/>
  <c r="S16" i="2" s="1"/>
  <c r="T16" i="2" s="1"/>
  <c r="AQ16" i="2"/>
  <c r="AR16" i="2" s="1"/>
  <c r="BF16" i="2"/>
  <c r="BG16" i="2" s="1"/>
  <c r="BH16" i="2" s="1"/>
  <c r="AB10" i="2"/>
  <c r="AC10" i="2" s="1"/>
  <c r="BA10" i="2"/>
  <c r="BB10" i="2" s="1"/>
  <c r="BA25" i="2"/>
  <c r="BB25" i="2" s="1"/>
  <c r="R20" i="2"/>
  <c r="AI19" i="2"/>
  <c r="BH12" i="2"/>
  <c r="J16" i="2"/>
  <c r="AD16" i="2"/>
  <c r="AX16" i="2"/>
  <c r="AI10" i="2"/>
  <c r="AS25" i="2"/>
  <c r="T9" i="2"/>
  <c r="Y20" i="2"/>
  <c r="BH20" i="2"/>
  <c r="AD12" i="2"/>
  <c r="AN14" i="2"/>
  <c r="BH25" i="2"/>
  <c r="N9" i="2"/>
  <c r="O9" i="2" s="1"/>
  <c r="AV9" i="2"/>
  <c r="BF9" i="2"/>
  <c r="BG9" i="2" s="1"/>
  <c r="AI20" i="2"/>
  <c r="T19" i="2"/>
  <c r="AN19" i="2"/>
  <c r="BH19" i="2"/>
  <c r="AS12" i="2"/>
  <c r="J14" i="2"/>
  <c r="BC14" i="2"/>
  <c r="CT10" i="1"/>
  <c r="CK20" i="1"/>
  <c r="DA20" i="1"/>
  <c r="DG22" i="1"/>
  <c r="DG8" i="1"/>
  <c r="CK25" i="1"/>
  <c r="CS25" i="1"/>
  <c r="DA25" i="1"/>
  <c r="CD16" i="1"/>
  <c r="DA16" i="1"/>
  <c r="DH16" i="1"/>
  <c r="CO16" i="1"/>
  <c r="CZ23" i="1"/>
  <c r="CF23" i="1"/>
  <c r="DP9" i="1"/>
  <c r="CH24" i="1"/>
  <c r="DB24" i="1"/>
  <c r="DI24" i="1"/>
  <c r="CP24" i="1"/>
  <c r="CD24" i="1"/>
  <c r="DF10" i="1"/>
  <c r="DB20" i="1"/>
  <c r="DI20" i="1"/>
  <c r="CD12" i="1"/>
  <c r="CJ8" i="1"/>
  <c r="CR8" i="1"/>
  <c r="CZ8" i="1"/>
  <c r="CD25" i="1"/>
  <c r="CT25" i="1"/>
  <c r="DB25" i="1"/>
  <c r="CD6" i="1"/>
  <c r="CY6" i="1"/>
  <c r="CE6" i="1"/>
  <c r="DN6" i="1"/>
  <c r="CU6" i="1"/>
  <c r="DC6" i="1"/>
  <c r="CG16" i="1"/>
  <c r="DE23" i="1"/>
  <c r="CK23" i="1"/>
  <c r="DD23" i="1"/>
  <c r="DO23" i="1"/>
  <c r="CH14" i="1"/>
  <c r="DB14" i="1"/>
  <c r="DI14" i="1"/>
  <c r="CP14" i="1"/>
  <c r="CD14" i="1"/>
  <c r="CW10" i="1"/>
  <c r="DB10" i="1"/>
  <c r="CM18" i="1"/>
  <c r="CW18" i="1"/>
  <c r="DC18" i="1"/>
  <c r="CG20" i="1"/>
  <c r="CO20" i="1"/>
  <c r="CW20" i="1"/>
  <c r="CM22" i="1"/>
  <c r="CU22" i="1"/>
  <c r="DO22" i="1"/>
  <c r="CG12" i="1"/>
  <c r="CO12" i="1"/>
  <c r="CW12" i="1"/>
  <c r="DE12" i="1"/>
  <c r="CM8" i="1"/>
  <c r="CU8" i="1"/>
  <c r="DO8" i="1"/>
  <c r="CO25" i="1"/>
  <c r="CW25" i="1"/>
  <c r="DD6" i="1"/>
  <c r="CJ6" i="1"/>
  <c r="CV6" i="1"/>
  <c r="DG6" i="1"/>
  <c r="CN23" i="1"/>
  <c r="CW23" i="1"/>
  <c r="DH23" i="1"/>
  <c r="DA13" i="1"/>
  <c r="CG13" i="1"/>
  <c r="DP13" i="1"/>
  <c r="CW13" i="1"/>
  <c r="CO9" i="1"/>
  <c r="DB15" i="1"/>
  <c r="CH15" i="1"/>
  <c r="DI15" i="1"/>
  <c r="CP15" i="1"/>
  <c r="DM15" i="1"/>
  <c r="CT15" i="1"/>
  <c r="CD15" i="1"/>
  <c r="CN7" i="1"/>
  <c r="CN11" i="1"/>
  <c r="CD10" i="1"/>
  <c r="CS20" i="1"/>
  <c r="CS12" i="1"/>
  <c r="DE16" i="1"/>
  <c r="CK16" i="1"/>
  <c r="CW16" i="1"/>
  <c r="CK9" i="1"/>
  <c r="DE9" i="1"/>
  <c r="CP10" i="1"/>
  <c r="CU10" i="1"/>
  <c r="CQ18" i="1"/>
  <c r="CJ22" i="1"/>
  <c r="CR22" i="1"/>
  <c r="CZ22" i="1"/>
  <c r="DB12" i="1"/>
  <c r="DQ12" i="1" s="1"/>
  <c r="DI12" i="1"/>
  <c r="CS10" i="1"/>
  <c r="CY18" i="1"/>
  <c r="CD22" i="1"/>
  <c r="CD8" i="1"/>
  <c r="CP25" i="1"/>
  <c r="CM6" i="1"/>
  <c r="CS16" i="1"/>
  <c r="CG23" i="1"/>
  <c r="CR23" i="1"/>
  <c r="CD13" i="1"/>
  <c r="DI13" i="1"/>
  <c r="DQ13" i="1" s="1"/>
  <c r="CS9" i="1"/>
  <c r="DA9" i="1"/>
  <c r="DM21" i="1"/>
  <c r="CT21" i="1"/>
  <c r="CD7" i="1"/>
  <c r="CZ7" i="1"/>
  <c r="CF7" i="1"/>
  <c r="DK7" i="1"/>
  <c r="CR7" i="1"/>
  <c r="DO7" i="1"/>
  <c r="CV7" i="1"/>
  <c r="CT24" i="1"/>
  <c r="CD11" i="1"/>
  <c r="CZ11" i="1"/>
  <c r="CF11" i="1"/>
  <c r="DK11" i="1"/>
  <c r="CR11" i="1"/>
  <c r="DO11" i="1"/>
  <c r="CV11" i="1"/>
  <c r="CF10" i="1"/>
  <c r="CJ10" i="1"/>
  <c r="CH18" i="1"/>
  <c r="CX18" i="1" s="1"/>
  <c r="DR18" i="1" s="1"/>
  <c r="CF20" i="1"/>
  <c r="CJ20" i="1"/>
  <c r="CH22" i="1"/>
  <c r="CF12" i="1"/>
  <c r="CJ12" i="1"/>
  <c r="CH8" i="1"/>
  <c r="CF25" i="1"/>
  <c r="CJ25" i="1"/>
  <c r="CN25" i="1"/>
  <c r="CR25" i="1"/>
  <c r="CV25" i="1"/>
  <c r="DN25" i="1"/>
  <c r="CD23" i="1"/>
  <c r="CQ23" i="1"/>
  <c r="CR9" i="1"/>
  <c r="DK15" i="1"/>
  <c r="CR15" i="1"/>
  <c r="DD15" i="1"/>
  <c r="CE20" i="1"/>
  <c r="CI20" i="1"/>
  <c r="CG22" i="1"/>
  <c r="CK22" i="1"/>
  <c r="CE12" i="1"/>
  <c r="CI12" i="1"/>
  <c r="CG8" i="1"/>
  <c r="CK8" i="1"/>
  <c r="CE25" i="1"/>
  <c r="CI25" i="1"/>
  <c r="CY9" i="1"/>
  <c r="CD9" i="1"/>
  <c r="CQ9" i="1"/>
  <c r="CY15" i="1"/>
  <c r="CE15" i="1"/>
  <c r="DG21" i="1"/>
  <c r="CN21" i="1"/>
  <c r="DO21" i="1"/>
  <c r="CV21" i="1"/>
  <c r="CJ21" i="1"/>
  <c r="CD19" i="1"/>
  <c r="CZ19" i="1"/>
  <c r="DK19" i="1"/>
  <c r="CR19" i="1"/>
  <c r="CN19" i="1"/>
  <c r="DD19" i="1"/>
  <c r="DB17" i="1"/>
  <c r="CH17" i="1"/>
  <c r="DI17" i="1"/>
  <c r="CP17" i="1"/>
  <c r="CD17" i="1"/>
  <c r="CT17" i="1"/>
  <c r="CH6" i="1"/>
  <c r="CF16" i="1"/>
  <c r="CJ16" i="1"/>
  <c r="CH23" i="1"/>
  <c r="CX23" i="1" s="1"/>
  <c r="DR23" i="1" s="1"/>
  <c r="CF13" i="1"/>
  <c r="CJ13" i="1"/>
  <c r="CP9" i="1"/>
  <c r="CN24" i="1"/>
  <c r="CV24" i="1"/>
  <c r="CN14" i="1"/>
  <c r="CV14" i="1"/>
  <c r="CF17" i="1"/>
  <c r="CN17" i="1"/>
  <c r="CV17" i="1"/>
  <c r="CT7" i="1"/>
  <c r="CT11" i="1"/>
  <c r="CT19" i="1"/>
  <c r="CG15" i="1"/>
  <c r="CK15" i="1"/>
  <c r="CE21" i="1"/>
  <c r="CI21" i="1"/>
  <c r="CG7" i="1"/>
  <c r="CK7" i="1"/>
  <c r="CE24" i="1"/>
  <c r="CI24" i="1"/>
  <c r="CG11" i="1"/>
  <c r="CK11" i="1"/>
  <c r="CE14" i="1"/>
  <c r="CI14" i="1"/>
  <c r="CG19" i="1"/>
  <c r="CK19" i="1"/>
  <c r="CE17" i="1"/>
  <c r="CI17" i="1"/>
  <c r="CM17" i="1"/>
  <c r="CQ17" i="1"/>
  <c r="CU17" i="1"/>
  <c r="CI15" i="1"/>
  <c r="CG21" i="1"/>
  <c r="CK21" i="1"/>
  <c r="CE7" i="1"/>
  <c r="CI7" i="1"/>
  <c r="CG24" i="1"/>
  <c r="CK24" i="1"/>
  <c r="CE11" i="1"/>
  <c r="CI11" i="1"/>
  <c r="CG14" i="1"/>
  <c r="CK14" i="1"/>
  <c r="CE19" i="1"/>
  <c r="CI19" i="1"/>
  <c r="CG17" i="1"/>
  <c r="CK17" i="1"/>
  <c r="CX13" i="1" l="1"/>
  <c r="DR13" i="1" s="1"/>
  <c r="DQ17" i="1"/>
  <c r="DQ16" i="1"/>
  <c r="BH10" i="2"/>
  <c r="BC16" i="2"/>
  <c r="O16" i="2"/>
  <c r="AI13" i="2"/>
  <c r="AD25" i="2"/>
  <c r="DQ14" i="1"/>
  <c r="CX10" i="1"/>
  <c r="DR10" i="1" s="1"/>
  <c r="DQ11" i="1"/>
  <c r="DQ7" i="1"/>
  <c r="DQ24" i="1"/>
  <c r="DQ23" i="1"/>
  <c r="DQ8" i="1"/>
  <c r="DQ20" i="1"/>
  <c r="AI16" i="2"/>
  <c r="BG18" i="2"/>
  <c r="BH18" i="2" s="1"/>
  <c r="BB15" i="2"/>
  <c r="BC15" i="2" s="1"/>
  <c r="T18" i="2"/>
  <c r="AN15" i="2"/>
  <c r="Y13" i="2"/>
  <c r="S14" i="2"/>
  <c r="T14" i="2" s="1"/>
  <c r="BB12" i="2"/>
  <c r="BC12" i="2" s="1"/>
  <c r="N12" i="2"/>
  <c r="O12" i="2" s="1"/>
  <c r="AW19" i="2"/>
  <c r="AX19" i="2" s="1"/>
  <c r="AC19" i="2"/>
  <c r="AD19" i="2" s="1"/>
  <c r="CX9" i="1"/>
  <c r="DR9" i="1" s="1"/>
  <c r="CX16" i="1"/>
  <c r="DR16" i="1" s="1"/>
  <c r="DQ19" i="1"/>
  <c r="DQ15" i="1"/>
  <c r="CX8" i="1"/>
  <c r="DR8" i="1" s="1"/>
  <c r="CX22" i="1"/>
  <c r="DR22" i="1" s="1"/>
  <c r="DQ21" i="1"/>
  <c r="DQ22" i="1"/>
  <c r="DQ10" i="1"/>
  <c r="DQ25" i="1"/>
  <c r="BC10" i="2"/>
  <c r="S20" i="2"/>
  <c r="T20" i="2" s="1"/>
  <c r="AS16" i="2"/>
  <c r="BC9" i="2"/>
  <c r="AH22" i="2"/>
  <c r="AI22" i="2" s="1"/>
  <c r="BB8" i="2"/>
  <c r="BC8" i="2" s="1"/>
  <c r="S10" i="2"/>
  <c r="T10" i="2" s="1"/>
  <c r="BH15" i="2"/>
  <c r="AI8" i="2"/>
  <c r="Y18" i="2"/>
  <c r="T15" i="2"/>
  <c r="BH9" i="2"/>
  <c r="BC25" i="2"/>
  <c r="AM18" i="2"/>
  <c r="AN18" i="2" s="1"/>
  <c r="AH15" i="2"/>
  <c r="AI15" i="2" s="1"/>
  <c r="AH25" i="2"/>
  <c r="AI25" i="2" s="1"/>
  <c r="BH8" i="2"/>
  <c r="AS9" i="2"/>
  <c r="AW25" i="2"/>
  <c r="AX25" i="2" s="1"/>
  <c r="O15" i="2"/>
  <c r="AW9" i="2"/>
  <c r="AX9" i="2" s="1"/>
  <c r="AD10" i="2"/>
  <c r="DQ6" i="1"/>
  <c r="CX19" i="1"/>
  <c r="DR19" i="1" s="1"/>
  <c r="CX7" i="1"/>
  <c r="DR7" i="1" s="1"/>
  <c r="CX17" i="1"/>
  <c r="DR17" i="1" s="1"/>
  <c r="CX24" i="1"/>
  <c r="DR24" i="1" s="1"/>
  <c r="CX15" i="1"/>
  <c r="DR15" i="1" s="1"/>
  <c r="DQ9" i="1"/>
  <c r="DQ18" i="1"/>
  <c r="CX6" i="1"/>
  <c r="DR6" i="1" s="1"/>
  <c r="CX11" i="1"/>
  <c r="DR11" i="1" s="1"/>
  <c r="CX14" i="1"/>
  <c r="DR14" i="1" s="1"/>
  <c r="CX21" i="1"/>
  <c r="DR21" i="1" s="1"/>
  <c r="CX25" i="1"/>
  <c r="DR25" i="1" s="1"/>
  <c r="CX12" i="1"/>
  <c r="DR12" i="1" s="1"/>
  <c r="CX20" i="1"/>
  <c r="DR20" i="1" s="1"/>
</calcChain>
</file>

<file path=xl/comments1.xml><?xml version="1.0" encoding="utf-8"?>
<comments xmlns="http://schemas.openxmlformats.org/spreadsheetml/2006/main">
  <authors>
    <author>DEWALLE Jacques</author>
    <author>DE-TAVERNIER Thierry</author>
    <author>WYSOCKI Matthieu</author>
  </authors>
  <commentList>
    <comment ref="J9" authorId="0" shapeId="0">
      <text>
        <r>
          <rPr>
            <b/>
            <sz val="8"/>
            <color indexed="81"/>
            <rFont val="Tahoma"/>
            <family val="2"/>
          </rPr>
          <t>DEWALLE Jacques:</t>
        </r>
        <r>
          <rPr>
            <sz val="8"/>
            <color indexed="81"/>
            <rFont val="Tahoma"/>
            <family val="2"/>
          </rPr>
          <t xml:space="preserve">
Ne s'est pas présenté le jour de la convoquation.</t>
        </r>
      </text>
    </comment>
    <comment ref="AB18" authorId="1" shapeId="0">
      <text>
        <r>
          <rPr>
            <b/>
            <sz val="8"/>
            <color indexed="81"/>
            <rFont val="Tahoma"/>
            <family val="2"/>
          </rPr>
          <t>DE-TAVERNIER Thierry:</t>
        </r>
        <r>
          <rPr>
            <sz val="8"/>
            <color indexed="81"/>
            <rFont val="Tahoma"/>
            <family val="2"/>
          </rPr>
          <t xml:space="preserve">
Certificat Classique et Spécifique (collage plancher)</t>
        </r>
      </text>
    </comment>
    <comment ref="D23" authorId="1" shapeId="0">
      <text>
        <r>
          <rPr>
            <b/>
            <sz val="8"/>
            <color indexed="81"/>
            <rFont val="Tahoma"/>
            <family val="2"/>
          </rPr>
          <t>DE-TAVERNIER Thierry:
mutation le 2 Mai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23" authorId="1" shapeId="0">
      <text>
        <r>
          <rPr>
            <b/>
            <sz val="8"/>
            <color indexed="81"/>
            <rFont val="Tahoma"/>
            <family val="2"/>
          </rPr>
          <t>DE-TAVERNIER Thierry:</t>
        </r>
        <r>
          <rPr>
            <sz val="8"/>
            <color indexed="81"/>
            <rFont val="Tahoma"/>
            <family val="2"/>
          </rPr>
          <t xml:space="preserve">
Ne serra pas requalifié 
demande de M HEYSE &amp; JP BOULINGUIEZ</t>
        </r>
      </text>
    </comment>
    <comment ref="S24" authorId="2" shape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Ne praticque plus ce procédé, période des 6 mois</t>
        </r>
      </text>
    </comment>
  </commentList>
</comments>
</file>

<file path=xl/comments2.xml><?xml version="1.0" encoding="utf-8"?>
<comments xmlns="http://schemas.openxmlformats.org/spreadsheetml/2006/main">
  <authors>
    <author>DE-TAVERNIER Thierry</author>
    <author>WYSOCKI Matthieu</author>
  </authors>
  <commentList>
    <comment ref="D8" authorId="0" shapeId="0">
      <text>
        <r>
          <rPr>
            <b/>
            <sz val="8"/>
            <color indexed="81"/>
            <rFont val="Tahoma"/>
            <family val="2"/>
          </rPr>
          <t>DE-TAVERNIER Thierry:
mutation le 2 Mai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A8" authorId="1" shape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Ne serra pas requalifié 
demande de M HEYSE &amp; JP BOULINGUIEZ</t>
        </r>
      </text>
    </comment>
    <comment ref="AA9" authorId="1" shape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Ne praticque plus ce procédé, période des 6 mois</t>
        </r>
      </text>
    </comment>
    <comment ref="G17" authorId="1" shape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Sur site Client</t>
        </r>
      </text>
    </comment>
    <comment ref="G18" authorId="1" shape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Sur site Client</t>
        </r>
      </text>
    </comment>
    <comment ref="G19" authorId="1" shape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Sur site Client</t>
        </r>
      </text>
    </comment>
    <comment ref="L22" authorId="1" shape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Ne s'est pas présenté le jour de la convocation</t>
        </r>
      </text>
    </comment>
  </commentList>
</comments>
</file>

<file path=xl/sharedStrings.xml><?xml version="1.0" encoding="utf-8"?>
<sst xmlns="http://schemas.openxmlformats.org/spreadsheetml/2006/main" count="846" uniqueCount="122">
  <si>
    <t>Serrage au couple</t>
  </si>
  <si>
    <t>Câblage</t>
  </si>
  <si>
    <t>Perçage/Taraudage</t>
  </si>
  <si>
    <t>Epinglage/Vissage</t>
  </si>
  <si>
    <t>Rivetage</t>
  </si>
  <si>
    <t>Jeux et affleurements</t>
  </si>
  <si>
    <t>Aspect</t>
  </si>
  <si>
    <t>Collage/Masticage</t>
  </si>
  <si>
    <t>Ecrou à sertir</t>
  </si>
  <si>
    <t>Tuyauterie</t>
  </si>
  <si>
    <t>Initiation câblage</t>
  </si>
  <si>
    <t>WCM Peinture</t>
  </si>
  <si>
    <t>WCM Soudure</t>
  </si>
  <si>
    <t>Auto-contrôle</t>
  </si>
  <si>
    <t>EHS</t>
  </si>
  <si>
    <t>Safety</t>
  </si>
  <si>
    <t>Qualité</t>
  </si>
  <si>
    <t>5S</t>
  </si>
  <si>
    <t>Plan &amp; Documentation</t>
  </si>
  <si>
    <t>Nom</t>
  </si>
  <si>
    <t>Prénom Matricule</t>
  </si>
  <si>
    <t>Projet</t>
  </si>
  <si>
    <t>Responsable EPU</t>
  </si>
  <si>
    <t>Métier</t>
  </si>
  <si>
    <t>Formation</t>
  </si>
  <si>
    <t>Requalification</t>
  </si>
  <si>
    <t>Acquis</t>
  </si>
  <si>
    <t>Sensibilisation</t>
  </si>
  <si>
    <t>non applicable</t>
  </si>
  <si>
    <t>Réalisé</t>
  </si>
  <si>
    <t>Peinture</t>
  </si>
  <si>
    <t>Soudure</t>
  </si>
  <si>
    <t>Formation obligatoire</t>
  </si>
  <si>
    <t>Formations réalisées</t>
  </si>
  <si>
    <t>Non obligatoire</t>
  </si>
  <si>
    <t>Avancement</t>
  </si>
  <si>
    <t>AATEST</t>
  </si>
  <si>
    <t>Test</t>
  </si>
  <si>
    <t>Garnisseur</t>
  </si>
  <si>
    <t>Attente</t>
  </si>
  <si>
    <t>ADAM</t>
  </si>
  <si>
    <t>Joel VPF164154</t>
  </si>
  <si>
    <t>MI09</t>
  </si>
  <si>
    <t>Jarzembowski David</t>
  </si>
  <si>
    <t>OK</t>
  </si>
  <si>
    <t>ADAMCZEWSKI</t>
  </si>
  <si>
    <t>Serge VPF26640</t>
  </si>
  <si>
    <t>MF01</t>
  </si>
  <si>
    <t>Clouet-Foraison Marjo</t>
  </si>
  <si>
    <t>Technicien de contrôle</t>
  </si>
  <si>
    <t>AGEZ*</t>
  </si>
  <si>
    <r>
      <rPr>
        <sz val="11"/>
        <rFont val="Calibri"/>
        <family val="2"/>
        <scheme val="minor"/>
      </rPr>
      <t>Grégory</t>
    </r>
    <r>
      <rPr>
        <b/>
        <sz val="11"/>
        <color rgb="FFC00000"/>
        <rFont val="Calibri"/>
        <family val="2"/>
        <scheme val="minor"/>
      </rPr>
      <t xml:space="preserve"> VPF5060</t>
    </r>
  </si>
  <si>
    <t>Boulinguiez J-Pierre</t>
  </si>
  <si>
    <t xml:space="preserve">AHAMRI </t>
  </si>
  <si>
    <t>Mohamed  FWI206418</t>
  </si>
  <si>
    <t>TTNG</t>
  </si>
  <si>
    <t>Richard René</t>
  </si>
  <si>
    <t>Technicien FWI</t>
  </si>
  <si>
    <t>AIT AMIR</t>
  </si>
  <si>
    <t>Amar VPF25706</t>
  </si>
  <si>
    <t>Wicke Arnaud</t>
  </si>
  <si>
    <t>AIT IHYA</t>
  </si>
  <si>
    <t>Hassan VPF 25708</t>
  </si>
  <si>
    <t>Tout projet</t>
  </si>
  <si>
    <t>Argentel Christophe</t>
  </si>
  <si>
    <t>Peintre</t>
  </si>
  <si>
    <t xml:space="preserve">AJTAI </t>
  </si>
  <si>
    <t>Lucien VPF25895</t>
  </si>
  <si>
    <t>MDL</t>
  </si>
  <si>
    <t>Cableur</t>
  </si>
  <si>
    <t>27/10/2004</t>
  </si>
  <si>
    <t>ALBOT</t>
  </si>
  <si>
    <t>Jean Louis VPF 26634</t>
  </si>
  <si>
    <t>Lutas Jérôme</t>
  </si>
  <si>
    <t>Soudeur</t>
  </si>
  <si>
    <t>ALUNNI</t>
  </si>
  <si>
    <t>Joris VPF244008</t>
  </si>
  <si>
    <t>NOK</t>
  </si>
  <si>
    <t>ANGOT</t>
  </si>
  <si>
    <t xml:space="preserve"> Gilles - FWI144677</t>
  </si>
  <si>
    <t>MP05</t>
  </si>
  <si>
    <t>AOUADI</t>
  </si>
  <si>
    <t>Said VPF193558</t>
  </si>
  <si>
    <t>Verwicht JLouis</t>
  </si>
  <si>
    <t>06/05/2008</t>
  </si>
  <si>
    <t>AOUIMEUR</t>
  </si>
  <si>
    <t>Chabale VPF 260052</t>
  </si>
  <si>
    <t>Los Teques</t>
  </si>
  <si>
    <t>Pluquet Michel</t>
  </si>
  <si>
    <t>AUBURSIN</t>
  </si>
  <si>
    <t>Marie Christine VPF26619</t>
  </si>
  <si>
    <t>Multi projet</t>
  </si>
  <si>
    <t>Cabanel Aurélien</t>
  </si>
  <si>
    <t>Magasinier</t>
  </si>
  <si>
    <t>NA</t>
  </si>
  <si>
    <t xml:space="preserve">AUDEGOND </t>
  </si>
  <si>
    <t>Marc VPF25985</t>
  </si>
  <si>
    <t>07/06/2006</t>
  </si>
  <si>
    <t>AUTHOM</t>
  </si>
  <si>
    <t>Bernard  VPF25712</t>
  </si>
  <si>
    <t>11/04/2007</t>
  </si>
  <si>
    <t>AVISSE</t>
  </si>
  <si>
    <t>René VPF192120</t>
  </si>
  <si>
    <t>Segard Didier</t>
  </si>
  <si>
    <t>08/06/2006</t>
  </si>
  <si>
    <t>BADER</t>
  </si>
  <si>
    <t>Christophe FWI01354</t>
  </si>
  <si>
    <t>27/07/2011</t>
  </si>
  <si>
    <t>BADOUH</t>
  </si>
  <si>
    <t>Rachid VPF238465</t>
  </si>
  <si>
    <t>Dessaint Jean-Pierre</t>
  </si>
  <si>
    <t>Technicien Essai</t>
  </si>
  <si>
    <t xml:space="preserve">BAGUET* </t>
  </si>
  <si>
    <r>
      <rPr>
        <sz val="11"/>
        <rFont val="Calibri"/>
        <family val="2"/>
        <scheme val="minor"/>
      </rPr>
      <t>Rodrigue</t>
    </r>
    <r>
      <rPr>
        <b/>
        <sz val="11"/>
        <color rgb="FFC00000"/>
        <rFont val="Calibri"/>
        <family val="2"/>
        <scheme val="minor"/>
      </rPr>
      <t xml:space="preserve"> VPF2800</t>
    </r>
  </si>
  <si>
    <t>Ligne</t>
  </si>
  <si>
    <t>Date de Formation</t>
  </si>
  <si>
    <t>Audit 6</t>
  </si>
  <si>
    <t>Audit 12</t>
  </si>
  <si>
    <t>Audit 18</t>
  </si>
  <si>
    <t>Requalif</t>
  </si>
  <si>
    <t>Validé</t>
  </si>
  <si>
    <t>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</si>
</sst>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2" tint="-0.749961851863155"/>
      <name val="Calibri"/>
      <family val="2"/>
      <scheme val="minor"/>
    </font>
    <font>
      <b/>
      <sz val="11"/>
      <color theme="5" tint="-0.24994659260841701"/>
      <name val="Calibri"/>
      <family val="2"/>
      <scheme val="minor"/>
    </font>
    <font>
      <b/>
      <sz val="11"/>
      <color theme="3" tint="-0.2499465926084170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Bernard MT Condensed"/>
      <family val="1"/>
    </font>
    <font>
      <b/>
      <sz val="11"/>
      <color rgb="FFC0000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2" tint="-0.24994659260841701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CCC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3">
    <xf numFmtId="0" fontId="0" fillId="0" borderId="0" xfId="0"/>
    <xf numFmtId="0" fontId="0" fillId="0" borderId="1" xfId="0" applyBorder="1" applyAlignment="1" applyProtection="1">
      <alignment vertical="center"/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0" fontId="0" fillId="0" borderId="6" xfId="0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0" fontId="0" fillId="0" borderId="12" xfId="0" applyBorder="1" applyAlignment="1" applyProtection="1">
      <alignment horizontal="left" vertical="center"/>
      <protection locked="0"/>
    </xf>
    <xf numFmtId="0" fontId="0" fillId="0" borderId="12" xfId="0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 vertical="center"/>
      <protection locked="0"/>
    </xf>
    <xf numFmtId="0" fontId="0" fillId="0" borderId="7" xfId="0" applyBorder="1" applyAlignment="1" applyProtection="1">
      <alignment horizontal="left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0" fontId="0" fillId="6" borderId="15" xfId="0" applyFill="1" applyBorder="1" applyProtection="1">
      <protection locked="0"/>
    </xf>
    <xf numFmtId="0" fontId="0" fillId="6" borderId="16" xfId="0" applyFill="1" applyBorder="1" applyProtection="1">
      <protection locked="0"/>
    </xf>
    <xf numFmtId="0" fontId="0" fillId="0" borderId="17" xfId="0" applyBorder="1" applyAlignment="1" applyProtection="1">
      <alignment vertical="center"/>
      <protection locked="0"/>
    </xf>
    <xf numFmtId="0" fontId="0" fillId="0" borderId="18" xfId="0" applyBorder="1" applyAlignment="1" applyProtection="1">
      <alignment vertical="center"/>
      <protection locked="0"/>
    </xf>
    <xf numFmtId="14" fontId="0" fillId="0" borderId="16" xfId="0" applyNumberFormat="1" applyBorder="1" applyAlignment="1" applyProtection="1">
      <alignment horizontal="right"/>
      <protection locked="0"/>
    </xf>
    <xf numFmtId="14" fontId="0" fillId="0" borderId="17" xfId="0" applyNumberFormat="1" applyBorder="1" applyProtection="1"/>
    <xf numFmtId="14" fontId="0" fillId="0" borderId="18" xfId="0" applyNumberFormat="1" applyFill="1" applyBorder="1" applyProtection="1">
      <protection locked="0"/>
    </xf>
    <xf numFmtId="14" fontId="0" fillId="0" borderId="15" xfId="0" applyNumberFormat="1" applyBorder="1" applyAlignment="1" applyProtection="1">
      <alignment horizontal="right"/>
      <protection locked="0"/>
    </xf>
    <xf numFmtId="14" fontId="0" fillId="7" borderId="17" xfId="0" applyNumberFormat="1" applyFill="1" applyBorder="1" applyProtection="1"/>
    <xf numFmtId="0" fontId="0" fillId="0" borderId="12" xfId="0" applyBorder="1" applyAlignment="1" applyProtection="1">
      <alignment horizontal="center" vertical="center" wrapText="1"/>
    </xf>
    <xf numFmtId="0" fontId="0" fillId="0" borderId="15" xfId="0" applyBorder="1" applyProtection="1"/>
    <xf numFmtId="0" fontId="0" fillId="0" borderId="17" xfId="0" applyBorder="1" applyProtection="1"/>
    <xf numFmtId="9" fontId="0" fillId="0" borderId="18" xfId="1" applyNumberFormat="1" applyFont="1" applyBorder="1" applyProtection="1"/>
    <xf numFmtId="0" fontId="0" fillId="8" borderId="15" xfId="0" applyFill="1" applyBorder="1" applyProtection="1">
      <protection locked="0"/>
    </xf>
    <xf numFmtId="0" fontId="6" fillId="0" borderId="16" xfId="0" applyFont="1" applyBorder="1" applyProtection="1">
      <protection locked="0"/>
    </xf>
    <xf numFmtId="0" fontId="0" fillId="0" borderId="18" xfId="0" applyBorder="1" applyProtection="1">
      <protection locked="0"/>
    </xf>
    <xf numFmtId="14" fontId="0" fillId="0" borderId="16" xfId="0" applyNumberFormat="1" applyFont="1" applyBorder="1" applyProtection="1">
      <protection locked="0"/>
    </xf>
    <xf numFmtId="0" fontId="0" fillId="9" borderId="18" xfId="0" applyFill="1" applyBorder="1" applyProtection="1">
      <protection locked="0"/>
    </xf>
    <xf numFmtId="0" fontId="0" fillId="0" borderId="15" xfId="0" applyBorder="1" applyProtection="1">
      <protection locked="0"/>
    </xf>
    <xf numFmtId="14" fontId="0" fillId="0" borderId="15" xfId="0" applyNumberFormat="1" applyBorder="1" applyProtection="1">
      <protection locked="0"/>
    </xf>
    <xf numFmtId="14" fontId="0" fillId="0" borderId="15" xfId="0" applyNumberFormat="1" applyBorder="1" applyAlignment="1" applyProtection="1">
      <protection locked="0"/>
    </xf>
    <xf numFmtId="14" fontId="0" fillId="0" borderId="15" xfId="0" applyNumberFormat="1" applyFont="1" applyBorder="1" applyProtection="1">
      <protection locked="0"/>
    </xf>
    <xf numFmtId="14" fontId="0" fillId="0" borderId="17" xfId="0" applyNumberFormat="1" applyFont="1" applyBorder="1" applyProtection="1"/>
    <xf numFmtId="0" fontId="7" fillId="8" borderId="15" xfId="0" applyFont="1" applyFill="1" applyBorder="1" applyProtection="1">
      <protection locked="0"/>
    </xf>
    <xf numFmtId="0" fontId="7" fillId="0" borderId="16" xfId="0" applyFont="1" applyBorder="1" applyProtection="1">
      <protection locked="0"/>
    </xf>
    <xf numFmtId="0" fontId="7" fillId="0" borderId="17" xfId="0" applyFont="1" applyBorder="1"/>
    <xf numFmtId="0" fontId="7" fillId="0" borderId="18" xfId="0" applyFont="1" applyBorder="1"/>
    <xf numFmtId="14" fontId="7" fillId="0" borderId="17" xfId="0" applyNumberFormat="1" applyFont="1" applyBorder="1" applyProtection="1">
      <protection locked="0"/>
    </xf>
    <xf numFmtId="14" fontId="7" fillId="0" borderId="18" xfId="0" applyNumberFormat="1" applyFont="1" applyFill="1" applyBorder="1" applyProtection="1">
      <protection locked="0"/>
    </xf>
    <xf numFmtId="14" fontId="7" fillId="0" borderId="15" xfId="0" applyNumberFormat="1" applyFont="1" applyBorder="1" applyProtection="1">
      <protection locked="0"/>
    </xf>
    <xf numFmtId="0" fontId="7" fillId="0" borderId="15" xfId="0" applyFont="1" applyBorder="1" applyProtection="1">
      <protection locked="0"/>
    </xf>
    <xf numFmtId="14" fontId="7" fillId="0" borderId="17" xfId="0" applyNumberFormat="1" applyFont="1" applyBorder="1" applyProtection="1"/>
    <xf numFmtId="0" fontId="7" fillId="0" borderId="18" xfId="0" applyFont="1" applyBorder="1" applyProtection="1">
      <protection locked="0"/>
    </xf>
    <xf numFmtId="14" fontId="7" fillId="7" borderId="17" xfId="0" applyNumberFormat="1" applyFont="1" applyFill="1" applyBorder="1" applyProtection="1"/>
    <xf numFmtId="0" fontId="7" fillId="7" borderId="18" xfId="0" applyFont="1" applyFill="1" applyBorder="1" applyProtection="1">
      <protection locked="0"/>
    </xf>
    <xf numFmtId="0" fontId="7" fillId="0" borderId="15" xfId="0" applyFont="1" applyBorder="1" applyProtection="1"/>
    <xf numFmtId="0" fontId="7" fillId="0" borderId="17" xfId="0" applyFont="1" applyBorder="1" applyProtection="1"/>
    <xf numFmtId="9" fontId="7" fillId="0" borderId="18" xfId="1" applyFont="1" applyBorder="1" applyProtection="1"/>
    <xf numFmtId="0" fontId="8" fillId="0" borderId="16" xfId="0" applyFont="1" applyBorder="1" applyProtection="1">
      <protection locked="0"/>
    </xf>
    <xf numFmtId="14" fontId="0" fillId="0" borderId="16" xfId="0" applyNumberFormat="1" applyBorder="1" applyProtection="1">
      <protection locked="0"/>
    </xf>
    <xf numFmtId="14" fontId="0" fillId="9" borderId="18" xfId="0" applyNumberFormat="1" applyFill="1" applyBorder="1" applyProtection="1">
      <protection locked="0"/>
    </xf>
    <xf numFmtId="9" fontId="0" fillId="0" borderId="18" xfId="1" applyFont="1" applyBorder="1" applyProtection="1"/>
    <xf numFmtId="0" fontId="0" fillId="0" borderId="16" xfId="0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7" xfId="0" applyBorder="1" applyProtection="1">
      <protection locked="0"/>
    </xf>
    <xf numFmtId="14" fontId="0" fillId="8" borderId="17" xfId="0" applyNumberFormat="1" applyFill="1" applyBorder="1" applyProtection="1"/>
    <xf numFmtId="0" fontId="0" fillId="0" borderId="16" xfId="0" applyFill="1" applyBorder="1" applyProtection="1">
      <protection locked="0"/>
    </xf>
    <xf numFmtId="0" fontId="0" fillId="8" borderId="15" xfId="0" applyFill="1" applyBorder="1" applyAlignment="1" applyProtection="1">
      <alignment vertical="center"/>
      <protection locked="0"/>
    </xf>
    <xf numFmtId="0" fontId="0" fillId="0" borderId="16" xfId="0" applyBorder="1" applyAlignment="1" applyProtection="1">
      <alignment vertical="center"/>
      <protection locked="0"/>
    </xf>
    <xf numFmtId="0" fontId="0" fillId="0" borderId="18" xfId="0" applyBorder="1" applyAlignment="1" applyProtection="1">
      <protection locked="0"/>
    </xf>
    <xf numFmtId="14" fontId="9" fillId="0" borderId="15" xfId="0" applyNumberFormat="1" applyFont="1" applyFill="1" applyBorder="1" applyAlignment="1">
      <alignment horizontal="right" wrapText="1"/>
    </xf>
    <xf numFmtId="0" fontId="0" fillId="0" borderId="19" xfId="0" applyBorder="1" applyProtection="1">
      <protection locked="0"/>
    </xf>
    <xf numFmtId="0" fontId="0" fillId="0" borderId="15" xfId="0" applyFont="1" applyBorder="1" applyProtection="1">
      <protection locked="0"/>
    </xf>
    <xf numFmtId="0" fontId="0" fillId="0" borderId="15" xfId="0" applyFont="1" applyBorder="1" applyAlignment="1" applyProtection="1">
      <alignment horizontal="center"/>
      <protection locked="0"/>
    </xf>
    <xf numFmtId="14" fontId="0" fillId="0" borderId="20" xfId="0" applyNumberFormat="1" applyBorder="1" applyProtection="1"/>
    <xf numFmtId="0" fontId="6" fillId="0" borderId="17" xfId="0" applyFont="1" applyBorder="1" applyProtection="1">
      <protection locked="0"/>
    </xf>
    <xf numFmtId="0" fontId="0" fillId="0" borderId="15" xfId="0" applyFill="1" applyBorder="1" applyProtection="1">
      <protection locked="0"/>
    </xf>
    <xf numFmtId="0" fontId="0" fillId="7" borderId="15" xfId="0" applyFill="1" applyBorder="1" applyProtection="1">
      <protection locked="0"/>
    </xf>
    <xf numFmtId="0" fontId="8" fillId="7" borderId="16" xfId="0" applyFont="1" applyFill="1" applyBorder="1" applyProtection="1">
      <protection locked="0"/>
    </xf>
    <xf numFmtId="0" fontId="0" fillId="7" borderId="17" xfId="0" applyFill="1" applyBorder="1" applyAlignment="1" applyProtection="1">
      <alignment vertical="center"/>
      <protection locked="0"/>
    </xf>
    <xf numFmtId="0" fontId="0" fillId="7" borderId="18" xfId="0" applyFill="1" applyBorder="1" applyAlignment="1" applyProtection="1">
      <alignment vertical="center"/>
      <protection locked="0"/>
    </xf>
    <xf numFmtId="14" fontId="0" fillId="0" borderId="21" xfId="0" applyNumberFormat="1" applyBorder="1" applyProtection="1"/>
    <xf numFmtId="20" fontId="0" fillId="0" borderId="15" xfId="0" applyNumberFormat="1" applyBorder="1" applyProtection="1">
      <protection locked="0"/>
    </xf>
    <xf numFmtId="0" fontId="0" fillId="0" borderId="0" xfId="0" applyBorder="1"/>
    <xf numFmtId="0" fontId="2" fillId="0" borderId="22" xfId="0" applyFont="1" applyFill="1" applyBorder="1" applyAlignment="1" applyProtection="1">
      <alignment horizontal="left" vertical="center"/>
      <protection locked="0"/>
    </xf>
    <xf numFmtId="0" fontId="2" fillId="0" borderId="6" xfId="0" applyFont="1" applyBorder="1" applyAlignment="1" applyProtection="1">
      <alignment horizontal="left" vertical="center"/>
      <protection locked="0"/>
    </xf>
    <xf numFmtId="0" fontId="2" fillId="0" borderId="7" xfId="0" applyFont="1" applyBorder="1" applyAlignment="1" applyProtection="1">
      <alignment horizontal="left" vertical="center"/>
      <protection locked="0"/>
    </xf>
    <xf numFmtId="0" fontId="2" fillId="10" borderId="7" xfId="0" applyFont="1" applyFill="1" applyBorder="1" applyAlignment="1" applyProtection="1">
      <alignment horizontal="left" vertical="center"/>
      <protection locked="0"/>
    </xf>
    <xf numFmtId="0" fontId="2" fillId="0" borderId="6" xfId="0" applyFont="1" applyFill="1" applyBorder="1" applyAlignment="1" applyProtection="1">
      <alignment horizontal="left" vertical="center"/>
      <protection locked="0"/>
    </xf>
    <xf numFmtId="0" fontId="2" fillId="10" borderId="8" xfId="0" applyFont="1" applyFill="1" applyBorder="1" applyAlignment="1" applyProtection="1">
      <alignment horizontal="left" vertical="center"/>
      <protection locked="0"/>
    </xf>
    <xf numFmtId="164" fontId="0" fillId="0" borderId="25" xfId="0" applyNumberFormat="1" applyBorder="1"/>
    <xf numFmtId="164" fontId="0" fillId="0" borderId="26" xfId="0" applyNumberFormat="1" applyBorder="1"/>
    <xf numFmtId="164" fontId="0" fillId="10" borderId="27" xfId="0" applyNumberFormat="1" applyFill="1" applyBorder="1"/>
    <xf numFmtId="164" fontId="0" fillId="0" borderId="15" xfId="0" applyNumberFormat="1" applyBorder="1"/>
    <xf numFmtId="164" fontId="0" fillId="0" borderId="17" xfId="0" applyNumberFormat="1" applyBorder="1"/>
    <xf numFmtId="164" fontId="0" fillId="10" borderId="18" xfId="0" applyNumberFormat="1" applyFill="1" applyBorder="1"/>
    <xf numFmtId="14" fontId="0" fillId="0" borderId="23" xfId="0" applyNumberFormat="1" applyBorder="1" applyAlignment="1" applyProtection="1">
      <alignment horizontal="right"/>
      <protection locked="0"/>
    </xf>
    <xf numFmtId="14" fontId="0" fillId="0" borderId="24" xfId="0" applyNumberFormat="1" applyBorder="1" applyProtection="1">
      <protection locked="0"/>
    </xf>
    <xf numFmtId="0" fontId="0" fillId="0" borderId="24" xfId="0" applyBorder="1" applyProtection="1">
      <protection locked="0"/>
    </xf>
    <xf numFmtId="14" fontId="0" fillId="0" borderId="23" xfId="0" applyNumberFormat="1" applyBorder="1" applyProtection="1">
      <protection locked="0"/>
    </xf>
    <xf numFmtId="0" fontId="0" fillId="0" borderId="23" xfId="0" applyBorder="1" applyProtection="1">
      <protection locked="0"/>
    </xf>
    <xf numFmtId="0" fontId="0" fillId="0" borderId="23" xfId="0" applyBorder="1" applyAlignment="1" applyProtection="1">
      <alignment horizontal="right"/>
      <protection locked="0"/>
    </xf>
    <xf numFmtId="164" fontId="0" fillId="0" borderId="15" xfId="0" applyNumberFormat="1" applyBorder="1" applyAlignment="1">
      <alignment horizontal="left"/>
    </xf>
    <xf numFmtId="0" fontId="7" fillId="0" borderId="19" xfId="0" applyFont="1" applyBorder="1"/>
    <xf numFmtId="164" fontId="0" fillId="0" borderId="16" xfId="0" applyNumberFormat="1" applyBorder="1"/>
    <xf numFmtId="164" fontId="0" fillId="10" borderId="16" xfId="0" applyNumberFormat="1" applyFill="1" applyBorder="1"/>
    <xf numFmtId="14" fontId="0" fillId="0" borderId="16" xfId="0" applyNumberFormat="1" applyBorder="1" applyAlignment="1" applyProtection="1">
      <alignment horizontal="center"/>
      <protection locked="0"/>
    </xf>
    <xf numFmtId="14" fontId="0" fillId="0" borderId="23" xfId="0" applyNumberFormat="1" applyBorder="1" applyAlignment="1" applyProtection="1">
      <alignment horizontal="center"/>
      <protection locked="0"/>
    </xf>
    <xf numFmtId="0" fontId="0" fillId="0" borderId="19" xfId="0" applyBorder="1" applyAlignment="1" applyProtection="1">
      <alignment vertical="center"/>
      <protection locked="0"/>
    </xf>
    <xf numFmtId="0" fontId="0" fillId="0" borderId="19" xfId="0" applyBorder="1" applyAlignment="1" applyProtection="1">
      <protection locked="0"/>
    </xf>
    <xf numFmtId="164" fontId="0" fillId="0" borderId="25" xfId="0" applyNumberFormat="1" applyFill="1" applyBorder="1"/>
    <xf numFmtId="164" fontId="0" fillId="0" borderId="26" xfId="0" applyNumberFormat="1" applyFill="1" applyBorder="1"/>
    <xf numFmtId="164" fontId="0" fillId="0" borderId="15" xfId="0" applyNumberFormat="1" applyBorder="1" applyAlignment="1">
      <alignment horizontal="center"/>
    </xf>
    <xf numFmtId="0" fontId="0" fillId="8" borderId="23" xfId="0" applyFill="1" applyBorder="1" applyProtection="1">
      <protection locked="0"/>
    </xf>
    <xf numFmtId="14" fontId="0" fillId="0" borderId="28" xfId="0" applyNumberFormat="1" applyBorder="1" applyProtection="1">
      <protection locked="0"/>
    </xf>
    <xf numFmtId="0" fontId="0" fillId="0" borderId="28" xfId="0" applyBorder="1" applyProtection="1">
      <protection locked="0"/>
    </xf>
    <xf numFmtId="164" fontId="0" fillId="0" borderId="23" xfId="0" applyNumberFormat="1" applyBorder="1"/>
    <xf numFmtId="164" fontId="0" fillId="10" borderId="29" xfId="0" applyNumberFormat="1" applyFill="1" applyBorder="1"/>
    <xf numFmtId="14" fontId="0" fillId="0" borderId="30" xfId="0" applyNumberFormat="1" applyBorder="1" applyProtection="1">
      <protection locked="0"/>
    </xf>
    <xf numFmtId="164" fontId="0" fillId="0" borderId="31" xfId="0" applyNumberFormat="1" applyBorder="1"/>
    <xf numFmtId="164" fontId="0" fillId="0" borderId="20" xfId="0" applyNumberFormat="1" applyBorder="1"/>
    <xf numFmtId="164" fontId="0" fillId="10" borderId="19" xfId="0" applyNumberFormat="1" applyFill="1" applyBorder="1"/>
    <xf numFmtId="0" fontId="0" fillId="0" borderId="30" xfId="0" applyBorder="1" applyProtection="1">
      <protection locked="0"/>
    </xf>
    <xf numFmtId="14" fontId="0" fillId="0" borderId="30" xfId="0" applyNumberFormat="1" applyBorder="1" applyAlignment="1" applyProtection="1">
      <alignment horizontal="center"/>
      <protection locked="0"/>
    </xf>
    <xf numFmtId="14" fontId="0" fillId="0" borderId="30" xfId="0" applyNumberFormat="1" applyBorder="1" applyAlignment="1" applyProtection="1">
      <alignment horizontal="right"/>
      <protection locked="0"/>
    </xf>
    <xf numFmtId="14" fontId="0" fillId="0" borderId="32" xfId="0" applyNumberFormat="1" applyBorder="1" applyProtection="1">
      <protection locked="0"/>
    </xf>
    <xf numFmtId="0" fontId="0" fillId="0" borderId="17" xfId="0" applyFill="1" applyBorder="1" applyProtection="1">
      <protection locked="0"/>
    </xf>
    <xf numFmtId="0" fontId="0" fillId="8" borderId="31" xfId="0" applyFill="1" applyBorder="1" applyAlignment="1" applyProtection="1">
      <alignment vertical="center"/>
      <protection locked="0"/>
    </xf>
    <xf numFmtId="0" fontId="0" fillId="0" borderId="21" xfId="0" applyBorder="1" applyAlignment="1" applyProtection="1">
      <alignment vertical="center"/>
      <protection locked="0"/>
    </xf>
    <xf numFmtId="0" fontId="0" fillId="0" borderId="20" xfId="0" applyBorder="1" applyAlignment="1" applyProtection="1">
      <alignment vertical="center"/>
      <protection locked="0"/>
    </xf>
    <xf numFmtId="164" fontId="0" fillId="0" borderId="30" xfId="0" applyNumberFormat="1" applyBorder="1"/>
    <xf numFmtId="164" fontId="0" fillId="10" borderId="33" xfId="0" applyNumberFormat="1" applyFill="1" applyBorder="1"/>
    <xf numFmtId="0" fontId="0" fillId="8" borderId="31" xfId="0" applyFill="1" applyBorder="1" applyProtection="1">
      <protection locked="0"/>
    </xf>
    <xf numFmtId="0" fontId="0" fillId="0" borderId="21" xfId="0" applyBorder="1" applyProtection="1">
      <protection locked="0"/>
    </xf>
    <xf numFmtId="0" fontId="0" fillId="0" borderId="20" xfId="0" applyBorder="1" applyProtection="1">
      <protection locked="0"/>
    </xf>
    <xf numFmtId="14" fontId="0" fillId="0" borderId="21" xfId="0" applyNumberFormat="1" applyBorder="1" applyProtection="1">
      <protection locked="0"/>
    </xf>
    <xf numFmtId="0" fontId="0" fillId="0" borderId="31" xfId="0" applyBorder="1" applyProtection="1">
      <protection locked="0"/>
    </xf>
    <xf numFmtId="14" fontId="0" fillId="0" borderId="15" xfId="0" applyNumberFormat="1" applyBorder="1" applyAlignment="1" applyProtection="1">
      <alignment horizontal="center"/>
      <protection locked="0"/>
    </xf>
    <xf numFmtId="0" fontId="0" fillId="7" borderId="19" xfId="0" applyFill="1" applyBorder="1" applyAlignment="1" applyProtection="1">
      <alignment vertical="center"/>
      <protection locked="0"/>
    </xf>
    <xf numFmtId="14" fontId="0" fillId="0" borderId="31" xfId="0" applyNumberFormat="1" applyBorder="1" applyProtection="1">
      <protection locked="0"/>
    </xf>
    <xf numFmtId="0" fontId="5" fillId="5" borderId="3" xfId="0" applyFont="1" applyFill="1" applyBorder="1" applyAlignment="1" applyProtection="1">
      <alignment horizontal="center" vertical="center"/>
      <protection locked="0"/>
    </xf>
    <xf numFmtId="0" fontId="5" fillId="5" borderId="4" xfId="0" applyFont="1" applyFill="1" applyBorder="1" applyAlignment="1" applyProtection="1">
      <alignment horizontal="center" vertical="center"/>
      <protection locked="0"/>
    </xf>
    <xf numFmtId="0" fontId="5" fillId="5" borderId="5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horizontal="center" vertical="center"/>
      <protection locked="0"/>
    </xf>
    <xf numFmtId="0" fontId="4" fillId="4" borderId="2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5" xfId="0" applyFont="1" applyFill="1" applyBorder="1" applyAlignment="1" applyProtection="1">
      <alignment horizontal="center"/>
      <protection locked="0"/>
    </xf>
    <xf numFmtId="0" fontId="4" fillId="3" borderId="3" xfId="0" applyFont="1" applyFill="1" applyBorder="1" applyAlignment="1" applyProtection="1">
      <alignment horizontal="center"/>
      <protection locked="0"/>
    </xf>
    <xf numFmtId="0" fontId="4" fillId="3" borderId="4" xfId="0" applyFont="1" applyFill="1" applyBorder="1" applyAlignment="1" applyProtection="1">
      <alignment horizontal="center"/>
      <protection locked="0"/>
    </xf>
    <xf numFmtId="0" fontId="4" fillId="3" borderId="5" xfId="0" applyFont="1" applyFill="1" applyBorder="1" applyAlignment="1" applyProtection="1">
      <alignment horizontal="center"/>
      <protection locked="0"/>
    </xf>
    <xf numFmtId="0" fontId="0" fillId="0" borderId="32" xfId="0" applyBorder="1" applyProtection="1">
      <protection locked="0"/>
    </xf>
    <xf numFmtId="20" fontId="0" fillId="0" borderId="23" xfId="0" applyNumberFormat="1" applyBorder="1" applyProtection="1">
      <protection locked="0"/>
    </xf>
    <xf numFmtId="0" fontId="0" fillId="6" borderId="31" xfId="0" applyFill="1" applyBorder="1" applyProtection="1">
      <protection locked="0"/>
    </xf>
    <xf numFmtId="0" fontId="0" fillId="6" borderId="21" xfId="0" applyFill="1" applyBorder="1" applyProtection="1">
      <protection locked="0"/>
    </xf>
    <xf numFmtId="14" fontId="0" fillId="0" borderId="28" xfId="0" applyNumberFormat="1" applyBorder="1" applyAlignment="1" applyProtection="1">
      <alignment horizontal="right"/>
    </xf>
    <xf numFmtId="14" fontId="0" fillId="0" borderId="28" xfId="0" applyNumberFormat="1" applyBorder="1" applyAlignment="1" applyProtection="1">
      <alignment horizontal="right"/>
      <protection locked="0"/>
    </xf>
    <xf numFmtId="14" fontId="7" fillId="0" borderId="20" xfId="0" applyNumberFormat="1" applyFont="1" applyBorder="1" applyProtection="1">
      <protection locked="0"/>
    </xf>
    <xf numFmtId="164" fontId="0" fillId="0" borderId="17" xfId="0" applyNumberFormat="1" applyFill="1" applyBorder="1"/>
  </cellXfs>
  <cellStyles count="2">
    <cellStyle name="Normal" xfId="0" builtinId="0"/>
    <cellStyle name="Pourcentage" xfId="1" builtinId="5"/>
  </cellStyles>
  <dxfs count="981"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</xdr:col>
      <xdr:colOff>542925</xdr:colOff>
      <xdr:row>4</xdr:row>
      <xdr:rowOff>47625</xdr:rowOff>
    </xdr:to>
    <xdr:sp macro="[0]!TriSurLesNoms" textlink="">
      <xdr:nvSpPr>
        <xdr:cNvPr id="3" name="ZoneTexte 2"/>
        <xdr:cNvSpPr txBox="1"/>
      </xdr:nvSpPr>
      <xdr:spPr>
        <a:xfrm>
          <a:off x="0" y="190500"/>
          <a:ext cx="1352550" cy="6381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Tri sur les noms des 2 feuilles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19050</xdr:rowOff>
    </xdr:from>
    <xdr:to>
      <xdr:col>1</xdr:col>
      <xdr:colOff>542925</xdr:colOff>
      <xdr:row>3</xdr:row>
      <xdr:rowOff>76200</xdr:rowOff>
    </xdr:to>
    <xdr:sp macro="[0]!TriSurLesNoms" textlink="">
      <xdr:nvSpPr>
        <xdr:cNvPr id="2" name="ZoneTexte 1"/>
        <xdr:cNvSpPr txBox="1"/>
      </xdr:nvSpPr>
      <xdr:spPr>
        <a:xfrm>
          <a:off x="0" y="19050"/>
          <a:ext cx="1352550" cy="6381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Tri sur les noms des 2 feuilles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79568/Desktop/Fichier%20R&#233;capitulatif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Fiche personnelle"/>
      <sheetName val="Diplome"/>
      <sheetName val="Audit"/>
      <sheetName val="Analyse"/>
      <sheetName val="Propriétés"/>
      <sheetName val="Autocontrôle"/>
      <sheetName val="Réseaux"/>
      <sheetName val="Réparation de blindés"/>
      <sheetName val="Aux"/>
      <sheetName val="Aux2"/>
      <sheetName val="Aux3"/>
      <sheetName val="Aux4"/>
      <sheetName val="Aux5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OK</v>
          </cell>
          <cell r="B1" t="str">
            <v>Câbleur</v>
          </cell>
          <cell r="C1" t="str">
            <v>Validé</v>
          </cell>
          <cell r="D1" t="str">
            <v>A36</v>
          </cell>
          <cell r="E1" t="str">
            <v>Andrzejewski Pascal</v>
          </cell>
        </row>
        <row r="2">
          <cell r="A2" t="str">
            <v>NOK</v>
          </cell>
          <cell r="B2" t="str">
            <v>Technicien Essai</v>
          </cell>
          <cell r="C2" t="str">
            <v>NOk</v>
          </cell>
          <cell r="D2" t="str">
            <v>Action progrès</v>
          </cell>
          <cell r="E2" t="str">
            <v>Argentel Christophe</v>
          </cell>
        </row>
        <row r="3">
          <cell r="A3" t="str">
            <v>Attente</v>
          </cell>
          <cell r="B3" t="str">
            <v>Garnisseur</v>
          </cell>
          <cell r="D3" t="str">
            <v>ADT</v>
          </cell>
          <cell r="E3" t="str">
            <v>Baudry yann</v>
          </cell>
        </row>
        <row r="4">
          <cell r="B4" t="str">
            <v>Soudeur</v>
          </cell>
          <cell r="D4" t="str">
            <v>Caracas</v>
          </cell>
          <cell r="E4" t="str">
            <v>Boulinguiez J-Marie</v>
          </cell>
        </row>
        <row r="5">
          <cell r="B5" t="str">
            <v>Technicien de contrôle</v>
          </cell>
          <cell r="D5" t="str">
            <v>Los Teques</v>
          </cell>
          <cell r="E5" t="str">
            <v>Boulinguiez J-Pierre</v>
          </cell>
        </row>
        <row r="6">
          <cell r="B6" t="str">
            <v>Responsable Service</v>
          </cell>
          <cell r="D6" t="str">
            <v>MDL</v>
          </cell>
          <cell r="E6" t="str">
            <v>Boy Bernard</v>
          </cell>
        </row>
        <row r="7">
          <cell r="B7" t="str">
            <v>Technicien Indus</v>
          </cell>
          <cell r="D7" t="str">
            <v>MF01</v>
          </cell>
          <cell r="E7" t="str">
            <v>Briki Mohamed</v>
          </cell>
        </row>
        <row r="8">
          <cell r="B8" t="str">
            <v>Manager</v>
          </cell>
          <cell r="D8" t="str">
            <v>MF2000</v>
          </cell>
          <cell r="E8" t="str">
            <v>Brulin Isabelle</v>
          </cell>
        </row>
        <row r="9">
          <cell r="B9" t="str">
            <v>Magasinier</v>
          </cell>
          <cell r="D9" t="str">
            <v>MI09</v>
          </cell>
          <cell r="E9" t="str">
            <v>Cabanel Aurélien</v>
          </cell>
        </row>
        <row r="10">
          <cell r="B10" t="str">
            <v>Tuyauteur</v>
          </cell>
          <cell r="D10" t="str">
            <v>MP05</v>
          </cell>
          <cell r="E10" t="str">
            <v>Cadart Olivier</v>
          </cell>
        </row>
        <row r="11">
          <cell r="B11" t="str">
            <v>Technicien SPQD</v>
          </cell>
          <cell r="D11" t="str">
            <v>Multi projet</v>
          </cell>
          <cell r="E11" t="str">
            <v>Capelle Estelle</v>
          </cell>
        </row>
        <row r="12">
          <cell r="B12" t="str">
            <v>Technicien Supply Chain</v>
          </cell>
          <cell r="D12" t="str">
            <v>PED MF01</v>
          </cell>
          <cell r="E12" t="str">
            <v>Clouet-Foraison Marjolaine</v>
          </cell>
        </row>
        <row r="13">
          <cell r="B13" t="str">
            <v>Technicien SQA</v>
          </cell>
          <cell r="D13" t="str">
            <v>Test</v>
          </cell>
          <cell r="E13" t="str">
            <v>Cuvillier Mathieu</v>
          </cell>
        </row>
        <row r="14">
          <cell r="B14" t="str">
            <v>Responsable Magasin</v>
          </cell>
          <cell r="D14" t="str">
            <v>Tout projet</v>
          </cell>
          <cell r="E14" t="str">
            <v>Damée Jean-Marc</v>
          </cell>
        </row>
        <row r="15">
          <cell r="B15" t="str">
            <v>Peintre</v>
          </cell>
          <cell r="D15" t="str">
            <v>TTNG</v>
          </cell>
          <cell r="E15" t="str">
            <v>Da-Ré Bruno</v>
          </cell>
        </row>
        <row r="16">
          <cell r="B16" t="str">
            <v>Technicien FWI</v>
          </cell>
          <cell r="D16" t="str">
            <v>Val 208</v>
          </cell>
          <cell r="E16" t="str">
            <v>Depelchin Timothée</v>
          </cell>
        </row>
        <row r="17">
          <cell r="B17" t="str">
            <v>Technicien TLS</v>
          </cell>
          <cell r="E17" t="str">
            <v>Dequidt Romain</v>
          </cell>
        </row>
        <row r="18">
          <cell r="E18" t="str">
            <v>Dervaux stéphane</v>
          </cell>
        </row>
        <row r="19">
          <cell r="E19" t="str">
            <v>Dessaint Jean-Pierre</v>
          </cell>
        </row>
        <row r="20">
          <cell r="E20" t="str">
            <v>Doison yohan</v>
          </cell>
        </row>
        <row r="21">
          <cell r="E21" t="str">
            <v>Duboucher Jean-Yves</v>
          </cell>
        </row>
        <row r="22">
          <cell r="E22" t="str">
            <v>Dumortier Willy</v>
          </cell>
        </row>
        <row r="23">
          <cell r="E23" t="str">
            <v>Duwez patrick</v>
          </cell>
        </row>
        <row r="24">
          <cell r="E24" t="str">
            <v>Eymery olivier</v>
          </cell>
        </row>
        <row r="25">
          <cell r="E25" t="str">
            <v>Farhi Ali</v>
          </cell>
        </row>
        <row r="26">
          <cell r="E26" t="str">
            <v>Fievet Jérémy</v>
          </cell>
        </row>
        <row r="27">
          <cell r="E27" t="str">
            <v>Fondu Philippe</v>
          </cell>
        </row>
        <row r="28">
          <cell r="E28" t="str">
            <v>François Pierre</v>
          </cell>
        </row>
        <row r="29">
          <cell r="E29" t="str">
            <v>Henrard Françis</v>
          </cell>
        </row>
        <row r="30">
          <cell r="E30" t="str">
            <v>Heyse Marc</v>
          </cell>
        </row>
        <row r="31">
          <cell r="E31" t="str">
            <v>Jarzembowski david</v>
          </cell>
        </row>
        <row r="32">
          <cell r="E32" t="str">
            <v>Lefèbvre Bertrand</v>
          </cell>
        </row>
        <row r="33">
          <cell r="E33" t="str">
            <v>Lemire Thierry</v>
          </cell>
        </row>
        <row r="34">
          <cell r="E34" t="str">
            <v>Lemouis Samir</v>
          </cell>
        </row>
        <row r="35">
          <cell r="E35" t="str">
            <v>Leroy cyril</v>
          </cell>
        </row>
        <row r="36">
          <cell r="E36" t="str">
            <v>Lesaege Samuel</v>
          </cell>
        </row>
        <row r="37">
          <cell r="E37" t="str">
            <v>Lutas Jérôme</v>
          </cell>
        </row>
        <row r="38">
          <cell r="E38" t="str">
            <v>Lutas Frédéric</v>
          </cell>
        </row>
        <row r="39">
          <cell r="E39" t="str">
            <v>Mathieu Eric</v>
          </cell>
        </row>
        <row r="40">
          <cell r="E40" t="str">
            <v>Montre Dimitri</v>
          </cell>
        </row>
        <row r="41">
          <cell r="E41" t="str">
            <v>Pezelet Didier</v>
          </cell>
        </row>
        <row r="42">
          <cell r="E42" t="str">
            <v>Pluquet Michel</v>
          </cell>
        </row>
        <row r="43">
          <cell r="E43" t="str">
            <v>Pottier Eric</v>
          </cell>
        </row>
        <row r="44">
          <cell r="E44" t="str">
            <v>Pottier Etienne</v>
          </cell>
        </row>
        <row r="45">
          <cell r="E45" t="str">
            <v>Rault Emilie</v>
          </cell>
        </row>
        <row r="46">
          <cell r="E46" t="str">
            <v>Reb Charles</v>
          </cell>
        </row>
        <row r="47">
          <cell r="E47" t="str">
            <v>Renard J-François</v>
          </cell>
        </row>
        <row r="48">
          <cell r="E48" t="str">
            <v>Richard René</v>
          </cell>
        </row>
        <row r="49">
          <cell r="E49" t="str">
            <v>Riffaut Régis</v>
          </cell>
        </row>
        <row r="50">
          <cell r="E50" t="str">
            <v>Sauvage Pierre</v>
          </cell>
        </row>
        <row r="51">
          <cell r="E51" t="str">
            <v>Segard Didier</v>
          </cell>
        </row>
        <row r="52">
          <cell r="E52" t="str">
            <v>Soares Michel</v>
          </cell>
        </row>
        <row r="53">
          <cell r="E53" t="str">
            <v>Tavernier Romain</v>
          </cell>
        </row>
        <row r="54">
          <cell r="E54" t="str">
            <v>Test</v>
          </cell>
        </row>
        <row r="55">
          <cell r="E55" t="str">
            <v>Verwicht J-Louis</v>
          </cell>
        </row>
        <row r="56">
          <cell r="E56" t="str">
            <v>Vinchon Fabrice</v>
          </cell>
        </row>
        <row r="57">
          <cell r="E57" t="str">
            <v>Wesse Amandine</v>
          </cell>
        </row>
        <row r="58">
          <cell r="E58" t="str">
            <v>Wicke Arnaud</v>
          </cell>
        </row>
        <row r="59">
          <cell r="E59" t="str">
            <v>Xerra Franco</v>
          </cell>
        </row>
        <row r="60">
          <cell r="E60" t="str">
            <v>Zandarco Sylvie</v>
          </cell>
        </row>
        <row r="61">
          <cell r="E61" t="str">
            <v>Dautel Jacques</v>
          </cell>
        </row>
        <row r="62">
          <cell r="E62" t="str">
            <v>Chif Stéphanie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DR25"/>
  <sheetViews>
    <sheetView tabSelected="1" workbookViewId="0">
      <pane xSplit="5" ySplit="5" topLeftCell="F6" activePane="bottomRight" state="frozen"/>
      <selection pane="topRight" activeCell="F1" sqref="F1"/>
      <selection pane="bottomLeft" activeCell="A6" sqref="A6"/>
      <selection pane="bottomRight" activeCell="B35" sqref="B35"/>
    </sheetView>
  </sheetViews>
  <sheetFormatPr baseColWidth="10" defaultRowHeight="15"/>
  <cols>
    <col min="1" max="1" width="12.140625" bestFit="1" customWidth="1"/>
    <col min="2" max="2" width="23.7109375" bestFit="1" customWidth="1"/>
    <col min="3" max="3" width="11.5703125" bestFit="1" customWidth="1"/>
    <col min="4" max="4" width="19.28515625" bestFit="1" customWidth="1"/>
    <col min="5" max="5" width="19.85546875" bestFit="1" customWidth="1"/>
    <col min="6" max="6" width="12.42578125" bestFit="1" customWidth="1"/>
    <col min="62" max="62" width="9.140625" bestFit="1" customWidth="1"/>
    <col min="63" max="70" width="11.42578125" hidden="1" customWidth="1"/>
    <col min="71" max="71" width="7.5703125" hidden="1" customWidth="1"/>
    <col min="72" max="81" width="11.42578125" hidden="1" customWidth="1"/>
    <col min="82" max="82" width="22.7109375" bestFit="1" customWidth="1"/>
    <col min="83" max="94" width="11.42578125" hidden="1" customWidth="1"/>
    <col min="95" max="95" width="10.140625" hidden="1" customWidth="1"/>
    <col min="96" max="101" width="11.42578125" hidden="1" customWidth="1"/>
    <col min="102" max="102" width="21.85546875" bestFit="1" customWidth="1"/>
    <col min="103" max="105" width="11.42578125" hidden="1" customWidth="1"/>
    <col min="106" max="106" width="9.85546875" hidden="1" customWidth="1"/>
    <col min="107" max="107" width="9.28515625" hidden="1" customWidth="1"/>
    <col min="108" max="120" width="11.42578125" hidden="1" customWidth="1"/>
    <col min="121" max="121" width="17.140625" bestFit="1" customWidth="1"/>
    <col min="122" max="122" width="14.42578125" bestFit="1" customWidth="1"/>
  </cols>
  <sheetData>
    <row r="3" spans="1:122" ht="15.75" thickBot="1"/>
    <row r="4" spans="1:122" ht="15.75" thickBot="1">
      <c r="A4" s="1"/>
      <c r="B4" s="1"/>
      <c r="C4" s="1"/>
      <c r="D4" s="1"/>
      <c r="E4" s="1"/>
      <c r="F4" s="148" t="s">
        <v>0</v>
      </c>
      <c r="G4" s="148"/>
      <c r="H4" s="148"/>
      <c r="I4" s="144" t="s">
        <v>1</v>
      </c>
      <c r="J4" s="144"/>
      <c r="K4" s="144"/>
      <c r="L4" s="144" t="s">
        <v>2</v>
      </c>
      <c r="M4" s="144"/>
      <c r="N4" s="144"/>
      <c r="O4" s="144" t="s">
        <v>3</v>
      </c>
      <c r="P4" s="144"/>
      <c r="Q4" s="144"/>
      <c r="R4" s="144" t="s">
        <v>4</v>
      </c>
      <c r="S4" s="144"/>
      <c r="T4" s="144"/>
      <c r="U4" s="144" t="s">
        <v>5</v>
      </c>
      <c r="V4" s="144"/>
      <c r="W4" s="144"/>
      <c r="X4" s="144" t="s">
        <v>6</v>
      </c>
      <c r="Y4" s="144"/>
      <c r="Z4" s="144"/>
      <c r="AA4" s="144" t="s">
        <v>7</v>
      </c>
      <c r="AB4" s="144"/>
      <c r="AC4" s="144"/>
      <c r="AD4" s="145" t="s">
        <v>8</v>
      </c>
      <c r="AE4" s="146"/>
      <c r="AF4" s="147"/>
      <c r="AG4" s="145" t="s">
        <v>9</v>
      </c>
      <c r="AH4" s="146"/>
      <c r="AI4" s="147"/>
      <c r="AJ4" s="139" t="s">
        <v>10</v>
      </c>
      <c r="AK4" s="140"/>
      <c r="AL4" s="141"/>
      <c r="AM4" s="139" t="s">
        <v>11</v>
      </c>
      <c r="AN4" s="140"/>
      <c r="AO4" s="141"/>
      <c r="AP4" s="139" t="s">
        <v>12</v>
      </c>
      <c r="AQ4" s="140"/>
      <c r="AR4" s="141"/>
      <c r="AS4" s="142" t="s">
        <v>13</v>
      </c>
      <c r="AT4" s="143"/>
      <c r="AU4" s="143"/>
      <c r="AV4" s="136" t="s">
        <v>14</v>
      </c>
      <c r="AW4" s="137"/>
      <c r="AX4" s="138"/>
      <c r="AY4" s="136" t="s">
        <v>15</v>
      </c>
      <c r="AZ4" s="137"/>
      <c r="BA4" s="138"/>
      <c r="BB4" s="136" t="s">
        <v>16</v>
      </c>
      <c r="BC4" s="137"/>
      <c r="BD4" s="138"/>
      <c r="BE4" s="136" t="s">
        <v>17</v>
      </c>
      <c r="BF4" s="137"/>
      <c r="BG4" s="138"/>
      <c r="BH4" s="136" t="s">
        <v>18</v>
      </c>
      <c r="BI4" s="137"/>
      <c r="BJ4" s="138"/>
      <c r="BK4" s="2"/>
      <c r="BL4" s="2"/>
      <c r="BM4" s="2"/>
      <c r="BN4" s="2"/>
      <c r="BO4" s="2"/>
      <c r="BP4" s="2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</row>
    <row r="5" spans="1:122">
      <c r="A5" s="4" t="s">
        <v>19</v>
      </c>
      <c r="B5" s="5" t="s">
        <v>20</v>
      </c>
      <c r="C5" s="5" t="s">
        <v>21</v>
      </c>
      <c r="D5" s="5" t="s">
        <v>22</v>
      </c>
      <c r="E5" s="6" t="s">
        <v>23</v>
      </c>
      <c r="F5" s="7" t="s">
        <v>24</v>
      </c>
      <c r="G5" s="5" t="s">
        <v>25</v>
      </c>
      <c r="H5" s="6" t="s">
        <v>26</v>
      </c>
      <c r="I5" s="7" t="s">
        <v>24</v>
      </c>
      <c r="J5" s="5" t="s">
        <v>25</v>
      </c>
      <c r="K5" s="6" t="s">
        <v>26</v>
      </c>
      <c r="L5" s="7" t="s">
        <v>24</v>
      </c>
      <c r="M5" s="5" t="s">
        <v>25</v>
      </c>
      <c r="N5" s="6" t="s">
        <v>26</v>
      </c>
      <c r="O5" s="7" t="s">
        <v>24</v>
      </c>
      <c r="P5" s="5" t="s">
        <v>25</v>
      </c>
      <c r="Q5" s="6" t="s">
        <v>26</v>
      </c>
      <c r="R5" s="7" t="s">
        <v>24</v>
      </c>
      <c r="S5" s="5" t="s">
        <v>25</v>
      </c>
      <c r="T5" s="6" t="s">
        <v>26</v>
      </c>
      <c r="U5" s="7" t="s">
        <v>24</v>
      </c>
      <c r="V5" s="5" t="s">
        <v>25</v>
      </c>
      <c r="W5" s="8" t="s">
        <v>26</v>
      </c>
      <c r="X5" s="7" t="s">
        <v>24</v>
      </c>
      <c r="Y5" s="5" t="s">
        <v>25</v>
      </c>
      <c r="Z5" s="6" t="s">
        <v>26</v>
      </c>
      <c r="AA5" s="7" t="s">
        <v>24</v>
      </c>
      <c r="AB5" s="5" t="s">
        <v>25</v>
      </c>
      <c r="AC5" s="6" t="s">
        <v>26</v>
      </c>
      <c r="AD5" s="7" t="s">
        <v>24</v>
      </c>
      <c r="AE5" s="5" t="s">
        <v>25</v>
      </c>
      <c r="AF5" s="6" t="s">
        <v>26</v>
      </c>
      <c r="AG5" s="7" t="s">
        <v>24</v>
      </c>
      <c r="AH5" s="5" t="s">
        <v>25</v>
      </c>
      <c r="AI5" s="6" t="s">
        <v>26</v>
      </c>
      <c r="AJ5" s="7" t="s">
        <v>24</v>
      </c>
      <c r="AK5" s="5" t="s">
        <v>25</v>
      </c>
      <c r="AL5" s="6" t="s">
        <v>26</v>
      </c>
      <c r="AM5" s="7" t="s">
        <v>24</v>
      </c>
      <c r="AN5" s="5" t="s">
        <v>25</v>
      </c>
      <c r="AO5" s="6" t="s">
        <v>26</v>
      </c>
      <c r="AP5" s="7" t="s">
        <v>24</v>
      </c>
      <c r="AQ5" s="5" t="s">
        <v>25</v>
      </c>
      <c r="AR5" s="6" t="s">
        <v>26</v>
      </c>
      <c r="AS5" s="9" t="s">
        <v>27</v>
      </c>
      <c r="AT5" s="5" t="s">
        <v>28</v>
      </c>
      <c r="AU5" s="6" t="s">
        <v>29</v>
      </c>
      <c r="AV5" s="7" t="s">
        <v>24</v>
      </c>
      <c r="AW5" s="5" t="s">
        <v>25</v>
      </c>
      <c r="AX5" s="6" t="s">
        <v>26</v>
      </c>
      <c r="AY5" s="7" t="s">
        <v>24</v>
      </c>
      <c r="AZ5" s="5" t="s">
        <v>25</v>
      </c>
      <c r="BA5" s="6" t="s">
        <v>26</v>
      </c>
      <c r="BB5" s="7" t="s">
        <v>24</v>
      </c>
      <c r="BC5" s="5" t="s">
        <v>25</v>
      </c>
      <c r="BD5" s="6" t="s">
        <v>26</v>
      </c>
      <c r="BE5" s="7" t="s">
        <v>24</v>
      </c>
      <c r="BF5" s="5" t="s">
        <v>25</v>
      </c>
      <c r="BG5" s="6" t="s">
        <v>26</v>
      </c>
      <c r="BH5" s="7" t="s">
        <v>24</v>
      </c>
      <c r="BI5" s="5" t="s">
        <v>25</v>
      </c>
      <c r="BJ5" s="6" t="s">
        <v>26</v>
      </c>
      <c r="BK5" s="10" t="s">
        <v>0</v>
      </c>
      <c r="BL5" s="11" t="s">
        <v>1</v>
      </c>
      <c r="BM5" s="11" t="s">
        <v>2</v>
      </c>
      <c r="BN5" s="12" t="s">
        <v>3</v>
      </c>
      <c r="BO5" s="11" t="s">
        <v>4</v>
      </c>
      <c r="BP5" s="11" t="s">
        <v>5</v>
      </c>
      <c r="BQ5" s="11" t="s">
        <v>6</v>
      </c>
      <c r="BR5" s="11" t="s">
        <v>13</v>
      </c>
      <c r="BS5" s="13" t="s">
        <v>7</v>
      </c>
      <c r="BT5" s="10" t="s">
        <v>30</v>
      </c>
      <c r="BU5" s="11" t="s">
        <v>31</v>
      </c>
      <c r="BV5" s="11" t="s">
        <v>8</v>
      </c>
      <c r="BW5" s="11" t="s">
        <v>10</v>
      </c>
      <c r="BX5" s="11" t="s">
        <v>9</v>
      </c>
      <c r="BY5" s="11" t="s">
        <v>14</v>
      </c>
      <c r="BZ5" s="11" t="s">
        <v>15</v>
      </c>
      <c r="CA5" s="11" t="s">
        <v>16</v>
      </c>
      <c r="CB5" s="11" t="s">
        <v>17</v>
      </c>
      <c r="CC5" s="13" t="s">
        <v>18</v>
      </c>
      <c r="CD5" s="7" t="s">
        <v>32</v>
      </c>
      <c r="CE5" s="5" t="s">
        <v>0</v>
      </c>
      <c r="CF5" s="5" t="s">
        <v>1</v>
      </c>
      <c r="CG5" s="5" t="s">
        <v>2</v>
      </c>
      <c r="CH5" s="14" t="s">
        <v>3</v>
      </c>
      <c r="CI5" s="5" t="s">
        <v>4</v>
      </c>
      <c r="CJ5" s="5" t="s">
        <v>5</v>
      </c>
      <c r="CK5" s="5" t="s">
        <v>6</v>
      </c>
      <c r="CL5" s="5" t="s">
        <v>13</v>
      </c>
      <c r="CM5" s="5" t="s">
        <v>7</v>
      </c>
      <c r="CN5" s="15" t="s">
        <v>30</v>
      </c>
      <c r="CO5" s="15" t="s">
        <v>31</v>
      </c>
      <c r="CP5" s="15" t="s">
        <v>8</v>
      </c>
      <c r="CQ5" s="15" t="s">
        <v>10</v>
      </c>
      <c r="CR5" s="15" t="s">
        <v>9</v>
      </c>
      <c r="CS5" s="15" t="s">
        <v>14</v>
      </c>
      <c r="CT5" s="15" t="s">
        <v>15</v>
      </c>
      <c r="CU5" s="15" t="s">
        <v>16</v>
      </c>
      <c r="CV5" s="15" t="s">
        <v>17</v>
      </c>
      <c r="CW5" s="9" t="s">
        <v>18</v>
      </c>
      <c r="CX5" s="5" t="s">
        <v>33</v>
      </c>
      <c r="CY5" s="5" t="s">
        <v>0</v>
      </c>
      <c r="CZ5" s="5" t="s">
        <v>1</v>
      </c>
      <c r="DA5" s="5" t="s">
        <v>2</v>
      </c>
      <c r="DB5" s="14" t="s">
        <v>3</v>
      </c>
      <c r="DC5" s="5" t="s">
        <v>4</v>
      </c>
      <c r="DD5" s="5" t="s">
        <v>5</v>
      </c>
      <c r="DE5" s="5" t="s">
        <v>6</v>
      </c>
      <c r="DF5" s="5" t="s">
        <v>7</v>
      </c>
      <c r="DG5" s="8" t="s">
        <v>30</v>
      </c>
      <c r="DH5" s="15" t="s">
        <v>31</v>
      </c>
      <c r="DI5" s="15" t="s">
        <v>8</v>
      </c>
      <c r="DJ5" s="15" t="s">
        <v>10</v>
      </c>
      <c r="DK5" s="15" t="s">
        <v>9</v>
      </c>
      <c r="DL5" s="15" t="s">
        <v>14</v>
      </c>
      <c r="DM5" s="15" t="s">
        <v>15</v>
      </c>
      <c r="DN5" s="15" t="s">
        <v>16</v>
      </c>
      <c r="DO5" s="15" t="s">
        <v>17</v>
      </c>
      <c r="DP5" s="9" t="s">
        <v>18</v>
      </c>
      <c r="DQ5" s="5" t="s">
        <v>34</v>
      </c>
      <c r="DR5" s="6" t="s">
        <v>35</v>
      </c>
    </row>
    <row r="6" spans="1:122">
      <c r="A6" s="63" t="s">
        <v>66</v>
      </c>
      <c r="B6" s="64" t="s">
        <v>67</v>
      </c>
      <c r="C6" s="18" t="s">
        <v>68</v>
      </c>
      <c r="D6" s="18" t="s">
        <v>60</v>
      </c>
      <c r="E6" s="65" t="s">
        <v>69</v>
      </c>
      <c r="F6" s="55"/>
      <c r="G6" s="21" t="str">
        <f>IF(OR(F6="",H6="",H6="NOK", H6="Attente"),"",(DATE(YEAR(F6)+2,MONTH(F6),DAY(F6))))</f>
        <v/>
      </c>
      <c r="H6" s="22" t="s">
        <v>39</v>
      </c>
      <c r="I6" s="35">
        <v>41317</v>
      </c>
      <c r="J6" s="21">
        <f>IF(OR(I6="",K6="",K6="NOK", K6="Attente"),"",(DATE(YEAR(I6)+2,MONTH(I6),DAY(I6))))</f>
        <v>42047</v>
      </c>
      <c r="K6" s="56" t="s">
        <v>44</v>
      </c>
      <c r="L6" s="35"/>
      <c r="M6" s="21" t="str">
        <f>IF(OR(L6="",N6="",N6="NOK", N6="Attente"),"",(DATE(YEAR(L6)+2,MONTH(L6),DAY(L6))))</f>
        <v/>
      </c>
      <c r="N6" s="22" t="s">
        <v>39</v>
      </c>
      <c r="O6" s="35"/>
      <c r="P6" s="21" t="str">
        <f>IF(OR(O6="",Q6="",Q6="NOK", Q6="Attente"),"",(DATE(YEAR(O6)+2,MONTH(O6),DAY(O6))))</f>
        <v/>
      </c>
      <c r="Q6" s="22" t="s">
        <v>39</v>
      </c>
      <c r="R6" s="35"/>
      <c r="S6" s="21" t="str">
        <f>IF(OR(R6="",T6="",T6="NOK", T6="Attente"),"",(DATE(YEAR(R6)+2,MONTH(R6),DAY(R6))))</f>
        <v/>
      </c>
      <c r="T6" s="22" t="s">
        <v>39</v>
      </c>
      <c r="U6" s="35"/>
      <c r="V6" s="21" t="str">
        <f>IF(OR(U6="",W6="",W6="NOK", W6="Attente"),"",(DATE(YEAR(U6)+2,MONTH(U6),DAY(U6))))</f>
        <v/>
      </c>
      <c r="W6" s="22" t="s">
        <v>39</v>
      </c>
      <c r="X6" s="35"/>
      <c r="Y6" s="21"/>
      <c r="Z6" s="22" t="s">
        <v>39</v>
      </c>
      <c r="AA6" s="35"/>
      <c r="AB6" s="21" t="str">
        <f>IF(OR(AA6="",AC6="",AC6="NOK", AC6="Attente"),"",(DATE(YEAR(AA6)+2,MONTH(AA6),DAY(AA6))))</f>
        <v/>
      </c>
      <c r="AC6" s="22" t="s">
        <v>39</v>
      </c>
      <c r="AD6" s="35"/>
      <c r="AE6" s="21" t="str">
        <f>IF(OR(AD6="",AF6="",AF6="NOK", AF6="Attente"),"",(DATE(YEAR(AD6)+2,MONTH(AD6),DAY(AD6))))</f>
        <v/>
      </c>
      <c r="AF6" s="22" t="s">
        <v>39</v>
      </c>
      <c r="AG6" s="35"/>
      <c r="AH6" s="21" t="str">
        <f>IF(OR(AG6="",AI6="",AI6="NOK", AI6="Attente"),"",(DATE(YEAR(AG6)+2,MONTH(AG6),DAY(AG6))))</f>
        <v/>
      </c>
      <c r="AI6" s="22" t="s">
        <v>39</v>
      </c>
      <c r="AJ6" s="35"/>
      <c r="AK6" s="21" t="str">
        <f>IF(OR(AJ6="",AL6="",AL6="NOK", AL6="Attente"),"",(DATE(YEAR(AJ6)+2,MONTH(AJ6),DAY(AJ6))))</f>
        <v/>
      </c>
      <c r="AL6" s="22" t="s">
        <v>39</v>
      </c>
      <c r="AM6" s="37"/>
      <c r="AN6" s="21" t="str">
        <f>IF(OR(AM6="",AO6="",AO6="NOK", AO6="Attente"),"",(DATE(YEAR(AM6)+3,MONTH(AM6),DAY(AM6))))</f>
        <v/>
      </c>
      <c r="AO6" s="31" t="s">
        <v>39</v>
      </c>
      <c r="AP6" s="37"/>
      <c r="AQ6" s="38" t="str">
        <f>IF(OR(AP6="",AR6="",AR6="NOK", AR6="Attente"),"",(DATE(YEAR(AP6)+3,MONTH(AP6),DAY(AP6))))</f>
        <v/>
      </c>
      <c r="AR6" s="31" t="s">
        <v>39</v>
      </c>
      <c r="AS6" s="66" t="s">
        <v>70</v>
      </c>
      <c r="AT6" s="24"/>
      <c r="AU6" s="31" t="s">
        <v>44</v>
      </c>
      <c r="AV6" s="35">
        <v>41711</v>
      </c>
      <c r="AW6" s="21">
        <f>IF(OR(AV6="",AX6="",AX6="NOK", AX6="Attente"),"",(DATE(YEAR(AV6)+3,MONTH(AV6),DAY(AV6))))</f>
        <v>42807</v>
      </c>
      <c r="AX6" s="22" t="s">
        <v>44</v>
      </c>
      <c r="AY6" s="35"/>
      <c r="AZ6" s="21" t="str">
        <f>IF(OR(AY6="",BA6="",BA6="NOK", BA6="Attente"),"",(DATE(YEAR(AY6)+3,MONTH(AY6),DAY(AY6))))</f>
        <v/>
      </c>
      <c r="BA6" s="22" t="s">
        <v>39</v>
      </c>
      <c r="BB6" s="35"/>
      <c r="BC6" s="21" t="str">
        <f>IF(OR(BB6="",BD6="",BD6="NOK", BD6="Attente"),"",(DATE(YEAR(BB6)+3,MONTH(BB6),DAY(BB6))))</f>
        <v/>
      </c>
      <c r="BD6" s="22" t="s">
        <v>39</v>
      </c>
      <c r="BE6" s="35"/>
      <c r="BF6" s="21" t="str">
        <f>IF(OR(BE6="",BG6="",BG6="NOK", BG6="Attente"),"",(DATE(YEAR(BE6)+3,MONTH(BE6),DAY(BE6))))</f>
        <v/>
      </c>
      <c r="BG6" s="22" t="s">
        <v>39</v>
      </c>
      <c r="BH6" s="35"/>
      <c r="BI6" s="21" t="str">
        <f>IF(OR(BH6="",BJ6="",BJ6="NOK", BJ6="Attente"),"",(DATE(YEAR(BH6)+3,MONTH(BH6),DAY(BH6))))</f>
        <v/>
      </c>
      <c r="BJ6" s="22" t="s">
        <v>39</v>
      </c>
      <c r="BK6" s="25" t="str">
        <f>IF(OR($E6="Cableur",$E6="Tuyauteur",$E6="Garnisseur",$E6="Technicien TLS",$E6="Technicien Essai",$E6="Technicien FWI",$E6="Technicien de Contrôle"),"R",IF(OR($E6="Soudeur",$E6="Magasinier",$E6="Peintre",$E6="Technicien SQA",$E6="Technicien SPQD",$E6="Responsable Magasin",$E6="Technicien Supply Chain"),"NR",""))</f>
        <v>R</v>
      </c>
      <c r="BL6" s="25" t="str">
        <f>IF(OR($E6="Cableur",$E6="Technicien Essai",$E6="Technicien FWI",$E6="Technicien de Contrôle"),"R",IF(OR($E6="Soudeur",$E6="Garnisseur",$E6="Technicien TLS",$E6="Peintre",$E6="Magasinier",$E6="Tuyauteur",$E6="Peintre",$E6="Technicien SQA",$E6="Technicien SPQD",$E6="Responsable Magasin",$E6="Technicien Supply Chain"),"NR",""))</f>
        <v>R</v>
      </c>
      <c r="BM6" s="25" t="str">
        <f>IF(OR($E6="Cableur",$E6="Technicien FWI",$E6="Magasinier",$E6="Peintre",$E6="Soudeur",$E6="Garnisseur",$E6="Technicien TLS",$E6="Tuyauteur",$E6="Technicien Essai",$E6="Technicien de Contrôle",$E6="Technicien SQA",$E6="Technicien SPQD",$E6="Responsable Magasin",$E6="Technicien Supply Chain"),"NR","")</f>
        <v>NR</v>
      </c>
      <c r="BN6" s="25" t="str">
        <f>IF(OR($E6="Cableur",$E6="Garnisseur",$E6="Technicien TLS",$E6="Tuyauteur",$E6="Technicien Essai",$E6="Technicien FWI",$E6="Technicien de Contrôle"),"R",IF(OR($E6="Soudeur",$E6="Magasinier",$E6="Peintre",$E6="Technicien SQA",$E6="Technicien SPQD",$E6="Responsable Magasin",$E6="Technicien Supply Chain"),"NR",""))</f>
        <v>R</v>
      </c>
      <c r="BO6" s="25" t="str">
        <f>IF(OR($E6="Cableur",$E6="Garnisseur",$E6="Tuyauteur",$E6="Technicien FWI",$E6="Soudeur",$E6="Peintre",$E6="Magasinier",$E6="Technicien TLS",$E6="Technicien Essai",$E6="Technicien de Contrôle",$E6="Technicien SQA",$E6="Technicien SPQD",$E6="Responsable Magasin",$E6="Technicien Supply Chain"),"NR","")</f>
        <v>NR</v>
      </c>
      <c r="BP6" s="25" t="str">
        <f>IF(OR($E6="Garnisseur",$E6="Technicien TLS",$E6="Tuyauteur",$E6="Technicien de Contrôle"),"R",IF(OR($E6="Soudeur",$E6="Cableur",$E6="Technicien Essai",$E6="Technicien FWI",$E6="Magasinier",$E6="Peintre",$E6="Technicien SQA",$E6="Technicien SPQD",$E6="Responsable Magasin",$E6="Technicien Supply Chain"),"NR",""))</f>
        <v>NR</v>
      </c>
      <c r="BQ6" s="25" t="str">
        <f>IF(OR($E6="Cableur",$E6="Garnisseur",$E6="Technicien TLS",$E6="Magasinier",$E6="Tuyauteur",$E6="Technicien Essai",$E6="Technicien de Contrôle"),"R",IF(OR($E6="Soudeur",$E6="Peintre",$E6="Technicien FWI",$E6="Technicien SQA",$E6="Technicien SPQD",$E6="Responsable Magasin",$E6="Technicien Supply Chain"),"NR",""))</f>
        <v>R</v>
      </c>
      <c r="BR6" s="25" t="str">
        <f>IF(OR($E6="Soudeur",$E6="Peintre",$E6="Garnisseur",$E6="Tuyauteur",$E6="Cableur",$E6="Technicien FWI",$E6="Magasinier",$E6="Technicien TLS",$E6="Technicien Essai",$E6="Technicien de Contrôle",$E6="Technicien SQA",$E6="Technicien SPQD",$E6="Responsable Magasin",$E6="Technicien Supply Chain"),"NR","")</f>
        <v>NR</v>
      </c>
      <c r="BS6" s="25" t="str">
        <f>IF(OR($E6="Soudeur",$E6="Garnisseur",$E6="Peintre",$E6="Cableur",$E6="Tuyauteur",$E6="Technicien Essai",$E6="Technicien FWI",$E6="Magasinier",$E6="Technicien TLS",$E6="Technicien de Contrôle",$E6="Technicien SQA",$E6="Technicien SPQD",$E6="Responsable Magasin",$E6="Technicien Supply Chain"),"NR","")</f>
        <v>NR</v>
      </c>
      <c r="BT6" s="25" t="str">
        <f>IF(OR($E6="Soudeur",$E6="Garnisseur",$E6="Peintre",$E6="Cableur",$E6="Tuyauteur",$E6="Technicien Essai",$E6="Technicien FWI",$E6="Magasinier",$E6="Technicien TLS",$E6="Technicien de Contrôle",$E6="Responsable Service",$E6="Manager",$E6="Technicien SQA",$E6="Technicien SPQD",$E6="Responsable Magasin",$E6="Technicien Supply Chain"),"NR","")</f>
        <v>NR</v>
      </c>
      <c r="BU6" s="25" t="str">
        <f>IF(OR($E6="Soudeur",$E6="Garnisseur",$E6="Peintre",$E6="Cableur",$E6="Tuyauteur",$E6="Technicien Essai",$E6="Technicien FWI",$E6="Magasinier",$E6="Technicien TLS",$E6="Technicien de Contrôle",$E6="Responsable Service",$E6="Manager",$E6="Technicien SQA",$E6="Technicien SPQD",$E6="Responsable Magasin",$E6="Technicien Supply Chain"),"NR","")</f>
        <v>NR</v>
      </c>
      <c r="BV6" s="25" t="str">
        <f>IF(OR($E6="Soudeur",$E6="Garnisseur",$E6="Peintre",$E6="Cableur",$E6="Tuyauteur",$E6="Technicien Essai",$E6="Technicien FWI",$E6="Magasinier",$E6="Technicien TLS",$E6="Technicien de Contrôle",$E6="Responsable Service",$E6="Manager",$E6="Technicien SQA",$E6="Technicien SPQD",$E6="Responsable Magasin",$E6="Technicien Supply Chain"),"NR","")</f>
        <v>NR</v>
      </c>
      <c r="BW6" s="25" t="str">
        <f>IF(OR($E6="Soudeur",$E6="Garnisseur",$E6="Peintre",$E6="Cableur",$E6="Tuyauteur",$E6="Technicien Essai",$E6="Technicien FWI",$E6="Magasinier",$E6="Technicien TLS",$E6="Technicien de Contrôle",$E6="Responsable Service",$E6="Manager",$E6="Technicien SQA",$E6="Technicien SPQD",$E6="Responsable Magasin",$E6="Technicien Supply Chain"),"NR","")</f>
        <v>NR</v>
      </c>
      <c r="BX6" s="25" t="str">
        <f>IF(OR($E6="Soudeur",$E6="Garnisseur",$E6="Peintre",$E6="Cableur",$E6="Tuyauteur",$E6="Technicien Essai",$E6="Technicien FWI",$E6="Magasinier",$E6="Technicien TLS",$E6="Technicien de Contrôle",$E6="Responsable Service",$E6="Manager",$E6="Technicien SQA",$E6="Technicien SPQD",$E6="Responsable Magasin",$E6="Technicien Supply Chain"),"NR","")</f>
        <v>NR</v>
      </c>
      <c r="BY6" s="25" t="str">
        <f>IF(OR($E6="Cableur",$E6="Tuyauteur",$E6="Garnisseur",$E6="Technicien TLS",$E6="Technicien Essai",$E6="Technicien FWI",$E6="Technicien de Contrôle",$E6="Soudeur",$E6="Magasinier",$E6="Peintre",$E6="Manager",$E6="Responsable Service",$E6="Technicien Indus",$E6="Technicien SQA",$E6="Technicien SPQD",$E6="Responsable Magasin",$E6="Technicien Supply Chain"),"R")</f>
        <v>R</v>
      </c>
      <c r="BZ6" s="25" t="str">
        <f>IF(OR($E6="Cableur",$E6="Tuyauteur",$E6="Garnisseur",$E6="Technicien TLS",$E6="Technicien Essai",$E6="Technicien FWI",$E6="Technicien de Contrôle",$E6="Soudeur",$E6="Magasinier",$E6="Peintre",$E6="Manager",$E6="Responsable Service",$E6="Technicien Indus",$E6="Technicien SQA",$E6="Technicien SPQD",$E6="Responsable Magasin",$E6="Technicien Supply Chain"),"R")</f>
        <v>R</v>
      </c>
      <c r="CA6" s="25" t="str">
        <f>IF(OR($E6="Cableur",$E6="Tuyauteur",$E6="Garnisseur",$E6="Technicien TLS",$E6="Technicien Essai",$E6="Technicien FWI",$E6="Technicien de Contrôle",$E6="Soudeur",$E6="Magasinier",$E6="Peintre",$E6="Manager",$E6="Responsable Service",$E6="Technicien Indus",$E6="Technicien SQA",$E6="Technicien SPQD",$E6="Responsable Magasin",$E6="Technicien Supply Chain"),"R")</f>
        <v>R</v>
      </c>
      <c r="CB6" s="25" t="str">
        <f>IF(OR($E6="Cableur",$E6="Tuyauteur",$E6="Garnisseur",$E6="Technicien TLS",$E6="Technicien Essai",$E6="Technicien FWI",$E6="Technicien de Contrôle",$E6="Soudeur",$E6="Magasinier",$E6="Peintre",$E6="Manager",$E6="Responsable Service",$E6="Technicien Indus",$E6="Technicien SQA",$E6="Technicien SPQD",$E6="Responsable Magasin",$E6="Technicien Supply Chain"),"R")</f>
        <v>R</v>
      </c>
      <c r="CC6" s="25" t="str">
        <f>IF(OR($E6="Cableur",$E6="Tuyauteur",$E6="Garnisseur",$E6="Technicien TLS",$E6="Technicien Essai",$E6="Technicien FWI",$E6="Technicien de Contrôle",$E6="Soudeur",$E6="Magasinier",$E6="Peintre",$E6="Manager",$E6="Responsable Service",$E6="Technicien Indus",$E6="Technicien SQA",$E6="Technicien SPQD",$E6="Responsable Magasin",$E6="Technicien Supply Chain"),"R")</f>
        <v>R</v>
      </c>
      <c r="CD6" s="26">
        <f>IF(COUNTIF(BK6:CC6,"R")=0,"",COUNTIF(BK6:CC6,"R"))</f>
        <v>9</v>
      </c>
      <c r="CE6" s="27" t="str">
        <f>IF(AND($F6&lt;&gt;"",$BK6="R"),"OB","")</f>
        <v/>
      </c>
      <c r="CF6" s="27" t="str">
        <f>IF(AND($I6&lt;&gt;"",$BL6="R"),"OB","")</f>
        <v>OB</v>
      </c>
      <c r="CG6" s="27" t="str">
        <f>IF(AND($L6&lt;&gt;"",$BM6="R"),"OB","")</f>
        <v/>
      </c>
      <c r="CH6" s="27" t="str">
        <f>IF(AND($O6&lt;&gt;"",$BN6="R"),"OB","")</f>
        <v/>
      </c>
      <c r="CI6" s="27" t="str">
        <f>IF(AND($R6&lt;&gt;"",$BO6="R"),"OB","")</f>
        <v/>
      </c>
      <c r="CJ6" s="27" t="str">
        <f>IF(AND($U6&lt;&gt;"",$BP6="R"),"OB","")</f>
        <v/>
      </c>
      <c r="CK6" s="27" t="str">
        <f>IF(AND($X6&lt;&gt;"",$BQ6="R"),"OB","")</f>
        <v/>
      </c>
      <c r="CL6" s="27" t="str">
        <f>IF(AND($AS6&lt;&gt;"",$BR6="R"),"OB","")</f>
        <v/>
      </c>
      <c r="CM6" s="27" t="str">
        <f>IF(AND($AA6&lt;&gt;"",$BS6="R"),"OB","")</f>
        <v/>
      </c>
      <c r="CN6" s="27" t="str">
        <f>IF(AND($AM6&lt;&gt;"",$BT6="R"),"OB","")</f>
        <v/>
      </c>
      <c r="CO6" s="27" t="str">
        <f>IF(AND($AP6&lt;&gt;"",$BU6="R"),"OB","")</f>
        <v/>
      </c>
      <c r="CP6" s="27" t="str">
        <f>IF(AND($AD6&lt;&gt;"",$BV6="R"),"OB","")</f>
        <v/>
      </c>
      <c r="CQ6" s="27" t="str">
        <f>IF(AND($AJ6&lt;&gt;"",$BW6="R"),"OB","")</f>
        <v/>
      </c>
      <c r="CR6" s="27" t="str">
        <f>IF(AND($AG6&lt;&gt;"",$BX6="R"),"OB","")</f>
        <v/>
      </c>
      <c r="CS6" s="27" t="str">
        <f>IF(AND($AV6&lt;&gt;"",$BY6="R"),"OB","")</f>
        <v>OB</v>
      </c>
      <c r="CT6" s="27" t="str">
        <f>IF(AND($AY6&lt;&gt;"",$BZ6="R"),"OB","")</f>
        <v/>
      </c>
      <c r="CU6" s="27" t="str">
        <f>IF(AND($BB6&lt;&gt;"",$CA6="R"),"OB","")</f>
        <v/>
      </c>
      <c r="CV6" s="27" t="str">
        <f>IF(AND($BE6&lt;&gt;"",$CB6="R"),"OB","")</f>
        <v/>
      </c>
      <c r="CW6" s="27" t="str">
        <f>IF(AND($BH6&lt;&gt;"",$CC6="R"),"OB","")</f>
        <v/>
      </c>
      <c r="CX6" s="27">
        <f>IF(COUNTIF(CE6:CW6,"OB")=0,0,COUNTIF(CE6:CW6,"OB"))</f>
        <v>2</v>
      </c>
      <c r="CY6" s="27" t="str">
        <f>IF(AND($F6&lt;&gt;"",$BK6="NR"),"NOB","")</f>
        <v/>
      </c>
      <c r="CZ6" s="27" t="str">
        <f>IF(AND($I6&lt;&gt;"",$BL6="NR"),"NOB","")</f>
        <v/>
      </c>
      <c r="DA6" s="27" t="str">
        <f>IF(AND($L6&lt;&gt;"",$BM6="NR"),"NOB","")</f>
        <v/>
      </c>
      <c r="DB6" s="27" t="str">
        <f>IF(AND($O6&lt;&gt;"",$BN6="NR"),"NOB","")</f>
        <v/>
      </c>
      <c r="DC6" s="27" t="str">
        <f>IF(AND($R6&lt;&gt;"",$BO6="NR"),"NOB","")</f>
        <v/>
      </c>
      <c r="DD6" s="27" t="str">
        <f>IF(AND($U6&lt;&gt;"",$BP6="NR"),"NOB","")</f>
        <v/>
      </c>
      <c r="DE6" s="27" t="str">
        <f>IF(AND($X6&lt;&gt;"",$BQ6="NR"),"NOB","")</f>
        <v/>
      </c>
      <c r="DF6" s="27" t="str">
        <f>IF(AND($AA6&lt;&gt;"",$BS6="NR"),"NOB","")</f>
        <v/>
      </c>
      <c r="DG6" s="27" t="str">
        <f>IF(AND($AM6&lt;&gt;"",$BT6="NR"),"NOB","")</f>
        <v/>
      </c>
      <c r="DH6" s="27" t="str">
        <f>IF(AND($AP6&lt;&gt;"",$BU6="NR"),"NOB","")</f>
        <v/>
      </c>
      <c r="DI6" s="27" t="str">
        <f>IF(AND($AD6&lt;&gt;"",$BV6="NR"),"NOB","")</f>
        <v/>
      </c>
      <c r="DJ6" s="27" t="str">
        <f>IF(AND($AJ6&lt;&gt;"",$BW6="NR"),"NOB","")</f>
        <v/>
      </c>
      <c r="DK6" s="27" t="str">
        <f>IF(AND($AG6&lt;&gt;"",$BX6="NR"),"NOB","")</f>
        <v/>
      </c>
      <c r="DL6" s="27" t="str">
        <f>IF(AND($AV6&lt;&gt;"",$BY6="NR"),"NOB","")</f>
        <v/>
      </c>
      <c r="DM6" s="27" t="str">
        <f>IF(AND($AY6&lt;&gt;"",$BZ6="NR"),"NOB","")</f>
        <v/>
      </c>
      <c r="DN6" s="27" t="str">
        <f>IF(AND($BB6&lt;&gt;"",$CA6="NR"),"NOB","")</f>
        <v/>
      </c>
      <c r="DO6" s="27" t="str">
        <f>IF(AND($BE6&lt;&gt;"",$CB6="NR"),"NOB","")</f>
        <v/>
      </c>
      <c r="DP6" s="27" t="str">
        <f>IF(AND($BH6&lt;&gt;"",$CC6="NR"),"NOB","")</f>
        <v/>
      </c>
      <c r="DQ6" s="27">
        <f>IF(COUNTIF(CY6:DP6,"NOB")=0,0,COUNTIF(CY6:DP6,"NOB"))</f>
        <v>0</v>
      </c>
      <c r="DR6" s="28">
        <f>IFERROR(CX6/CD6,"")</f>
        <v>0.22222222222222221</v>
      </c>
    </row>
    <row r="7" spans="1:122">
      <c r="A7" s="29" t="s">
        <v>95</v>
      </c>
      <c r="B7" s="58" t="s">
        <v>96</v>
      </c>
      <c r="C7" s="18" t="s">
        <v>42</v>
      </c>
      <c r="D7" s="18" t="s">
        <v>60</v>
      </c>
      <c r="E7" s="31" t="s">
        <v>69</v>
      </c>
      <c r="F7" s="55">
        <v>41739</v>
      </c>
      <c r="G7" s="21">
        <f>IF(OR(F7="",H7="",H7="NOK", H7="Attente"),"",(DATE(YEAR(F7)+2,MONTH(F7),DAY(F7))))</f>
        <v>42470</v>
      </c>
      <c r="H7" s="33" t="s">
        <v>44</v>
      </c>
      <c r="I7" s="35">
        <v>41352</v>
      </c>
      <c r="J7" s="21">
        <f>IF(OR(I7="",K7="",K7="NOK", K7="Attente"),"",(DATE(YEAR(I7)+2,MONTH(I7),DAY(I7))))</f>
        <v>42082</v>
      </c>
      <c r="K7" s="56" t="s">
        <v>44</v>
      </c>
      <c r="L7" s="34"/>
      <c r="M7" s="21" t="str">
        <f>IF(OR(L7="",N7="",N7="NOK", N7="Attente"),"",(DATE(YEAR(L7)+2,MONTH(L7),DAY(L7))))</f>
        <v/>
      </c>
      <c r="N7" s="31" t="s">
        <v>39</v>
      </c>
      <c r="O7" s="34"/>
      <c r="P7" s="21" t="str">
        <f>IF(OR(O7="",Q7="",Q7="NOK", Q7="Attente"),"",(DATE(YEAR(O7)+2,MONTH(O7),DAY(O7))))</f>
        <v/>
      </c>
      <c r="Q7" s="31" t="s">
        <v>39</v>
      </c>
      <c r="R7" s="34"/>
      <c r="S7" s="21" t="str">
        <f>IF(OR(R7="",T7="",T7="NOK", T7="Attente"),"",(DATE(YEAR(R7)+2,MONTH(R7),DAY(R7))))</f>
        <v/>
      </c>
      <c r="T7" s="31" t="s">
        <v>39</v>
      </c>
      <c r="U7" s="34"/>
      <c r="V7" s="21" t="str">
        <f>IF(OR(U7="",W7="",W7="NOK", W7="Attente"),"",(DATE(YEAR(U7)+2,MONTH(U7),DAY(U7))))</f>
        <v/>
      </c>
      <c r="W7" s="31" t="s">
        <v>39</v>
      </c>
      <c r="X7" s="34"/>
      <c r="Y7" s="21" t="str">
        <f>IF(OR(X7="",Z7="",Z7="NOK", Z7="Attente"),"",(DATE(YEAR(X7)+2,MONTH(X7),DAY(X7))))</f>
        <v/>
      </c>
      <c r="Z7" s="31" t="s">
        <v>39</v>
      </c>
      <c r="AA7" s="34"/>
      <c r="AB7" s="21" t="str">
        <f>IF(OR(AA7="",AC7="",AC7="NOK", AC7="Attente"),"",(DATE(YEAR(AA7)+2,MONTH(AA7),DAY(AA7))))</f>
        <v/>
      </c>
      <c r="AC7" s="31" t="s">
        <v>39</v>
      </c>
      <c r="AD7" s="35"/>
      <c r="AE7" s="21" t="str">
        <f>IF(OR(AD7="",AF7="",AF7="NOK", AF7="Attente"),"",(DATE(YEAR(AD7)+2,MONTH(AD7),DAY(AD7))))</f>
        <v/>
      </c>
      <c r="AF7" s="22" t="s">
        <v>39</v>
      </c>
      <c r="AG7" s="35"/>
      <c r="AH7" s="21" t="str">
        <f>IF(OR(AG7="",AI7="",AI7="NOK", AI7="Attente"),"",(DATE(YEAR(AG7)+2,MONTH(AG7),DAY(AG7))))</f>
        <v/>
      </c>
      <c r="AI7" s="22" t="s">
        <v>39</v>
      </c>
      <c r="AJ7" s="35"/>
      <c r="AK7" s="21" t="str">
        <f>IF(OR(AJ7="",AL7="",AL7="NOK", AL7="Attente"),"",(DATE(YEAR(AJ7)+2,MONTH(AJ7),DAY(AJ7))))</f>
        <v/>
      </c>
      <c r="AL7" s="22" t="s">
        <v>39</v>
      </c>
      <c r="AM7" s="37"/>
      <c r="AN7" s="21" t="str">
        <f>IF(OR(AM7="",AO7="",AO7="NOK", AO7="Attente"),"",(DATE(YEAR(AM7)+3,MONTH(AM7),DAY(AM7))))</f>
        <v/>
      </c>
      <c r="AO7" s="31" t="s">
        <v>39</v>
      </c>
      <c r="AP7" s="37"/>
      <c r="AQ7" s="38" t="str">
        <f>IF(OR(AP7="",AR7="",AR7="NOK", AR7="Attente"),"",(DATE(YEAR(AP7)+3,MONTH(AP7),DAY(AP7))))</f>
        <v/>
      </c>
      <c r="AR7" s="31" t="s">
        <v>39</v>
      </c>
      <c r="AS7" s="66" t="s">
        <v>97</v>
      </c>
      <c r="AT7" s="24"/>
      <c r="AU7" s="31" t="s">
        <v>44</v>
      </c>
      <c r="AV7" s="35">
        <v>41521</v>
      </c>
      <c r="AW7" s="21">
        <f>IF(OR(AV7="",AX7="",AX7="NOK", AX7="Attente"),"",(DATE(YEAR(AV7)+3,MONTH(AV7),DAY(AV7))))</f>
        <v>42617</v>
      </c>
      <c r="AX7" s="22" t="s">
        <v>44</v>
      </c>
      <c r="AY7" s="35"/>
      <c r="AZ7" s="21" t="str">
        <f>IF(OR(AY7="",BA7="",BA7="NOK", BA7="Attente"),"",(DATE(YEAR(AY7)+3,MONTH(AY7),DAY(AY7))))</f>
        <v/>
      </c>
      <c r="BA7" s="22" t="s">
        <v>39</v>
      </c>
      <c r="BB7" s="35"/>
      <c r="BC7" s="21" t="str">
        <f>IF(OR(BB7="",BD7="",BD7="NOK", BD7="Attente"),"",(DATE(YEAR(BB7)+3,MONTH(BB7),DAY(BB7))))</f>
        <v/>
      </c>
      <c r="BD7" s="22" t="s">
        <v>39</v>
      </c>
      <c r="BE7" s="35"/>
      <c r="BF7" s="21" t="str">
        <f>IF(OR(BE7="",BG7="",BG7="NOK", BG7="Attente"),"",(DATE(YEAR(BE7)+3,MONTH(BE7),DAY(BE7))))</f>
        <v/>
      </c>
      <c r="BG7" s="22" t="s">
        <v>39</v>
      </c>
      <c r="BH7" s="35"/>
      <c r="BI7" s="21" t="str">
        <f>IF(OR(BH7="",BJ7="",BJ7="NOK", BJ7="Attente"),"",(DATE(YEAR(BH7)+3,MONTH(BH7),DAY(BH7))))</f>
        <v/>
      </c>
      <c r="BJ7" s="22" t="s">
        <v>39</v>
      </c>
      <c r="BK7" s="25" t="str">
        <f>IF(OR($E7="Cableur",$E7="Tuyauteur",$E7="Garnisseur",$E7="Technicien TLS",$E7="Technicien Essai",$E7="Technicien FWI",$E7="Technicien de Contrôle"),"R",IF(OR($E7="Soudeur",$E7="Magasinier",$E7="Peintre",$E7="Technicien SQA",$E7="Technicien SPQD",$E7="Responsable Magasin",$E7="Technicien Supply Chain"),"NR",""))</f>
        <v>R</v>
      </c>
      <c r="BL7" s="25" t="str">
        <f>IF(OR($E7="Cableur",$E7="Technicien Essai",$E7="Technicien FWI",$E7="Technicien de Contrôle"),"R",IF(OR($E7="Soudeur",$E7="Garnisseur",$E7="Technicien TLS",$E7="Peintre",$E7="Magasinier",$E7="Tuyauteur",$E7="Peintre",$E7="Technicien SQA",$E7="Technicien SPQD",$E7="Responsable Magasin",$E7="Technicien Supply Chain"),"NR",""))</f>
        <v>R</v>
      </c>
      <c r="BM7" s="25" t="str">
        <f>IF(OR($E7="Cableur",$E7="Technicien FWI",$E7="Magasinier",$E7="Peintre",$E7="Soudeur",$E7="Garnisseur",$E7="Technicien TLS",$E7="Tuyauteur",$E7="Technicien Essai",$E7="Technicien de Contrôle",$E7="Technicien SQA",$E7="Technicien SPQD",$E7="Responsable Magasin",$E7="Technicien Supply Chain"),"NR","")</f>
        <v>NR</v>
      </c>
      <c r="BN7" s="25" t="str">
        <f>IF(OR($E7="Cableur",$E7="Garnisseur",$E7="Technicien TLS",$E7="Tuyauteur",$E7="Technicien Essai",$E7="Technicien FWI",$E7="Technicien de Contrôle"),"R",IF(OR($E7="Soudeur",$E7="Magasinier",$E7="Peintre",$E7="Technicien SQA",$E7="Technicien SPQD",$E7="Responsable Magasin",$E7="Technicien Supply Chain"),"NR",""))</f>
        <v>R</v>
      </c>
      <c r="BO7" s="25" t="str">
        <f>IF(OR($E7="Cableur",$E7="Garnisseur",$E7="Tuyauteur",$E7="Technicien FWI",$E7="Soudeur",$E7="Peintre",$E7="Magasinier",$E7="Technicien TLS",$E7="Technicien Essai",$E7="Technicien de Contrôle",$E7="Technicien SQA",$E7="Technicien SPQD",$E7="Responsable Magasin",$E7="Technicien Supply Chain"),"NR","")</f>
        <v>NR</v>
      </c>
      <c r="BP7" s="25" t="str">
        <f>IF(OR($E7="Garnisseur",$E7="Technicien TLS",$E7="Tuyauteur",$E7="Technicien de Contrôle"),"R",IF(OR($E7="Soudeur",$E7="Cableur",$E7="Technicien Essai",$E7="Technicien FWI",$E7="Magasinier",$E7="Peintre",$E7="Technicien SQA",$E7="Technicien SPQD",$E7="Responsable Magasin",$E7="Technicien Supply Chain"),"NR",""))</f>
        <v>NR</v>
      </c>
      <c r="BQ7" s="25" t="str">
        <f>IF(OR($E7="Cableur",$E7="Garnisseur",$E7="Technicien TLS",$E7="Magasinier",$E7="Tuyauteur",$E7="Technicien Essai",$E7="Technicien de Contrôle"),"R",IF(OR($E7="Soudeur",$E7="Peintre",$E7="Technicien FWI",$E7="Technicien SQA",$E7="Technicien SPQD",$E7="Responsable Magasin",$E7="Technicien Supply Chain"),"NR",""))</f>
        <v>R</v>
      </c>
      <c r="BR7" s="25" t="str">
        <f>IF(OR($E7="Soudeur",$E7="Peintre",$E7="Garnisseur",$E7="Tuyauteur",$E7="Cableur",$E7="Technicien FWI",$E7="Magasinier",$E7="Technicien TLS",$E7="Technicien Essai",$E7="Technicien de Contrôle",$E7="Technicien SQA",$E7="Technicien SPQD",$E7="Responsable Magasin",$E7="Technicien Supply Chain"),"NR","")</f>
        <v>NR</v>
      </c>
      <c r="BS7" s="25" t="str">
        <f>IF(OR($E7="Soudeur",$E7="Garnisseur",$E7="Peintre",$E7="Cableur",$E7="Tuyauteur",$E7="Technicien Essai",$E7="Technicien FWI",$E7="Magasinier",$E7="Technicien TLS",$E7="Technicien de Contrôle",$E7="Technicien SQA",$E7="Technicien SPQD",$E7="Responsable Magasin",$E7="Technicien Supply Chain"),"NR","")</f>
        <v>NR</v>
      </c>
      <c r="BT7" s="25" t="str">
        <f>IF(OR($E7="Soudeur",$E7="Garnisseur",$E7="Peintre",$E7="Cableur",$E7="Tuyauteur",$E7="Technicien Essai",$E7="Technicien FWI",$E7="Magasinier",$E7="Technicien TLS",$E7="Technicien de Contrôle",$E7="Responsable Service",$E7="Manager",$E7="Technicien SQA",$E7="Technicien SPQD",$E7="Responsable Magasin",$E7="Technicien Supply Chain"),"NR","")</f>
        <v>NR</v>
      </c>
      <c r="BU7" s="25" t="str">
        <f>IF(OR($E7="Soudeur",$E7="Garnisseur",$E7="Peintre",$E7="Cableur",$E7="Tuyauteur",$E7="Technicien Essai",$E7="Technicien FWI",$E7="Magasinier",$E7="Technicien TLS",$E7="Technicien de Contrôle",$E7="Responsable Service",$E7="Manager",$E7="Technicien SQA",$E7="Technicien SPQD",$E7="Responsable Magasin",$E7="Technicien Supply Chain"),"NR","")</f>
        <v>NR</v>
      </c>
      <c r="BV7" s="25" t="str">
        <f>IF(OR($E7="Soudeur",$E7="Garnisseur",$E7="Peintre",$E7="Cableur",$E7="Tuyauteur",$E7="Technicien Essai",$E7="Technicien FWI",$E7="Magasinier",$E7="Technicien TLS",$E7="Technicien de Contrôle",$E7="Responsable Service",$E7="Manager",$E7="Technicien SQA",$E7="Technicien SPQD",$E7="Responsable Magasin",$E7="Technicien Supply Chain"),"NR","")</f>
        <v>NR</v>
      </c>
      <c r="BW7" s="25" t="str">
        <f>IF(OR($E7="Soudeur",$E7="Garnisseur",$E7="Peintre",$E7="Cableur",$E7="Tuyauteur",$E7="Technicien Essai",$E7="Technicien FWI",$E7="Magasinier",$E7="Technicien TLS",$E7="Technicien de Contrôle",$E7="Responsable Service",$E7="Manager",$E7="Technicien SQA",$E7="Technicien SPQD",$E7="Responsable Magasin",$E7="Technicien Supply Chain"),"NR","")</f>
        <v>NR</v>
      </c>
      <c r="BX7" s="25" t="str">
        <f>IF(OR($E7="Soudeur",$E7="Garnisseur",$E7="Peintre",$E7="Cableur",$E7="Tuyauteur",$E7="Technicien Essai",$E7="Technicien FWI",$E7="Magasinier",$E7="Technicien TLS",$E7="Technicien de Contrôle",$E7="Responsable Service",$E7="Manager",$E7="Technicien SQA",$E7="Technicien SPQD",$E7="Responsable Magasin",$E7="Technicien Supply Chain"),"NR","")</f>
        <v>NR</v>
      </c>
      <c r="BY7" s="25" t="str">
        <f>IF(OR($E7="Cableur",$E7="Tuyauteur",$E7="Garnisseur",$E7="Technicien TLS",$E7="Technicien Essai",$E7="Technicien FWI",$E7="Technicien de Contrôle",$E7="Soudeur",$E7="Magasinier",$E7="Peintre",$E7="Manager",$E7="Responsable Service",$E7="Technicien Indus",$E7="Technicien SQA",$E7="Technicien SPQD",$E7="Responsable Magasin",$E7="Technicien Supply Chain"),"R")</f>
        <v>R</v>
      </c>
      <c r="BZ7" s="25" t="str">
        <f>IF(OR($E7="Cableur",$E7="Tuyauteur",$E7="Garnisseur",$E7="Technicien TLS",$E7="Technicien Essai",$E7="Technicien FWI",$E7="Technicien de Contrôle",$E7="Soudeur",$E7="Magasinier",$E7="Peintre",$E7="Manager",$E7="Responsable Service",$E7="Technicien Indus",$E7="Technicien SQA",$E7="Technicien SPQD",$E7="Responsable Magasin",$E7="Technicien Supply Chain"),"R")</f>
        <v>R</v>
      </c>
      <c r="CA7" s="25" t="str">
        <f>IF(OR($E7="Cableur",$E7="Tuyauteur",$E7="Garnisseur",$E7="Technicien TLS",$E7="Technicien Essai",$E7="Technicien FWI",$E7="Technicien de Contrôle",$E7="Soudeur",$E7="Magasinier",$E7="Peintre",$E7="Manager",$E7="Responsable Service",$E7="Technicien Indus",$E7="Technicien SQA",$E7="Technicien SPQD",$E7="Responsable Magasin",$E7="Technicien Supply Chain"),"R")</f>
        <v>R</v>
      </c>
      <c r="CB7" s="25" t="str">
        <f>IF(OR($E7="Cableur",$E7="Tuyauteur",$E7="Garnisseur",$E7="Technicien TLS",$E7="Technicien Essai",$E7="Technicien FWI",$E7="Technicien de Contrôle",$E7="Soudeur",$E7="Magasinier",$E7="Peintre",$E7="Manager",$E7="Responsable Service",$E7="Technicien Indus",$E7="Technicien SQA",$E7="Technicien SPQD",$E7="Responsable Magasin",$E7="Technicien Supply Chain"),"R")</f>
        <v>R</v>
      </c>
      <c r="CC7" s="25" t="str">
        <f>IF(OR($E7="Cableur",$E7="Tuyauteur",$E7="Garnisseur",$E7="Technicien TLS",$E7="Technicien Essai",$E7="Technicien FWI",$E7="Technicien de Contrôle",$E7="Soudeur",$E7="Magasinier",$E7="Peintre",$E7="Manager",$E7="Responsable Service",$E7="Technicien Indus",$E7="Technicien SQA",$E7="Technicien SPQD",$E7="Responsable Magasin",$E7="Technicien Supply Chain"),"R")</f>
        <v>R</v>
      </c>
      <c r="CD7" s="26">
        <f>IF(COUNTIF(BK7:CC7,"R")=0,"",COUNTIF(BK7:CC7,"R"))</f>
        <v>9</v>
      </c>
      <c r="CE7" s="27" t="str">
        <f>IF(AND($F7&lt;&gt;"",$BK7="R"),"OB","")</f>
        <v>OB</v>
      </c>
      <c r="CF7" s="27" t="str">
        <f>IF(AND($I7&lt;&gt;"",$BL7="R"),"OB","")</f>
        <v>OB</v>
      </c>
      <c r="CG7" s="27" t="str">
        <f>IF(AND($L7&lt;&gt;"",$BM7="R"),"OB","")</f>
        <v/>
      </c>
      <c r="CH7" s="27" t="str">
        <f>IF(AND($O7&lt;&gt;"",$BN7="R"),"OB","")</f>
        <v/>
      </c>
      <c r="CI7" s="27" t="str">
        <f>IF(AND($R7&lt;&gt;"",$BO7="R"),"OB","")</f>
        <v/>
      </c>
      <c r="CJ7" s="27" t="str">
        <f>IF(AND($U7&lt;&gt;"",$BP7="R"),"OB","")</f>
        <v/>
      </c>
      <c r="CK7" s="27" t="str">
        <f>IF(AND($X7&lt;&gt;"",$BQ7="R"),"OB","")</f>
        <v/>
      </c>
      <c r="CL7" s="27" t="str">
        <f>IF(AND($AS7&lt;&gt;"",$BR7="R"),"OB","")</f>
        <v/>
      </c>
      <c r="CM7" s="27" t="str">
        <f>IF(AND($AA7&lt;&gt;"",$BS7="R"),"OB","")</f>
        <v/>
      </c>
      <c r="CN7" s="27" t="str">
        <f>IF(AND($AM7&lt;&gt;"",$BT7="R"),"OB","")</f>
        <v/>
      </c>
      <c r="CO7" s="27" t="str">
        <f>IF(AND($AP7&lt;&gt;"",$BU7="R"),"OB","")</f>
        <v/>
      </c>
      <c r="CP7" s="27" t="str">
        <f>IF(AND($AD7&lt;&gt;"",$BV7="R"),"OB","")</f>
        <v/>
      </c>
      <c r="CQ7" s="27" t="str">
        <f>IF(AND($AJ7&lt;&gt;"",$BW7="R"),"OB","")</f>
        <v/>
      </c>
      <c r="CR7" s="27" t="str">
        <f>IF(AND($AG7&lt;&gt;"",$BX7="R"),"OB","")</f>
        <v/>
      </c>
      <c r="CS7" s="27" t="str">
        <f>IF(AND($AV7&lt;&gt;"",$BY7="R"),"OB","")</f>
        <v>OB</v>
      </c>
      <c r="CT7" s="27" t="str">
        <f>IF(AND($AY7&lt;&gt;"",$BZ7="R"),"OB","")</f>
        <v/>
      </c>
      <c r="CU7" s="27" t="str">
        <f>IF(AND($BB7&lt;&gt;"",$CA7="R"),"OB","")</f>
        <v/>
      </c>
      <c r="CV7" s="27" t="str">
        <f>IF(AND($BE7&lt;&gt;"",$CB7="R"),"OB","")</f>
        <v/>
      </c>
      <c r="CW7" s="27" t="str">
        <f>IF(AND($BH7&lt;&gt;"",$CC7="R"),"OB","")</f>
        <v/>
      </c>
      <c r="CX7" s="27">
        <f>IF(COUNTIF(CE7:CW7,"OB")=0,0,COUNTIF(CE7:CW7,"OB"))</f>
        <v>3</v>
      </c>
      <c r="CY7" s="27" t="str">
        <f>IF(AND($F7&lt;&gt;"",$BK7="NR"),"NOB","")</f>
        <v/>
      </c>
      <c r="CZ7" s="27" t="str">
        <f>IF(AND($I7&lt;&gt;"",$BL7="NR"),"NOB","")</f>
        <v/>
      </c>
      <c r="DA7" s="27" t="str">
        <f>IF(AND($L7&lt;&gt;"",$BM7="NR"),"NOB","")</f>
        <v/>
      </c>
      <c r="DB7" s="27" t="str">
        <f>IF(AND($O7&lt;&gt;"",$BN7="NR"),"NOB","")</f>
        <v/>
      </c>
      <c r="DC7" s="27" t="str">
        <f>IF(AND($R7&lt;&gt;"",$BO7="NR"),"NOB","")</f>
        <v/>
      </c>
      <c r="DD7" s="27" t="str">
        <f>IF(AND($U7&lt;&gt;"",$BP7="NR"),"NOB","")</f>
        <v/>
      </c>
      <c r="DE7" s="27" t="str">
        <f>IF(AND($X7&lt;&gt;"",$BQ7="NR"),"NOB","")</f>
        <v/>
      </c>
      <c r="DF7" s="27" t="str">
        <f>IF(AND($AA7&lt;&gt;"",$BS7="NR"),"NOB","")</f>
        <v/>
      </c>
      <c r="DG7" s="27" t="str">
        <f>IF(AND($AM7&lt;&gt;"",$BT7="NR"),"NOB","")</f>
        <v/>
      </c>
      <c r="DH7" s="27" t="str">
        <f>IF(AND($AP7&lt;&gt;"",$BU7="NR"),"NOB","")</f>
        <v/>
      </c>
      <c r="DI7" s="27" t="str">
        <f>IF(AND($AD7&lt;&gt;"",$BV7="NR"),"NOB","")</f>
        <v/>
      </c>
      <c r="DJ7" s="27" t="str">
        <f>IF(AND($AJ7&lt;&gt;"",$BW7="NR"),"NOB","")</f>
        <v/>
      </c>
      <c r="DK7" s="27" t="str">
        <f>IF(AND($AG7&lt;&gt;"",$BX7="NR"),"NOB","")</f>
        <v/>
      </c>
      <c r="DL7" s="27" t="str">
        <f>IF(AND($AV7&lt;&gt;"",$BY7="NR"),"NOB","")</f>
        <v/>
      </c>
      <c r="DM7" s="27" t="str">
        <f>IF(AND($AY7&lt;&gt;"",$BZ7="NR"),"NOB","")</f>
        <v/>
      </c>
      <c r="DN7" s="27" t="str">
        <f>IF(AND($BB7&lt;&gt;"",$CA7="NR"),"NOB","")</f>
        <v/>
      </c>
      <c r="DO7" s="27" t="str">
        <f>IF(AND($BE7&lt;&gt;"",$CB7="NR"),"NOB","")</f>
        <v/>
      </c>
      <c r="DP7" s="27" t="str">
        <f>IF(AND($BH7&lt;&gt;"",$CC7="NR"),"NOB","")</f>
        <v/>
      </c>
      <c r="DQ7" s="27">
        <f>IF(COUNTIF(CY7:DP7,"NOB")=0,0,COUNTIF(CY7:DP7,"NOB"))</f>
        <v>0</v>
      </c>
      <c r="DR7" s="57">
        <f>IFERROR(CX7/CD7,"")</f>
        <v>0.33333333333333331</v>
      </c>
    </row>
    <row r="8" spans="1:122">
      <c r="A8" s="29" t="s">
        <v>58</v>
      </c>
      <c r="B8" s="58" t="s">
        <v>59</v>
      </c>
      <c r="C8" s="60" t="s">
        <v>42</v>
      </c>
      <c r="D8" s="60" t="s">
        <v>60</v>
      </c>
      <c r="E8" s="31" t="s">
        <v>38</v>
      </c>
      <c r="F8" s="55"/>
      <c r="G8" s="21" t="str">
        <f>IF(OR(F8="",H8="",H8="NOK", H8="Attente"),"",(DATE(YEAR(F8)+2,MONTH(F8),DAY(F8))))</f>
        <v/>
      </c>
      <c r="H8" s="22" t="s">
        <v>39</v>
      </c>
      <c r="I8" s="35">
        <v>41704</v>
      </c>
      <c r="J8" s="61">
        <f>IF(OR(I8="",K8="",K8="NOK", K8="Attente"),"",(DATE(YEAR(I8)+2,MONTH(I8),DAY(I8))))</f>
        <v>42435</v>
      </c>
      <c r="K8" s="31" t="s">
        <v>44</v>
      </c>
      <c r="L8" s="34"/>
      <c r="M8" s="21" t="str">
        <f>IF(OR(L8="",N8="",N8="NOK", N8="Attente"),"",(DATE(YEAR(L8)+2,MONTH(L8),DAY(L8))))</f>
        <v/>
      </c>
      <c r="N8" s="31" t="s">
        <v>39</v>
      </c>
      <c r="O8" s="34"/>
      <c r="P8" s="21" t="str">
        <f>IF(OR(O8="",Q8="",Q8="NOK", Q8="Attente"),"",(DATE(YEAR(O8)+2,MONTH(O8),DAY(O8))))</f>
        <v/>
      </c>
      <c r="Q8" s="31" t="s">
        <v>39</v>
      </c>
      <c r="R8" s="34"/>
      <c r="S8" s="21" t="str">
        <f>IF(OR(R8="",T8="",T8="NOK", T8="Attente"),"",(DATE(YEAR(R8)+2,MONTH(R8),DAY(R8))))</f>
        <v/>
      </c>
      <c r="T8" s="31" t="s">
        <v>39</v>
      </c>
      <c r="U8" s="34"/>
      <c r="V8" s="21" t="str">
        <f>IF(OR(U8="",W8="",W8="NOK", W8="Attente"),"",(DATE(YEAR(U8)+2,MONTH(U8),DAY(U8))))</f>
        <v/>
      </c>
      <c r="W8" s="31" t="s">
        <v>39</v>
      </c>
      <c r="X8" s="34"/>
      <c r="Y8" s="21" t="str">
        <f>IF(OR(X8="",Z8="",Z8="NOK", Z8="Attente"),"",(DATE(YEAR(X8)+2,MONTH(X8),DAY(X8))))</f>
        <v/>
      </c>
      <c r="Z8" s="31" t="s">
        <v>39</v>
      </c>
      <c r="AA8" s="34"/>
      <c r="AB8" s="21" t="str">
        <f>IF(OR(AA8="",AC8="",AC8="NOK", AC8="Attente"),"",(DATE(YEAR(AA8)+2,MONTH(AA8),DAY(AA8))))</f>
        <v/>
      </c>
      <c r="AC8" s="31" t="s">
        <v>39</v>
      </c>
      <c r="AD8" s="35"/>
      <c r="AE8" s="21" t="str">
        <f>IF(OR(AD8="",AF8="",AF8="NOK", AF8="Attente"),"",(DATE(YEAR(AD8)+2,MONTH(AD8),DAY(AD8))))</f>
        <v/>
      </c>
      <c r="AF8" s="22" t="s">
        <v>39</v>
      </c>
      <c r="AG8" s="35"/>
      <c r="AH8" s="21" t="str">
        <f>IF(OR(AG8="",AI8="",AI8="NOK", AI8="Attente"),"",(DATE(YEAR(AG8)+2,MONTH(AG8),DAY(AG8))))</f>
        <v/>
      </c>
      <c r="AI8" s="22" t="s">
        <v>39</v>
      </c>
      <c r="AJ8" s="35"/>
      <c r="AK8" s="21" t="str">
        <f>IF(OR(AJ8="",AL8="",AL8="NOK", AL8="Attente"),"",(DATE(YEAR(AJ8)+2,MONTH(AJ8),DAY(AJ8))))</f>
        <v/>
      </c>
      <c r="AL8" s="22" t="s">
        <v>39</v>
      </c>
      <c r="AM8" s="37"/>
      <c r="AN8" s="21" t="str">
        <f>IF(OR(AM8="",AO8="",AO8="NOK", AO8="Attente"),"",(DATE(YEAR(AM8)+3,MONTH(AM8),DAY(AM8))))</f>
        <v/>
      </c>
      <c r="AO8" s="31" t="s">
        <v>39</v>
      </c>
      <c r="AP8" s="37"/>
      <c r="AQ8" s="38" t="str">
        <f>IF(OR(AP8="",AR8="",AR8="NOK", AR8="Attente"),"",(DATE(YEAR(AP8)+3,MONTH(AP8),DAY(AP8))))</f>
        <v/>
      </c>
      <c r="AR8" s="31" t="s">
        <v>39</v>
      </c>
      <c r="AS8" s="37">
        <v>39884</v>
      </c>
      <c r="AT8" s="24"/>
      <c r="AU8" s="31" t="s">
        <v>44</v>
      </c>
      <c r="AV8" s="35"/>
      <c r="AW8" s="21" t="str">
        <f>IF(OR(AV8="",AX8="",AX8="NOK", AX8="Attente"),"",(DATE(YEAR(AV8)+3,MONTH(AV8),DAY(AV8))))</f>
        <v/>
      </c>
      <c r="AX8" s="22" t="s">
        <v>39</v>
      </c>
      <c r="AY8" s="35"/>
      <c r="AZ8" s="21" t="str">
        <f>IF(OR(AY8="",BA8="",BA8="NOK", BA8="Attente"),"",(DATE(YEAR(AY8)+3,MONTH(AY8),DAY(AY8))))</f>
        <v/>
      </c>
      <c r="BA8" s="22" t="s">
        <v>39</v>
      </c>
      <c r="BB8" s="35"/>
      <c r="BC8" s="21" t="str">
        <f>IF(OR(BB8="",BD8="",BD8="NOK", BD8="Attente"),"",(DATE(YEAR(BB8)+3,MONTH(BB8),DAY(BB8))))</f>
        <v/>
      </c>
      <c r="BD8" s="22" t="s">
        <v>39</v>
      </c>
      <c r="BE8" s="35"/>
      <c r="BF8" s="21" t="str">
        <f>IF(OR(BE8="",BG8="",BG8="NOK", BG8="Attente"),"",(DATE(YEAR(BE8)+3,MONTH(BE8),DAY(BE8))))</f>
        <v/>
      </c>
      <c r="BG8" s="22" t="s">
        <v>39</v>
      </c>
      <c r="BH8" s="35"/>
      <c r="BI8" s="21" t="str">
        <f>IF(OR(BH8="",BJ8="",BJ8="NOK", BJ8="Attente"),"",(DATE(YEAR(BH8)+3,MONTH(BH8),DAY(BH8))))</f>
        <v/>
      </c>
      <c r="BJ8" s="22" t="s">
        <v>39</v>
      </c>
      <c r="BK8" s="25" t="str">
        <f>IF(OR($E8="Cableur",$E8="Tuyauteur",$E8="Garnisseur",$E8="Technicien TLS",$E8="Technicien Essai",$E8="Technicien FWI",$E8="Technicien de Contrôle"),"R",IF(OR($E8="Soudeur",$E8="Magasinier",$E8="Peintre",$E8="Technicien SQA",$E8="Technicien SPQD",$E8="Responsable Magasin",$E8="Technicien Supply Chain"),"NR",""))</f>
        <v>R</v>
      </c>
      <c r="BL8" s="25" t="str">
        <f>IF(OR($E8="Cableur",$E8="Technicien Essai",$E8="Technicien FWI",$E8="Technicien de Contrôle"),"R",IF(OR($E8="Soudeur",$E8="Garnisseur",$E8="Technicien TLS",$E8="Peintre",$E8="Magasinier",$E8="Tuyauteur",$E8="Peintre",$E8="Technicien SQA",$E8="Technicien SPQD",$E8="Responsable Magasin",$E8="Technicien Supply Chain"),"NR",""))</f>
        <v>NR</v>
      </c>
      <c r="BM8" s="25" t="str">
        <f>IF(OR($E8="Cableur",$E8="Technicien FWI",$E8="Magasinier",$E8="Peintre",$E8="Soudeur",$E8="Garnisseur",$E8="Technicien TLS",$E8="Tuyauteur",$E8="Technicien Essai",$E8="Technicien de Contrôle",$E8="Technicien SQA",$E8="Technicien SPQD",$E8="Responsable Magasin",$E8="Technicien Supply Chain"),"NR","")</f>
        <v>NR</v>
      </c>
      <c r="BN8" s="25" t="str">
        <f>IF(OR($E8="Cableur",$E8="Garnisseur",$E8="Technicien TLS",$E8="Tuyauteur",$E8="Technicien Essai",$E8="Technicien FWI",$E8="Technicien de Contrôle"),"R",IF(OR($E8="Soudeur",$E8="Magasinier",$E8="Peintre",$E8="Technicien SQA",$E8="Technicien SPQD",$E8="Responsable Magasin",$E8="Technicien Supply Chain"),"NR",""))</f>
        <v>R</v>
      </c>
      <c r="BO8" s="25" t="str">
        <f>IF(OR($E8="Cableur",$E8="Garnisseur",$E8="Tuyauteur",$E8="Technicien FWI",$E8="Soudeur",$E8="Peintre",$E8="Magasinier",$E8="Technicien TLS",$E8="Technicien Essai",$E8="Technicien de Contrôle",$E8="Technicien SQA",$E8="Technicien SPQD",$E8="Responsable Magasin",$E8="Technicien Supply Chain"),"NR","")</f>
        <v>NR</v>
      </c>
      <c r="BP8" s="25" t="str">
        <f>IF(OR($E8="Garnisseur",$E8="Technicien TLS",$E8="Tuyauteur",$E8="Technicien de Contrôle"),"R",IF(OR($E8="Soudeur",$E8="Cableur",$E8="Technicien Essai",$E8="Technicien FWI",$E8="Magasinier",$E8="Peintre",$E8="Technicien SQA",$E8="Technicien SPQD",$E8="Responsable Magasin",$E8="Technicien Supply Chain"),"NR",""))</f>
        <v>R</v>
      </c>
      <c r="BQ8" s="25" t="str">
        <f>IF(OR($E8="Cableur",$E8="Garnisseur",$E8="Technicien TLS",$E8="Magasinier",$E8="Tuyauteur",$E8="Technicien Essai",$E8="Technicien de Contrôle"),"R",IF(OR($E8="Soudeur",$E8="Peintre",$E8="Technicien FWI",$E8="Technicien SQA",$E8="Technicien SPQD",$E8="Responsable Magasin",$E8="Technicien Supply Chain"),"NR",""))</f>
        <v>R</v>
      </c>
      <c r="BR8" s="25" t="str">
        <f>IF(OR($E8="Soudeur",$E8="Peintre",$E8="Garnisseur",$E8="Tuyauteur",$E8="Cableur",$E8="Technicien FWI",$E8="Magasinier",$E8="Technicien TLS",$E8="Technicien Essai",$E8="Technicien de Contrôle",$E8="Technicien SQA",$E8="Technicien SPQD",$E8="Responsable Magasin",$E8="Technicien Supply Chain"),"NR","")</f>
        <v>NR</v>
      </c>
      <c r="BS8" s="25" t="str">
        <f>IF(OR($E8="Soudeur",$E8="Garnisseur",$E8="Peintre",$E8="Cableur",$E8="Tuyauteur",$E8="Technicien Essai",$E8="Technicien FWI",$E8="Magasinier",$E8="Technicien TLS",$E8="Technicien de Contrôle",$E8="Technicien SQA",$E8="Technicien SPQD",$E8="Responsable Magasin",$E8="Technicien Supply Chain"),"NR","")</f>
        <v>NR</v>
      </c>
      <c r="BT8" s="25" t="str">
        <f>IF(OR($E8="Soudeur",$E8="Garnisseur",$E8="Peintre",$E8="Cableur",$E8="Tuyauteur",$E8="Technicien Essai",$E8="Technicien FWI",$E8="Magasinier",$E8="Technicien TLS",$E8="Technicien de Contrôle",$E8="Responsable Service",$E8="Manager",$E8="Technicien SQA",$E8="Technicien SPQD",$E8="Responsable Magasin",$E8="Technicien Supply Chain"),"NR","")</f>
        <v>NR</v>
      </c>
      <c r="BU8" s="25" t="str">
        <f>IF(OR($E8="Soudeur",$E8="Garnisseur",$E8="Peintre",$E8="Cableur",$E8="Tuyauteur",$E8="Technicien Essai",$E8="Technicien FWI",$E8="Magasinier",$E8="Technicien TLS",$E8="Technicien de Contrôle",$E8="Responsable Service",$E8="Manager",$E8="Technicien SQA",$E8="Technicien SPQD",$E8="Responsable Magasin",$E8="Technicien Supply Chain"),"NR","")</f>
        <v>NR</v>
      </c>
      <c r="BV8" s="25" t="str">
        <f>IF(OR($E8="Soudeur",$E8="Garnisseur",$E8="Peintre",$E8="Cableur",$E8="Tuyauteur",$E8="Technicien Essai",$E8="Technicien FWI",$E8="Magasinier",$E8="Technicien TLS",$E8="Technicien de Contrôle",$E8="Responsable Service",$E8="Manager",$E8="Technicien SQA",$E8="Technicien SPQD",$E8="Responsable Magasin",$E8="Technicien Supply Chain"),"NR","")</f>
        <v>NR</v>
      </c>
      <c r="BW8" s="25" t="str">
        <f>IF(OR($E8="Soudeur",$E8="Garnisseur",$E8="Peintre",$E8="Cableur",$E8="Tuyauteur",$E8="Technicien Essai",$E8="Technicien FWI",$E8="Magasinier",$E8="Technicien TLS",$E8="Technicien de Contrôle",$E8="Responsable Service",$E8="Manager",$E8="Technicien SQA",$E8="Technicien SPQD",$E8="Responsable Magasin",$E8="Technicien Supply Chain"),"NR","")</f>
        <v>NR</v>
      </c>
      <c r="BX8" s="25" t="str">
        <f>IF(OR($E8="Soudeur",$E8="Garnisseur",$E8="Peintre",$E8="Cableur",$E8="Tuyauteur",$E8="Technicien Essai",$E8="Technicien FWI",$E8="Magasinier",$E8="Technicien TLS",$E8="Technicien de Contrôle",$E8="Responsable Service",$E8="Manager",$E8="Technicien SQA",$E8="Technicien SPQD",$E8="Responsable Magasin",$E8="Technicien Supply Chain"),"NR","")</f>
        <v>NR</v>
      </c>
      <c r="BY8" s="25" t="str">
        <f>IF(OR($E8="Cableur",$E8="Tuyauteur",$E8="Garnisseur",$E8="Technicien TLS",$E8="Technicien Essai",$E8="Technicien FWI",$E8="Technicien de Contrôle",$E8="Soudeur",$E8="Magasinier",$E8="Peintre",$E8="Manager",$E8="Responsable Service",$E8="Technicien Indus",$E8="Technicien SQA",$E8="Technicien SPQD",$E8="Responsable Magasin",$E8="Technicien Supply Chain"),"R")</f>
        <v>R</v>
      </c>
      <c r="BZ8" s="25" t="str">
        <f>IF(OR($E8="Cableur",$E8="Tuyauteur",$E8="Garnisseur",$E8="Technicien TLS",$E8="Technicien Essai",$E8="Technicien FWI",$E8="Technicien de Contrôle",$E8="Soudeur",$E8="Magasinier",$E8="Peintre",$E8="Manager",$E8="Responsable Service",$E8="Technicien Indus",$E8="Technicien SQA",$E8="Technicien SPQD",$E8="Responsable Magasin",$E8="Technicien Supply Chain"),"R")</f>
        <v>R</v>
      </c>
      <c r="CA8" s="25" t="str">
        <f>IF(OR($E8="Cableur",$E8="Tuyauteur",$E8="Garnisseur",$E8="Technicien TLS",$E8="Technicien Essai",$E8="Technicien FWI",$E8="Technicien de Contrôle",$E8="Soudeur",$E8="Magasinier",$E8="Peintre",$E8="Manager",$E8="Responsable Service",$E8="Technicien Indus",$E8="Technicien SQA",$E8="Technicien SPQD",$E8="Responsable Magasin",$E8="Technicien Supply Chain"),"R")</f>
        <v>R</v>
      </c>
      <c r="CB8" s="25" t="str">
        <f>IF(OR($E8="Cableur",$E8="Tuyauteur",$E8="Garnisseur",$E8="Technicien TLS",$E8="Technicien Essai",$E8="Technicien FWI",$E8="Technicien de Contrôle",$E8="Soudeur",$E8="Magasinier",$E8="Peintre",$E8="Manager",$E8="Responsable Service",$E8="Technicien Indus",$E8="Technicien SQA",$E8="Technicien SPQD",$E8="Responsable Magasin",$E8="Technicien Supply Chain"),"R")</f>
        <v>R</v>
      </c>
      <c r="CC8" s="25" t="str">
        <f>IF(OR($E8="Cableur",$E8="Tuyauteur",$E8="Garnisseur",$E8="Technicien TLS",$E8="Technicien Essai",$E8="Technicien FWI",$E8="Technicien de Contrôle",$E8="Soudeur",$E8="Magasinier",$E8="Peintre",$E8="Manager",$E8="Responsable Service",$E8="Technicien Indus",$E8="Technicien SQA",$E8="Technicien SPQD",$E8="Responsable Magasin",$E8="Technicien Supply Chain"),"R")</f>
        <v>R</v>
      </c>
      <c r="CD8" s="26">
        <f>IF(COUNTIF(BK8:CC8,"R")=0,"",COUNTIF(BK8:CC8,"R"))</f>
        <v>9</v>
      </c>
      <c r="CE8" s="27" t="str">
        <f>IF(AND($F8&lt;&gt;"",$BK8="R"),"OB","")</f>
        <v/>
      </c>
      <c r="CF8" s="27" t="str">
        <f>IF(AND($I8&lt;&gt;"",$BL8="R"),"OB","")</f>
        <v/>
      </c>
      <c r="CG8" s="27" t="str">
        <f>IF(AND($L8&lt;&gt;"",$BM8="R"),"OB","")</f>
        <v/>
      </c>
      <c r="CH8" s="27" t="str">
        <f>IF(AND($O8&lt;&gt;"",$BN8="R"),"OB","")</f>
        <v/>
      </c>
      <c r="CI8" s="27" t="str">
        <f>IF(AND($R8&lt;&gt;"",$BO8="R"),"OB","")</f>
        <v/>
      </c>
      <c r="CJ8" s="27" t="str">
        <f>IF(AND($U8&lt;&gt;"",$BP8="R"),"OB","")</f>
        <v/>
      </c>
      <c r="CK8" s="27" t="str">
        <f>IF(AND($X8&lt;&gt;"",$BQ8="R"),"OB","")</f>
        <v/>
      </c>
      <c r="CL8" s="27" t="str">
        <f>IF(AND($AS8&lt;&gt;"",$BR8="R"),"OB","")</f>
        <v/>
      </c>
      <c r="CM8" s="27" t="str">
        <f>IF(AND($AA8&lt;&gt;"",$BS8="R"),"OB","")</f>
        <v/>
      </c>
      <c r="CN8" s="27" t="str">
        <f>IF(AND($AM8&lt;&gt;"",$BT8="R"),"OB","")</f>
        <v/>
      </c>
      <c r="CO8" s="27" t="str">
        <f>IF(AND($AP8&lt;&gt;"",$BU8="R"),"OB","")</f>
        <v/>
      </c>
      <c r="CP8" s="27" t="str">
        <f>IF(AND($AD8&lt;&gt;"",$BV8="R"),"OB","")</f>
        <v/>
      </c>
      <c r="CQ8" s="27" t="str">
        <f>IF(AND($AJ8&lt;&gt;"",$BW8="R"),"OB","")</f>
        <v/>
      </c>
      <c r="CR8" s="27" t="str">
        <f>IF(AND($AG8&lt;&gt;"",$BX8="R"),"OB","")</f>
        <v/>
      </c>
      <c r="CS8" s="27" t="str">
        <f>IF(AND($AV8&lt;&gt;"",$BY8="R"),"OB","")</f>
        <v/>
      </c>
      <c r="CT8" s="27" t="str">
        <f>IF(AND($AY8&lt;&gt;"",$BZ8="R"),"OB","")</f>
        <v/>
      </c>
      <c r="CU8" s="27" t="str">
        <f>IF(AND($BB8&lt;&gt;"",$CA8="R"),"OB","")</f>
        <v/>
      </c>
      <c r="CV8" s="27" t="str">
        <f>IF(AND($BE8&lt;&gt;"",$CB8="R"),"OB","")</f>
        <v/>
      </c>
      <c r="CW8" s="27" t="str">
        <f>IF(AND($BH8&lt;&gt;"",$CC8="R"),"OB","")</f>
        <v/>
      </c>
      <c r="CX8" s="27">
        <f>IF(COUNTIF(CE8:CW8,"OB")=0,0,COUNTIF(CE8:CW8,"OB"))</f>
        <v>0</v>
      </c>
      <c r="CY8" s="27" t="str">
        <f>IF(AND($F8&lt;&gt;"",$BK8="NR"),"NOB","")</f>
        <v/>
      </c>
      <c r="CZ8" s="27" t="str">
        <f>IF(AND($I8&lt;&gt;"",$BL8="NR"),"NOB","")</f>
        <v>NOB</v>
      </c>
      <c r="DA8" s="27" t="str">
        <f>IF(AND($L8&lt;&gt;"",$BM8="NR"),"NOB","")</f>
        <v/>
      </c>
      <c r="DB8" s="27" t="str">
        <f>IF(AND($O8&lt;&gt;"",$BN8="NR"),"NOB","")</f>
        <v/>
      </c>
      <c r="DC8" s="27" t="str">
        <f>IF(AND($R8&lt;&gt;"",$BO8="NR"),"NOB","")</f>
        <v/>
      </c>
      <c r="DD8" s="27" t="str">
        <f>IF(AND($U8&lt;&gt;"",$BP8="NR"),"NOB","")</f>
        <v/>
      </c>
      <c r="DE8" s="27" t="str">
        <f>IF(AND($X8&lt;&gt;"",$BQ8="NR"),"NOB","")</f>
        <v/>
      </c>
      <c r="DF8" s="27" t="str">
        <f>IF(AND($AA8&lt;&gt;"",$BS8="NR"),"NOB","")</f>
        <v/>
      </c>
      <c r="DG8" s="27" t="str">
        <f>IF(AND($AM8&lt;&gt;"",$BT8="NR"),"NOB","")</f>
        <v/>
      </c>
      <c r="DH8" s="27" t="str">
        <f>IF(AND($AP8&lt;&gt;"",$BU8="NR"),"NOB","")</f>
        <v/>
      </c>
      <c r="DI8" s="27" t="str">
        <f>IF(AND($AD8&lt;&gt;"",$BV8="NR"),"NOB","")</f>
        <v/>
      </c>
      <c r="DJ8" s="27" t="str">
        <f>IF(AND($AJ8&lt;&gt;"",$BW8="NR"),"NOB","")</f>
        <v/>
      </c>
      <c r="DK8" s="27" t="str">
        <f>IF(AND($AG8&lt;&gt;"",$BX8="NR"),"NOB","")</f>
        <v/>
      </c>
      <c r="DL8" s="27" t="str">
        <f>IF(AND($AV8&lt;&gt;"",$BY8="NR"),"NOB","")</f>
        <v/>
      </c>
      <c r="DM8" s="27" t="str">
        <f>IF(AND($AY8&lt;&gt;"",$BZ8="NR"),"NOB","")</f>
        <v/>
      </c>
      <c r="DN8" s="27" t="str">
        <f>IF(AND($BB8&lt;&gt;"",$CA8="NR"),"NOB","")</f>
        <v/>
      </c>
      <c r="DO8" s="27" t="str">
        <f>IF(AND($BE8&lt;&gt;"",$CB8="NR"),"NOB","")</f>
        <v/>
      </c>
      <c r="DP8" s="27" t="str">
        <f>IF(AND($BH8&lt;&gt;"",$CC8="NR"),"NOB","")</f>
        <v/>
      </c>
      <c r="DQ8" s="27">
        <f>IF(COUNTIF(CY8:DP8,"NOB")=0,0,COUNTIF(CY8:DP8,"NOB"))</f>
        <v>1</v>
      </c>
      <c r="DR8" s="57">
        <f>IFERROR(CX8/CD8,"")</f>
        <v>0</v>
      </c>
    </row>
    <row r="9" spans="1:122">
      <c r="A9" s="29" t="s">
        <v>81</v>
      </c>
      <c r="B9" s="58" t="s">
        <v>82</v>
      </c>
      <c r="C9" s="18" t="s">
        <v>47</v>
      </c>
      <c r="D9" s="18" t="s">
        <v>83</v>
      </c>
      <c r="E9" s="19" t="s">
        <v>69</v>
      </c>
      <c r="F9" s="55">
        <v>41739</v>
      </c>
      <c r="G9" s="21">
        <f>IF(OR(F9="",H9="",H9="NOK", H9="Attente"),"",(DATE(YEAR(F9)+2,MONTH(F9),DAY(F9))))</f>
        <v>42470</v>
      </c>
      <c r="H9" s="22" t="s">
        <v>44</v>
      </c>
      <c r="I9" s="35">
        <v>40953</v>
      </c>
      <c r="J9" s="21" t="str">
        <f>IF(OR(I9="",K9="",K9="NOK", K9="Attente"),"",(DATE(YEAR(I9)+2,MONTH(I9),DAY(I9))))</f>
        <v/>
      </c>
      <c r="K9" s="31" t="s">
        <v>77</v>
      </c>
      <c r="L9" s="35">
        <v>41459</v>
      </c>
      <c r="M9" s="21">
        <f>IF(OR(L9="",N9="",N9="NOK", N9="Attente"),"",(DATE(YEAR(L9)+2,MONTH(L9),DAY(L9))))</f>
        <v>42189</v>
      </c>
      <c r="N9" s="33" t="s">
        <v>44</v>
      </c>
      <c r="O9" s="35">
        <v>41330</v>
      </c>
      <c r="P9" s="21">
        <f>IF(OR(O9="",Q9="",Q9="NOK", Q9="Attente"),"",(DATE(YEAR(O9)+2,MONTH(O9),DAY(O9))))</f>
        <v>42060</v>
      </c>
      <c r="Q9" s="33" t="s">
        <v>44</v>
      </c>
      <c r="R9" s="34"/>
      <c r="S9" s="21" t="str">
        <f>IF(OR(R9="",T9="",T9="NOK", T9="Attente"),"",(DATE(YEAR(R9)+2,MONTH(R9),DAY(R9))))</f>
        <v/>
      </c>
      <c r="T9" s="31" t="s">
        <v>39</v>
      </c>
      <c r="U9" s="34"/>
      <c r="V9" s="21" t="str">
        <f>IF(OR(U9="",W9="",W9="NOK", W9="Attente"),"",(DATE(YEAR(U9)+2,MONTH(U9),DAY(U9))))</f>
        <v/>
      </c>
      <c r="W9" s="31" t="s">
        <v>39</v>
      </c>
      <c r="X9" s="35">
        <v>41387</v>
      </c>
      <c r="Y9" s="21">
        <f>IF(OR(X9="",Z9="",Z9="NOK", Z9="Attente"),"",(DATE(YEAR(X9)+2,MONTH(X9),DAY(X9))))</f>
        <v>42117</v>
      </c>
      <c r="Z9" s="33" t="s">
        <v>44</v>
      </c>
      <c r="AA9" s="34"/>
      <c r="AB9" s="21" t="str">
        <f>IF(OR(AA9="",AC9="",AC9="NOK", AC9="Attente"),"",(DATE(YEAR(AA9)+2,MONTH(AA9),DAY(AA9))))</f>
        <v/>
      </c>
      <c r="AC9" s="31" t="s">
        <v>39</v>
      </c>
      <c r="AD9" s="35"/>
      <c r="AE9" s="21" t="str">
        <f>IF(OR(AD9="",AF9="",AF9="NOK", AF9="Attente"),"",(DATE(YEAR(AD9)+2,MONTH(AD9),DAY(AD9))))</f>
        <v/>
      </c>
      <c r="AF9" s="22" t="s">
        <v>39</v>
      </c>
      <c r="AG9" s="35"/>
      <c r="AH9" s="21" t="str">
        <f>IF(OR(AG9="",AI9="",AI9="NOK", AI9="Attente"),"",(DATE(YEAR(AG9)+2,MONTH(AG9),DAY(AG9))))</f>
        <v/>
      </c>
      <c r="AI9" s="22" t="s">
        <v>39</v>
      </c>
      <c r="AJ9" s="35"/>
      <c r="AK9" s="21" t="str">
        <f>IF(OR(AJ9="",AL9="",AL9="NOK", AL9="Attente"),"",(DATE(YEAR(AJ9)+2,MONTH(AJ9),DAY(AJ9))))</f>
        <v/>
      </c>
      <c r="AL9" s="22" t="s">
        <v>39</v>
      </c>
      <c r="AM9" s="37"/>
      <c r="AN9" s="21" t="str">
        <f>IF(OR(AM9="",AO9="",AO9="NOK", AO9="Attente"),"",(DATE(YEAR(AM9)+3,MONTH(AM9),DAY(AM9))))</f>
        <v/>
      </c>
      <c r="AO9" s="31" t="s">
        <v>39</v>
      </c>
      <c r="AP9" s="37"/>
      <c r="AQ9" s="38" t="str">
        <f>IF(OR(AP9="",AR9="",AR9="NOK", AR9="Attente"),"",(DATE(YEAR(AP9)+3,MONTH(AP9),DAY(AP9))))</f>
        <v/>
      </c>
      <c r="AR9" s="31" t="s">
        <v>39</v>
      </c>
      <c r="AS9" s="66" t="s">
        <v>84</v>
      </c>
      <c r="AT9" s="24"/>
      <c r="AU9" s="31" t="s">
        <v>44</v>
      </c>
      <c r="AV9" s="35"/>
      <c r="AW9" s="21" t="str">
        <f>IF(OR(AV9="",AX9="",AX9="NOK", AX9="Attente"),"",(DATE(YEAR(AV9)+3,MONTH(AV9),DAY(AV9))))</f>
        <v/>
      </c>
      <c r="AX9" s="22" t="s">
        <v>39</v>
      </c>
      <c r="AY9" s="35"/>
      <c r="AZ9" s="21" t="str">
        <f>IF(OR(AY9="",BA9="",BA9="NOK", BA9="Attente"),"",(DATE(YEAR(AY9)+3,MONTH(AY9),DAY(AY9))))</f>
        <v/>
      </c>
      <c r="BA9" s="22" t="s">
        <v>39</v>
      </c>
      <c r="BB9" s="35"/>
      <c r="BC9" s="21" t="str">
        <f>IF(OR(BB9="",BD9="",BD9="NOK", BD9="Attente"),"",(DATE(YEAR(BB9)+3,MONTH(BB9),DAY(BB9))))</f>
        <v/>
      </c>
      <c r="BD9" s="22" t="s">
        <v>39</v>
      </c>
      <c r="BE9" s="35"/>
      <c r="BF9" s="21" t="str">
        <f>IF(OR(BE9="",BG9="",BG9="NOK", BG9="Attente"),"",(DATE(YEAR(BE9)+3,MONTH(BE9),DAY(BE9))))</f>
        <v/>
      </c>
      <c r="BG9" s="22" t="s">
        <v>39</v>
      </c>
      <c r="BH9" s="35"/>
      <c r="BI9" s="21" t="str">
        <f>IF(OR(BH9="",BJ9="",BJ9="NOK", BJ9="Attente"),"",(DATE(YEAR(BH9)+3,MONTH(BH9),DAY(BH9))))</f>
        <v/>
      </c>
      <c r="BJ9" s="22" t="s">
        <v>39</v>
      </c>
      <c r="BK9" s="25" t="str">
        <f>IF(OR($E9="Cableur",$E9="Tuyauteur",$E9="Garnisseur",$E9="Technicien TLS",$E9="Technicien Essai",$E9="Technicien FWI",$E9="Technicien de Contrôle"),"R",IF(OR($E9="Soudeur",$E9="Magasinier",$E9="Peintre",$E9="Technicien SQA",$E9="Technicien SPQD",$E9="Responsable Magasin",$E9="Technicien Supply Chain"),"NR",""))</f>
        <v>R</v>
      </c>
      <c r="BL9" s="25" t="str">
        <f>IF(OR($E9="Cableur",$E9="Technicien Essai",$E9="Technicien FWI",$E9="Technicien de Contrôle"),"R",IF(OR($E9="Soudeur",$E9="Garnisseur",$E9="Technicien TLS",$E9="Peintre",$E9="Magasinier",$E9="Tuyauteur",$E9="Peintre",$E9="Technicien SQA",$E9="Technicien SPQD",$E9="Responsable Magasin",$E9="Technicien Supply Chain"),"NR",""))</f>
        <v>R</v>
      </c>
      <c r="BM9" s="25" t="str">
        <f>IF(OR($E9="Cableur",$E9="Technicien FWI",$E9="Magasinier",$E9="Peintre",$E9="Soudeur",$E9="Garnisseur",$E9="Technicien TLS",$E9="Tuyauteur",$E9="Technicien Essai",$E9="Technicien de Contrôle",$E9="Technicien SQA",$E9="Technicien SPQD",$E9="Responsable Magasin",$E9="Technicien Supply Chain"),"NR","")</f>
        <v>NR</v>
      </c>
      <c r="BN9" s="25" t="str">
        <f>IF(OR($E9="Cableur",$E9="Garnisseur",$E9="Technicien TLS",$E9="Tuyauteur",$E9="Technicien Essai",$E9="Technicien FWI",$E9="Technicien de Contrôle"),"R",IF(OR($E9="Soudeur",$E9="Magasinier",$E9="Peintre",$E9="Technicien SQA",$E9="Technicien SPQD",$E9="Responsable Magasin",$E9="Technicien Supply Chain"),"NR",""))</f>
        <v>R</v>
      </c>
      <c r="BO9" s="25" t="str">
        <f>IF(OR($E9="Cableur",$E9="Garnisseur",$E9="Tuyauteur",$E9="Technicien FWI",$E9="Soudeur",$E9="Peintre",$E9="Magasinier",$E9="Technicien TLS",$E9="Technicien Essai",$E9="Technicien de Contrôle",$E9="Technicien SQA",$E9="Technicien SPQD",$E9="Responsable Magasin",$E9="Technicien Supply Chain"),"NR","")</f>
        <v>NR</v>
      </c>
      <c r="BP9" s="25" t="str">
        <f>IF(OR($E9="Garnisseur",$E9="Technicien TLS",$E9="Tuyauteur",$E9="Technicien de Contrôle"),"R",IF(OR($E9="Soudeur",$E9="Cableur",$E9="Technicien Essai",$E9="Technicien FWI",$E9="Magasinier",$E9="Peintre",$E9="Technicien SQA",$E9="Technicien SPQD",$E9="Responsable Magasin",$E9="Technicien Supply Chain"),"NR",""))</f>
        <v>NR</v>
      </c>
      <c r="BQ9" s="25" t="str">
        <f>IF(OR($E9="Cableur",$E9="Garnisseur",$E9="Technicien TLS",$E9="Magasinier",$E9="Tuyauteur",$E9="Technicien Essai",$E9="Technicien de Contrôle"),"R",IF(OR($E9="Soudeur",$E9="Peintre",$E9="Technicien FWI",$E9="Technicien SQA",$E9="Technicien SPQD",$E9="Responsable Magasin",$E9="Technicien Supply Chain"),"NR",""))</f>
        <v>R</v>
      </c>
      <c r="BR9" s="25" t="str">
        <f>IF(OR($E9="Soudeur",$E9="Peintre",$E9="Garnisseur",$E9="Tuyauteur",$E9="Cableur",$E9="Technicien FWI",$E9="Magasinier",$E9="Technicien TLS",$E9="Technicien Essai",$E9="Technicien de Contrôle",$E9="Technicien SQA",$E9="Technicien SPQD",$E9="Responsable Magasin",$E9="Technicien Supply Chain"),"NR","")</f>
        <v>NR</v>
      </c>
      <c r="BS9" s="25" t="str">
        <f>IF(OR($E9="Soudeur",$E9="Garnisseur",$E9="Peintre",$E9="Cableur",$E9="Tuyauteur",$E9="Technicien Essai",$E9="Technicien FWI",$E9="Magasinier",$E9="Technicien TLS",$E9="Technicien de Contrôle",$E9="Technicien SQA",$E9="Technicien SPQD",$E9="Responsable Magasin",$E9="Technicien Supply Chain"),"NR","")</f>
        <v>NR</v>
      </c>
      <c r="BT9" s="25" t="str">
        <f>IF(OR($E9="Soudeur",$E9="Garnisseur",$E9="Peintre",$E9="Cableur",$E9="Tuyauteur",$E9="Technicien Essai",$E9="Technicien FWI",$E9="Magasinier",$E9="Technicien TLS",$E9="Technicien de Contrôle",$E9="Responsable Service",$E9="Manager",$E9="Technicien SQA",$E9="Technicien SPQD",$E9="Responsable Magasin",$E9="Technicien Supply Chain"),"NR","")</f>
        <v>NR</v>
      </c>
      <c r="BU9" s="25" t="str">
        <f>IF(OR($E9="Soudeur",$E9="Garnisseur",$E9="Peintre",$E9="Cableur",$E9="Tuyauteur",$E9="Technicien Essai",$E9="Technicien FWI",$E9="Magasinier",$E9="Technicien TLS",$E9="Technicien de Contrôle",$E9="Responsable Service",$E9="Manager",$E9="Technicien SQA",$E9="Technicien SPQD",$E9="Responsable Magasin",$E9="Technicien Supply Chain"),"NR","")</f>
        <v>NR</v>
      </c>
      <c r="BV9" s="25" t="str">
        <f>IF(OR($E9="Soudeur",$E9="Garnisseur",$E9="Peintre",$E9="Cableur",$E9="Tuyauteur",$E9="Technicien Essai",$E9="Technicien FWI",$E9="Magasinier",$E9="Technicien TLS",$E9="Technicien de Contrôle",$E9="Responsable Service",$E9="Manager",$E9="Technicien SQA",$E9="Technicien SPQD",$E9="Responsable Magasin",$E9="Technicien Supply Chain"),"NR","")</f>
        <v>NR</v>
      </c>
      <c r="BW9" s="25" t="str">
        <f>IF(OR($E9="Soudeur",$E9="Garnisseur",$E9="Peintre",$E9="Cableur",$E9="Tuyauteur",$E9="Technicien Essai",$E9="Technicien FWI",$E9="Magasinier",$E9="Technicien TLS",$E9="Technicien de Contrôle",$E9="Responsable Service",$E9="Manager",$E9="Technicien SQA",$E9="Technicien SPQD",$E9="Responsable Magasin",$E9="Technicien Supply Chain"),"NR","")</f>
        <v>NR</v>
      </c>
      <c r="BX9" s="25" t="str">
        <f>IF(OR($E9="Soudeur",$E9="Garnisseur",$E9="Peintre",$E9="Cableur",$E9="Tuyauteur",$E9="Technicien Essai",$E9="Technicien FWI",$E9="Magasinier",$E9="Technicien TLS",$E9="Technicien de Contrôle",$E9="Responsable Service",$E9="Manager",$E9="Technicien SQA",$E9="Technicien SPQD",$E9="Responsable Magasin",$E9="Technicien Supply Chain"),"NR","")</f>
        <v>NR</v>
      </c>
      <c r="BY9" s="25" t="str">
        <f>IF(OR($E9="Cableur",$E9="Tuyauteur",$E9="Garnisseur",$E9="Technicien TLS",$E9="Technicien Essai",$E9="Technicien FWI",$E9="Technicien de Contrôle",$E9="Soudeur",$E9="Magasinier",$E9="Peintre",$E9="Manager",$E9="Responsable Service",$E9="Technicien Indus",$E9="Technicien SQA",$E9="Technicien SPQD",$E9="Responsable Magasin",$E9="Technicien Supply Chain"),"R")</f>
        <v>R</v>
      </c>
      <c r="BZ9" s="25" t="str">
        <f>IF(OR($E9="Cableur",$E9="Tuyauteur",$E9="Garnisseur",$E9="Technicien TLS",$E9="Technicien Essai",$E9="Technicien FWI",$E9="Technicien de Contrôle",$E9="Soudeur",$E9="Magasinier",$E9="Peintre",$E9="Manager",$E9="Responsable Service",$E9="Technicien Indus",$E9="Technicien SQA",$E9="Technicien SPQD",$E9="Responsable Magasin",$E9="Technicien Supply Chain"),"R")</f>
        <v>R</v>
      </c>
      <c r="CA9" s="25" t="str">
        <f>IF(OR($E9="Cableur",$E9="Tuyauteur",$E9="Garnisseur",$E9="Technicien TLS",$E9="Technicien Essai",$E9="Technicien FWI",$E9="Technicien de Contrôle",$E9="Soudeur",$E9="Magasinier",$E9="Peintre",$E9="Manager",$E9="Responsable Service",$E9="Technicien Indus",$E9="Technicien SQA",$E9="Technicien SPQD",$E9="Responsable Magasin",$E9="Technicien Supply Chain"),"R")</f>
        <v>R</v>
      </c>
      <c r="CB9" s="25" t="str">
        <f>IF(OR($E9="Cableur",$E9="Tuyauteur",$E9="Garnisseur",$E9="Technicien TLS",$E9="Technicien Essai",$E9="Technicien FWI",$E9="Technicien de Contrôle",$E9="Soudeur",$E9="Magasinier",$E9="Peintre",$E9="Manager",$E9="Responsable Service",$E9="Technicien Indus",$E9="Technicien SQA",$E9="Technicien SPQD",$E9="Responsable Magasin",$E9="Technicien Supply Chain"),"R")</f>
        <v>R</v>
      </c>
      <c r="CC9" s="25" t="str">
        <f>IF(OR($E9="Cableur",$E9="Tuyauteur",$E9="Garnisseur",$E9="Technicien TLS",$E9="Technicien Essai",$E9="Technicien FWI",$E9="Technicien de Contrôle",$E9="Soudeur",$E9="Magasinier",$E9="Peintre",$E9="Manager",$E9="Responsable Service",$E9="Technicien Indus",$E9="Technicien SQA",$E9="Technicien SPQD",$E9="Responsable Magasin",$E9="Technicien Supply Chain"),"R")</f>
        <v>R</v>
      </c>
      <c r="CD9" s="26">
        <f>IF(COUNTIF(BK9:CC9,"R")=0,"",COUNTIF(BK9:CC9,"R"))</f>
        <v>9</v>
      </c>
      <c r="CE9" s="27" t="str">
        <f>IF(AND($F9&lt;&gt;"",$BK9="R"),"OB","")</f>
        <v>OB</v>
      </c>
      <c r="CF9" s="27" t="str">
        <f>IF(AND($I9&lt;&gt;"",$BL9="R"),"OB","")</f>
        <v>OB</v>
      </c>
      <c r="CG9" s="27" t="str">
        <f>IF(AND($L9&lt;&gt;"",$BM9="R"),"OB","")</f>
        <v/>
      </c>
      <c r="CH9" s="27" t="str">
        <f>IF(AND($O9&lt;&gt;"",$BN9="R"),"OB","")</f>
        <v>OB</v>
      </c>
      <c r="CI9" s="27" t="str">
        <f>IF(AND($R9&lt;&gt;"",$BO9="R"),"OB","")</f>
        <v/>
      </c>
      <c r="CJ9" s="27" t="str">
        <f>IF(AND($U9&lt;&gt;"",$BP9="R"),"OB","")</f>
        <v/>
      </c>
      <c r="CK9" s="27" t="str">
        <f>IF(AND($X9&lt;&gt;"",$BQ9="R"),"OB","")</f>
        <v>OB</v>
      </c>
      <c r="CL9" s="27" t="str">
        <f>IF(AND($AS9&lt;&gt;"",$BR9="R"),"OB","")</f>
        <v/>
      </c>
      <c r="CM9" s="27" t="str">
        <f>IF(AND($AA9&lt;&gt;"",$BS9="R"),"OB","")</f>
        <v/>
      </c>
      <c r="CN9" s="27" t="str">
        <f>IF(AND($AM9&lt;&gt;"",$BT9="R"),"OB","")</f>
        <v/>
      </c>
      <c r="CO9" s="27" t="str">
        <f>IF(AND($AP9&lt;&gt;"",$BU9="R"),"OB","")</f>
        <v/>
      </c>
      <c r="CP9" s="27" t="str">
        <f>IF(AND($AD9&lt;&gt;"",$BV9="R"),"OB","")</f>
        <v/>
      </c>
      <c r="CQ9" s="27" t="str">
        <f>IF(AND($AJ9&lt;&gt;"",$BW9="R"),"OB","")</f>
        <v/>
      </c>
      <c r="CR9" s="27" t="str">
        <f>IF(AND($AG9&lt;&gt;"",$BX9="R"),"OB","")</f>
        <v/>
      </c>
      <c r="CS9" s="27" t="str">
        <f>IF(AND($AV9&lt;&gt;"",$BY9="R"),"OB","")</f>
        <v/>
      </c>
      <c r="CT9" s="27" t="str">
        <f>IF(AND($AY9&lt;&gt;"",$BZ9="R"),"OB","")</f>
        <v/>
      </c>
      <c r="CU9" s="27" t="str">
        <f>IF(AND($BB9&lt;&gt;"",$CA9="R"),"OB","")</f>
        <v/>
      </c>
      <c r="CV9" s="27" t="str">
        <f>IF(AND($BE9&lt;&gt;"",$CB9="R"),"OB","")</f>
        <v/>
      </c>
      <c r="CW9" s="27" t="str">
        <f>IF(AND($BH9&lt;&gt;"",$CC9="R"),"OB","")</f>
        <v/>
      </c>
      <c r="CX9" s="27">
        <f>IF(COUNTIF(CE9:CW9,"OB")=0,0,COUNTIF(CE9:CW9,"OB"))</f>
        <v>4</v>
      </c>
      <c r="CY9" s="27" t="str">
        <f>IF(AND($F9&lt;&gt;"",$BK9="NR"),"NOB","")</f>
        <v/>
      </c>
      <c r="CZ9" s="27" t="str">
        <f>IF(AND($I9&lt;&gt;"",$BL9="NR"),"NOB","")</f>
        <v/>
      </c>
      <c r="DA9" s="27" t="str">
        <f>IF(AND($L9&lt;&gt;"",$BM9="NR"),"NOB","")</f>
        <v>NOB</v>
      </c>
      <c r="DB9" s="27" t="str">
        <f>IF(AND($O9&lt;&gt;"",$BN9="NR"),"NOB","")</f>
        <v/>
      </c>
      <c r="DC9" s="27" t="str">
        <f>IF(AND($R9&lt;&gt;"",$BO9="NR"),"NOB","")</f>
        <v/>
      </c>
      <c r="DD9" s="27" t="str">
        <f>IF(AND($U9&lt;&gt;"",$BP9="NR"),"NOB","")</f>
        <v/>
      </c>
      <c r="DE9" s="27" t="str">
        <f>IF(AND($X9&lt;&gt;"",$BQ9="NR"),"NOB","")</f>
        <v/>
      </c>
      <c r="DF9" s="27" t="str">
        <f>IF(AND($AA9&lt;&gt;"",$BS9="NR"),"NOB","")</f>
        <v/>
      </c>
      <c r="DG9" s="27" t="str">
        <f>IF(AND($AM9&lt;&gt;"",$BT9="NR"),"NOB","")</f>
        <v/>
      </c>
      <c r="DH9" s="27" t="str">
        <f>IF(AND($AP9&lt;&gt;"",$BU9="NR"),"NOB","")</f>
        <v/>
      </c>
      <c r="DI9" s="27" t="str">
        <f>IF(AND($AD9&lt;&gt;"",$BV9="NR"),"NOB","")</f>
        <v/>
      </c>
      <c r="DJ9" s="27" t="str">
        <f>IF(AND($AJ9&lt;&gt;"",$BW9="NR"),"NOB","")</f>
        <v/>
      </c>
      <c r="DK9" s="27" t="str">
        <f>IF(AND($AG9&lt;&gt;"",$BX9="NR"),"NOB","")</f>
        <v/>
      </c>
      <c r="DL9" s="27" t="str">
        <f>IF(AND($AV9&lt;&gt;"",$BY9="NR"),"NOB","")</f>
        <v/>
      </c>
      <c r="DM9" s="27" t="str">
        <f>IF(AND($AY9&lt;&gt;"",$BZ9="NR"),"NOB","")</f>
        <v/>
      </c>
      <c r="DN9" s="27" t="str">
        <f>IF(AND($BB9&lt;&gt;"",$CA9="NR"),"NOB","")</f>
        <v/>
      </c>
      <c r="DO9" s="27" t="str">
        <f>IF(AND($BE9&lt;&gt;"",$CB9="NR"),"NOB","")</f>
        <v/>
      </c>
      <c r="DP9" s="27" t="str">
        <f>IF(AND($BH9&lt;&gt;"",$CC9="NR"),"NOB","")</f>
        <v/>
      </c>
      <c r="DQ9" s="27">
        <f>IF(COUNTIF(CY9:DP9,"NOB")=0,0,COUNTIF(CY9:DP9,"NOB"))</f>
        <v>1</v>
      </c>
      <c r="DR9" s="57">
        <f>IFERROR(CX9/CD9,"")</f>
        <v>0.44444444444444442</v>
      </c>
    </row>
    <row r="10" spans="1:122">
      <c r="A10" s="16" t="s">
        <v>36</v>
      </c>
      <c r="B10" s="17" t="s">
        <v>37</v>
      </c>
      <c r="C10" s="18" t="s">
        <v>37</v>
      </c>
      <c r="D10" s="18" t="s">
        <v>37</v>
      </c>
      <c r="E10" s="19" t="s">
        <v>38</v>
      </c>
      <c r="F10" s="20"/>
      <c r="G10" s="21" t="str">
        <f>IF(OR(F10="",H10="",H10="NOK", H10="Attente"),"",(DATE(YEAR(F10)+2,MONTH(F10),DAY(F10))))</f>
        <v/>
      </c>
      <c r="H10" s="22" t="s">
        <v>39</v>
      </c>
      <c r="I10" s="23"/>
      <c r="J10" s="21" t="str">
        <f>IF(OR(I10="",K10="",K10="NOK", K10="Attente"),"",(DATE(YEAR(I10)+2,MONTH(I10),DAY(I10))))</f>
        <v/>
      </c>
      <c r="K10" s="22" t="s">
        <v>39</v>
      </c>
      <c r="L10" s="23"/>
      <c r="M10" s="21" t="str">
        <f>IF(OR(L10="",N10="",N10="NOK", N10="Attente"),"",(DATE(YEAR(L10)+2,MONTH(L10),DAY(L10))))</f>
        <v/>
      </c>
      <c r="N10" s="22" t="s">
        <v>39</v>
      </c>
      <c r="O10" s="23"/>
      <c r="P10" s="21" t="str">
        <f>IF(OR(O10="",Q10="",Q10="NOK", Q10="Attente"),"",(DATE(YEAR(O10)+2,MONTH(O10),DAY(O10))))</f>
        <v/>
      </c>
      <c r="Q10" s="22" t="s">
        <v>39</v>
      </c>
      <c r="R10" s="23"/>
      <c r="S10" s="21" t="str">
        <f>IF(OR(R10="",T10="",T10="NOK", T10="Attente"),"",(DATE(YEAR(R10)+2,MONTH(R10),DAY(R10))))</f>
        <v/>
      </c>
      <c r="T10" s="22" t="s">
        <v>39</v>
      </c>
      <c r="U10" s="23"/>
      <c r="V10" s="21" t="str">
        <f>IF(OR(U10="",W10="",W10="NOK", W10="Attente"),"",(DATE(YEAR(U10)+2,MONTH(U10),DAY(U10))))</f>
        <v/>
      </c>
      <c r="W10" s="22" t="s">
        <v>39</v>
      </c>
      <c r="X10" s="23"/>
      <c r="Y10" s="21" t="str">
        <f>IF(OR(X10="",Z10="",Z10="NOK", Z10="Attente"),"",(DATE(YEAR(X10)+2,MONTH(X10),DAY(X10))))</f>
        <v/>
      </c>
      <c r="Z10" s="22" t="s">
        <v>39</v>
      </c>
      <c r="AA10" s="23"/>
      <c r="AB10" s="21" t="str">
        <f>IF(OR(AA10="",AC10="",AC10="NOK", AC10="Attente"),"",(DATE(YEAR(AA10)+2,MONTH(AA10),DAY(AA10))))</f>
        <v/>
      </c>
      <c r="AC10" s="22" t="s">
        <v>39</v>
      </c>
      <c r="AD10" s="23"/>
      <c r="AE10" s="21" t="str">
        <f>IF(OR(AD10="",AF10="",AF10="NOK", AF10="Attente"),"",(DATE(YEAR(AD10)+2,MONTH(AD10),DAY(AD10))))</f>
        <v/>
      </c>
      <c r="AF10" s="22" t="s">
        <v>39</v>
      </c>
      <c r="AG10" s="23"/>
      <c r="AH10" s="21" t="str">
        <f>IF(OR(AG10="",AI10="",AI10="NOK", AI10="Attente"),"",(DATE(YEAR(AG10)+2,MONTH(AG10),DAY(AG10))))</f>
        <v/>
      </c>
      <c r="AI10" s="22" t="s">
        <v>39</v>
      </c>
      <c r="AJ10" s="23"/>
      <c r="AK10" s="21" t="str">
        <f>IF(OR(AJ10="",AL10="",AL10="NOK", AL10="Attente"),"",(DATE(YEAR(AJ10)+2,MONTH(AJ10),DAY(AJ10))))</f>
        <v/>
      </c>
      <c r="AL10" s="22" t="s">
        <v>39</v>
      </c>
      <c r="AM10" s="23"/>
      <c r="AN10" s="21" t="str">
        <f>IF(OR(AM10="",AO10="",AO10="NOK", AO10="Attente"),"",(DATE(YEAR(AM10)+3,MONTH(AM10),DAY(AM10))))</f>
        <v/>
      </c>
      <c r="AO10" s="22" t="s">
        <v>39</v>
      </c>
      <c r="AP10" s="23"/>
      <c r="AQ10" s="21" t="str">
        <f>IF(OR(AP10="",AR10="",AR10="NOK", AR10="Attente"),"",(DATE(YEAR(AP10)+3,MONTH(AP10),DAY(AP10))))</f>
        <v/>
      </c>
      <c r="AR10" s="22" t="s">
        <v>39</v>
      </c>
      <c r="AS10" s="23"/>
      <c r="AT10" s="24"/>
      <c r="AU10" s="22" t="s">
        <v>39</v>
      </c>
      <c r="AV10" s="23"/>
      <c r="AW10" s="21" t="str">
        <f>IF(OR(AV10="",AX10="",AX10="NOK", AX10="Attente"),"",(DATE(YEAR(AV10)+3,MONTH(AV10),DAY(AV10))))</f>
        <v/>
      </c>
      <c r="AX10" s="22" t="s">
        <v>39</v>
      </c>
      <c r="AY10" s="23"/>
      <c r="AZ10" s="21" t="str">
        <f>IF(OR(AY10="",BA10="",BA10="NOK", BA10="Attente"),"",(DATE(YEAR(AY10)+3,MONTH(AY10),DAY(AY10))))</f>
        <v/>
      </c>
      <c r="BA10" s="22" t="s">
        <v>39</v>
      </c>
      <c r="BB10" s="23"/>
      <c r="BC10" s="21" t="str">
        <f>IF(OR(BB10="",BD10="",BD10="NOK", BD10="Attente"),"",(DATE(YEAR(BB10)+3,MONTH(BB10),DAY(BB10))))</f>
        <v/>
      </c>
      <c r="BD10" s="22" t="s">
        <v>39</v>
      </c>
      <c r="BE10" s="23"/>
      <c r="BF10" s="21" t="str">
        <f>IF(OR(BE10="",BG10="",BG10="NOK", BG10="Attente"),"",(DATE(YEAR(BE10)+3,MONTH(BE10),DAY(BE10))))</f>
        <v/>
      </c>
      <c r="BG10" s="22" t="s">
        <v>39</v>
      </c>
      <c r="BH10" s="23"/>
      <c r="BI10" s="21" t="str">
        <f>IF(OR(BH10="",BJ10="",BJ10="NOK", BJ10="Attente"),"",(DATE(YEAR(BH10)+3,MONTH(BH10),DAY(BH10))))</f>
        <v/>
      </c>
      <c r="BJ10" s="22" t="s">
        <v>39</v>
      </c>
      <c r="BK10" s="25" t="str">
        <f>IF(OR($E10="Cableur",$E10="Tuyauteur",$E10="Garnisseur",$E10="Technicien TLS",$E10="Technicien Essai",$E10="Technicien FWI",$E10="Technicien de Contrôle"),"R",IF(OR($E10="Soudeur",$E10="Magasinier",$E10="Peintre",$E10="Technicien SQA",$E10="Technicien SPQD",$E10="Responsable Magasin",$E10="Technicien Supply Chain"),"NR",""))</f>
        <v>R</v>
      </c>
      <c r="BL10" s="25" t="str">
        <f>IF(OR($E10="Cableur",$E10="Technicien Essai",$E10="Technicien FWI",$E10="Technicien de Contrôle"),"R",IF(OR($E10="Soudeur",$E10="Garnisseur",$E10="Technicien TLS",$E10="Peintre",$E10="Magasinier",$E10="Tuyauteur",$E10="Peintre",$E10="Technicien SQA",$E10="Technicien SPQD",$E10="Responsable Magasin",$E10="Technicien Supply Chain"),"NR",""))</f>
        <v>NR</v>
      </c>
      <c r="BM10" s="25" t="str">
        <f>IF(OR($E10="Cableur",$E10="Technicien FWI",$E10="Magasinier",$E10="Peintre",$E10="Soudeur",$E10="Garnisseur",$E10="Technicien TLS",$E10="Tuyauteur",$E10="Technicien Essai",$E10="Technicien de Contrôle",$E10="Technicien SQA",$E10="Technicien SPQD",$E10="Responsable Magasin",$E10="Technicien Supply Chain"),"NR","")</f>
        <v>NR</v>
      </c>
      <c r="BN10" s="25" t="str">
        <f>IF(OR($E10="Cableur",$E10="Garnisseur",$E10="Technicien TLS",$E10="Tuyauteur",$E10="Technicien Essai",$E10="Technicien FWI",$E10="Technicien de Contrôle"),"R",IF(OR($E10="Soudeur",$E10="Magasinier",$E10="Peintre",$E10="Technicien SQA",$E10="Technicien SPQD",$E10="Responsable Magasin",$E10="Technicien Supply Chain"),"NR",""))</f>
        <v>R</v>
      </c>
      <c r="BO10" s="25" t="str">
        <f>IF(OR($E10="Cableur",$E10="Garnisseur",$E10="Tuyauteur",$E10="Technicien FWI",$E10="Soudeur",$E10="Peintre",$E10="Magasinier",$E10="Technicien TLS",$E10="Technicien Essai",$E10="Technicien de Contrôle",$E10="Technicien SQA",$E10="Technicien SPQD",$E10="Responsable Magasin",$E10="Technicien Supply Chain"),"NR","")</f>
        <v>NR</v>
      </c>
      <c r="BP10" s="25" t="str">
        <f>IF(OR($E10="Garnisseur",$E10="Technicien TLS",$E10="Tuyauteur",$E10="Technicien de Contrôle"),"R",IF(OR($E10="Soudeur",$E10="Cableur",$E10="Technicien Essai",$E10="Technicien FWI",$E10="Magasinier",$E10="Peintre",$E10="Technicien SQA",$E10="Technicien SPQD",$E10="Responsable Magasin",$E10="Technicien Supply Chain"),"NR",""))</f>
        <v>R</v>
      </c>
      <c r="BQ10" s="25" t="str">
        <f>IF(OR($E10="Cableur",$E10="Garnisseur",$E10="Technicien TLS",$E10="Magasinier",$E10="Tuyauteur",$E10="Technicien Essai",$E10="Technicien de Contrôle"),"R",IF(OR($E10="Soudeur",$E10="Peintre",$E10="Technicien FWI",$E10="Technicien SQA",$E10="Technicien SPQD",$E10="Responsable Magasin",$E10="Technicien Supply Chain"),"NR",""))</f>
        <v>R</v>
      </c>
      <c r="BR10" s="25" t="str">
        <f>IF(OR($E10="Soudeur",$E10="Peintre",$E10="Garnisseur",$E10="Tuyauteur",$E10="Cableur",$E10="Technicien FWI",$E10="Magasinier",$E10="Technicien TLS",$E10="Technicien Essai",$E10="Technicien de Contrôle",$E10="Technicien SQA",$E10="Technicien SPQD",$E10="Responsable Magasin",$E10="Technicien Supply Chain"),"NR","")</f>
        <v>NR</v>
      </c>
      <c r="BS10" s="25" t="str">
        <f>IF(OR($E10="Soudeur",$E10="Garnisseur",$E10="Peintre",$E10="Cableur",$E10="Tuyauteur",$E10="Technicien Essai",$E10="Technicien FWI",$E10="Magasinier",$E10="Technicien TLS",$E10="Technicien de Contrôle",$E10="Technicien SQA",$E10="Technicien SPQD",$E10="Responsable Magasin",$E10="Technicien Supply Chain"),"NR","")</f>
        <v>NR</v>
      </c>
      <c r="BT10" s="25" t="str">
        <f>IF(OR($E10="Soudeur",$E10="Garnisseur",$E10="Peintre",$E10="Cableur",$E10="Tuyauteur",$E10="Technicien Essai",$E10="Technicien FWI",$E10="Magasinier",$E10="Technicien TLS",$E10="Technicien de Contrôle",$E10="Responsable Service",$E10="Manager",$E10="Technicien SQA",$E10="Technicien SPQD",$E10="Responsable Magasin",$E10="Technicien Supply Chain"),"NR","")</f>
        <v>NR</v>
      </c>
      <c r="BU10" s="25" t="str">
        <f>IF(OR($E10="Soudeur",$E10="Garnisseur",$E10="Peintre",$E10="Cableur",$E10="Tuyauteur",$E10="Technicien Essai",$E10="Technicien FWI",$E10="Magasinier",$E10="Technicien TLS",$E10="Technicien de Contrôle",$E10="Responsable Service",$E10="Manager",$E10="Technicien SQA",$E10="Technicien SPQD",$E10="Responsable Magasin",$E10="Technicien Supply Chain"),"NR","")</f>
        <v>NR</v>
      </c>
      <c r="BV10" s="25" t="str">
        <f>IF(OR($E10="Soudeur",$E10="Garnisseur",$E10="Peintre",$E10="Cableur",$E10="Tuyauteur",$E10="Technicien Essai",$E10="Technicien FWI",$E10="Magasinier",$E10="Technicien TLS",$E10="Technicien de Contrôle",$E10="Responsable Service",$E10="Manager",$E10="Technicien SQA",$E10="Technicien SPQD",$E10="Responsable Magasin",$E10="Technicien Supply Chain"),"NR","")</f>
        <v>NR</v>
      </c>
      <c r="BW10" s="25" t="str">
        <f>IF(OR($E10="Soudeur",$E10="Garnisseur",$E10="Peintre",$E10="Cableur",$E10="Tuyauteur",$E10="Technicien Essai",$E10="Technicien FWI",$E10="Magasinier",$E10="Technicien TLS",$E10="Technicien de Contrôle",$E10="Responsable Service",$E10="Manager",$E10="Technicien SQA",$E10="Technicien SPQD",$E10="Responsable Magasin",$E10="Technicien Supply Chain"),"NR","")</f>
        <v>NR</v>
      </c>
      <c r="BX10" s="25" t="str">
        <f>IF(OR($E10="Soudeur",$E10="Garnisseur",$E10="Peintre",$E10="Cableur",$E10="Tuyauteur",$E10="Technicien Essai",$E10="Technicien FWI",$E10="Magasinier",$E10="Technicien TLS",$E10="Technicien de Contrôle",$E10="Responsable Service",$E10="Manager",$E10="Technicien SQA",$E10="Technicien SPQD",$E10="Responsable Magasin",$E10="Technicien Supply Chain"),"NR","")</f>
        <v>NR</v>
      </c>
      <c r="BY10" s="25" t="str">
        <f>IF(OR($E10="Cableur",$E10="Tuyauteur",$E10="Garnisseur",$E10="Technicien TLS",$E10="Technicien Essai",$E10="Technicien FWI",$E10="Technicien de Contrôle",$E10="Soudeur",$E10="Magasinier",$E10="Peintre",$E10="Manager",$E10="Responsable Service",$E10="Technicien Indus",$E10="Technicien SQA",$E10="Technicien SPQD",$E10="Responsable Magasin",$E10="Technicien Supply Chain"),"R")</f>
        <v>R</v>
      </c>
      <c r="BZ10" s="25" t="str">
        <f>IF(OR($E10="Cableur",$E10="Tuyauteur",$E10="Garnisseur",$E10="Technicien TLS",$E10="Technicien Essai",$E10="Technicien FWI",$E10="Technicien de Contrôle",$E10="Soudeur",$E10="Magasinier",$E10="Peintre",$E10="Manager",$E10="Responsable Service",$E10="Technicien Indus",$E10="Technicien SQA",$E10="Technicien SPQD",$E10="Responsable Magasin",$E10="Technicien Supply Chain"),"R")</f>
        <v>R</v>
      </c>
      <c r="CA10" s="25" t="str">
        <f>IF(OR($E10="Cableur",$E10="Tuyauteur",$E10="Garnisseur",$E10="Technicien TLS",$E10="Technicien Essai",$E10="Technicien FWI",$E10="Technicien de Contrôle",$E10="Soudeur",$E10="Magasinier",$E10="Peintre",$E10="Manager",$E10="Responsable Service",$E10="Technicien Indus",$E10="Technicien SQA",$E10="Technicien SPQD",$E10="Responsable Magasin",$E10="Technicien Supply Chain"),"R")</f>
        <v>R</v>
      </c>
      <c r="CB10" s="25" t="str">
        <f>IF(OR($E10="Cableur",$E10="Tuyauteur",$E10="Garnisseur",$E10="Technicien TLS",$E10="Technicien Essai",$E10="Technicien FWI",$E10="Technicien de Contrôle",$E10="Soudeur",$E10="Magasinier",$E10="Peintre",$E10="Manager",$E10="Responsable Service",$E10="Technicien Indus",$E10="Technicien SQA",$E10="Technicien SPQD",$E10="Responsable Magasin",$E10="Technicien Supply Chain"),"R")</f>
        <v>R</v>
      </c>
      <c r="CC10" s="25" t="str">
        <f>IF(OR($E10="Cableur",$E10="Tuyauteur",$E10="Garnisseur",$E10="Technicien TLS",$E10="Technicien Essai",$E10="Technicien FWI",$E10="Technicien de Contrôle",$E10="Soudeur",$E10="Magasinier",$E10="Peintre",$E10="Manager",$E10="Responsable Service",$E10="Technicien Indus",$E10="Technicien SQA",$E10="Technicien SPQD",$E10="Responsable Magasin",$E10="Technicien Supply Chain"),"R")</f>
        <v>R</v>
      </c>
      <c r="CD10" s="26">
        <f>IF(COUNTIF(BK10:CC10,"R")=0,"",COUNTIF(BK10:CC10,"R"))</f>
        <v>9</v>
      </c>
      <c r="CE10" s="27" t="str">
        <f>IF(AND($F10&lt;&gt;"",$BK10="R"),"OB","")</f>
        <v/>
      </c>
      <c r="CF10" s="27" t="str">
        <f>IF(AND($I10&lt;&gt;"",$BL10="R"),"OB","")</f>
        <v/>
      </c>
      <c r="CG10" s="27" t="str">
        <f>IF(AND($L10&lt;&gt;"",$BM10="R"),"OB","")</f>
        <v/>
      </c>
      <c r="CH10" s="27" t="str">
        <f>IF(AND($O10&lt;&gt;"",$BN10="R"),"OB","")</f>
        <v/>
      </c>
      <c r="CI10" s="27" t="str">
        <f>IF(AND($R10&lt;&gt;"",$BO10="R"),"OB","")</f>
        <v/>
      </c>
      <c r="CJ10" s="27" t="str">
        <f>IF(AND($U10&lt;&gt;"",$BP10="R"),"OB","")</f>
        <v/>
      </c>
      <c r="CK10" s="27" t="str">
        <f>IF(AND($X10&lt;&gt;"",$BQ10="R"),"OB","")</f>
        <v/>
      </c>
      <c r="CL10" s="27" t="str">
        <f>IF(AND($AS10&lt;&gt;"",$BR10="R"),"OB","")</f>
        <v/>
      </c>
      <c r="CM10" s="27" t="str">
        <f>IF(AND($AA10&lt;&gt;"",$BS10="R"),"OB","")</f>
        <v/>
      </c>
      <c r="CN10" s="27" t="str">
        <f>IF(AND($AM10&lt;&gt;"",$BT10="R"),"OB","")</f>
        <v/>
      </c>
      <c r="CO10" s="27" t="str">
        <f>IF(AND($AP10&lt;&gt;"",$BU10="R"),"OB","")</f>
        <v/>
      </c>
      <c r="CP10" s="27" t="str">
        <f>IF(AND($AD10&lt;&gt;"",$BV10="R"),"OB","")</f>
        <v/>
      </c>
      <c r="CQ10" s="27" t="str">
        <f>IF(AND($AJ10&lt;&gt;"",$BW10="R"),"OB","")</f>
        <v/>
      </c>
      <c r="CR10" s="27" t="str">
        <f>IF(AND($AG10&lt;&gt;"",$BX10="R"),"OB","")</f>
        <v/>
      </c>
      <c r="CS10" s="27" t="str">
        <f>IF(AND($AV10&lt;&gt;"",$BY10="R"),"OB","")</f>
        <v/>
      </c>
      <c r="CT10" s="27" t="str">
        <f>IF(AND($AY10&lt;&gt;"",$BZ10="R"),"OB","")</f>
        <v/>
      </c>
      <c r="CU10" s="27" t="str">
        <f>IF(AND($BB10&lt;&gt;"",$CA10="R"),"OB","")</f>
        <v/>
      </c>
      <c r="CV10" s="27" t="str">
        <f>IF(AND($BE10&lt;&gt;"",$CB10="R"),"OB","")</f>
        <v/>
      </c>
      <c r="CW10" s="27" t="str">
        <f>IF(AND($BH10&lt;&gt;"",$CC10="R"),"OB","")</f>
        <v/>
      </c>
      <c r="CX10" s="27">
        <f>IF(COUNTIF(CE10:CW10,"OB")=0,0,COUNTIF(CE10:CW10,"OB"))</f>
        <v>0</v>
      </c>
      <c r="CY10" s="27" t="str">
        <f>IF(AND($F10&lt;&gt;"",$BK10="NR"),"NOB","")</f>
        <v/>
      </c>
      <c r="CZ10" s="27" t="str">
        <f>IF(AND($I10&lt;&gt;"",$BL10="NR"),"NOB","")</f>
        <v/>
      </c>
      <c r="DA10" s="27" t="str">
        <f>IF(AND($L10&lt;&gt;"",$BM10="NR"),"NOB","")</f>
        <v/>
      </c>
      <c r="DB10" s="27" t="str">
        <f>IF(AND($O10&lt;&gt;"",$BN10="NR"),"NOB","")</f>
        <v/>
      </c>
      <c r="DC10" s="27" t="str">
        <f>IF(AND($R10&lt;&gt;"",$BO10="NR"),"NOB","")</f>
        <v/>
      </c>
      <c r="DD10" s="27" t="str">
        <f>IF(AND($U10&lt;&gt;"",$BP10="NR"),"NOB","")</f>
        <v/>
      </c>
      <c r="DE10" s="27" t="str">
        <f>IF(AND($X10&lt;&gt;"",$BQ10="NR"),"NOB","")</f>
        <v/>
      </c>
      <c r="DF10" s="27" t="str">
        <f>IF(AND($AA10&lt;&gt;"",$BS10="NR"),"NOB","")</f>
        <v/>
      </c>
      <c r="DG10" s="27" t="str">
        <f>IF(AND($AM10&lt;&gt;"",$BT10="NR"),"NOB","")</f>
        <v/>
      </c>
      <c r="DH10" s="27" t="str">
        <f>IF(AND($AP10&lt;&gt;"",$BU10="NR"),"NOB","")</f>
        <v/>
      </c>
      <c r="DI10" s="27" t="str">
        <f>IF(AND($AD10&lt;&gt;"",$BV10="NR"),"NOB","")</f>
        <v/>
      </c>
      <c r="DJ10" s="27" t="str">
        <f>IF(AND($AJ10&lt;&gt;"",$BW10="NR"),"NOB","")</f>
        <v/>
      </c>
      <c r="DK10" s="27" t="str">
        <f>IF(AND($AG10&lt;&gt;"",$BX10="NR"),"NOB","")</f>
        <v/>
      </c>
      <c r="DL10" s="27" t="str">
        <f>IF(AND($AV10&lt;&gt;"",$BY10="NR"),"NOB","")</f>
        <v/>
      </c>
      <c r="DM10" s="27" t="str">
        <f>IF(AND($AY10&lt;&gt;"",$BZ10="NR"),"NOB","")</f>
        <v/>
      </c>
      <c r="DN10" s="27" t="str">
        <f>IF(AND($BB10&lt;&gt;"",$CA10="NR"),"NOB","")</f>
        <v/>
      </c>
      <c r="DO10" s="27" t="str">
        <f>IF(AND($BE10&lt;&gt;"",$CB10="NR"),"NOB","")</f>
        <v/>
      </c>
      <c r="DP10" s="27" t="str">
        <f>IF(AND($BH10&lt;&gt;"",$CC10="NR"),"NOB","")</f>
        <v/>
      </c>
      <c r="DQ10" s="27">
        <f>IF(COUNTIF(CY10:DP10,"NOB")=0,0,COUNTIF(CY10:DP10,"NOB"))</f>
        <v>0</v>
      </c>
      <c r="DR10" s="28">
        <f>IFERROR(CX10/CD10,"")</f>
        <v>0</v>
      </c>
    </row>
    <row r="11" spans="1:122">
      <c r="A11" s="29" t="s">
        <v>101</v>
      </c>
      <c r="B11" s="58" t="s">
        <v>102</v>
      </c>
      <c r="C11" s="71" t="s">
        <v>87</v>
      </c>
      <c r="D11" s="18" t="s">
        <v>103</v>
      </c>
      <c r="E11" s="31" t="s">
        <v>69</v>
      </c>
      <c r="F11" s="55">
        <v>41164</v>
      </c>
      <c r="G11" s="21">
        <f>IF(OR(F11="",H11="",H11="NOK", H11="Attente"),"",(DATE(YEAR(F11)+2,MONTH(F11),DAY(F11))))</f>
        <v>41894</v>
      </c>
      <c r="H11" s="33" t="s">
        <v>44</v>
      </c>
      <c r="I11" s="35">
        <v>41366</v>
      </c>
      <c r="J11" s="21">
        <f>IF(OR(I11="",K11="",K11="NOK", K11="Attente"),"",(DATE(YEAR(I11)+2,MONTH(I11),DAY(I11))))</f>
        <v>42096</v>
      </c>
      <c r="K11" s="56" t="s">
        <v>44</v>
      </c>
      <c r="L11" s="34"/>
      <c r="M11" s="21" t="str">
        <f>IF(OR(L11="",N11="",N11="NOK", N11="Attente"),"",(DATE(YEAR(L11)+2,MONTH(L11),DAY(L11))))</f>
        <v/>
      </c>
      <c r="N11" s="31" t="s">
        <v>39</v>
      </c>
      <c r="O11" s="35">
        <v>41521</v>
      </c>
      <c r="P11" s="21">
        <f>IF(OR(O11="",Q11="",Q11="NOK", Q11="Attente"),"",(DATE(YEAR(O11)+2,MONTH(O11),DAY(O11))))</f>
        <v>42251</v>
      </c>
      <c r="Q11" s="33" t="s">
        <v>44</v>
      </c>
      <c r="R11" s="34"/>
      <c r="S11" s="21" t="str">
        <f>IF(OR(R11="",T11="",T11="NOK", T11="Attente"),"",(DATE(YEAR(R11)+2,MONTH(R11),DAY(R11))))</f>
        <v/>
      </c>
      <c r="T11" s="22" t="s">
        <v>39</v>
      </c>
      <c r="U11" s="34"/>
      <c r="V11" s="21" t="str">
        <f>IF(OR(U11="",W11="",W11="NOK", W11="Attente"),"",(DATE(YEAR(U11)+2,MONTH(U11),DAY(U11))))</f>
        <v/>
      </c>
      <c r="W11" s="31" t="s">
        <v>39</v>
      </c>
      <c r="X11" s="35">
        <v>41722</v>
      </c>
      <c r="Y11" s="21">
        <f>IF(OR(X11="",Z11="",Z11="NOK", Z11="Attente"),"",(DATE(YEAR(X11)+2,MONTH(X11),DAY(X11))))</f>
        <v>42453</v>
      </c>
      <c r="Z11" s="33" t="s">
        <v>44</v>
      </c>
      <c r="AA11" s="34"/>
      <c r="AB11" s="21" t="str">
        <f>IF(OR(AA11="",AC11="",AC11="NOK", AC11="Attente"),"",(DATE(YEAR(AA11)+2,MONTH(AA11),DAY(AA11))))</f>
        <v/>
      </c>
      <c r="AC11" s="22" t="s">
        <v>39</v>
      </c>
      <c r="AD11" s="35"/>
      <c r="AE11" s="21" t="str">
        <f>IF(OR(AD11="",AF11="",AF11="NOK", AF11="Attente"),"",(DATE(YEAR(AD11)+2,MONTH(AD11),DAY(AD11))))</f>
        <v/>
      </c>
      <c r="AF11" s="22" t="s">
        <v>39</v>
      </c>
      <c r="AG11" s="35"/>
      <c r="AH11" s="21" t="str">
        <f>IF(OR(AG11="",AI11="",AI11="NOK", AI11="Attente"),"",(DATE(YEAR(AG11)+2,MONTH(AG11),DAY(AG11))))</f>
        <v/>
      </c>
      <c r="AI11" s="22" t="s">
        <v>39</v>
      </c>
      <c r="AJ11" s="35"/>
      <c r="AK11" s="21" t="str">
        <f>IF(OR(AJ11="",AL11="",AL11="NOK", AL11="Attente"),"",(DATE(YEAR(AJ11)+2,MONTH(AJ11),DAY(AJ11))))</f>
        <v/>
      </c>
      <c r="AL11" s="22" t="s">
        <v>39</v>
      </c>
      <c r="AM11" s="37"/>
      <c r="AN11" s="21" t="str">
        <f>IF(OR(AM11="",AO11="",AO11="NOK", AO11="Attente"),"",(DATE(YEAR(AM11)+3,MONTH(AM11),DAY(AM11))))</f>
        <v/>
      </c>
      <c r="AO11" s="31" t="s">
        <v>39</v>
      </c>
      <c r="AP11" s="37"/>
      <c r="AQ11" s="38" t="str">
        <f>IF(OR(AP11="",AR11="",AR11="NOK", AR11="Attente"),"",(DATE(YEAR(AP11)+3,MONTH(AP11),DAY(AP11))))</f>
        <v/>
      </c>
      <c r="AR11" s="31" t="s">
        <v>39</v>
      </c>
      <c r="AS11" s="66" t="s">
        <v>104</v>
      </c>
      <c r="AT11" s="24"/>
      <c r="AU11" s="31" t="s">
        <v>44</v>
      </c>
      <c r="AV11" s="35">
        <v>41549</v>
      </c>
      <c r="AW11" s="21">
        <f>IF(OR(AV11="",AX11="",AX11="NOK", AX11="Attente"),"",(DATE(YEAR(AV11)+3,MONTH(AV11),DAY(AV11))))</f>
        <v>42645</v>
      </c>
      <c r="AX11" s="22" t="s">
        <v>44</v>
      </c>
      <c r="AY11" s="35">
        <v>41669</v>
      </c>
      <c r="AZ11" s="21">
        <f>IF(OR(AY11="",BA11="",BA11="NOK", BA11="Attente"),"",(DATE(YEAR(AY11)+3,MONTH(AY11),DAY(AY11))))</f>
        <v>42765</v>
      </c>
      <c r="BA11" s="22" t="s">
        <v>44</v>
      </c>
      <c r="BB11" s="35"/>
      <c r="BC11" s="21" t="str">
        <f>IF(OR(BB11="",BD11="",BD11="NOK", BD11="Attente"),"",(DATE(YEAR(BB11)+3,MONTH(BB11),DAY(BB11))))</f>
        <v/>
      </c>
      <c r="BD11" s="22" t="s">
        <v>39</v>
      </c>
      <c r="BE11" s="35">
        <v>41472</v>
      </c>
      <c r="BF11" s="21">
        <f>IF(OR(BE11="",BG11="",BG11="NOK", BG11="Attente"),"",(DATE(YEAR(BE11)+3,MONTH(BE11),DAY(BE11))))</f>
        <v>42568</v>
      </c>
      <c r="BG11" s="22" t="s">
        <v>44</v>
      </c>
      <c r="BH11" s="35"/>
      <c r="BI11" s="21" t="str">
        <f>IF(OR(BH11="",BJ11="",BJ11="NOK", BJ11="Attente"),"",(DATE(YEAR(BH11)+3,MONTH(BH11),DAY(BH11))))</f>
        <v/>
      </c>
      <c r="BJ11" s="22" t="s">
        <v>39</v>
      </c>
      <c r="BK11" s="25" t="str">
        <f>IF(OR($E11="Cableur",$E11="Tuyauteur",$E11="Garnisseur",$E11="Technicien TLS",$E11="Technicien Essai",$E11="Technicien FWI",$E11="Technicien de Contrôle"),"R",IF(OR($E11="Soudeur",$E11="Magasinier",$E11="Peintre",$E11="Technicien SQA",$E11="Technicien SPQD",$E11="Responsable Magasin",$E11="Technicien Supply Chain"),"NR",""))</f>
        <v>R</v>
      </c>
      <c r="BL11" s="25" t="str">
        <f>IF(OR($E11="Cableur",$E11="Technicien Essai",$E11="Technicien FWI",$E11="Technicien de Contrôle"),"R",IF(OR($E11="Soudeur",$E11="Garnisseur",$E11="Technicien TLS",$E11="Peintre",$E11="Magasinier",$E11="Tuyauteur",$E11="Peintre",$E11="Technicien SQA",$E11="Technicien SPQD",$E11="Responsable Magasin",$E11="Technicien Supply Chain"),"NR",""))</f>
        <v>R</v>
      </c>
      <c r="BM11" s="25" t="str">
        <f>IF(OR($E11="Cableur",$E11="Technicien FWI",$E11="Magasinier",$E11="Peintre",$E11="Soudeur",$E11="Garnisseur",$E11="Technicien TLS",$E11="Tuyauteur",$E11="Technicien Essai",$E11="Technicien de Contrôle",$E11="Technicien SQA",$E11="Technicien SPQD",$E11="Responsable Magasin",$E11="Technicien Supply Chain"),"NR","")</f>
        <v>NR</v>
      </c>
      <c r="BN11" s="25" t="str">
        <f>IF(OR($E11="Cableur",$E11="Garnisseur",$E11="Technicien TLS",$E11="Tuyauteur",$E11="Technicien Essai",$E11="Technicien FWI",$E11="Technicien de Contrôle"),"R",IF(OR($E11="Soudeur",$E11="Magasinier",$E11="Peintre",$E11="Technicien SQA",$E11="Technicien SPQD",$E11="Responsable Magasin",$E11="Technicien Supply Chain"),"NR",""))</f>
        <v>R</v>
      </c>
      <c r="BO11" s="25" t="str">
        <f>IF(OR($E11="Cableur",$E11="Garnisseur",$E11="Tuyauteur",$E11="Technicien FWI",$E11="Soudeur",$E11="Peintre",$E11="Magasinier",$E11="Technicien TLS",$E11="Technicien Essai",$E11="Technicien de Contrôle",$E11="Technicien SQA",$E11="Technicien SPQD",$E11="Responsable Magasin",$E11="Technicien Supply Chain"),"NR","")</f>
        <v>NR</v>
      </c>
      <c r="BP11" s="25" t="str">
        <f>IF(OR($E11="Garnisseur",$E11="Technicien TLS",$E11="Tuyauteur",$E11="Technicien de Contrôle"),"R",IF(OR($E11="Soudeur",$E11="Cableur",$E11="Technicien Essai",$E11="Technicien FWI",$E11="Magasinier",$E11="Peintre",$E11="Technicien SQA",$E11="Technicien SPQD",$E11="Responsable Magasin",$E11="Technicien Supply Chain"),"NR",""))</f>
        <v>NR</v>
      </c>
      <c r="BQ11" s="25" t="str">
        <f>IF(OR($E11="Cableur",$E11="Garnisseur",$E11="Technicien TLS",$E11="Magasinier",$E11="Tuyauteur",$E11="Technicien Essai",$E11="Technicien de Contrôle"),"R",IF(OR($E11="Soudeur",$E11="Peintre",$E11="Technicien FWI",$E11="Technicien SQA",$E11="Technicien SPQD",$E11="Responsable Magasin",$E11="Technicien Supply Chain"),"NR",""))</f>
        <v>R</v>
      </c>
      <c r="BR11" s="25" t="str">
        <f>IF(OR($E11="Soudeur",$E11="Peintre",$E11="Garnisseur",$E11="Tuyauteur",$E11="Cableur",$E11="Technicien FWI",$E11="Magasinier",$E11="Technicien TLS",$E11="Technicien Essai",$E11="Technicien de Contrôle",$E11="Technicien SQA",$E11="Technicien SPQD",$E11="Responsable Magasin",$E11="Technicien Supply Chain"),"NR","")</f>
        <v>NR</v>
      </c>
      <c r="BS11" s="25" t="str">
        <f>IF(OR($E11="Soudeur",$E11="Garnisseur",$E11="Peintre",$E11="Cableur",$E11="Tuyauteur",$E11="Technicien Essai",$E11="Technicien FWI",$E11="Magasinier",$E11="Technicien TLS",$E11="Technicien de Contrôle",$E11="Technicien SQA",$E11="Technicien SPQD",$E11="Responsable Magasin",$E11="Technicien Supply Chain"),"NR","")</f>
        <v>NR</v>
      </c>
      <c r="BT11" s="25" t="str">
        <f>IF(OR($E11="Soudeur",$E11="Garnisseur",$E11="Peintre",$E11="Cableur",$E11="Tuyauteur",$E11="Technicien Essai",$E11="Technicien FWI",$E11="Magasinier",$E11="Technicien TLS",$E11="Technicien de Contrôle",$E11="Responsable Service",$E11="Manager",$E11="Technicien SQA",$E11="Technicien SPQD",$E11="Responsable Magasin",$E11="Technicien Supply Chain"),"NR","")</f>
        <v>NR</v>
      </c>
      <c r="BU11" s="25" t="str">
        <f>IF(OR($E11="Soudeur",$E11="Garnisseur",$E11="Peintre",$E11="Cableur",$E11="Tuyauteur",$E11="Technicien Essai",$E11="Technicien FWI",$E11="Magasinier",$E11="Technicien TLS",$E11="Technicien de Contrôle",$E11="Responsable Service",$E11="Manager",$E11="Technicien SQA",$E11="Technicien SPQD",$E11="Responsable Magasin",$E11="Technicien Supply Chain"),"NR","")</f>
        <v>NR</v>
      </c>
      <c r="BV11" s="25" t="str">
        <f>IF(OR($E11="Soudeur",$E11="Garnisseur",$E11="Peintre",$E11="Cableur",$E11="Tuyauteur",$E11="Technicien Essai",$E11="Technicien FWI",$E11="Magasinier",$E11="Technicien TLS",$E11="Technicien de Contrôle",$E11="Responsable Service",$E11="Manager",$E11="Technicien SQA",$E11="Technicien SPQD",$E11="Responsable Magasin",$E11="Technicien Supply Chain"),"NR","")</f>
        <v>NR</v>
      </c>
      <c r="BW11" s="25" t="str">
        <f>IF(OR($E11="Soudeur",$E11="Garnisseur",$E11="Peintre",$E11="Cableur",$E11="Tuyauteur",$E11="Technicien Essai",$E11="Technicien FWI",$E11="Magasinier",$E11="Technicien TLS",$E11="Technicien de Contrôle",$E11="Responsable Service",$E11="Manager",$E11="Technicien SQA",$E11="Technicien SPQD",$E11="Responsable Magasin",$E11="Technicien Supply Chain"),"NR","")</f>
        <v>NR</v>
      </c>
      <c r="BX11" s="25" t="str">
        <f>IF(OR($E11="Soudeur",$E11="Garnisseur",$E11="Peintre",$E11="Cableur",$E11="Tuyauteur",$E11="Technicien Essai",$E11="Technicien FWI",$E11="Magasinier",$E11="Technicien TLS",$E11="Technicien de Contrôle",$E11="Responsable Service",$E11="Manager",$E11="Technicien SQA",$E11="Technicien SPQD",$E11="Responsable Magasin",$E11="Technicien Supply Chain"),"NR","")</f>
        <v>NR</v>
      </c>
      <c r="BY11" s="25" t="str">
        <f>IF(OR($E11="Cableur",$E11="Tuyauteur",$E11="Garnisseur",$E11="Technicien TLS",$E11="Technicien Essai",$E11="Technicien FWI",$E11="Technicien de Contrôle",$E11="Soudeur",$E11="Magasinier",$E11="Peintre",$E11="Manager",$E11="Responsable Service",$E11="Technicien Indus",$E11="Technicien SQA",$E11="Technicien SPQD",$E11="Responsable Magasin",$E11="Technicien Supply Chain"),"R")</f>
        <v>R</v>
      </c>
      <c r="BZ11" s="25" t="str">
        <f>IF(OR($E11="Cableur",$E11="Tuyauteur",$E11="Garnisseur",$E11="Technicien TLS",$E11="Technicien Essai",$E11="Technicien FWI",$E11="Technicien de Contrôle",$E11="Soudeur",$E11="Magasinier",$E11="Peintre",$E11="Manager",$E11="Responsable Service",$E11="Technicien Indus",$E11="Technicien SQA",$E11="Technicien SPQD",$E11="Responsable Magasin",$E11="Technicien Supply Chain"),"R")</f>
        <v>R</v>
      </c>
      <c r="CA11" s="25" t="str">
        <f>IF(OR($E11="Cableur",$E11="Tuyauteur",$E11="Garnisseur",$E11="Technicien TLS",$E11="Technicien Essai",$E11="Technicien FWI",$E11="Technicien de Contrôle",$E11="Soudeur",$E11="Magasinier",$E11="Peintre",$E11="Manager",$E11="Responsable Service",$E11="Technicien Indus",$E11="Technicien SQA",$E11="Technicien SPQD",$E11="Responsable Magasin",$E11="Technicien Supply Chain"),"R")</f>
        <v>R</v>
      </c>
      <c r="CB11" s="25" t="str">
        <f>IF(OR($E11="Cableur",$E11="Tuyauteur",$E11="Garnisseur",$E11="Technicien TLS",$E11="Technicien Essai",$E11="Technicien FWI",$E11="Technicien de Contrôle",$E11="Soudeur",$E11="Magasinier",$E11="Peintre",$E11="Manager",$E11="Responsable Service",$E11="Technicien Indus",$E11="Technicien SQA",$E11="Technicien SPQD",$E11="Responsable Magasin",$E11="Technicien Supply Chain"),"R")</f>
        <v>R</v>
      </c>
      <c r="CC11" s="25" t="str">
        <f>IF(OR($E11="Cableur",$E11="Tuyauteur",$E11="Garnisseur",$E11="Technicien TLS",$E11="Technicien Essai",$E11="Technicien FWI",$E11="Technicien de Contrôle",$E11="Soudeur",$E11="Magasinier",$E11="Peintre",$E11="Manager",$E11="Responsable Service",$E11="Technicien Indus",$E11="Technicien SQA",$E11="Technicien SPQD",$E11="Responsable Magasin",$E11="Technicien Supply Chain"),"R")</f>
        <v>R</v>
      </c>
      <c r="CD11" s="26">
        <f>IF(COUNTIF(BK11:CC11,"R")=0,"",COUNTIF(BK11:CC11,"R"))</f>
        <v>9</v>
      </c>
      <c r="CE11" s="27" t="str">
        <f>IF(AND($F11&lt;&gt;"",$BK11="R"),"OB","")</f>
        <v>OB</v>
      </c>
      <c r="CF11" s="27" t="str">
        <f>IF(AND($I11&lt;&gt;"",$BL11="R"),"OB","")</f>
        <v>OB</v>
      </c>
      <c r="CG11" s="27" t="str">
        <f>IF(AND($L11&lt;&gt;"",$BM11="R"),"OB","")</f>
        <v/>
      </c>
      <c r="CH11" s="27" t="str">
        <f>IF(AND($O11&lt;&gt;"",$BN11="R"),"OB","")</f>
        <v>OB</v>
      </c>
      <c r="CI11" s="27" t="str">
        <f>IF(AND($R11&lt;&gt;"",$BO11="R"),"OB","")</f>
        <v/>
      </c>
      <c r="CJ11" s="27" t="str">
        <f>IF(AND($U11&lt;&gt;"",$BP11="R"),"OB","")</f>
        <v/>
      </c>
      <c r="CK11" s="27" t="str">
        <f>IF(AND($X11&lt;&gt;"",$BQ11="R"),"OB","")</f>
        <v>OB</v>
      </c>
      <c r="CL11" s="27" t="str">
        <f>IF(AND($AS11&lt;&gt;"",$BR11="R"),"OB","")</f>
        <v/>
      </c>
      <c r="CM11" s="27" t="str">
        <f>IF(AND($AA11&lt;&gt;"",$BS11="R"),"OB","")</f>
        <v/>
      </c>
      <c r="CN11" s="27" t="str">
        <f>IF(AND($AM11&lt;&gt;"",$BT11="R"),"OB","")</f>
        <v/>
      </c>
      <c r="CO11" s="27" t="str">
        <f>IF(AND($AP11&lt;&gt;"",$BU11="R"),"OB","")</f>
        <v/>
      </c>
      <c r="CP11" s="27" t="str">
        <f>IF(AND($AD11&lt;&gt;"",$BV11="R"),"OB","")</f>
        <v/>
      </c>
      <c r="CQ11" s="27" t="str">
        <f>IF(AND($AJ11&lt;&gt;"",$BW11="R"),"OB","")</f>
        <v/>
      </c>
      <c r="CR11" s="27" t="str">
        <f>IF(AND($AG11&lt;&gt;"",$BX11="R"),"OB","")</f>
        <v/>
      </c>
      <c r="CS11" s="27" t="str">
        <f>IF(AND($AV11&lt;&gt;"",$BY11="R"),"OB","")</f>
        <v>OB</v>
      </c>
      <c r="CT11" s="27" t="str">
        <f>IF(AND($AY11&lt;&gt;"",$BZ11="R"),"OB","")</f>
        <v>OB</v>
      </c>
      <c r="CU11" s="27" t="str">
        <f>IF(AND($BB11&lt;&gt;"",$CA11="R"),"OB","")</f>
        <v/>
      </c>
      <c r="CV11" s="27" t="str">
        <f>IF(AND($BE11&lt;&gt;"",$CB11="R"),"OB","")</f>
        <v>OB</v>
      </c>
      <c r="CW11" s="27" t="str">
        <f>IF(AND($BH11&lt;&gt;"",$CC11="R"),"OB","")</f>
        <v/>
      </c>
      <c r="CX11" s="27">
        <f>IF(COUNTIF(CE11:CW11,"OB")=0,0,COUNTIF(CE11:CW11,"OB"))</f>
        <v>7</v>
      </c>
      <c r="CY11" s="27" t="str">
        <f>IF(AND($F11&lt;&gt;"",$BK11="NR"),"NOB","")</f>
        <v/>
      </c>
      <c r="CZ11" s="27" t="str">
        <f>IF(AND($I11&lt;&gt;"",$BL11="NR"),"NOB","")</f>
        <v/>
      </c>
      <c r="DA11" s="27" t="str">
        <f>IF(AND($L11&lt;&gt;"",$BM11="NR"),"NOB","")</f>
        <v/>
      </c>
      <c r="DB11" s="27" t="str">
        <f>IF(AND($O11&lt;&gt;"",$BN11="NR"),"NOB","")</f>
        <v/>
      </c>
      <c r="DC11" s="27" t="str">
        <f>IF(AND($R11&lt;&gt;"",$BO11="NR"),"NOB","")</f>
        <v/>
      </c>
      <c r="DD11" s="27" t="str">
        <f>IF(AND($U11&lt;&gt;"",$BP11="NR"),"NOB","")</f>
        <v/>
      </c>
      <c r="DE11" s="27" t="str">
        <f>IF(AND($X11&lt;&gt;"",$BQ11="NR"),"NOB","")</f>
        <v/>
      </c>
      <c r="DF11" s="27" t="str">
        <f>IF(AND($AA11&lt;&gt;"",$BS11="NR"),"NOB","")</f>
        <v/>
      </c>
      <c r="DG11" s="27" t="str">
        <f>IF(AND($AM11&lt;&gt;"",$BT11="NR"),"NOB","")</f>
        <v/>
      </c>
      <c r="DH11" s="27" t="str">
        <f>IF(AND($AP11&lt;&gt;"",$BU11="NR"),"NOB","")</f>
        <v/>
      </c>
      <c r="DI11" s="27" t="str">
        <f>IF(AND($AD11&lt;&gt;"",$BV11="NR"),"NOB","")</f>
        <v/>
      </c>
      <c r="DJ11" s="27" t="str">
        <f>IF(AND($AJ11&lt;&gt;"",$BW11="NR"),"NOB","")</f>
        <v/>
      </c>
      <c r="DK11" s="27" t="str">
        <f>IF(AND($AG11&lt;&gt;"",$BX11="NR"),"NOB","")</f>
        <v/>
      </c>
      <c r="DL11" s="27" t="str">
        <f>IF(AND($AV11&lt;&gt;"",$BY11="NR"),"NOB","")</f>
        <v/>
      </c>
      <c r="DM11" s="27" t="str">
        <f>IF(AND($AY11&lt;&gt;"",$BZ11="NR"),"NOB","")</f>
        <v/>
      </c>
      <c r="DN11" s="27" t="str">
        <f>IF(AND($BB11&lt;&gt;"",$CA11="NR"),"NOB","")</f>
        <v/>
      </c>
      <c r="DO11" s="27" t="str">
        <f>IF(AND($BE11&lt;&gt;"",$CB11="NR"),"NOB","")</f>
        <v/>
      </c>
      <c r="DP11" s="27" t="str">
        <f>IF(AND($BH11&lt;&gt;"",$CC11="NR"),"NOB","")</f>
        <v/>
      </c>
      <c r="DQ11" s="27">
        <f>IF(COUNTIF(CY11:DP11,"NOB")=0,0,COUNTIF(CY11:DP11,"NOB"))</f>
        <v>0</v>
      </c>
      <c r="DR11" s="57">
        <f>IFERROR(CX11/CD11,"")</f>
        <v>0.77777777777777779</v>
      </c>
    </row>
    <row r="12" spans="1:122">
      <c r="A12" s="29" t="s">
        <v>53</v>
      </c>
      <c r="B12" s="58" t="s">
        <v>54</v>
      </c>
      <c r="C12" s="18" t="s">
        <v>55</v>
      </c>
      <c r="D12" s="18" t="s">
        <v>56</v>
      </c>
      <c r="E12" s="31" t="s">
        <v>57</v>
      </c>
      <c r="F12" s="55">
        <v>41456</v>
      </c>
      <c r="G12" s="21">
        <f>IF(OR(F12="",H12="",H12="NOK", H12="Attente"),"",(DATE(YEAR(F12)+2,MONTH(F12),DAY(F12))))</f>
        <v>42186</v>
      </c>
      <c r="H12" s="22" t="s">
        <v>44</v>
      </c>
      <c r="I12" s="34"/>
      <c r="J12" s="21" t="str">
        <f>IF(OR(I12="",K12="",K12="NOK", K12="Attente"),"",(DATE(YEAR(I12)+2,MONTH(I12),DAY(I12))))</f>
        <v/>
      </c>
      <c r="K12" s="31" t="s">
        <v>39</v>
      </c>
      <c r="L12" s="35"/>
      <c r="M12" s="21" t="str">
        <f>IF(OR(L12="",N12="",N12="NOK", N12="Attente"),"",(DATE(YEAR(L12)+2,MONTH(L12),DAY(L12))))</f>
        <v/>
      </c>
      <c r="N12" s="31" t="s">
        <v>39</v>
      </c>
      <c r="O12" s="35"/>
      <c r="P12" s="21" t="str">
        <f>IF(OR(O12="",Q12="",Q12="NOK", Q12="Attente"),"",(DATE(YEAR(O12)+2,MONTH(O12),DAY(O12))))</f>
        <v/>
      </c>
      <c r="Q12" s="31" t="s">
        <v>39</v>
      </c>
      <c r="R12" s="34"/>
      <c r="S12" s="21" t="str">
        <f>IF(OR(R12="",T12="",T12="NOK", T12="Attente"),"",(DATE(YEAR(R12)+2,MONTH(R12),DAY(R12))))</f>
        <v/>
      </c>
      <c r="T12" s="31" t="s">
        <v>39</v>
      </c>
      <c r="U12" s="35"/>
      <c r="V12" s="21" t="str">
        <f>IF(OR(U12="",W12="",W12="NOK", W12="Attente"),"",(DATE(YEAR(U12)+2,MONTH(U12),DAY(U12))))</f>
        <v/>
      </c>
      <c r="W12" s="59" t="s">
        <v>39</v>
      </c>
      <c r="X12" s="35"/>
      <c r="Y12" s="21" t="str">
        <f>IF(OR(X12="",Z12="",Z12="NOK", Z12="Attente"),"",(DATE(YEAR(X12)+2,MONTH(X12),DAY(X12))))</f>
        <v/>
      </c>
      <c r="Z12" s="31" t="s">
        <v>39</v>
      </c>
      <c r="AA12" s="35"/>
      <c r="AB12" s="21" t="str">
        <f>IF(OR(AA12="",AC12="",AC12="NOK", AC12="Attente"),"",(DATE(YEAR(AA12)+2,MONTH(AA12),DAY(AA12))))</f>
        <v/>
      </c>
      <c r="AC12" s="31" t="s">
        <v>39</v>
      </c>
      <c r="AD12" s="35"/>
      <c r="AE12" s="21" t="str">
        <f>IF(OR(AD12="",AF12="",AF12="NOK", AF12="Attente"),"",(DATE(YEAR(AD12)+2,MONTH(AD12),DAY(AD12))))</f>
        <v/>
      </c>
      <c r="AF12" s="22" t="s">
        <v>39</v>
      </c>
      <c r="AG12" s="35"/>
      <c r="AH12" s="21" t="str">
        <f>IF(OR(AG12="",AI12="",AI12="NOK", AI12="Attente"),"",(DATE(YEAR(AG12)+2,MONTH(AG12),DAY(AG12))))</f>
        <v/>
      </c>
      <c r="AI12" s="22" t="s">
        <v>39</v>
      </c>
      <c r="AJ12" s="35"/>
      <c r="AK12" s="21" t="str">
        <f>IF(OR(AJ12="",AL12="",AL12="NOK", AL12="Attente"),"",(DATE(YEAR(AJ12)+2,MONTH(AJ12),DAY(AJ12))))</f>
        <v/>
      </c>
      <c r="AL12" s="22" t="s">
        <v>39</v>
      </c>
      <c r="AM12" s="37"/>
      <c r="AN12" s="21" t="str">
        <f>IF(OR(AM12="",AO12="",AO12="NOK", AO12="Attente"),"",(DATE(YEAR(AM12)+3,MONTH(AM12),DAY(AM12))))</f>
        <v/>
      </c>
      <c r="AO12" s="31" t="s">
        <v>39</v>
      </c>
      <c r="AP12" s="37"/>
      <c r="AQ12" s="38" t="str">
        <f>IF(OR(AP12="",AR12="",AR12="NOK", AR12="Attente"),"",(DATE(YEAR(AP12)+3,MONTH(AP12),DAY(AP12))))</f>
        <v/>
      </c>
      <c r="AR12" s="31" t="s">
        <v>39</v>
      </c>
      <c r="AS12" s="37">
        <v>40793</v>
      </c>
      <c r="AT12" s="24"/>
      <c r="AU12" s="31" t="s">
        <v>44</v>
      </c>
      <c r="AV12" s="35"/>
      <c r="AW12" s="21" t="str">
        <f>IF(OR(AV12="",AX12="",AX12="NOK", AX12="Attente"),"",(DATE(YEAR(AV12)+3,MONTH(AV12),DAY(AV12))))</f>
        <v/>
      </c>
      <c r="AX12" s="22" t="s">
        <v>39</v>
      </c>
      <c r="AY12" s="35"/>
      <c r="AZ12" s="21" t="str">
        <f>IF(OR(AY12="",BA12="",BA12="NOK", BA12="Attente"),"",(DATE(YEAR(AY12)+3,MONTH(AY12),DAY(AY12))))</f>
        <v/>
      </c>
      <c r="BA12" s="22" t="s">
        <v>39</v>
      </c>
      <c r="BB12" s="35"/>
      <c r="BC12" s="21" t="str">
        <f>IF(OR(BB12="",BD12="",BD12="NOK", BD12="Attente"),"",(DATE(YEAR(BB12)+3,MONTH(BB12),DAY(BB12))))</f>
        <v/>
      </c>
      <c r="BD12" s="22" t="s">
        <v>39</v>
      </c>
      <c r="BE12" s="35"/>
      <c r="BF12" s="21" t="str">
        <f>IF(OR(BE12="",BG12="",BG12="NOK", BG12="Attente"),"",(DATE(YEAR(BE12)+3,MONTH(BE12),DAY(BE12))))</f>
        <v/>
      </c>
      <c r="BG12" s="22" t="s">
        <v>39</v>
      </c>
      <c r="BH12" s="35"/>
      <c r="BI12" s="21" t="str">
        <f>IF(OR(BH12="",BJ12="",BJ12="NOK", BJ12="Attente"),"",(DATE(YEAR(BH12)+3,MONTH(BH12),DAY(BH12))))</f>
        <v/>
      </c>
      <c r="BJ12" s="22" t="s">
        <v>39</v>
      </c>
      <c r="BK12" s="25" t="str">
        <f>IF(OR($E12="Cableur",$E12="Tuyauteur",$E12="Garnisseur",$E12="Technicien TLS",$E12="Technicien Essai",$E12="Technicien FWI",$E12="Technicien de Contrôle"),"R",IF(OR($E12="Soudeur",$E12="Magasinier",$E12="Peintre",$E12="Technicien SQA",$E12="Technicien SPQD",$E12="Responsable Magasin",$E12="Technicien Supply Chain"),"NR",""))</f>
        <v>R</v>
      </c>
      <c r="BL12" s="25" t="str">
        <f>IF(OR($E12="Cableur",$E12="Technicien Essai",$E12="Technicien FWI",$E12="Technicien de Contrôle"),"R",IF(OR($E12="Soudeur",$E12="Garnisseur",$E12="Technicien TLS",$E12="Peintre",$E12="Magasinier",$E12="Tuyauteur",$E12="Peintre",$E12="Technicien SQA",$E12="Technicien SPQD",$E12="Responsable Magasin",$E12="Technicien Supply Chain"),"NR",""))</f>
        <v>R</v>
      </c>
      <c r="BM12" s="25" t="str">
        <f>IF(OR($E12="Cableur",$E12="Technicien FWI",$E12="Magasinier",$E12="Peintre",$E12="Soudeur",$E12="Garnisseur",$E12="Technicien TLS",$E12="Tuyauteur",$E12="Technicien Essai",$E12="Technicien de Contrôle",$E12="Technicien SQA",$E12="Technicien SPQD",$E12="Responsable Magasin",$E12="Technicien Supply Chain"),"NR","")</f>
        <v>NR</v>
      </c>
      <c r="BN12" s="25" t="str">
        <f>IF(OR($E12="Cableur",$E12="Garnisseur",$E12="Technicien TLS",$E12="Tuyauteur",$E12="Technicien Essai",$E12="Technicien FWI",$E12="Technicien de Contrôle"),"R",IF(OR($E12="Soudeur",$E12="Magasinier",$E12="Peintre",$E12="Technicien SQA",$E12="Technicien SPQD",$E12="Responsable Magasin",$E12="Technicien Supply Chain"),"NR",""))</f>
        <v>R</v>
      </c>
      <c r="BO12" s="25" t="str">
        <f>IF(OR($E12="Cableur",$E12="Garnisseur",$E12="Tuyauteur",$E12="Technicien FWI",$E12="Soudeur",$E12="Peintre",$E12="Magasinier",$E12="Technicien TLS",$E12="Technicien Essai",$E12="Technicien de Contrôle",$E12="Technicien SQA",$E12="Technicien SPQD",$E12="Responsable Magasin",$E12="Technicien Supply Chain"),"NR","")</f>
        <v>NR</v>
      </c>
      <c r="BP12" s="25" t="str">
        <f>IF(OR($E12="Garnisseur",$E12="Technicien TLS",$E12="Tuyauteur",$E12="Technicien de Contrôle"),"R",IF(OR($E12="Soudeur",$E12="Cableur",$E12="Technicien Essai",$E12="Technicien FWI",$E12="Magasinier",$E12="Peintre",$E12="Technicien SQA",$E12="Technicien SPQD",$E12="Responsable Magasin",$E12="Technicien Supply Chain"),"NR",""))</f>
        <v>NR</v>
      </c>
      <c r="BQ12" s="25" t="str">
        <f>IF(OR($E12="Cableur",$E12="Garnisseur",$E12="Technicien TLS",$E12="Magasinier",$E12="Tuyauteur",$E12="Technicien Essai",$E12="Technicien de Contrôle"),"R",IF(OR($E12="Soudeur",$E12="Peintre",$E12="Technicien FWI",$E12="Technicien SQA",$E12="Technicien SPQD",$E12="Responsable Magasin",$E12="Technicien Supply Chain"),"NR",""))</f>
        <v>NR</v>
      </c>
      <c r="BR12" s="25" t="str">
        <f>IF(OR($E12="Soudeur",$E12="Peintre",$E12="Garnisseur",$E12="Tuyauteur",$E12="Cableur",$E12="Technicien FWI",$E12="Magasinier",$E12="Technicien TLS",$E12="Technicien Essai",$E12="Technicien de Contrôle",$E12="Technicien SQA",$E12="Technicien SPQD",$E12="Responsable Magasin",$E12="Technicien Supply Chain"),"NR","")</f>
        <v>NR</v>
      </c>
      <c r="BS12" s="25" t="str">
        <f>IF(OR($E12="Soudeur",$E12="Garnisseur",$E12="Peintre",$E12="Cableur",$E12="Tuyauteur",$E12="Technicien Essai",$E12="Technicien FWI",$E12="Magasinier",$E12="Technicien TLS",$E12="Technicien de Contrôle",$E12="Technicien SQA",$E12="Technicien SPQD",$E12="Responsable Magasin",$E12="Technicien Supply Chain"),"NR","")</f>
        <v>NR</v>
      </c>
      <c r="BT12" s="25" t="str">
        <f>IF(OR($E12="Soudeur",$E12="Garnisseur",$E12="Peintre",$E12="Cableur",$E12="Tuyauteur",$E12="Technicien Essai",$E12="Technicien FWI",$E12="Magasinier",$E12="Technicien TLS",$E12="Technicien de Contrôle",$E12="Responsable Service",$E12="Manager",$E12="Technicien SQA",$E12="Technicien SPQD",$E12="Responsable Magasin",$E12="Technicien Supply Chain"),"NR","")</f>
        <v>NR</v>
      </c>
      <c r="BU12" s="25" t="str">
        <f>IF(OR($E12="Soudeur",$E12="Garnisseur",$E12="Peintre",$E12="Cableur",$E12="Tuyauteur",$E12="Technicien Essai",$E12="Technicien FWI",$E12="Magasinier",$E12="Technicien TLS",$E12="Technicien de Contrôle",$E12="Responsable Service",$E12="Manager",$E12="Technicien SQA",$E12="Technicien SPQD",$E12="Responsable Magasin",$E12="Technicien Supply Chain"),"NR","")</f>
        <v>NR</v>
      </c>
      <c r="BV12" s="25" t="str">
        <f>IF(OR($E12="Soudeur",$E12="Garnisseur",$E12="Peintre",$E12="Cableur",$E12="Tuyauteur",$E12="Technicien Essai",$E12="Technicien FWI",$E12="Magasinier",$E12="Technicien TLS",$E12="Technicien de Contrôle",$E12="Responsable Service",$E12="Manager",$E12="Technicien SQA",$E12="Technicien SPQD",$E12="Responsable Magasin",$E12="Technicien Supply Chain"),"NR","")</f>
        <v>NR</v>
      </c>
      <c r="BW12" s="25" t="str">
        <f>IF(OR($E12="Soudeur",$E12="Garnisseur",$E12="Peintre",$E12="Cableur",$E12="Tuyauteur",$E12="Technicien Essai",$E12="Technicien FWI",$E12="Magasinier",$E12="Technicien TLS",$E12="Technicien de Contrôle",$E12="Responsable Service",$E12="Manager",$E12="Technicien SQA",$E12="Technicien SPQD",$E12="Responsable Magasin",$E12="Technicien Supply Chain"),"NR","")</f>
        <v>NR</v>
      </c>
      <c r="BX12" s="25" t="str">
        <f>IF(OR($E12="Soudeur",$E12="Garnisseur",$E12="Peintre",$E12="Cableur",$E12="Tuyauteur",$E12="Technicien Essai",$E12="Technicien FWI",$E12="Magasinier",$E12="Technicien TLS",$E12="Technicien de Contrôle",$E12="Responsable Service",$E12="Manager",$E12="Technicien SQA",$E12="Technicien SPQD",$E12="Responsable Magasin",$E12="Technicien Supply Chain"),"NR","")</f>
        <v>NR</v>
      </c>
      <c r="BY12" s="25" t="str">
        <f>IF(OR($E12="Cableur",$E12="Tuyauteur",$E12="Garnisseur",$E12="Technicien TLS",$E12="Technicien Essai",$E12="Technicien FWI",$E12="Technicien de Contrôle",$E12="Soudeur",$E12="Magasinier",$E12="Peintre",$E12="Manager",$E12="Responsable Service",$E12="Technicien Indus",$E12="Technicien SQA",$E12="Technicien SPQD",$E12="Responsable Magasin",$E12="Technicien Supply Chain"),"R")</f>
        <v>R</v>
      </c>
      <c r="BZ12" s="25" t="str">
        <f>IF(OR($E12="Cableur",$E12="Tuyauteur",$E12="Garnisseur",$E12="Technicien TLS",$E12="Technicien Essai",$E12="Technicien FWI",$E12="Technicien de Contrôle",$E12="Soudeur",$E12="Magasinier",$E12="Peintre",$E12="Manager",$E12="Responsable Service",$E12="Technicien Indus",$E12="Technicien SQA",$E12="Technicien SPQD",$E12="Responsable Magasin",$E12="Technicien Supply Chain"),"R")</f>
        <v>R</v>
      </c>
      <c r="CA12" s="25" t="str">
        <f>IF(OR($E12="Cableur",$E12="Tuyauteur",$E12="Garnisseur",$E12="Technicien TLS",$E12="Technicien Essai",$E12="Technicien FWI",$E12="Technicien de Contrôle",$E12="Soudeur",$E12="Magasinier",$E12="Peintre",$E12="Manager",$E12="Responsable Service",$E12="Technicien Indus",$E12="Technicien SQA",$E12="Technicien SPQD",$E12="Responsable Magasin",$E12="Technicien Supply Chain"),"R")</f>
        <v>R</v>
      </c>
      <c r="CB12" s="25" t="str">
        <f>IF(OR($E12="Cableur",$E12="Tuyauteur",$E12="Garnisseur",$E12="Technicien TLS",$E12="Technicien Essai",$E12="Technicien FWI",$E12="Technicien de Contrôle",$E12="Soudeur",$E12="Magasinier",$E12="Peintre",$E12="Manager",$E12="Responsable Service",$E12="Technicien Indus",$E12="Technicien SQA",$E12="Technicien SPQD",$E12="Responsable Magasin",$E12="Technicien Supply Chain"),"R")</f>
        <v>R</v>
      </c>
      <c r="CC12" s="25" t="str">
        <f>IF(OR($E12="Cableur",$E12="Tuyauteur",$E12="Garnisseur",$E12="Technicien TLS",$E12="Technicien Essai",$E12="Technicien FWI",$E12="Technicien de Contrôle",$E12="Soudeur",$E12="Magasinier",$E12="Peintre",$E12="Manager",$E12="Responsable Service",$E12="Technicien Indus",$E12="Technicien SQA",$E12="Technicien SPQD",$E12="Responsable Magasin",$E12="Technicien Supply Chain"),"R")</f>
        <v>R</v>
      </c>
      <c r="CD12" s="26">
        <f>IF(COUNTIF(BK12:CC12,"R")=0,"",COUNTIF(BK12:CC12,"R"))</f>
        <v>8</v>
      </c>
      <c r="CE12" s="27" t="str">
        <f>IF(AND($F12&lt;&gt;"",$BK12="R"),"OB","")</f>
        <v>OB</v>
      </c>
      <c r="CF12" s="27" t="str">
        <f>IF(AND($I12&lt;&gt;"",$BL12="R"),"OB","")</f>
        <v/>
      </c>
      <c r="CG12" s="27" t="str">
        <f>IF(AND($L12&lt;&gt;"",$BM12="R"),"OB","")</f>
        <v/>
      </c>
      <c r="CH12" s="27" t="str">
        <f>IF(AND($O12&lt;&gt;"",$BN12="R"),"OB","")</f>
        <v/>
      </c>
      <c r="CI12" s="27" t="str">
        <f>IF(AND($R12&lt;&gt;"",$BO12="R"),"OB","")</f>
        <v/>
      </c>
      <c r="CJ12" s="27" t="str">
        <f>IF(AND($U12&lt;&gt;"",$BP12="R"),"OB","")</f>
        <v/>
      </c>
      <c r="CK12" s="27" t="str">
        <f>IF(AND($X12&lt;&gt;"",$BQ12="R"),"OB","")</f>
        <v/>
      </c>
      <c r="CL12" s="27" t="str">
        <f>IF(AND($AS12&lt;&gt;"",$BR12="R"),"OB","")</f>
        <v/>
      </c>
      <c r="CM12" s="27" t="str">
        <f>IF(AND($AA12&lt;&gt;"",$BS12="R"),"OB","")</f>
        <v/>
      </c>
      <c r="CN12" s="27" t="str">
        <f>IF(AND($AM12&lt;&gt;"",$BT12="R"),"OB","")</f>
        <v/>
      </c>
      <c r="CO12" s="27" t="str">
        <f>IF(AND($AP12&lt;&gt;"",$BU12="R"),"OB","")</f>
        <v/>
      </c>
      <c r="CP12" s="27" t="str">
        <f>IF(AND($AD12&lt;&gt;"",$BV12="R"),"OB","")</f>
        <v/>
      </c>
      <c r="CQ12" s="27" t="str">
        <f>IF(AND($AJ12&lt;&gt;"",$BW12="R"),"OB","")</f>
        <v/>
      </c>
      <c r="CR12" s="27" t="str">
        <f>IF(AND($AG12&lt;&gt;"",$BX12="R"),"OB","")</f>
        <v/>
      </c>
      <c r="CS12" s="27" t="str">
        <f>IF(AND($AV12&lt;&gt;"",$BY12="R"),"OB","")</f>
        <v/>
      </c>
      <c r="CT12" s="27" t="str">
        <f>IF(AND($AY12&lt;&gt;"",$BZ12="R"),"OB","")</f>
        <v/>
      </c>
      <c r="CU12" s="27" t="str">
        <f>IF(AND($BB12&lt;&gt;"",$CA12="R"),"OB","")</f>
        <v/>
      </c>
      <c r="CV12" s="27" t="str">
        <f>IF(AND($BE12&lt;&gt;"",$CB12="R"),"OB","")</f>
        <v/>
      </c>
      <c r="CW12" s="27" t="str">
        <f>IF(AND($BH12&lt;&gt;"",$CC12="R"),"OB","")</f>
        <v/>
      </c>
      <c r="CX12" s="27">
        <f>IF(COUNTIF(CE12:CW12,"OB")=0,0,COUNTIF(CE12:CW12,"OB"))</f>
        <v>1</v>
      </c>
      <c r="CY12" s="27" t="str">
        <f>IF(AND($F12&lt;&gt;"",$BK12="NR"),"NOB","")</f>
        <v/>
      </c>
      <c r="CZ12" s="27" t="str">
        <f>IF(AND($I12&lt;&gt;"",$BL12="NR"),"NOB","")</f>
        <v/>
      </c>
      <c r="DA12" s="27" t="str">
        <f>IF(AND($L12&lt;&gt;"",$BM12="NR"),"NOB","")</f>
        <v/>
      </c>
      <c r="DB12" s="27" t="str">
        <f>IF(AND($O12&lt;&gt;"",$BN12="NR"),"NOB","")</f>
        <v/>
      </c>
      <c r="DC12" s="27" t="str">
        <f>IF(AND($R12&lt;&gt;"",$BO12="NR"),"NOB","")</f>
        <v/>
      </c>
      <c r="DD12" s="27" t="str">
        <f>IF(AND($U12&lt;&gt;"",$BP12="NR"),"NOB","")</f>
        <v/>
      </c>
      <c r="DE12" s="27" t="str">
        <f>IF(AND($X12&lt;&gt;"",$BQ12="NR"),"NOB","")</f>
        <v/>
      </c>
      <c r="DF12" s="27" t="str">
        <f>IF(AND($AA12&lt;&gt;"",$BS12="NR"),"NOB","")</f>
        <v/>
      </c>
      <c r="DG12" s="27" t="str">
        <f>IF(AND($AM12&lt;&gt;"",$BT12="NR"),"NOB","")</f>
        <v/>
      </c>
      <c r="DH12" s="27" t="str">
        <f>IF(AND($AP12&lt;&gt;"",$BU12="NR"),"NOB","")</f>
        <v/>
      </c>
      <c r="DI12" s="27" t="str">
        <f>IF(AND($AD12&lt;&gt;"",$BV12="NR"),"NOB","")</f>
        <v/>
      </c>
      <c r="DJ12" s="27" t="str">
        <f>IF(AND($AJ12&lt;&gt;"",$BW12="NR"),"NOB","")</f>
        <v/>
      </c>
      <c r="DK12" s="27" t="str">
        <f>IF(AND($AG12&lt;&gt;"",$BX12="NR"),"NOB","")</f>
        <v/>
      </c>
      <c r="DL12" s="27" t="str">
        <f>IF(AND($AV12&lt;&gt;"",$BY12="NR"),"NOB","")</f>
        <v/>
      </c>
      <c r="DM12" s="27" t="str">
        <f>IF(AND($AY12&lt;&gt;"",$BZ12="NR"),"NOB","")</f>
        <v/>
      </c>
      <c r="DN12" s="27" t="str">
        <f>IF(AND($BB12&lt;&gt;"",$CA12="NR"),"NOB","")</f>
        <v/>
      </c>
      <c r="DO12" s="27" t="str">
        <f>IF(AND($BE12&lt;&gt;"",$CB12="NR"),"NOB","")</f>
        <v/>
      </c>
      <c r="DP12" s="27" t="str">
        <f>IF(AND($BH12&lt;&gt;"",$CC12="NR"),"NOB","")</f>
        <v/>
      </c>
      <c r="DQ12" s="27">
        <f>IF(COUNTIF(CY12:DP12,"NOB")=0,0,COUNTIF(CY12:DP12,"NOB"))</f>
        <v>0</v>
      </c>
      <c r="DR12" s="57">
        <f>IFERROR(CX12/CD12,"")</f>
        <v>0.125</v>
      </c>
    </row>
    <row r="13" spans="1:122">
      <c r="A13" s="29" t="s">
        <v>78</v>
      </c>
      <c r="B13" s="58" t="s">
        <v>79</v>
      </c>
      <c r="C13" s="18" t="s">
        <v>80</v>
      </c>
      <c r="D13" s="18" t="s">
        <v>56</v>
      </c>
      <c r="E13" s="31" t="s">
        <v>57</v>
      </c>
      <c r="F13" s="55">
        <v>41527</v>
      </c>
      <c r="G13" s="21">
        <f>IF(OR(F13="",H13="",H13="NOK", H13="Attente"),"",(DATE(YEAR(F13)+2,MONTH(F13),DAY(F13))))</f>
        <v>42257</v>
      </c>
      <c r="H13" s="56" t="s">
        <v>44</v>
      </c>
      <c r="I13" s="34"/>
      <c r="J13" s="21" t="str">
        <f>IF(OR(I13="",K13="",K13="NOK", K13="Attente"),"",(DATE(YEAR(I13)+2,MONTH(I13),DAY(I13))))</f>
        <v/>
      </c>
      <c r="K13" s="31" t="s">
        <v>39</v>
      </c>
      <c r="L13" s="35"/>
      <c r="M13" s="21" t="str">
        <f>IF(OR(L13="",N13="",N13="NOK", N13="Attente"),"",(DATE(YEAR(L13)+2,MONTH(L13),DAY(L13))))</f>
        <v/>
      </c>
      <c r="N13" s="31" t="s">
        <v>39</v>
      </c>
      <c r="O13" s="35"/>
      <c r="P13" s="21" t="str">
        <f>IF(OR(O13="",Q13="",Q13="NOK", Q13="Attente"),"",(DATE(YEAR(O13)+2,MONTH(O13),DAY(O13))))</f>
        <v/>
      </c>
      <c r="Q13" s="31" t="s">
        <v>39</v>
      </c>
      <c r="R13" s="35"/>
      <c r="S13" s="21" t="str">
        <f>IF(OR(R13="",T13="",T13="NOK", T13="Attente"),"",(DATE(YEAR(R13)+2,MONTH(R13),DAY(R13))))</f>
        <v/>
      </c>
      <c r="T13" s="31" t="s">
        <v>39</v>
      </c>
      <c r="U13" s="34"/>
      <c r="V13" s="21" t="str">
        <f>IF(OR(U13="",W13="",W13="NOK", W13="Attente"),"",(DATE(YEAR(U13)+2,MONTH(U13),DAY(U13))))</f>
        <v/>
      </c>
      <c r="W13" s="31" t="s">
        <v>39</v>
      </c>
      <c r="X13" s="35"/>
      <c r="Y13" s="21" t="str">
        <f>IF(OR(X13="",Z13="",Z13="NOK", Z13="Attente"),"",(DATE(YEAR(X13)+2,MONTH(X13),DAY(X13))))</f>
        <v/>
      </c>
      <c r="Z13" s="31" t="s">
        <v>39</v>
      </c>
      <c r="AA13" s="34"/>
      <c r="AB13" s="21" t="str">
        <f>IF(OR(AA13="",AC13="",AC13="NOK", AC13="Attente"),"",(DATE(YEAR(AA13)+2,MONTH(AA13),DAY(AA13))))</f>
        <v/>
      </c>
      <c r="AC13" s="31" t="s">
        <v>39</v>
      </c>
      <c r="AD13" s="35"/>
      <c r="AE13" s="21" t="str">
        <f>IF(OR(AD13="",AF13="",AF13="NOK", AF13="Attente"),"",(DATE(YEAR(AD13)+2,MONTH(AD13),DAY(AD13))))</f>
        <v/>
      </c>
      <c r="AF13" s="22" t="s">
        <v>39</v>
      </c>
      <c r="AG13" s="35"/>
      <c r="AH13" s="21" t="str">
        <f>IF(OR(AG13="",AI13="",AI13="NOK", AI13="Attente"),"",(DATE(YEAR(AG13)+2,MONTH(AG13),DAY(AG13))))</f>
        <v/>
      </c>
      <c r="AI13" s="22" t="s">
        <v>39</v>
      </c>
      <c r="AJ13" s="35"/>
      <c r="AK13" s="21" t="str">
        <f>IF(OR(AJ13="",AL13="",AL13="NOK", AL13="Attente"),"",(DATE(YEAR(AJ13)+2,MONTH(AJ13),DAY(AJ13))))</f>
        <v/>
      </c>
      <c r="AL13" s="22" t="s">
        <v>39</v>
      </c>
      <c r="AM13" s="37"/>
      <c r="AN13" s="21" t="str">
        <f>IF(OR(AM13="",AO13="",AO13="NOK", AO13="Attente"),"",(DATE(YEAR(AM13)+3,MONTH(AM13),DAY(AM13))))</f>
        <v/>
      </c>
      <c r="AO13" s="31" t="s">
        <v>39</v>
      </c>
      <c r="AP13" s="37"/>
      <c r="AQ13" s="38" t="str">
        <f>IF(OR(AP13="",AR13="",AR13="NOK", AR13="Attente"),"",(DATE(YEAR(AP13)+3,MONTH(AP13),DAY(AP13))))</f>
        <v/>
      </c>
      <c r="AR13" s="31" t="s">
        <v>39</v>
      </c>
      <c r="AS13" s="68"/>
      <c r="AT13" s="24"/>
      <c r="AU13" s="31" t="s">
        <v>39</v>
      </c>
      <c r="AV13" s="35"/>
      <c r="AW13" s="21" t="str">
        <f>IF(OR(AV13="",AX13="",AX13="NOK", AX13="Attente"),"",(DATE(YEAR(AV13)+3,MONTH(AV13),DAY(AV13))))</f>
        <v/>
      </c>
      <c r="AX13" s="22" t="s">
        <v>39</v>
      </c>
      <c r="AY13" s="35"/>
      <c r="AZ13" s="21" t="str">
        <f>IF(OR(AY13="",BA13="",BA13="NOK", BA13="Attente"),"",(DATE(YEAR(AY13)+3,MONTH(AY13),DAY(AY13))))</f>
        <v/>
      </c>
      <c r="BA13" s="22" t="s">
        <v>39</v>
      </c>
      <c r="BB13" s="35"/>
      <c r="BC13" s="21" t="str">
        <f>IF(OR(BB13="",BD13="",BD13="NOK", BD13="Attente"),"",(DATE(YEAR(BB13)+3,MONTH(BB13),DAY(BB13))))</f>
        <v/>
      </c>
      <c r="BD13" s="22" t="s">
        <v>39</v>
      </c>
      <c r="BE13" s="35"/>
      <c r="BF13" s="21" t="str">
        <f>IF(OR(BE13="",BG13="",BG13="NOK", BG13="Attente"),"",(DATE(YEAR(BE13)+3,MONTH(BE13),DAY(BE13))))</f>
        <v/>
      </c>
      <c r="BG13" s="22" t="s">
        <v>39</v>
      </c>
      <c r="BH13" s="35"/>
      <c r="BI13" s="21" t="str">
        <f>IF(OR(BH13="",BJ13="",BJ13="NOK", BJ13="Attente"),"",(DATE(YEAR(BH13)+3,MONTH(BH13),DAY(BH13))))</f>
        <v/>
      </c>
      <c r="BJ13" s="22" t="s">
        <v>39</v>
      </c>
      <c r="BK13" s="25" t="str">
        <f>IF(OR($E13="Cableur",$E13="Tuyauteur",$E13="Garnisseur",$E13="Technicien TLS",$E13="Technicien Essai",$E13="Technicien FWI",$E13="Technicien de Contrôle"),"R",IF(OR($E13="Soudeur",$E13="Magasinier",$E13="Peintre",$E13="Technicien SQA",$E13="Technicien SPQD",$E13="Responsable Magasin",$E13="Technicien Supply Chain"),"NR",""))</f>
        <v>R</v>
      </c>
      <c r="BL13" s="25" t="str">
        <f>IF(OR($E13="Cableur",$E13="Technicien Essai",$E13="Technicien FWI",$E13="Technicien de Contrôle"),"R",IF(OR($E13="Soudeur",$E13="Garnisseur",$E13="Technicien TLS",$E13="Peintre",$E13="Magasinier",$E13="Tuyauteur",$E13="Peintre",$E13="Technicien SQA",$E13="Technicien SPQD",$E13="Responsable Magasin",$E13="Technicien Supply Chain"),"NR",""))</f>
        <v>R</v>
      </c>
      <c r="BM13" s="25" t="str">
        <f>IF(OR($E13="Cableur",$E13="Technicien FWI",$E13="Magasinier",$E13="Peintre",$E13="Soudeur",$E13="Garnisseur",$E13="Technicien TLS",$E13="Tuyauteur",$E13="Technicien Essai",$E13="Technicien de Contrôle",$E13="Technicien SQA",$E13="Technicien SPQD",$E13="Responsable Magasin",$E13="Technicien Supply Chain"),"NR","")</f>
        <v>NR</v>
      </c>
      <c r="BN13" s="25" t="str">
        <f>IF(OR($E13="Cableur",$E13="Garnisseur",$E13="Technicien TLS",$E13="Tuyauteur",$E13="Technicien Essai",$E13="Technicien FWI",$E13="Technicien de Contrôle"),"R",IF(OR($E13="Soudeur",$E13="Magasinier",$E13="Peintre",$E13="Technicien SQA",$E13="Technicien SPQD",$E13="Responsable Magasin",$E13="Technicien Supply Chain"),"NR",""))</f>
        <v>R</v>
      </c>
      <c r="BO13" s="25" t="str">
        <f>IF(OR($E13="Cableur",$E13="Garnisseur",$E13="Tuyauteur",$E13="Technicien FWI",$E13="Soudeur",$E13="Peintre",$E13="Magasinier",$E13="Technicien TLS",$E13="Technicien Essai",$E13="Technicien de Contrôle",$E13="Technicien SQA",$E13="Technicien SPQD",$E13="Responsable Magasin",$E13="Technicien Supply Chain"),"NR","")</f>
        <v>NR</v>
      </c>
      <c r="BP13" s="25" t="str">
        <f>IF(OR($E13="Garnisseur",$E13="Technicien TLS",$E13="Tuyauteur",$E13="Technicien de Contrôle"),"R",IF(OR($E13="Soudeur",$E13="Cableur",$E13="Technicien Essai",$E13="Technicien FWI",$E13="Magasinier",$E13="Peintre",$E13="Technicien SQA",$E13="Technicien SPQD",$E13="Responsable Magasin",$E13="Technicien Supply Chain"),"NR",""))</f>
        <v>NR</v>
      </c>
      <c r="BQ13" s="25" t="str">
        <f>IF(OR($E13="Cableur",$E13="Garnisseur",$E13="Technicien TLS",$E13="Magasinier",$E13="Tuyauteur",$E13="Technicien Essai",$E13="Technicien de Contrôle"),"R",IF(OR($E13="Soudeur",$E13="Peintre",$E13="Technicien FWI",$E13="Technicien SQA",$E13="Technicien SPQD",$E13="Responsable Magasin",$E13="Technicien Supply Chain"),"NR",""))</f>
        <v>NR</v>
      </c>
      <c r="BR13" s="25" t="str">
        <f>IF(OR($E13="Soudeur",$E13="Peintre",$E13="Garnisseur",$E13="Tuyauteur",$E13="Cableur",$E13="Technicien FWI",$E13="Magasinier",$E13="Technicien TLS",$E13="Technicien Essai",$E13="Technicien de Contrôle",$E13="Technicien SQA",$E13="Technicien SPQD",$E13="Responsable Magasin",$E13="Technicien Supply Chain"),"NR","")</f>
        <v>NR</v>
      </c>
      <c r="BS13" s="25" t="str">
        <f>IF(OR($E13="Soudeur",$E13="Garnisseur",$E13="Peintre",$E13="Cableur",$E13="Tuyauteur",$E13="Technicien Essai",$E13="Technicien FWI",$E13="Magasinier",$E13="Technicien TLS",$E13="Technicien de Contrôle",$E13="Technicien SQA",$E13="Technicien SPQD",$E13="Responsable Magasin",$E13="Technicien Supply Chain"),"NR","")</f>
        <v>NR</v>
      </c>
      <c r="BT13" s="25" t="str">
        <f>IF(OR($E13="Soudeur",$E13="Garnisseur",$E13="Peintre",$E13="Cableur",$E13="Tuyauteur",$E13="Technicien Essai",$E13="Technicien FWI",$E13="Magasinier",$E13="Technicien TLS",$E13="Technicien de Contrôle",$E13="Responsable Service",$E13="Manager",$E13="Technicien SQA",$E13="Technicien SPQD",$E13="Responsable Magasin",$E13="Technicien Supply Chain"),"NR","")</f>
        <v>NR</v>
      </c>
      <c r="BU13" s="25" t="str">
        <f>IF(OR($E13="Soudeur",$E13="Garnisseur",$E13="Peintre",$E13="Cableur",$E13="Tuyauteur",$E13="Technicien Essai",$E13="Technicien FWI",$E13="Magasinier",$E13="Technicien TLS",$E13="Technicien de Contrôle",$E13="Responsable Service",$E13="Manager",$E13="Technicien SQA",$E13="Technicien SPQD",$E13="Responsable Magasin",$E13="Technicien Supply Chain"),"NR","")</f>
        <v>NR</v>
      </c>
      <c r="BV13" s="25" t="str">
        <f>IF(OR($E13="Soudeur",$E13="Garnisseur",$E13="Peintre",$E13="Cableur",$E13="Tuyauteur",$E13="Technicien Essai",$E13="Technicien FWI",$E13="Magasinier",$E13="Technicien TLS",$E13="Technicien de Contrôle",$E13="Responsable Service",$E13="Manager",$E13="Technicien SQA",$E13="Technicien SPQD",$E13="Responsable Magasin",$E13="Technicien Supply Chain"),"NR","")</f>
        <v>NR</v>
      </c>
      <c r="BW13" s="25" t="str">
        <f>IF(OR($E13="Soudeur",$E13="Garnisseur",$E13="Peintre",$E13="Cableur",$E13="Tuyauteur",$E13="Technicien Essai",$E13="Technicien FWI",$E13="Magasinier",$E13="Technicien TLS",$E13="Technicien de Contrôle",$E13="Responsable Service",$E13="Manager",$E13="Technicien SQA",$E13="Technicien SPQD",$E13="Responsable Magasin",$E13="Technicien Supply Chain"),"NR","")</f>
        <v>NR</v>
      </c>
      <c r="BX13" s="25" t="str">
        <f>IF(OR($E13="Soudeur",$E13="Garnisseur",$E13="Peintre",$E13="Cableur",$E13="Tuyauteur",$E13="Technicien Essai",$E13="Technicien FWI",$E13="Magasinier",$E13="Technicien TLS",$E13="Technicien de Contrôle",$E13="Responsable Service",$E13="Manager",$E13="Technicien SQA",$E13="Technicien SPQD",$E13="Responsable Magasin",$E13="Technicien Supply Chain"),"NR","")</f>
        <v>NR</v>
      </c>
      <c r="BY13" s="25" t="str">
        <f>IF(OR($E13="Cableur",$E13="Tuyauteur",$E13="Garnisseur",$E13="Technicien TLS",$E13="Technicien Essai",$E13="Technicien FWI",$E13="Technicien de Contrôle",$E13="Soudeur",$E13="Magasinier",$E13="Peintre",$E13="Manager",$E13="Responsable Service",$E13="Technicien Indus",$E13="Technicien SQA",$E13="Technicien SPQD",$E13="Responsable Magasin",$E13="Technicien Supply Chain"),"R")</f>
        <v>R</v>
      </c>
      <c r="BZ13" s="25" t="str">
        <f>IF(OR($E13="Cableur",$E13="Tuyauteur",$E13="Garnisseur",$E13="Technicien TLS",$E13="Technicien Essai",$E13="Technicien FWI",$E13="Technicien de Contrôle",$E13="Soudeur",$E13="Magasinier",$E13="Peintre",$E13="Manager",$E13="Responsable Service",$E13="Technicien Indus",$E13="Technicien SQA",$E13="Technicien SPQD",$E13="Responsable Magasin",$E13="Technicien Supply Chain"),"R")</f>
        <v>R</v>
      </c>
      <c r="CA13" s="25" t="str">
        <f>IF(OR($E13="Cableur",$E13="Tuyauteur",$E13="Garnisseur",$E13="Technicien TLS",$E13="Technicien Essai",$E13="Technicien FWI",$E13="Technicien de Contrôle",$E13="Soudeur",$E13="Magasinier",$E13="Peintre",$E13="Manager",$E13="Responsable Service",$E13="Technicien Indus",$E13="Technicien SQA",$E13="Technicien SPQD",$E13="Responsable Magasin",$E13="Technicien Supply Chain"),"R")</f>
        <v>R</v>
      </c>
      <c r="CB13" s="25" t="str">
        <f>IF(OR($E13="Cableur",$E13="Tuyauteur",$E13="Garnisseur",$E13="Technicien TLS",$E13="Technicien Essai",$E13="Technicien FWI",$E13="Technicien de Contrôle",$E13="Soudeur",$E13="Magasinier",$E13="Peintre",$E13="Manager",$E13="Responsable Service",$E13="Technicien Indus",$E13="Technicien SQA",$E13="Technicien SPQD",$E13="Responsable Magasin",$E13="Technicien Supply Chain"),"R")</f>
        <v>R</v>
      </c>
      <c r="CC13" s="25" t="str">
        <f>IF(OR($E13="Cableur",$E13="Tuyauteur",$E13="Garnisseur",$E13="Technicien TLS",$E13="Technicien Essai",$E13="Technicien FWI",$E13="Technicien de Contrôle",$E13="Soudeur",$E13="Magasinier",$E13="Peintre",$E13="Manager",$E13="Responsable Service",$E13="Technicien Indus",$E13="Technicien SQA",$E13="Technicien SPQD",$E13="Responsable Magasin",$E13="Technicien Supply Chain"),"R")</f>
        <v>R</v>
      </c>
      <c r="CD13" s="26">
        <f>IF(COUNTIF(BK13:CC13,"R")=0,"",COUNTIF(BK13:CC13,"R"))</f>
        <v>8</v>
      </c>
      <c r="CE13" s="27" t="str">
        <f>IF(AND($F13&lt;&gt;"",$BK13="R"),"OB","")</f>
        <v>OB</v>
      </c>
      <c r="CF13" s="27" t="str">
        <f>IF(AND($I13&lt;&gt;"",$BL13="R"),"OB","")</f>
        <v/>
      </c>
      <c r="CG13" s="27" t="str">
        <f>IF(AND($L13&lt;&gt;"",$BM13="R"),"OB","")</f>
        <v/>
      </c>
      <c r="CH13" s="27" t="str">
        <f>IF(AND($O13&lt;&gt;"",$BN13="R"),"OB","")</f>
        <v/>
      </c>
      <c r="CI13" s="27" t="str">
        <f>IF(AND($R13&lt;&gt;"",$BO13="R"),"OB","")</f>
        <v/>
      </c>
      <c r="CJ13" s="27" t="str">
        <f>IF(AND($U13&lt;&gt;"",$BP13="R"),"OB","")</f>
        <v/>
      </c>
      <c r="CK13" s="27" t="str">
        <f>IF(AND($X13&lt;&gt;"",$BQ13="R"),"OB","")</f>
        <v/>
      </c>
      <c r="CL13" s="27" t="str">
        <f>IF(AND($AS13&lt;&gt;"",$BR13="R"),"OB","")</f>
        <v/>
      </c>
      <c r="CM13" s="27" t="str">
        <f>IF(AND($AA13&lt;&gt;"",$BS13="R"),"OB","")</f>
        <v/>
      </c>
      <c r="CN13" s="27" t="str">
        <f>IF(AND($AM13&lt;&gt;"",$BT13="R"),"OB","")</f>
        <v/>
      </c>
      <c r="CO13" s="27" t="str">
        <f>IF(AND($AP13&lt;&gt;"",$BU13="R"),"OB","")</f>
        <v/>
      </c>
      <c r="CP13" s="27" t="str">
        <f>IF(AND($AD13&lt;&gt;"",$BV13="R"),"OB","")</f>
        <v/>
      </c>
      <c r="CQ13" s="27" t="str">
        <f>IF(AND($AJ13&lt;&gt;"",$BW13="R"),"OB","")</f>
        <v/>
      </c>
      <c r="CR13" s="27" t="str">
        <f>IF(AND($AG13&lt;&gt;"",$BX13="R"),"OB","")</f>
        <v/>
      </c>
      <c r="CS13" s="27" t="str">
        <f>IF(AND($AV13&lt;&gt;"",$BY13="R"),"OB","")</f>
        <v/>
      </c>
      <c r="CT13" s="27" t="str">
        <f>IF(AND($AY13&lt;&gt;"",$BZ13="R"),"OB","")</f>
        <v/>
      </c>
      <c r="CU13" s="27" t="str">
        <f>IF(AND($BB13&lt;&gt;"",$CA13="R"),"OB","")</f>
        <v/>
      </c>
      <c r="CV13" s="27" t="str">
        <f>IF(AND($BE13&lt;&gt;"",$CB13="R"),"OB","")</f>
        <v/>
      </c>
      <c r="CW13" s="27" t="str">
        <f>IF(AND($BH13&lt;&gt;"",$CC13="R"),"OB","")</f>
        <v/>
      </c>
      <c r="CX13" s="27">
        <f>IF(COUNTIF(CE13:CW13,"OB")=0,0,COUNTIF(CE13:CW13,"OB"))</f>
        <v>1</v>
      </c>
      <c r="CY13" s="27" t="str">
        <f>IF(AND($F13&lt;&gt;"",$BK13="NR"),"NOB","")</f>
        <v/>
      </c>
      <c r="CZ13" s="27" t="str">
        <f>IF(AND($I13&lt;&gt;"",$BL13="NR"),"NOB","")</f>
        <v/>
      </c>
      <c r="DA13" s="27" t="str">
        <f>IF(AND($L13&lt;&gt;"",$BM13="NR"),"NOB","")</f>
        <v/>
      </c>
      <c r="DB13" s="27" t="str">
        <f>IF(AND($O13&lt;&gt;"",$BN13="NR"),"NOB","")</f>
        <v/>
      </c>
      <c r="DC13" s="27" t="str">
        <f>IF(AND($R13&lt;&gt;"",$BO13="NR"),"NOB","")</f>
        <v/>
      </c>
      <c r="DD13" s="27" t="str">
        <f>IF(AND($U13&lt;&gt;"",$BP13="NR"),"NOB","")</f>
        <v/>
      </c>
      <c r="DE13" s="27" t="str">
        <f>IF(AND($X13&lt;&gt;"",$BQ13="NR"),"NOB","")</f>
        <v/>
      </c>
      <c r="DF13" s="27" t="str">
        <f>IF(AND($AA13&lt;&gt;"",$BS13="NR"),"NOB","")</f>
        <v/>
      </c>
      <c r="DG13" s="27" t="str">
        <f>IF(AND($AM13&lt;&gt;"",$BT13="NR"),"NOB","")</f>
        <v/>
      </c>
      <c r="DH13" s="27" t="str">
        <f>IF(AND($AP13&lt;&gt;"",$BU13="NR"),"NOB","")</f>
        <v/>
      </c>
      <c r="DI13" s="27" t="str">
        <f>IF(AND($AD13&lt;&gt;"",$BV13="NR"),"NOB","")</f>
        <v/>
      </c>
      <c r="DJ13" s="27" t="str">
        <f>IF(AND($AJ13&lt;&gt;"",$BW13="NR"),"NOB","")</f>
        <v/>
      </c>
      <c r="DK13" s="27" t="str">
        <f>IF(AND($AG13&lt;&gt;"",$BX13="NR"),"NOB","")</f>
        <v/>
      </c>
      <c r="DL13" s="27" t="str">
        <f>IF(AND($AV13&lt;&gt;"",$BY13="NR"),"NOB","")</f>
        <v/>
      </c>
      <c r="DM13" s="27" t="str">
        <f>IF(AND($AY13&lt;&gt;"",$BZ13="NR"),"NOB","")</f>
        <v/>
      </c>
      <c r="DN13" s="27" t="str">
        <f>IF(AND($BB13&lt;&gt;"",$CA13="NR"),"NOB","")</f>
        <v/>
      </c>
      <c r="DO13" s="27" t="str">
        <f>IF(AND($BE13&lt;&gt;"",$CB13="NR"),"NOB","")</f>
        <v/>
      </c>
      <c r="DP13" s="27" t="str">
        <f>IF(AND($BH13&lt;&gt;"",$CC13="NR"),"NOB","")</f>
        <v/>
      </c>
      <c r="DQ13" s="27">
        <f>IF(COUNTIF(CY13:DP13,"NOB")=0,0,COUNTIF(CY13:DP13,"NOB"))</f>
        <v>0</v>
      </c>
      <c r="DR13" s="57">
        <f>IFERROR(CX13/CD13,"")</f>
        <v>0.125</v>
      </c>
    </row>
    <row r="14" spans="1:122">
      <c r="A14" s="29" t="s">
        <v>105</v>
      </c>
      <c r="B14" s="58" t="s">
        <v>106</v>
      </c>
      <c r="C14" s="60" t="s">
        <v>55</v>
      </c>
      <c r="D14" s="60" t="s">
        <v>56</v>
      </c>
      <c r="E14" s="31" t="s">
        <v>57</v>
      </c>
      <c r="F14" s="55">
        <v>41438</v>
      </c>
      <c r="G14" s="21">
        <f>IF(OR(F14="",H14="",H14="NOK", H14="Attente"),"",(DATE(YEAR(F14)+2,MONTH(F14),DAY(F14))))</f>
        <v>42168</v>
      </c>
      <c r="H14" s="22" t="s">
        <v>44</v>
      </c>
      <c r="I14" s="34"/>
      <c r="J14" s="21" t="str">
        <f>IF(OR(I14="",K14="",K14="NOK", K14="Attente"),"",(DATE(YEAR(I14)+2,MONTH(I14),DAY(I14))))</f>
        <v/>
      </c>
      <c r="K14" s="31" t="s">
        <v>39</v>
      </c>
      <c r="L14" s="34"/>
      <c r="M14" s="21" t="str">
        <f>IF(OR(L14="",N14="",N14="NOK", N14="Attente"),"",(DATE(YEAR(L14)+2,MONTH(L14),DAY(L14))))</f>
        <v/>
      </c>
      <c r="N14" s="31" t="s">
        <v>39</v>
      </c>
      <c r="O14" s="34"/>
      <c r="P14" s="21" t="str">
        <f>IF(OR(O14="",Q14="",Q14="NOK", Q14="Attente"),"",(DATE(YEAR(O14)+2,MONTH(O14),DAY(O14))))</f>
        <v/>
      </c>
      <c r="Q14" s="31" t="s">
        <v>39</v>
      </c>
      <c r="R14" s="34"/>
      <c r="S14" s="21" t="str">
        <f>IF(OR(R14="",T14="",T14="NOK", T14="Attente"),"",(DATE(YEAR(R14)+2,MONTH(R14),DAY(R14))))</f>
        <v/>
      </c>
      <c r="T14" s="31" t="s">
        <v>39</v>
      </c>
      <c r="U14" s="34"/>
      <c r="V14" s="21" t="str">
        <f>IF(OR(U14="",W14="",W14="NOK", W14="Attente"),"",(DATE(YEAR(U14)+2,MONTH(U14),DAY(U14))))</f>
        <v/>
      </c>
      <c r="W14" s="31" t="s">
        <v>39</v>
      </c>
      <c r="X14" s="34"/>
      <c r="Y14" s="21" t="str">
        <f>IF(OR(X14="",Z14="",Z14="NOK", Z14="Attente"),"",(DATE(YEAR(X14)+2,MONTH(X14),DAY(X14))))</f>
        <v/>
      </c>
      <c r="Z14" s="31" t="s">
        <v>39</v>
      </c>
      <c r="AA14" s="34"/>
      <c r="AB14" s="21" t="str">
        <f>IF(OR(AA14="",AC14="",AC14="NOK", AC14="Attente"),"",(DATE(YEAR(AA14)+2,MONTH(AA14),DAY(AA14))))</f>
        <v/>
      </c>
      <c r="AC14" s="31" t="s">
        <v>39</v>
      </c>
      <c r="AD14" s="35"/>
      <c r="AE14" s="21" t="str">
        <f>IF(OR(AD14="",AF14="",AF14="NOK", AF14="Attente"),"",(DATE(YEAR(AD14)+2,MONTH(AD14),DAY(AD14))))</f>
        <v/>
      </c>
      <c r="AF14" s="22" t="s">
        <v>39</v>
      </c>
      <c r="AG14" s="35"/>
      <c r="AH14" s="21" t="str">
        <f>IF(OR(AG14="",AI14="",AI14="NOK", AI14="Attente"),"",(DATE(YEAR(AG14)+2,MONTH(AG14),DAY(AG14))))</f>
        <v/>
      </c>
      <c r="AI14" s="22" t="s">
        <v>39</v>
      </c>
      <c r="AJ14" s="35"/>
      <c r="AK14" s="21" t="str">
        <f>IF(OR(AJ14="",AL14="",AL14="NOK", AL14="Attente"),"",(DATE(YEAR(AJ14)+2,MONTH(AJ14),DAY(AJ14))))</f>
        <v/>
      </c>
      <c r="AL14" s="22" t="s">
        <v>39</v>
      </c>
      <c r="AM14" s="37"/>
      <c r="AN14" s="21" t="str">
        <f>IF(OR(AM14="",AO14="",AO14="NOK", AO14="Attente"),"",(DATE(YEAR(AM14)+3,MONTH(AM14),DAY(AM14))))</f>
        <v/>
      </c>
      <c r="AO14" s="31" t="s">
        <v>39</v>
      </c>
      <c r="AP14" s="37"/>
      <c r="AQ14" s="38" t="str">
        <f>IF(OR(AP14="",AR14="",AR14="NOK", AR14="Attente"),"",(DATE(YEAR(AP14)+3,MONTH(AP14),DAY(AP14))))</f>
        <v/>
      </c>
      <c r="AR14" s="31" t="s">
        <v>39</v>
      </c>
      <c r="AS14" s="66" t="s">
        <v>107</v>
      </c>
      <c r="AT14" s="24"/>
      <c r="AU14" s="31" t="s">
        <v>44</v>
      </c>
      <c r="AV14" s="35"/>
      <c r="AW14" s="21" t="str">
        <f>IF(OR(AV14="",AX14="",AX14="NOK", AX14="Attente"),"",(DATE(YEAR(AV14)+3,MONTH(AV14),DAY(AV14))))</f>
        <v/>
      </c>
      <c r="AX14" s="22" t="s">
        <v>39</v>
      </c>
      <c r="AY14" s="35"/>
      <c r="AZ14" s="21" t="str">
        <f>IF(OR(AY14="",BA14="",BA14="NOK", BA14="Attente"),"",(DATE(YEAR(AY14)+3,MONTH(AY14),DAY(AY14))))</f>
        <v/>
      </c>
      <c r="BA14" s="22" t="s">
        <v>39</v>
      </c>
      <c r="BB14" s="35"/>
      <c r="BC14" s="21" t="str">
        <f>IF(OR(BB14="",BD14="",BD14="NOK", BD14="Attente"),"",(DATE(YEAR(BB14)+3,MONTH(BB14),DAY(BB14))))</f>
        <v/>
      </c>
      <c r="BD14" s="22" t="s">
        <v>39</v>
      </c>
      <c r="BE14" s="35"/>
      <c r="BF14" s="21" t="str">
        <f>IF(OR(BE14="",BG14="",BG14="NOK", BG14="Attente"),"",(DATE(YEAR(BE14)+3,MONTH(BE14),DAY(BE14))))</f>
        <v/>
      </c>
      <c r="BG14" s="22" t="s">
        <v>39</v>
      </c>
      <c r="BH14" s="35"/>
      <c r="BI14" s="21" t="str">
        <f>IF(OR(BH14="",BJ14="",BJ14="NOK", BJ14="Attente"),"",(DATE(YEAR(BH14)+3,MONTH(BH14),DAY(BH14))))</f>
        <v/>
      </c>
      <c r="BJ14" s="22" t="s">
        <v>39</v>
      </c>
      <c r="BK14" s="25" t="str">
        <f>IF(OR($E14="Cableur",$E14="Tuyauteur",$E14="Garnisseur",$E14="Technicien TLS",$E14="Technicien Essai",$E14="Technicien FWI",$E14="Technicien de Contrôle"),"R",IF(OR($E14="Soudeur",$E14="Magasinier",$E14="Peintre",$E14="Technicien SQA",$E14="Technicien SPQD",$E14="Responsable Magasin",$E14="Technicien Supply Chain"),"NR",""))</f>
        <v>R</v>
      </c>
      <c r="BL14" s="25" t="str">
        <f>IF(OR($E14="Cableur",$E14="Technicien Essai",$E14="Technicien FWI",$E14="Technicien de Contrôle"),"R",IF(OR($E14="Soudeur",$E14="Garnisseur",$E14="Technicien TLS",$E14="Peintre",$E14="Magasinier",$E14="Tuyauteur",$E14="Peintre",$E14="Technicien SQA",$E14="Technicien SPQD",$E14="Responsable Magasin",$E14="Technicien Supply Chain"),"NR",""))</f>
        <v>R</v>
      </c>
      <c r="BM14" s="25" t="str">
        <f>IF(OR($E14="Cableur",$E14="Technicien FWI",$E14="Magasinier",$E14="Peintre",$E14="Soudeur",$E14="Garnisseur",$E14="Technicien TLS",$E14="Tuyauteur",$E14="Technicien Essai",$E14="Technicien de Contrôle",$E14="Technicien SQA",$E14="Technicien SPQD",$E14="Responsable Magasin",$E14="Technicien Supply Chain"),"NR","")</f>
        <v>NR</v>
      </c>
      <c r="BN14" s="25" t="str">
        <f>IF(OR($E14="Cableur",$E14="Garnisseur",$E14="Technicien TLS",$E14="Tuyauteur",$E14="Technicien Essai",$E14="Technicien FWI",$E14="Technicien de Contrôle"),"R",IF(OR($E14="Soudeur",$E14="Magasinier",$E14="Peintre",$E14="Technicien SQA",$E14="Technicien SPQD",$E14="Responsable Magasin",$E14="Technicien Supply Chain"),"NR",""))</f>
        <v>R</v>
      </c>
      <c r="BO14" s="25" t="str">
        <f>IF(OR($E14="Cableur",$E14="Garnisseur",$E14="Tuyauteur",$E14="Technicien FWI",$E14="Soudeur",$E14="Peintre",$E14="Magasinier",$E14="Technicien TLS",$E14="Technicien Essai",$E14="Technicien de Contrôle",$E14="Technicien SQA",$E14="Technicien SPQD",$E14="Responsable Magasin",$E14="Technicien Supply Chain"),"NR","")</f>
        <v>NR</v>
      </c>
      <c r="BP14" s="25" t="str">
        <f>IF(OR($E14="Garnisseur",$E14="Technicien TLS",$E14="Tuyauteur",$E14="Technicien de Contrôle"),"R",IF(OR($E14="Soudeur",$E14="Cableur",$E14="Technicien Essai",$E14="Technicien FWI",$E14="Magasinier",$E14="Peintre",$E14="Technicien SQA",$E14="Technicien SPQD",$E14="Responsable Magasin",$E14="Technicien Supply Chain"),"NR",""))</f>
        <v>NR</v>
      </c>
      <c r="BQ14" s="25" t="str">
        <f>IF(OR($E14="Cableur",$E14="Garnisseur",$E14="Technicien TLS",$E14="Magasinier",$E14="Tuyauteur",$E14="Technicien Essai",$E14="Technicien de Contrôle"),"R",IF(OR($E14="Soudeur",$E14="Peintre",$E14="Technicien FWI",$E14="Technicien SQA",$E14="Technicien SPQD",$E14="Responsable Magasin",$E14="Technicien Supply Chain"),"NR",""))</f>
        <v>NR</v>
      </c>
      <c r="BR14" s="25" t="str">
        <f>IF(OR($E14="Soudeur",$E14="Peintre",$E14="Garnisseur",$E14="Tuyauteur",$E14="Cableur",$E14="Technicien FWI",$E14="Magasinier",$E14="Technicien TLS",$E14="Technicien Essai",$E14="Technicien de Contrôle",$E14="Technicien SQA",$E14="Technicien SPQD",$E14="Responsable Magasin",$E14="Technicien Supply Chain"),"NR","")</f>
        <v>NR</v>
      </c>
      <c r="BS14" s="25" t="str">
        <f>IF(OR($E14="Soudeur",$E14="Garnisseur",$E14="Peintre",$E14="Cableur",$E14="Tuyauteur",$E14="Technicien Essai",$E14="Technicien FWI",$E14="Magasinier",$E14="Technicien TLS",$E14="Technicien de Contrôle",$E14="Technicien SQA",$E14="Technicien SPQD",$E14="Responsable Magasin",$E14="Technicien Supply Chain"),"NR","")</f>
        <v>NR</v>
      </c>
      <c r="BT14" s="25" t="str">
        <f>IF(OR($E14="Soudeur",$E14="Garnisseur",$E14="Peintre",$E14="Cableur",$E14="Tuyauteur",$E14="Technicien Essai",$E14="Technicien FWI",$E14="Magasinier",$E14="Technicien TLS",$E14="Technicien de Contrôle",$E14="Responsable Service",$E14="Manager",$E14="Technicien SQA",$E14="Technicien SPQD",$E14="Responsable Magasin",$E14="Technicien Supply Chain"),"NR","")</f>
        <v>NR</v>
      </c>
      <c r="BU14" s="25" t="str">
        <f>IF(OR($E14="Soudeur",$E14="Garnisseur",$E14="Peintre",$E14="Cableur",$E14="Tuyauteur",$E14="Technicien Essai",$E14="Technicien FWI",$E14="Magasinier",$E14="Technicien TLS",$E14="Technicien de Contrôle",$E14="Responsable Service",$E14="Manager",$E14="Technicien SQA",$E14="Technicien SPQD",$E14="Responsable Magasin",$E14="Technicien Supply Chain"),"NR","")</f>
        <v>NR</v>
      </c>
      <c r="BV14" s="25" t="str">
        <f>IF(OR($E14="Soudeur",$E14="Garnisseur",$E14="Peintre",$E14="Cableur",$E14="Tuyauteur",$E14="Technicien Essai",$E14="Technicien FWI",$E14="Magasinier",$E14="Technicien TLS",$E14="Technicien de Contrôle",$E14="Responsable Service",$E14="Manager",$E14="Technicien SQA",$E14="Technicien SPQD",$E14="Responsable Magasin",$E14="Technicien Supply Chain"),"NR","")</f>
        <v>NR</v>
      </c>
      <c r="BW14" s="25" t="str">
        <f>IF(OR($E14="Soudeur",$E14="Garnisseur",$E14="Peintre",$E14="Cableur",$E14="Tuyauteur",$E14="Technicien Essai",$E14="Technicien FWI",$E14="Magasinier",$E14="Technicien TLS",$E14="Technicien de Contrôle",$E14="Responsable Service",$E14="Manager",$E14="Technicien SQA",$E14="Technicien SPQD",$E14="Responsable Magasin",$E14="Technicien Supply Chain"),"NR","")</f>
        <v>NR</v>
      </c>
      <c r="BX14" s="25" t="str">
        <f>IF(OR($E14="Soudeur",$E14="Garnisseur",$E14="Peintre",$E14="Cableur",$E14="Tuyauteur",$E14="Technicien Essai",$E14="Technicien FWI",$E14="Magasinier",$E14="Technicien TLS",$E14="Technicien de Contrôle",$E14="Responsable Service",$E14="Manager",$E14="Technicien SQA",$E14="Technicien SPQD",$E14="Responsable Magasin",$E14="Technicien Supply Chain"),"NR","")</f>
        <v>NR</v>
      </c>
      <c r="BY14" s="25" t="str">
        <f>IF(OR($E14="Cableur",$E14="Tuyauteur",$E14="Garnisseur",$E14="Technicien TLS",$E14="Technicien Essai",$E14="Technicien FWI",$E14="Technicien de Contrôle",$E14="Soudeur",$E14="Magasinier",$E14="Peintre",$E14="Manager",$E14="Responsable Service",$E14="Technicien Indus",$E14="Technicien SQA",$E14="Technicien SPQD",$E14="Responsable Magasin",$E14="Technicien Supply Chain"),"R")</f>
        <v>R</v>
      </c>
      <c r="BZ14" s="25" t="str">
        <f>IF(OR($E14="Cableur",$E14="Tuyauteur",$E14="Garnisseur",$E14="Technicien TLS",$E14="Technicien Essai",$E14="Technicien FWI",$E14="Technicien de Contrôle",$E14="Soudeur",$E14="Magasinier",$E14="Peintre",$E14="Manager",$E14="Responsable Service",$E14="Technicien Indus",$E14="Technicien SQA",$E14="Technicien SPQD",$E14="Responsable Magasin",$E14="Technicien Supply Chain"),"R")</f>
        <v>R</v>
      </c>
      <c r="CA14" s="25" t="str">
        <f>IF(OR($E14="Cableur",$E14="Tuyauteur",$E14="Garnisseur",$E14="Technicien TLS",$E14="Technicien Essai",$E14="Technicien FWI",$E14="Technicien de Contrôle",$E14="Soudeur",$E14="Magasinier",$E14="Peintre",$E14="Manager",$E14="Responsable Service",$E14="Technicien Indus",$E14="Technicien SQA",$E14="Technicien SPQD",$E14="Responsable Magasin",$E14="Technicien Supply Chain"),"R")</f>
        <v>R</v>
      </c>
      <c r="CB14" s="25" t="str">
        <f>IF(OR($E14="Cableur",$E14="Tuyauteur",$E14="Garnisseur",$E14="Technicien TLS",$E14="Technicien Essai",$E14="Technicien FWI",$E14="Technicien de Contrôle",$E14="Soudeur",$E14="Magasinier",$E14="Peintre",$E14="Manager",$E14="Responsable Service",$E14="Technicien Indus",$E14="Technicien SQA",$E14="Technicien SPQD",$E14="Responsable Magasin",$E14="Technicien Supply Chain"),"R")</f>
        <v>R</v>
      </c>
      <c r="CC14" s="25" t="str">
        <f>IF(OR($E14="Cableur",$E14="Tuyauteur",$E14="Garnisseur",$E14="Technicien TLS",$E14="Technicien Essai",$E14="Technicien FWI",$E14="Technicien de Contrôle",$E14="Soudeur",$E14="Magasinier",$E14="Peintre",$E14="Manager",$E14="Responsable Service",$E14="Technicien Indus",$E14="Technicien SQA",$E14="Technicien SPQD",$E14="Responsable Magasin",$E14="Technicien Supply Chain"),"R")</f>
        <v>R</v>
      </c>
      <c r="CD14" s="26">
        <f>IF(COUNTIF(BK14:CC14,"R")=0,"",COUNTIF(BK14:CC14,"R"))</f>
        <v>8</v>
      </c>
      <c r="CE14" s="27" t="str">
        <f>IF(AND($F14&lt;&gt;"",$BK14="R"),"OB","")</f>
        <v>OB</v>
      </c>
      <c r="CF14" s="27" t="str">
        <f>IF(AND($I14&lt;&gt;"",$BL14="R"),"OB","")</f>
        <v/>
      </c>
      <c r="CG14" s="27" t="str">
        <f>IF(AND($L14&lt;&gt;"",$BM14="R"),"OB","")</f>
        <v/>
      </c>
      <c r="CH14" s="27" t="str">
        <f>IF(AND($O14&lt;&gt;"",$BN14="R"),"OB","")</f>
        <v/>
      </c>
      <c r="CI14" s="27" t="str">
        <f>IF(AND($R14&lt;&gt;"",$BO14="R"),"OB","")</f>
        <v/>
      </c>
      <c r="CJ14" s="27" t="str">
        <f>IF(AND($U14&lt;&gt;"",$BP14="R"),"OB","")</f>
        <v/>
      </c>
      <c r="CK14" s="27" t="str">
        <f>IF(AND($X14&lt;&gt;"",$BQ14="R"),"OB","")</f>
        <v/>
      </c>
      <c r="CL14" s="27" t="str">
        <f>IF(AND($AS14&lt;&gt;"",$BR14="R"),"OB","")</f>
        <v/>
      </c>
      <c r="CM14" s="27" t="str">
        <f>IF(AND($AA14&lt;&gt;"",$BS14="R"),"OB","")</f>
        <v/>
      </c>
      <c r="CN14" s="27" t="str">
        <f>IF(AND($AM14&lt;&gt;"",$BT14="R"),"OB","")</f>
        <v/>
      </c>
      <c r="CO14" s="27" t="str">
        <f>IF(AND($AP14&lt;&gt;"",$BU14="R"),"OB","")</f>
        <v/>
      </c>
      <c r="CP14" s="27" t="str">
        <f>IF(AND($AD14&lt;&gt;"",$BV14="R"),"OB","")</f>
        <v/>
      </c>
      <c r="CQ14" s="27" t="str">
        <f>IF(AND($AJ14&lt;&gt;"",$BW14="R"),"OB","")</f>
        <v/>
      </c>
      <c r="CR14" s="27" t="str">
        <f>IF(AND($AG14&lt;&gt;"",$BX14="R"),"OB","")</f>
        <v/>
      </c>
      <c r="CS14" s="27" t="str">
        <f>IF(AND($AV14&lt;&gt;"",$BY14="R"),"OB","")</f>
        <v/>
      </c>
      <c r="CT14" s="27" t="str">
        <f>IF(AND($AY14&lt;&gt;"",$BZ14="R"),"OB","")</f>
        <v/>
      </c>
      <c r="CU14" s="27" t="str">
        <f>IF(AND($BB14&lt;&gt;"",$CA14="R"),"OB","")</f>
        <v/>
      </c>
      <c r="CV14" s="27" t="str">
        <f>IF(AND($BE14&lt;&gt;"",$CB14="R"),"OB","")</f>
        <v/>
      </c>
      <c r="CW14" s="27" t="str">
        <f>IF(AND($BH14&lt;&gt;"",$CC14="R"),"OB","")</f>
        <v/>
      </c>
      <c r="CX14" s="27">
        <f>IF(COUNTIF(CE14:CW14,"OB")=0,0,COUNTIF(CE14:CW14,"OB"))</f>
        <v>1</v>
      </c>
      <c r="CY14" s="27" t="str">
        <f>IF(AND($F14&lt;&gt;"",$BK14="NR"),"NOB","")</f>
        <v/>
      </c>
      <c r="CZ14" s="27" t="str">
        <f>IF(AND($I14&lt;&gt;"",$BL14="NR"),"NOB","")</f>
        <v/>
      </c>
      <c r="DA14" s="27" t="str">
        <f>IF(AND($L14&lt;&gt;"",$BM14="NR"),"NOB","")</f>
        <v/>
      </c>
      <c r="DB14" s="27" t="str">
        <f>IF(AND($O14&lt;&gt;"",$BN14="NR"),"NOB","")</f>
        <v/>
      </c>
      <c r="DC14" s="27" t="str">
        <f>IF(AND($R14&lt;&gt;"",$BO14="NR"),"NOB","")</f>
        <v/>
      </c>
      <c r="DD14" s="27" t="str">
        <f>IF(AND($U14&lt;&gt;"",$BP14="NR"),"NOB","")</f>
        <v/>
      </c>
      <c r="DE14" s="27" t="str">
        <f>IF(AND($X14&lt;&gt;"",$BQ14="NR"),"NOB","")</f>
        <v/>
      </c>
      <c r="DF14" s="27" t="str">
        <f>IF(AND($AA14&lt;&gt;"",$BS14="NR"),"NOB","")</f>
        <v/>
      </c>
      <c r="DG14" s="27" t="str">
        <f>IF(AND($AM14&lt;&gt;"",$BT14="NR"),"NOB","")</f>
        <v/>
      </c>
      <c r="DH14" s="27" t="str">
        <f>IF(AND($AP14&lt;&gt;"",$BU14="NR"),"NOB","")</f>
        <v/>
      </c>
      <c r="DI14" s="27" t="str">
        <f>IF(AND($AD14&lt;&gt;"",$BV14="NR"),"NOB","")</f>
        <v/>
      </c>
      <c r="DJ14" s="27" t="str">
        <f>IF(AND($AJ14&lt;&gt;"",$BW14="NR"),"NOB","")</f>
        <v/>
      </c>
      <c r="DK14" s="27" t="str">
        <f>IF(AND($AG14&lt;&gt;"",$BX14="NR"),"NOB","")</f>
        <v/>
      </c>
      <c r="DL14" s="27" t="str">
        <f>IF(AND($AV14&lt;&gt;"",$BY14="NR"),"NOB","")</f>
        <v/>
      </c>
      <c r="DM14" s="27" t="str">
        <f>IF(AND($AY14&lt;&gt;"",$BZ14="NR"),"NOB","")</f>
        <v/>
      </c>
      <c r="DN14" s="27" t="str">
        <f>IF(AND($BB14&lt;&gt;"",$CA14="NR"),"NOB","")</f>
        <v/>
      </c>
      <c r="DO14" s="27" t="str">
        <f>IF(AND($BE14&lt;&gt;"",$CB14="NR"),"NOB","")</f>
        <v/>
      </c>
      <c r="DP14" s="27" t="str">
        <f>IF(AND($BH14&lt;&gt;"",$CC14="NR"),"NOB","")</f>
        <v/>
      </c>
      <c r="DQ14" s="27">
        <f>IF(COUNTIF(CY14:DP14,"NOB")=0,0,COUNTIF(CY14:DP14,"NOB"))</f>
        <v>0</v>
      </c>
      <c r="DR14" s="57">
        <f>IFERROR(CX14/CD14,"")</f>
        <v>0.125</v>
      </c>
    </row>
    <row r="15" spans="1:122">
      <c r="A15" s="29" t="s">
        <v>85</v>
      </c>
      <c r="B15" s="62" t="s">
        <v>86</v>
      </c>
      <c r="C15" s="18" t="s">
        <v>87</v>
      </c>
      <c r="D15" s="18" t="s">
        <v>88</v>
      </c>
      <c r="E15" s="104" t="s">
        <v>74</v>
      </c>
      <c r="F15" s="55"/>
      <c r="G15" s="21" t="str">
        <f>IF(OR(F15="",H15="",H15="NOK", H15="Attente"),"",(DATE(YEAR(F15)+2,MONTH(F15),DAY(F15))))</f>
        <v/>
      </c>
      <c r="H15" s="22" t="s">
        <v>39</v>
      </c>
      <c r="I15" s="35"/>
      <c r="J15" s="21" t="str">
        <f>IF(OR(I15="",K15="",K15="NOK", K15="Attente"),"",(DATE(YEAR(I15)+2,MONTH(I15),DAY(I15))))</f>
        <v/>
      </c>
      <c r="K15" s="22" t="s">
        <v>39</v>
      </c>
      <c r="L15" s="35"/>
      <c r="M15" s="21" t="str">
        <f>IF(OR(L15="",N15="",N15="NOK", N15="Attente"),"",(DATE(YEAR(L15)+2,MONTH(L15),DAY(L15))))</f>
        <v/>
      </c>
      <c r="N15" s="22" t="s">
        <v>39</v>
      </c>
      <c r="O15" s="35"/>
      <c r="P15" s="21" t="str">
        <f>IF(OR(O15="",Q15="",Q15="NOK", Q15="Attente"),"",(DATE(YEAR(O15)+2,MONTH(O15),DAY(O15))))</f>
        <v/>
      </c>
      <c r="Q15" s="22" t="s">
        <v>39</v>
      </c>
      <c r="R15" s="35"/>
      <c r="S15" s="21" t="str">
        <f>IF(OR(R15="",T15="",T15="NOK", T15="Attente"),"",(DATE(YEAR(R15)+2,MONTH(R15),DAY(R15))))</f>
        <v/>
      </c>
      <c r="T15" s="22" t="s">
        <v>39</v>
      </c>
      <c r="U15" s="35"/>
      <c r="V15" s="21" t="str">
        <f>IF(OR(U15="",W15="",W15="NOK", W15="Attente"),"",(DATE(YEAR(U15)+2,MONTH(U15),DAY(U15))))</f>
        <v/>
      </c>
      <c r="W15" s="22" t="s">
        <v>39</v>
      </c>
      <c r="X15" s="35"/>
      <c r="Y15" s="21" t="str">
        <f>IF(OR(X15="",Z15="",Z15="NOK", Z15="Attente"),"",(DATE(YEAR(X15)+2,MONTH(X15),DAY(X15))))</f>
        <v/>
      </c>
      <c r="Z15" s="22" t="s">
        <v>39</v>
      </c>
      <c r="AA15" s="35"/>
      <c r="AB15" s="21" t="str">
        <f>IF(OR(AA15="",AC15="",AC15="NOK", AC15="Attente"),"",(DATE(YEAR(AA15)+2,MONTH(AA15),DAY(AA15))))</f>
        <v/>
      </c>
      <c r="AC15" s="22" t="s">
        <v>39</v>
      </c>
      <c r="AD15" s="35"/>
      <c r="AE15" s="21" t="str">
        <f>IF(OR(AD15="",AF15="",AF15="NOK", AF15="Attente"),"",(DATE(YEAR(AD15)+2,MONTH(AD15),DAY(AD15))))</f>
        <v/>
      </c>
      <c r="AF15" s="22" t="s">
        <v>39</v>
      </c>
      <c r="AG15" s="35"/>
      <c r="AH15" s="21" t="str">
        <f>IF(OR(AG15="",AI15="",AI15="NOK", AI15="Attente"),"",(DATE(YEAR(AG15)+2,MONTH(AG15),DAY(AG15))))</f>
        <v/>
      </c>
      <c r="AI15" s="22" t="s">
        <v>39</v>
      </c>
      <c r="AJ15" s="35"/>
      <c r="AK15" s="21" t="str">
        <f>IF(OR(AJ15="",AL15="",AL15="NOK", AL15="Attente"),"",(DATE(YEAR(AJ15)+2,MONTH(AJ15),DAY(AJ15))))</f>
        <v/>
      </c>
      <c r="AL15" s="22" t="s">
        <v>39</v>
      </c>
      <c r="AM15" s="35"/>
      <c r="AN15" s="21" t="str">
        <f>IF(OR(AM15="",AO15="",AO15="NOK", AO15="Attente"),"",(DATE(YEAR(AM15)+3,MONTH(AM15),DAY(AM15))))</f>
        <v/>
      </c>
      <c r="AO15" s="22" t="s">
        <v>39</v>
      </c>
      <c r="AP15" s="35"/>
      <c r="AQ15" s="21" t="str">
        <f>IF(OR(AP15="",AR15="",AR15="NOK", AR15="Attente"),"",(DATE(YEAR(AP15)+3,MONTH(AP15),DAY(AP15))))</f>
        <v/>
      </c>
      <c r="AR15" s="22" t="s">
        <v>39</v>
      </c>
      <c r="AS15" s="35"/>
      <c r="AT15" s="24"/>
      <c r="AU15" s="22" t="s">
        <v>39</v>
      </c>
      <c r="AV15" s="35">
        <v>41521</v>
      </c>
      <c r="AW15" s="21">
        <f>IF(OR(AV15="",AX15="",AX15="NOK", AX15="Attente"),"",(DATE(YEAR(AV15)+3,MONTH(AV15),DAY(AV15))))</f>
        <v>42617</v>
      </c>
      <c r="AX15" s="22" t="s">
        <v>44</v>
      </c>
      <c r="AY15" s="35"/>
      <c r="AZ15" s="21" t="str">
        <f>IF(OR(AY15="",BA15="",BA15="NOK", BA15="Attente"),"",(DATE(YEAR(AY15)+3,MONTH(AY15),DAY(AY15))))</f>
        <v/>
      </c>
      <c r="BA15" s="22" t="s">
        <v>39</v>
      </c>
      <c r="BB15" s="35"/>
      <c r="BC15" s="21" t="str">
        <f>IF(OR(BB15="",BD15="",BD15="NOK", BD15="Attente"),"",(DATE(YEAR(BB15)+3,MONTH(BB15),DAY(BB15))))</f>
        <v/>
      </c>
      <c r="BD15" s="22" t="s">
        <v>39</v>
      </c>
      <c r="BE15" s="35"/>
      <c r="BF15" s="21" t="str">
        <f>IF(OR(BE15="",BG15="",BG15="NOK", BG15="Attente"),"",(DATE(YEAR(BE15)+3,MONTH(BE15),DAY(BE15))))</f>
        <v/>
      </c>
      <c r="BG15" s="22" t="s">
        <v>39</v>
      </c>
      <c r="BH15" s="35"/>
      <c r="BI15" s="21" t="str">
        <f>IF(OR(BH15="",BJ15="",BJ15="NOK", BJ15="Attente"),"",(DATE(YEAR(BH15)+3,MONTH(BH15),DAY(BH15))))</f>
        <v/>
      </c>
      <c r="BJ15" s="22" t="s">
        <v>39</v>
      </c>
      <c r="BK15" s="25" t="str">
        <f>IF(OR($E15="Cableur",$E15="Tuyauteur",$E15="Garnisseur",$E15="Technicien TLS",$E15="Technicien Essai",$E15="Technicien FWI",$E15="Technicien de Contrôle"),"R",IF(OR($E15="Soudeur",$E15="Magasinier",$E15="Peintre",$E15="Technicien SQA",$E15="Technicien SPQD",$E15="Responsable Magasin",$E15="Technicien Supply Chain"),"NR",""))</f>
        <v>NR</v>
      </c>
      <c r="BL15" s="25" t="str">
        <f>IF(OR($E15="Cableur",$E15="Technicien Essai",$E15="Technicien FWI",$E15="Technicien de Contrôle"),"R",IF(OR($E15="Soudeur",$E15="Garnisseur",$E15="Technicien TLS",$E15="Peintre",$E15="Magasinier",$E15="Tuyauteur",$E15="Peintre",$E15="Technicien SQA",$E15="Technicien SPQD",$E15="Responsable Magasin",$E15="Technicien Supply Chain"),"NR",""))</f>
        <v>NR</v>
      </c>
      <c r="BM15" s="25" t="str">
        <f>IF(OR($E15="Cableur",$E15="Technicien FWI",$E15="Magasinier",$E15="Peintre",$E15="Soudeur",$E15="Garnisseur",$E15="Technicien TLS",$E15="Tuyauteur",$E15="Technicien Essai",$E15="Technicien de Contrôle",$E15="Technicien SQA",$E15="Technicien SPQD",$E15="Responsable Magasin",$E15="Technicien Supply Chain"),"NR","")</f>
        <v>NR</v>
      </c>
      <c r="BN15" s="25" t="str">
        <f>IF(OR($E15="Cableur",$E15="Garnisseur",$E15="Technicien TLS",$E15="Tuyauteur",$E15="Technicien Essai",$E15="Technicien FWI",$E15="Technicien de Contrôle"),"R",IF(OR($E15="Soudeur",$E15="Magasinier",$E15="Peintre",$E15="Technicien SQA",$E15="Technicien SPQD",$E15="Responsable Magasin",$E15="Technicien Supply Chain"),"NR",""))</f>
        <v>NR</v>
      </c>
      <c r="BO15" s="25" t="str">
        <f>IF(OR($E15="Cableur",$E15="Garnisseur",$E15="Tuyauteur",$E15="Technicien FWI",$E15="Soudeur",$E15="Peintre",$E15="Magasinier",$E15="Technicien TLS",$E15="Technicien Essai",$E15="Technicien de Contrôle",$E15="Technicien SQA",$E15="Technicien SPQD",$E15="Responsable Magasin",$E15="Technicien Supply Chain"),"NR","")</f>
        <v>NR</v>
      </c>
      <c r="BP15" s="25" t="str">
        <f>IF(OR($E15="Garnisseur",$E15="Technicien TLS",$E15="Tuyauteur",$E15="Technicien de Contrôle"),"R",IF(OR($E15="Soudeur",$E15="Cableur",$E15="Technicien Essai",$E15="Technicien FWI",$E15="Magasinier",$E15="Peintre",$E15="Technicien SQA",$E15="Technicien SPQD",$E15="Responsable Magasin",$E15="Technicien Supply Chain"),"NR",""))</f>
        <v>NR</v>
      </c>
      <c r="BQ15" s="25" t="str">
        <f>IF(OR($E15="Cableur",$E15="Garnisseur",$E15="Technicien TLS",$E15="Magasinier",$E15="Tuyauteur",$E15="Technicien Essai",$E15="Technicien de Contrôle"),"R",IF(OR($E15="Soudeur",$E15="Peintre",$E15="Technicien FWI",$E15="Technicien SQA",$E15="Technicien SPQD",$E15="Responsable Magasin",$E15="Technicien Supply Chain"),"NR",""))</f>
        <v>NR</v>
      </c>
      <c r="BR15" s="25" t="str">
        <f>IF(OR($E15="Soudeur",$E15="Peintre",$E15="Garnisseur",$E15="Tuyauteur",$E15="Cableur",$E15="Technicien FWI",$E15="Magasinier",$E15="Technicien TLS",$E15="Technicien Essai",$E15="Technicien de Contrôle",$E15="Technicien SQA",$E15="Technicien SPQD",$E15="Responsable Magasin",$E15="Technicien Supply Chain"),"NR","")</f>
        <v>NR</v>
      </c>
      <c r="BS15" s="25" t="str">
        <f>IF(OR($E15="Soudeur",$E15="Garnisseur",$E15="Peintre",$E15="Cableur",$E15="Tuyauteur",$E15="Technicien Essai",$E15="Technicien FWI",$E15="Magasinier",$E15="Technicien TLS",$E15="Technicien de Contrôle",$E15="Technicien SQA",$E15="Technicien SPQD",$E15="Responsable Magasin",$E15="Technicien Supply Chain"),"NR","")</f>
        <v>NR</v>
      </c>
      <c r="BT15" s="25" t="str">
        <f>IF(OR($E15="Soudeur",$E15="Garnisseur",$E15="Peintre",$E15="Cableur",$E15="Tuyauteur",$E15="Technicien Essai",$E15="Technicien FWI",$E15="Magasinier",$E15="Technicien TLS",$E15="Technicien de Contrôle",$E15="Responsable Service",$E15="Manager",$E15="Technicien SQA",$E15="Technicien SPQD",$E15="Responsable Magasin",$E15="Technicien Supply Chain"),"NR","")</f>
        <v>NR</v>
      </c>
      <c r="BU15" s="25" t="str">
        <f>IF(OR($E15="Soudeur",$E15="Garnisseur",$E15="Peintre",$E15="Cableur",$E15="Tuyauteur",$E15="Technicien Essai",$E15="Technicien FWI",$E15="Magasinier",$E15="Technicien TLS",$E15="Technicien de Contrôle",$E15="Responsable Service",$E15="Manager",$E15="Technicien SQA",$E15="Technicien SPQD",$E15="Responsable Magasin",$E15="Technicien Supply Chain"),"NR","")</f>
        <v>NR</v>
      </c>
      <c r="BV15" s="25" t="str">
        <f>IF(OR($E15="Soudeur",$E15="Garnisseur",$E15="Peintre",$E15="Cableur",$E15="Tuyauteur",$E15="Technicien Essai",$E15="Technicien FWI",$E15="Magasinier",$E15="Technicien TLS",$E15="Technicien de Contrôle",$E15="Responsable Service",$E15="Manager",$E15="Technicien SQA",$E15="Technicien SPQD",$E15="Responsable Magasin",$E15="Technicien Supply Chain"),"NR","")</f>
        <v>NR</v>
      </c>
      <c r="BW15" s="25" t="str">
        <f>IF(OR($E15="Soudeur",$E15="Garnisseur",$E15="Peintre",$E15="Cableur",$E15="Tuyauteur",$E15="Technicien Essai",$E15="Technicien FWI",$E15="Magasinier",$E15="Technicien TLS",$E15="Technicien de Contrôle",$E15="Responsable Service",$E15="Manager",$E15="Technicien SQA",$E15="Technicien SPQD",$E15="Responsable Magasin",$E15="Technicien Supply Chain"),"NR","")</f>
        <v>NR</v>
      </c>
      <c r="BX15" s="25" t="str">
        <f>IF(OR($E15="Soudeur",$E15="Garnisseur",$E15="Peintre",$E15="Cableur",$E15="Tuyauteur",$E15="Technicien Essai",$E15="Technicien FWI",$E15="Magasinier",$E15="Technicien TLS",$E15="Technicien de Contrôle",$E15="Responsable Service",$E15="Manager",$E15="Technicien SQA",$E15="Technicien SPQD",$E15="Responsable Magasin",$E15="Technicien Supply Chain"),"NR","")</f>
        <v>NR</v>
      </c>
      <c r="BY15" s="25" t="str">
        <f>IF(OR($E15="Cableur",$E15="Tuyauteur",$E15="Garnisseur",$E15="Technicien TLS",$E15="Technicien Essai",$E15="Technicien FWI",$E15="Technicien de Contrôle",$E15="Soudeur",$E15="Magasinier",$E15="Peintre",$E15="Manager",$E15="Responsable Service",$E15="Technicien Indus",$E15="Technicien SQA",$E15="Technicien SPQD",$E15="Responsable Magasin",$E15="Technicien Supply Chain"),"R")</f>
        <v>R</v>
      </c>
      <c r="BZ15" s="25" t="str">
        <f>IF(OR($E15="Cableur",$E15="Tuyauteur",$E15="Garnisseur",$E15="Technicien TLS",$E15="Technicien Essai",$E15="Technicien FWI",$E15="Technicien de Contrôle",$E15="Soudeur",$E15="Magasinier",$E15="Peintre",$E15="Manager",$E15="Responsable Service",$E15="Technicien Indus",$E15="Technicien SQA",$E15="Technicien SPQD",$E15="Responsable Magasin",$E15="Technicien Supply Chain"),"R")</f>
        <v>R</v>
      </c>
      <c r="CA15" s="25" t="str">
        <f>IF(OR($E15="Cableur",$E15="Tuyauteur",$E15="Garnisseur",$E15="Technicien TLS",$E15="Technicien Essai",$E15="Technicien FWI",$E15="Technicien de Contrôle",$E15="Soudeur",$E15="Magasinier",$E15="Peintre",$E15="Manager",$E15="Responsable Service",$E15="Technicien Indus",$E15="Technicien SQA",$E15="Technicien SPQD",$E15="Responsable Magasin",$E15="Technicien Supply Chain"),"R")</f>
        <v>R</v>
      </c>
      <c r="CB15" s="25" t="str">
        <f>IF(OR($E15="Cableur",$E15="Tuyauteur",$E15="Garnisseur",$E15="Technicien TLS",$E15="Technicien Essai",$E15="Technicien FWI",$E15="Technicien de Contrôle",$E15="Soudeur",$E15="Magasinier",$E15="Peintre",$E15="Manager",$E15="Responsable Service",$E15="Technicien Indus",$E15="Technicien SQA",$E15="Technicien SPQD",$E15="Responsable Magasin",$E15="Technicien Supply Chain"),"R")</f>
        <v>R</v>
      </c>
      <c r="CC15" s="25" t="str">
        <f>IF(OR($E15="Cableur",$E15="Tuyauteur",$E15="Garnisseur",$E15="Technicien TLS",$E15="Technicien Essai",$E15="Technicien FWI",$E15="Technicien de Contrôle",$E15="Soudeur",$E15="Magasinier",$E15="Peintre",$E15="Manager",$E15="Responsable Service",$E15="Technicien Indus",$E15="Technicien SQA",$E15="Technicien SPQD",$E15="Responsable Magasin",$E15="Technicien Supply Chain"),"R")</f>
        <v>R</v>
      </c>
      <c r="CD15" s="26">
        <f>IF(COUNTIF(BK15:CC15,"R")=0,"",COUNTIF(BK15:CC15,"R"))</f>
        <v>5</v>
      </c>
      <c r="CE15" s="27" t="str">
        <f>IF(AND($F15&lt;&gt;"",$BK15="R"),"OB","")</f>
        <v/>
      </c>
      <c r="CF15" s="27" t="str">
        <f>IF(AND($I15&lt;&gt;"",$BL15="R"),"OB","")</f>
        <v/>
      </c>
      <c r="CG15" s="27" t="str">
        <f>IF(AND($L15&lt;&gt;"",$BM15="R"),"OB","")</f>
        <v/>
      </c>
      <c r="CH15" s="27" t="str">
        <f>IF(AND($O15&lt;&gt;"",$BN15="R"),"OB","")</f>
        <v/>
      </c>
      <c r="CI15" s="27" t="str">
        <f>IF(AND($R15&lt;&gt;"",$BO15="R"),"OB","")</f>
        <v/>
      </c>
      <c r="CJ15" s="27" t="str">
        <f>IF(AND($U15&lt;&gt;"",$BP15="R"),"OB","")</f>
        <v/>
      </c>
      <c r="CK15" s="27" t="str">
        <f>IF(AND($X15&lt;&gt;"",$BQ15="R"),"OB","")</f>
        <v/>
      </c>
      <c r="CL15" s="27" t="str">
        <f>IF(AND($AS15&lt;&gt;"",$BR15="R"),"OB","")</f>
        <v/>
      </c>
      <c r="CM15" s="27" t="str">
        <f>IF(AND($AA15&lt;&gt;"",$BS15="R"),"OB","")</f>
        <v/>
      </c>
      <c r="CN15" s="27" t="str">
        <f>IF(AND($AM15&lt;&gt;"",$BT15="R"),"OB","")</f>
        <v/>
      </c>
      <c r="CO15" s="27" t="str">
        <f>IF(AND($AP15&lt;&gt;"",$BU15="R"),"OB","")</f>
        <v/>
      </c>
      <c r="CP15" s="27" t="str">
        <f>IF(AND($AD15&lt;&gt;"",$BV15="R"),"OB","")</f>
        <v/>
      </c>
      <c r="CQ15" s="27" t="str">
        <f>IF(AND($AJ15&lt;&gt;"",$BW15="R"),"OB","")</f>
        <v/>
      </c>
      <c r="CR15" s="27" t="str">
        <f>IF(AND($AG15&lt;&gt;"",$BX15="R"),"OB","")</f>
        <v/>
      </c>
      <c r="CS15" s="27" t="str">
        <f>IF(AND($AV15&lt;&gt;"",$BY15="R"),"OB","")</f>
        <v>OB</v>
      </c>
      <c r="CT15" s="27" t="str">
        <f>IF(AND($AY15&lt;&gt;"",$BZ15="R"),"OB","")</f>
        <v/>
      </c>
      <c r="CU15" s="27" t="str">
        <f>IF(AND($BB15&lt;&gt;"",$CA15="R"),"OB","")</f>
        <v/>
      </c>
      <c r="CV15" s="27" t="str">
        <f>IF(AND($BE15&lt;&gt;"",$CB15="R"),"OB","")</f>
        <v/>
      </c>
      <c r="CW15" s="27" t="str">
        <f>IF(AND($BH15&lt;&gt;"",$CC15="R"),"OB","")</f>
        <v/>
      </c>
      <c r="CX15" s="27">
        <f>IF(COUNTIF(CE15:CW15,"OB")=0,0,COUNTIF(CE15:CW15,"OB"))</f>
        <v>1</v>
      </c>
      <c r="CY15" s="27" t="str">
        <f>IF(AND($F15&lt;&gt;"",$BK15="NR"),"NOB","")</f>
        <v/>
      </c>
      <c r="CZ15" s="27" t="str">
        <f>IF(AND($I15&lt;&gt;"",$BL15="NR"),"NOB","")</f>
        <v/>
      </c>
      <c r="DA15" s="27" t="str">
        <f>IF(AND($L15&lt;&gt;"",$BM15="NR"),"NOB","")</f>
        <v/>
      </c>
      <c r="DB15" s="27" t="str">
        <f>IF(AND($O15&lt;&gt;"",$BN15="NR"),"NOB","")</f>
        <v/>
      </c>
      <c r="DC15" s="27" t="str">
        <f>IF(AND($R15&lt;&gt;"",$BO15="NR"),"NOB","")</f>
        <v/>
      </c>
      <c r="DD15" s="27" t="str">
        <f>IF(AND($U15&lt;&gt;"",$BP15="NR"),"NOB","")</f>
        <v/>
      </c>
      <c r="DE15" s="27" t="str">
        <f>IF(AND($X15&lt;&gt;"",$BQ15="NR"),"NOB","")</f>
        <v/>
      </c>
      <c r="DF15" s="27" t="str">
        <f>IF(AND($AA15&lt;&gt;"",$BS15="NR"),"NOB","")</f>
        <v/>
      </c>
      <c r="DG15" s="27" t="str">
        <f>IF(AND($AM15&lt;&gt;"",$BT15="NR"),"NOB","")</f>
        <v/>
      </c>
      <c r="DH15" s="27" t="str">
        <f>IF(AND($AP15&lt;&gt;"",$BU15="NR"),"NOB","")</f>
        <v/>
      </c>
      <c r="DI15" s="27" t="str">
        <f>IF(AND($AD15&lt;&gt;"",$BV15="NR"),"NOB","")</f>
        <v/>
      </c>
      <c r="DJ15" s="27" t="str">
        <f>IF(AND($AJ15&lt;&gt;"",$BW15="NR"),"NOB","")</f>
        <v/>
      </c>
      <c r="DK15" s="27" t="str">
        <f>IF(AND($AG15&lt;&gt;"",$BX15="NR"),"NOB","")</f>
        <v/>
      </c>
      <c r="DL15" s="27" t="str">
        <f>IF(AND($AV15&lt;&gt;"",$BY15="NR"),"NOB","")</f>
        <v/>
      </c>
      <c r="DM15" s="27" t="str">
        <f>IF(AND($AY15&lt;&gt;"",$BZ15="NR"),"NOB","")</f>
        <v/>
      </c>
      <c r="DN15" s="27" t="str">
        <f>IF(AND($BB15&lt;&gt;"",$CA15="NR"),"NOB","")</f>
        <v/>
      </c>
      <c r="DO15" s="27" t="str">
        <f>IF(AND($BE15&lt;&gt;"",$CB15="NR"),"NOB","")</f>
        <v/>
      </c>
      <c r="DP15" s="27" t="str">
        <f>IF(AND($BH15&lt;&gt;"",$CC15="NR"),"NOB","")</f>
        <v/>
      </c>
      <c r="DQ15" s="27">
        <f>IF(COUNTIF(CY15:DP15,"NOB")=0,0,COUNTIF(CY15:DP15,"NOB"))</f>
        <v>0</v>
      </c>
      <c r="DR15" s="28">
        <f>IFERROR(CX15/CD15,"")</f>
        <v>0.2</v>
      </c>
    </row>
    <row r="16" spans="1:122">
      <c r="A16" s="29" t="s">
        <v>71</v>
      </c>
      <c r="B16" s="62" t="s">
        <v>72</v>
      </c>
      <c r="C16" s="18" t="s">
        <v>42</v>
      </c>
      <c r="D16" s="18" t="s">
        <v>73</v>
      </c>
      <c r="E16" s="19" t="s">
        <v>74</v>
      </c>
      <c r="F16" s="55"/>
      <c r="G16" s="21" t="str">
        <f>IF(OR(F16="",H16="",H16="NOK", H16="Attente"),"",(DATE(YEAR(F16)+2,MONTH(F16),DAY(F16))))</f>
        <v/>
      </c>
      <c r="H16" s="22" t="s">
        <v>39</v>
      </c>
      <c r="I16" s="35"/>
      <c r="J16" s="21" t="str">
        <f>IF(OR(I16="",K16="",K16="NOK", K16="Attente"),"",(DATE(YEAR(I16)+2,MONTH(I16),DAY(I16))))</f>
        <v/>
      </c>
      <c r="K16" s="22" t="s">
        <v>39</v>
      </c>
      <c r="L16" s="35"/>
      <c r="M16" s="21" t="str">
        <f>IF(OR(L16="",N16="",N16="NOK", N16="Attente"),"",(DATE(YEAR(L16)+2,MONTH(L16),DAY(L16))))</f>
        <v/>
      </c>
      <c r="N16" s="22" t="s">
        <v>39</v>
      </c>
      <c r="O16" s="35"/>
      <c r="P16" s="21" t="str">
        <f>IF(OR(O16="",Q16="",Q16="NOK", Q16="Attente"),"",(DATE(YEAR(O16)+2,MONTH(O16),DAY(O16))))</f>
        <v/>
      </c>
      <c r="Q16" s="22" t="s">
        <v>39</v>
      </c>
      <c r="R16" s="35"/>
      <c r="S16" s="21" t="str">
        <f>IF(OR(R16="",T16="",T16="NOK", T16="Attente"),"",(DATE(YEAR(R16)+2,MONTH(R16),DAY(R16))))</f>
        <v/>
      </c>
      <c r="T16" s="22" t="s">
        <v>39</v>
      </c>
      <c r="U16" s="35"/>
      <c r="V16" s="21" t="str">
        <f>IF(OR(U16="",W16="",W16="NOK", W16="Attente"),"",(DATE(YEAR(U16)+2,MONTH(U16),DAY(U16))))</f>
        <v/>
      </c>
      <c r="W16" s="22" t="s">
        <v>39</v>
      </c>
      <c r="X16" s="35"/>
      <c r="Y16" s="21" t="str">
        <f>IF(OR(X16="",Z16="",Z16="NOK", Z16="Attente"),"",(DATE(YEAR(X16)+2,MONTH(X16),DAY(X16))))</f>
        <v/>
      </c>
      <c r="Z16" s="22" t="s">
        <v>39</v>
      </c>
      <c r="AA16" s="35"/>
      <c r="AB16" s="21" t="str">
        <f>IF(OR(AA16="",AC16="",AC16="NOK", AC16="Attente"),"",(DATE(YEAR(AA16)+2,MONTH(AA16),DAY(AA16))))</f>
        <v/>
      </c>
      <c r="AC16" s="22" t="s">
        <v>39</v>
      </c>
      <c r="AD16" s="35"/>
      <c r="AE16" s="21" t="str">
        <f>IF(OR(AD16="",AF16="",AF16="NOK", AF16="Attente"),"",(DATE(YEAR(AD16)+2,MONTH(AD16),DAY(AD16))))</f>
        <v/>
      </c>
      <c r="AF16" s="22" t="s">
        <v>39</v>
      </c>
      <c r="AG16" s="35"/>
      <c r="AH16" s="21" t="str">
        <f>IF(OR(AG16="",AI16="",AI16="NOK", AI16="Attente"),"",(DATE(YEAR(AG16)+2,MONTH(AG16),DAY(AG16))))</f>
        <v/>
      </c>
      <c r="AI16" s="22" t="s">
        <v>39</v>
      </c>
      <c r="AJ16" s="35"/>
      <c r="AK16" s="21" t="str">
        <f>IF(OR(AJ16="",AL16="",AL16="NOK", AL16="Attente"),"",(DATE(YEAR(AJ16)+2,MONTH(AJ16),DAY(AJ16))))</f>
        <v/>
      </c>
      <c r="AL16" s="22" t="s">
        <v>39</v>
      </c>
      <c r="AM16" s="35"/>
      <c r="AN16" s="21" t="str">
        <f>IF(OR(AM16="",AO16="",AO16="NOK", AO16="Attente"),"",(DATE(YEAR(AM16)+3,MONTH(AM16),DAY(AM16))))</f>
        <v/>
      </c>
      <c r="AO16" s="22" t="s">
        <v>39</v>
      </c>
      <c r="AP16" s="35"/>
      <c r="AQ16" s="21" t="str">
        <f>IF(OR(AP16="",AR16="",AR16="NOK", AR16="Attente"),"",(DATE(YEAR(AP16)+3,MONTH(AP16),DAY(AP16))))</f>
        <v/>
      </c>
      <c r="AR16" s="22" t="s">
        <v>39</v>
      </c>
      <c r="AS16" s="35"/>
      <c r="AT16" s="24"/>
      <c r="AU16" s="22" t="s">
        <v>39</v>
      </c>
      <c r="AV16" s="35">
        <v>41528</v>
      </c>
      <c r="AW16" s="21">
        <f>IF(OR(AV16="",AX16="",AX16="NOK", AX16="Attente"),"",(DATE(YEAR(AV16)+3,MONTH(AV16),DAY(AV16))))</f>
        <v>42624</v>
      </c>
      <c r="AX16" s="22" t="s">
        <v>44</v>
      </c>
      <c r="AY16" s="35"/>
      <c r="AZ16" s="21" t="str">
        <f>IF(OR(AY16="",BA16="",BA16="NOK", BA16="Attente"),"",(DATE(YEAR(AY16)+3,MONTH(AY16),DAY(AY16))))</f>
        <v/>
      </c>
      <c r="BA16" s="22" t="s">
        <v>39</v>
      </c>
      <c r="BB16" s="35"/>
      <c r="BC16" s="21" t="str">
        <f>IF(OR(BB16="",BD16="",BD16="NOK", BD16="Attente"),"",(DATE(YEAR(BB16)+3,MONTH(BB16),DAY(BB16))))</f>
        <v/>
      </c>
      <c r="BD16" s="22" t="s">
        <v>39</v>
      </c>
      <c r="BE16" s="35"/>
      <c r="BF16" s="21" t="str">
        <f>IF(OR(BE16="",BG16="",BG16="NOK", BG16="Attente"),"",(DATE(YEAR(BE16)+3,MONTH(BE16),DAY(BE16))))</f>
        <v/>
      </c>
      <c r="BG16" s="22" t="s">
        <v>39</v>
      </c>
      <c r="BH16" s="35"/>
      <c r="BI16" s="21" t="str">
        <f>IF(OR(BH16="",BJ16="",BJ16="NOK", BJ16="Attente"),"",(DATE(YEAR(BH16)+3,MONTH(BH16),DAY(BH16))))</f>
        <v/>
      </c>
      <c r="BJ16" s="22" t="s">
        <v>39</v>
      </c>
      <c r="BK16" s="25" t="str">
        <f>IF(OR($E16="Cableur",$E16="Tuyauteur",$E16="Garnisseur",$E16="Technicien TLS",$E16="Technicien Essai",$E16="Technicien FWI",$E16="Technicien de Contrôle"),"R",IF(OR($E16="Soudeur",$E16="Magasinier",$E16="Peintre",$E16="Technicien SQA",$E16="Technicien SPQD",$E16="Responsable Magasin",$E16="Technicien Supply Chain"),"NR",""))</f>
        <v>NR</v>
      </c>
      <c r="BL16" s="25" t="str">
        <f>IF(OR($E16="Cableur",$E16="Technicien Essai",$E16="Technicien FWI",$E16="Technicien de Contrôle"),"R",IF(OR($E16="Soudeur",$E16="Garnisseur",$E16="Technicien TLS",$E16="Peintre",$E16="Magasinier",$E16="Tuyauteur",$E16="Peintre",$E16="Technicien SQA",$E16="Technicien SPQD",$E16="Responsable Magasin",$E16="Technicien Supply Chain"),"NR",""))</f>
        <v>NR</v>
      </c>
      <c r="BM16" s="25" t="str">
        <f>IF(OR($E16="Cableur",$E16="Technicien FWI",$E16="Magasinier",$E16="Peintre",$E16="Soudeur",$E16="Garnisseur",$E16="Technicien TLS",$E16="Tuyauteur",$E16="Technicien Essai",$E16="Technicien de Contrôle",$E16="Technicien SQA",$E16="Technicien SPQD",$E16="Responsable Magasin",$E16="Technicien Supply Chain"),"NR","")</f>
        <v>NR</v>
      </c>
      <c r="BN16" s="25" t="str">
        <f>IF(OR($E16="Cableur",$E16="Garnisseur",$E16="Technicien TLS",$E16="Tuyauteur",$E16="Technicien Essai",$E16="Technicien FWI",$E16="Technicien de Contrôle"),"R",IF(OR($E16="Soudeur",$E16="Magasinier",$E16="Peintre",$E16="Technicien SQA",$E16="Technicien SPQD",$E16="Responsable Magasin",$E16="Technicien Supply Chain"),"NR",""))</f>
        <v>NR</v>
      </c>
      <c r="BO16" s="25" t="str">
        <f>IF(OR($E16="Cableur",$E16="Garnisseur",$E16="Tuyauteur",$E16="Technicien FWI",$E16="Soudeur",$E16="Peintre",$E16="Magasinier",$E16="Technicien TLS",$E16="Technicien Essai",$E16="Technicien de Contrôle",$E16="Technicien SQA",$E16="Technicien SPQD",$E16="Responsable Magasin",$E16="Technicien Supply Chain"),"NR","")</f>
        <v>NR</v>
      </c>
      <c r="BP16" s="25" t="str">
        <f>IF(OR($E16="Garnisseur",$E16="Technicien TLS",$E16="Tuyauteur",$E16="Technicien de Contrôle"),"R",IF(OR($E16="Soudeur",$E16="Cableur",$E16="Technicien Essai",$E16="Technicien FWI",$E16="Magasinier",$E16="Peintre",$E16="Technicien SQA",$E16="Technicien SPQD",$E16="Responsable Magasin",$E16="Technicien Supply Chain"),"NR",""))</f>
        <v>NR</v>
      </c>
      <c r="BQ16" s="25" t="str">
        <f>IF(OR($E16="Cableur",$E16="Garnisseur",$E16="Technicien TLS",$E16="Magasinier",$E16="Tuyauteur",$E16="Technicien Essai",$E16="Technicien de Contrôle"),"R",IF(OR($E16="Soudeur",$E16="Peintre",$E16="Technicien FWI",$E16="Technicien SQA",$E16="Technicien SPQD",$E16="Responsable Magasin",$E16="Technicien Supply Chain"),"NR",""))</f>
        <v>NR</v>
      </c>
      <c r="BR16" s="25" t="str">
        <f>IF(OR($E16="Soudeur",$E16="Peintre",$E16="Garnisseur",$E16="Tuyauteur",$E16="Cableur",$E16="Technicien FWI",$E16="Magasinier",$E16="Technicien TLS",$E16="Technicien Essai",$E16="Technicien de Contrôle",$E16="Technicien SQA",$E16="Technicien SPQD",$E16="Responsable Magasin",$E16="Technicien Supply Chain"),"NR","")</f>
        <v>NR</v>
      </c>
      <c r="BS16" s="25" t="str">
        <f>IF(OR($E16="Soudeur",$E16="Garnisseur",$E16="Peintre",$E16="Cableur",$E16="Tuyauteur",$E16="Technicien Essai",$E16="Technicien FWI",$E16="Magasinier",$E16="Technicien TLS",$E16="Technicien de Contrôle",$E16="Technicien SQA",$E16="Technicien SPQD",$E16="Responsable Magasin",$E16="Technicien Supply Chain"),"NR","")</f>
        <v>NR</v>
      </c>
      <c r="BT16" s="25" t="str">
        <f>IF(OR($E16="Soudeur",$E16="Garnisseur",$E16="Peintre",$E16="Cableur",$E16="Tuyauteur",$E16="Technicien Essai",$E16="Technicien FWI",$E16="Magasinier",$E16="Technicien TLS",$E16="Technicien de Contrôle",$E16="Responsable Service",$E16="Manager",$E16="Technicien SQA",$E16="Technicien SPQD",$E16="Responsable Magasin",$E16="Technicien Supply Chain"),"NR","")</f>
        <v>NR</v>
      </c>
      <c r="BU16" s="25" t="str">
        <f>IF(OR($E16="Soudeur",$E16="Garnisseur",$E16="Peintre",$E16="Cableur",$E16="Tuyauteur",$E16="Technicien Essai",$E16="Technicien FWI",$E16="Magasinier",$E16="Technicien TLS",$E16="Technicien de Contrôle",$E16="Responsable Service",$E16="Manager",$E16="Technicien SQA",$E16="Technicien SPQD",$E16="Responsable Magasin",$E16="Technicien Supply Chain"),"NR","")</f>
        <v>NR</v>
      </c>
      <c r="BV16" s="25" t="str">
        <f>IF(OR($E16="Soudeur",$E16="Garnisseur",$E16="Peintre",$E16="Cableur",$E16="Tuyauteur",$E16="Technicien Essai",$E16="Technicien FWI",$E16="Magasinier",$E16="Technicien TLS",$E16="Technicien de Contrôle",$E16="Responsable Service",$E16="Manager",$E16="Technicien SQA",$E16="Technicien SPQD",$E16="Responsable Magasin",$E16="Technicien Supply Chain"),"NR","")</f>
        <v>NR</v>
      </c>
      <c r="BW16" s="25" t="str">
        <f>IF(OR($E16="Soudeur",$E16="Garnisseur",$E16="Peintre",$E16="Cableur",$E16="Tuyauteur",$E16="Technicien Essai",$E16="Technicien FWI",$E16="Magasinier",$E16="Technicien TLS",$E16="Technicien de Contrôle",$E16="Responsable Service",$E16="Manager",$E16="Technicien SQA",$E16="Technicien SPQD",$E16="Responsable Magasin",$E16="Technicien Supply Chain"),"NR","")</f>
        <v>NR</v>
      </c>
      <c r="BX16" s="25" t="str">
        <f>IF(OR($E16="Soudeur",$E16="Garnisseur",$E16="Peintre",$E16="Cableur",$E16="Tuyauteur",$E16="Technicien Essai",$E16="Technicien FWI",$E16="Magasinier",$E16="Technicien TLS",$E16="Technicien de Contrôle",$E16="Responsable Service",$E16="Manager",$E16="Technicien SQA",$E16="Technicien SPQD",$E16="Responsable Magasin",$E16="Technicien Supply Chain"),"NR","")</f>
        <v>NR</v>
      </c>
      <c r="BY16" s="25" t="str">
        <f>IF(OR($E16="Cableur",$E16="Tuyauteur",$E16="Garnisseur",$E16="Technicien TLS",$E16="Technicien Essai",$E16="Technicien FWI",$E16="Technicien de Contrôle",$E16="Soudeur",$E16="Magasinier",$E16="Peintre",$E16="Manager",$E16="Responsable Service",$E16="Technicien Indus",$E16="Technicien SQA",$E16="Technicien SPQD",$E16="Responsable Magasin",$E16="Technicien Supply Chain"),"R")</f>
        <v>R</v>
      </c>
      <c r="BZ16" s="25" t="str">
        <f>IF(OR($E16="Cableur",$E16="Tuyauteur",$E16="Garnisseur",$E16="Technicien TLS",$E16="Technicien Essai",$E16="Technicien FWI",$E16="Technicien de Contrôle",$E16="Soudeur",$E16="Magasinier",$E16="Peintre",$E16="Manager",$E16="Responsable Service",$E16="Technicien Indus",$E16="Technicien SQA",$E16="Technicien SPQD",$E16="Responsable Magasin",$E16="Technicien Supply Chain"),"R")</f>
        <v>R</v>
      </c>
      <c r="CA16" s="25" t="str">
        <f>IF(OR($E16="Cableur",$E16="Tuyauteur",$E16="Garnisseur",$E16="Technicien TLS",$E16="Technicien Essai",$E16="Technicien FWI",$E16="Technicien de Contrôle",$E16="Soudeur",$E16="Magasinier",$E16="Peintre",$E16="Manager",$E16="Responsable Service",$E16="Technicien Indus",$E16="Technicien SQA",$E16="Technicien SPQD",$E16="Responsable Magasin",$E16="Technicien Supply Chain"),"R")</f>
        <v>R</v>
      </c>
      <c r="CB16" s="25" t="str">
        <f>IF(OR($E16="Cableur",$E16="Tuyauteur",$E16="Garnisseur",$E16="Technicien TLS",$E16="Technicien Essai",$E16="Technicien FWI",$E16="Technicien de Contrôle",$E16="Soudeur",$E16="Magasinier",$E16="Peintre",$E16="Manager",$E16="Responsable Service",$E16="Technicien Indus",$E16="Technicien SQA",$E16="Technicien SPQD",$E16="Responsable Magasin",$E16="Technicien Supply Chain"),"R")</f>
        <v>R</v>
      </c>
      <c r="CC16" s="25" t="str">
        <f>IF(OR($E16="Cableur",$E16="Tuyauteur",$E16="Garnisseur",$E16="Technicien TLS",$E16="Technicien Essai",$E16="Technicien FWI",$E16="Technicien de Contrôle",$E16="Soudeur",$E16="Magasinier",$E16="Peintre",$E16="Manager",$E16="Responsable Service",$E16="Technicien Indus",$E16="Technicien SQA",$E16="Technicien SPQD",$E16="Responsable Magasin",$E16="Technicien Supply Chain"),"R")</f>
        <v>R</v>
      </c>
      <c r="CD16" s="26">
        <f>IF(COUNTIF(BK16:CC16,"R")=0,"",COUNTIF(BK16:CC16,"R"))</f>
        <v>5</v>
      </c>
      <c r="CE16" s="27" t="str">
        <f>IF(AND($F16&lt;&gt;"",$BK16="R"),"OB","")</f>
        <v/>
      </c>
      <c r="CF16" s="27" t="str">
        <f>IF(AND($I16&lt;&gt;"",$BL16="R"),"OB","")</f>
        <v/>
      </c>
      <c r="CG16" s="27" t="str">
        <f>IF(AND($L16&lt;&gt;"",$BM16="R"),"OB","")</f>
        <v/>
      </c>
      <c r="CH16" s="27" t="str">
        <f>IF(AND($O16&lt;&gt;"",$BN16="R"),"OB","")</f>
        <v/>
      </c>
      <c r="CI16" s="27" t="str">
        <f>IF(AND($R16&lt;&gt;"",$BO16="R"),"OB","")</f>
        <v/>
      </c>
      <c r="CJ16" s="27" t="str">
        <f>IF(AND($U16&lt;&gt;"",$BP16="R"),"OB","")</f>
        <v/>
      </c>
      <c r="CK16" s="27" t="str">
        <f>IF(AND($X16&lt;&gt;"",$BQ16="R"),"OB","")</f>
        <v/>
      </c>
      <c r="CL16" s="27" t="str">
        <f>IF(AND($AS16&lt;&gt;"",$BR16="R"),"OB","")</f>
        <v/>
      </c>
      <c r="CM16" s="27" t="str">
        <f>IF(AND($AA16&lt;&gt;"",$BS16="R"),"OB","")</f>
        <v/>
      </c>
      <c r="CN16" s="27" t="str">
        <f>IF(AND($AM16&lt;&gt;"",$BT16="R"),"OB","")</f>
        <v/>
      </c>
      <c r="CO16" s="27" t="str">
        <f>IF(AND($AP16&lt;&gt;"",$BU16="R"),"OB","")</f>
        <v/>
      </c>
      <c r="CP16" s="27" t="str">
        <f>IF(AND($AD16&lt;&gt;"",$BV16="R"),"OB","")</f>
        <v/>
      </c>
      <c r="CQ16" s="27" t="str">
        <f>IF(AND($AJ16&lt;&gt;"",$BW16="R"),"OB","")</f>
        <v/>
      </c>
      <c r="CR16" s="27" t="str">
        <f>IF(AND($AG16&lt;&gt;"",$BX16="R"),"OB","")</f>
        <v/>
      </c>
      <c r="CS16" s="27" t="str">
        <f>IF(AND($AV16&lt;&gt;"",$BY16="R"),"OB","")</f>
        <v>OB</v>
      </c>
      <c r="CT16" s="27" t="str">
        <f>IF(AND($AY16&lt;&gt;"",$BZ16="R"),"OB","")</f>
        <v/>
      </c>
      <c r="CU16" s="27" t="str">
        <f>IF(AND($BB16&lt;&gt;"",$CA16="R"),"OB","")</f>
        <v/>
      </c>
      <c r="CV16" s="27" t="str">
        <f>IF(AND($BE16&lt;&gt;"",$CB16="R"),"OB","")</f>
        <v/>
      </c>
      <c r="CW16" s="27" t="str">
        <f>IF(AND($BH16&lt;&gt;"",$CC16="R"),"OB","")</f>
        <v/>
      </c>
      <c r="CX16" s="27">
        <f>IF(COUNTIF(CE16:CW16,"OB")=0,0,COUNTIF(CE16:CW16,"OB"))</f>
        <v>1</v>
      </c>
      <c r="CY16" s="27" t="str">
        <f>IF(AND($F16&lt;&gt;"",$BK16="NR"),"NOB","")</f>
        <v/>
      </c>
      <c r="CZ16" s="27" t="str">
        <f>IF(AND($I16&lt;&gt;"",$BL16="NR"),"NOB","")</f>
        <v/>
      </c>
      <c r="DA16" s="27" t="str">
        <f>IF(AND($L16&lt;&gt;"",$BM16="NR"),"NOB","")</f>
        <v/>
      </c>
      <c r="DB16" s="27" t="str">
        <f>IF(AND($O16&lt;&gt;"",$BN16="NR"),"NOB","")</f>
        <v/>
      </c>
      <c r="DC16" s="27" t="str">
        <f>IF(AND($R16&lt;&gt;"",$BO16="NR"),"NOB","")</f>
        <v/>
      </c>
      <c r="DD16" s="27" t="str">
        <f>IF(AND($U16&lt;&gt;"",$BP16="NR"),"NOB","")</f>
        <v/>
      </c>
      <c r="DE16" s="27" t="str">
        <f>IF(AND($X16&lt;&gt;"",$BQ16="NR"),"NOB","")</f>
        <v/>
      </c>
      <c r="DF16" s="27" t="str">
        <f>IF(AND($AA16&lt;&gt;"",$BS16="NR"),"NOB","")</f>
        <v/>
      </c>
      <c r="DG16" s="27" t="str">
        <f>IF(AND($AM16&lt;&gt;"",$BT16="NR"),"NOB","")</f>
        <v/>
      </c>
      <c r="DH16" s="27" t="str">
        <f>IF(AND($AP16&lt;&gt;"",$BU16="NR"),"NOB","")</f>
        <v/>
      </c>
      <c r="DI16" s="27" t="str">
        <f>IF(AND($AD16&lt;&gt;"",$BV16="NR"),"NOB","")</f>
        <v/>
      </c>
      <c r="DJ16" s="27" t="str">
        <f>IF(AND($AJ16&lt;&gt;"",$BW16="NR"),"NOB","")</f>
        <v/>
      </c>
      <c r="DK16" s="27" t="str">
        <f>IF(AND($AG16&lt;&gt;"",$BX16="NR"),"NOB","")</f>
        <v/>
      </c>
      <c r="DL16" s="27" t="str">
        <f>IF(AND($AV16&lt;&gt;"",$BY16="NR"),"NOB","")</f>
        <v/>
      </c>
      <c r="DM16" s="27" t="str">
        <f>IF(AND($AY16&lt;&gt;"",$BZ16="NR"),"NOB","")</f>
        <v/>
      </c>
      <c r="DN16" s="27" t="str">
        <f>IF(AND($BB16&lt;&gt;"",$CA16="NR"),"NOB","")</f>
        <v/>
      </c>
      <c r="DO16" s="27" t="str">
        <f>IF(AND($BE16&lt;&gt;"",$CB16="NR"),"NOB","")</f>
        <v/>
      </c>
      <c r="DP16" s="27" t="str">
        <f>IF(AND($BH16&lt;&gt;"",$CC16="NR"),"NOB","")</f>
        <v/>
      </c>
      <c r="DQ16" s="27">
        <f>IF(COUNTIF(CY16:DP16,"NOB")=0,0,COUNTIF(CY16:DP16,"NOB"))</f>
        <v>0</v>
      </c>
      <c r="DR16" s="28">
        <f>IFERROR(CX16/CD16,"")</f>
        <v>0.2</v>
      </c>
    </row>
    <row r="17" spans="1:122">
      <c r="A17" s="73" t="s">
        <v>112</v>
      </c>
      <c r="B17" s="74" t="s">
        <v>113</v>
      </c>
      <c r="C17" s="75" t="s">
        <v>42</v>
      </c>
      <c r="D17" s="75" t="s">
        <v>43</v>
      </c>
      <c r="E17" s="76" t="s">
        <v>69</v>
      </c>
      <c r="F17" s="55"/>
      <c r="G17" s="21" t="str">
        <f>IF(OR(F17="",H17="",H17="NOK", H17="Attente"),"",(DATE(YEAR(F17)+2,MONTH(F17),DAY(F17))))</f>
        <v/>
      </c>
      <c r="H17" s="22" t="s">
        <v>39</v>
      </c>
      <c r="I17" s="35"/>
      <c r="J17" s="21" t="str">
        <f>IF(OR(I17="",K17="",K17="NOK", K17="Attente"),"",(DATE(YEAR(I17)+2,MONTH(I17),DAY(I17))))</f>
        <v/>
      </c>
      <c r="K17" s="22" t="s">
        <v>39</v>
      </c>
      <c r="L17" s="35"/>
      <c r="M17" s="21" t="str">
        <f>IF(OR(L17="",N17="",N17="NOK", N17="Attente"),"",(DATE(YEAR(L17)+2,MONTH(L17),DAY(L17))))</f>
        <v/>
      </c>
      <c r="N17" s="22" t="s">
        <v>39</v>
      </c>
      <c r="O17" s="35"/>
      <c r="P17" s="21" t="str">
        <f>IF(OR(O17="",Q17="",Q17="NOK", Q17="Attente"),"",(DATE(YEAR(O17)+2,MONTH(O17),DAY(O17))))</f>
        <v/>
      </c>
      <c r="Q17" s="22" t="s">
        <v>39</v>
      </c>
      <c r="R17" s="35"/>
      <c r="S17" s="21" t="str">
        <f>IF(OR(R17="",T17="",T17="NOK", T17="Attente"),"",(DATE(YEAR(R17)+2,MONTH(R17),DAY(R17))))</f>
        <v/>
      </c>
      <c r="T17" s="22" t="s">
        <v>39</v>
      </c>
      <c r="U17" s="35"/>
      <c r="V17" s="21" t="str">
        <f>IF(OR(U17="",W17="",W17="NOK", W17="Attente"),"",(DATE(YEAR(U17)+2,MONTH(U17),DAY(U17))))</f>
        <v/>
      </c>
      <c r="W17" s="22" t="s">
        <v>39</v>
      </c>
      <c r="X17" s="78"/>
      <c r="Y17" s="21" t="str">
        <f>IF(OR(X17="",Z17="",Z17="NOK", Z17="Attente"),"",(DATE(YEAR(X17)+2,MONTH(X17),DAY(X17))))</f>
        <v/>
      </c>
      <c r="Z17" s="22" t="s">
        <v>39</v>
      </c>
      <c r="AA17" s="35"/>
      <c r="AB17" s="21" t="str">
        <f>IF(OR(AA17="",AC17="",AC17="NOK", AC17="Attente"),"",(DATE(YEAR(AA17)+2,MONTH(AA17),DAY(AA17))))</f>
        <v/>
      </c>
      <c r="AC17" s="22" t="s">
        <v>39</v>
      </c>
      <c r="AD17" s="35"/>
      <c r="AE17" s="21" t="str">
        <f>IF(OR(AD17="",AF17="",AF17="NOK", AF17="Attente"),"",(DATE(YEAR(AD17)+2,MONTH(AD17),DAY(AD17))))</f>
        <v/>
      </c>
      <c r="AF17" s="22" t="s">
        <v>39</v>
      </c>
      <c r="AG17" s="35"/>
      <c r="AH17" s="21" t="str">
        <f>IF(OR(AG17="",AI17="",AI17="NOK", AI17="Attente"),"",(DATE(YEAR(AG17)+2,MONTH(AG17),DAY(AG17))))</f>
        <v/>
      </c>
      <c r="AI17" s="22" t="s">
        <v>39</v>
      </c>
      <c r="AJ17" s="35"/>
      <c r="AK17" s="21" t="str">
        <f>IF(OR(AJ17="",AL17="",AL17="NOK", AL17="Attente"),"",(DATE(YEAR(AJ17)+2,MONTH(AJ17),DAY(AJ17))))</f>
        <v/>
      </c>
      <c r="AL17" s="22" t="s">
        <v>39</v>
      </c>
      <c r="AM17" s="37"/>
      <c r="AN17" s="21" t="str">
        <f>IF(OR(AM17="",AO17="",AO17="NOK", AO17="Attente"),"",(DATE(YEAR(AM17)+3,MONTH(AM17),DAY(AM17))))</f>
        <v/>
      </c>
      <c r="AO17" s="31" t="s">
        <v>39</v>
      </c>
      <c r="AP17" s="37"/>
      <c r="AQ17" s="38" t="str">
        <f>IF(OR(AP17="",AR17="",AR17="NOK", AR17="Attente"),"",(DATE(YEAR(AP17)+3,MONTH(AP17),DAY(AP17))))</f>
        <v/>
      </c>
      <c r="AR17" s="31" t="s">
        <v>39</v>
      </c>
      <c r="AS17" s="35">
        <v>41551</v>
      </c>
      <c r="AT17" s="24"/>
      <c r="AU17" s="31" t="s">
        <v>44</v>
      </c>
      <c r="AV17" s="35"/>
      <c r="AW17" s="21" t="str">
        <f>IF(OR(AV17="",AX17="",AX17="NOK", AX17="Attente"),"",(DATE(YEAR(AV17)+3,MONTH(AV17),DAY(AV17))))</f>
        <v/>
      </c>
      <c r="AX17" s="22" t="s">
        <v>39</v>
      </c>
      <c r="AY17" s="35"/>
      <c r="AZ17" s="21" t="str">
        <f>IF(OR(AY17="",BA17="",BA17="NOK", BA17="Attente"),"",(DATE(YEAR(AY17)+3,MONTH(AY17),DAY(AY17))))</f>
        <v/>
      </c>
      <c r="BA17" s="22" t="s">
        <v>39</v>
      </c>
      <c r="BB17" s="35"/>
      <c r="BC17" s="21" t="str">
        <f>IF(OR(BB17="",BD17="",BD17="NOK", BD17="Attente"),"",(DATE(YEAR(BB17)+3,MONTH(BB17),DAY(BB17))))</f>
        <v/>
      </c>
      <c r="BD17" s="22" t="s">
        <v>39</v>
      </c>
      <c r="BE17" s="35"/>
      <c r="BF17" s="21" t="str">
        <f>IF(OR(BE17="",BG17="",BG17="NOK", BG17="Attente"),"",(DATE(YEAR(BE17)+3,MONTH(BE17),DAY(BE17))))</f>
        <v/>
      </c>
      <c r="BG17" s="22" t="s">
        <v>39</v>
      </c>
      <c r="BH17" s="35"/>
      <c r="BI17" s="21" t="str">
        <f>IF(OR(BH17="",BJ17="",BJ17="NOK", BJ17="Attente"),"",(DATE(YEAR(BH17)+3,MONTH(BH17),DAY(BH17))))</f>
        <v/>
      </c>
      <c r="BJ17" s="22" t="s">
        <v>39</v>
      </c>
      <c r="BK17" s="25" t="str">
        <f>IF(OR($E17="Cableur",$E17="Tuyauteur",$E17="Garnisseur",$E17="Technicien TLS",$E17="Technicien Essai",$E17="Technicien FWI",$E17="Technicien de Contrôle"),"R",IF(OR($E17="Soudeur",$E17="Magasinier",$E17="Peintre",$E17="Technicien SQA",$E17="Technicien SPQD",$E17="Responsable Magasin",$E17="Technicien Supply Chain"),"NR",""))</f>
        <v>R</v>
      </c>
      <c r="BL17" s="25" t="str">
        <f>IF(OR($E17="Cableur",$E17="Technicien Essai",$E17="Technicien FWI",$E17="Technicien de Contrôle"),"R",IF(OR($E17="Soudeur",$E17="Garnisseur",$E17="Technicien TLS",$E17="Peintre",$E17="Magasinier",$E17="Tuyauteur",$E17="Peintre",$E17="Technicien SQA",$E17="Technicien SPQD",$E17="Responsable Magasin",$E17="Technicien Supply Chain"),"NR",""))</f>
        <v>R</v>
      </c>
      <c r="BM17" s="25" t="str">
        <f>IF(OR($E17="Cableur",$E17="Technicien FWI",$E17="Magasinier",$E17="Peintre",$E17="Soudeur",$E17="Garnisseur",$E17="Technicien TLS",$E17="Tuyauteur",$E17="Technicien Essai",$E17="Technicien de Contrôle",$E17="Technicien SQA",$E17="Technicien SPQD",$E17="Responsable Magasin",$E17="Technicien Supply Chain"),"NR","")</f>
        <v>NR</v>
      </c>
      <c r="BN17" s="25" t="str">
        <f>IF(OR($E17="Cableur",$E17="Garnisseur",$E17="Technicien TLS",$E17="Tuyauteur",$E17="Technicien Essai",$E17="Technicien FWI",$E17="Technicien de Contrôle"),"R",IF(OR($E17="Soudeur",$E17="Magasinier",$E17="Peintre",$E17="Technicien SQA",$E17="Technicien SPQD",$E17="Responsable Magasin",$E17="Technicien Supply Chain"),"NR",""))</f>
        <v>R</v>
      </c>
      <c r="BO17" s="25" t="str">
        <f>IF(OR($E17="Cableur",$E17="Garnisseur",$E17="Tuyauteur",$E17="Technicien FWI",$E17="Soudeur",$E17="Peintre",$E17="Magasinier",$E17="Technicien TLS",$E17="Technicien Essai",$E17="Technicien de Contrôle",$E17="Technicien SQA",$E17="Technicien SPQD",$E17="Responsable Magasin",$E17="Technicien Supply Chain"),"NR","")</f>
        <v>NR</v>
      </c>
      <c r="BP17" s="25" t="str">
        <f>IF(OR($E17="Garnisseur",$E17="Technicien TLS",$E17="Tuyauteur",$E17="Technicien de Contrôle"),"R",IF(OR($E17="Soudeur",$E17="Cableur",$E17="Technicien Essai",$E17="Technicien FWI",$E17="Magasinier",$E17="Peintre",$E17="Technicien SQA",$E17="Technicien SPQD",$E17="Responsable Magasin",$E17="Technicien Supply Chain"),"NR",""))</f>
        <v>NR</v>
      </c>
      <c r="BQ17" s="25" t="str">
        <f>IF(OR($E17="Cableur",$E17="Garnisseur",$E17="Technicien TLS",$E17="Magasinier",$E17="Tuyauteur",$E17="Technicien Essai",$E17="Technicien de Contrôle"),"R",IF(OR($E17="Soudeur",$E17="Peintre",$E17="Technicien FWI",$E17="Technicien SQA",$E17="Technicien SPQD",$E17="Responsable Magasin",$E17="Technicien Supply Chain"),"NR",""))</f>
        <v>R</v>
      </c>
      <c r="BR17" s="25" t="str">
        <f>IF(OR($E17="Soudeur",$E17="Peintre",$E17="Garnisseur",$E17="Tuyauteur",$E17="Cableur",$E17="Technicien FWI",$E17="Magasinier",$E17="Technicien TLS",$E17="Technicien Essai",$E17="Technicien de Contrôle",$E17="Technicien SQA",$E17="Technicien SPQD",$E17="Responsable Magasin",$E17="Technicien Supply Chain"),"NR","")</f>
        <v>NR</v>
      </c>
      <c r="BS17" s="25" t="str">
        <f>IF(OR($E17="Soudeur",$E17="Garnisseur",$E17="Peintre",$E17="Cableur",$E17="Tuyauteur",$E17="Technicien Essai",$E17="Technicien FWI",$E17="Magasinier",$E17="Technicien TLS",$E17="Technicien de Contrôle",$E17="Technicien SQA",$E17="Technicien SPQD",$E17="Responsable Magasin",$E17="Technicien Supply Chain"),"NR","")</f>
        <v>NR</v>
      </c>
      <c r="BT17" s="25" t="str">
        <f>IF(OR($E17="Soudeur",$E17="Garnisseur",$E17="Peintre",$E17="Cableur",$E17="Tuyauteur",$E17="Technicien Essai",$E17="Technicien FWI",$E17="Magasinier",$E17="Technicien TLS",$E17="Technicien de Contrôle",$E17="Responsable Service",$E17="Manager",$E17="Technicien SQA",$E17="Technicien SPQD",$E17="Responsable Magasin",$E17="Technicien Supply Chain"),"NR","")</f>
        <v>NR</v>
      </c>
      <c r="BU17" s="25" t="str">
        <f>IF(OR($E17="Soudeur",$E17="Garnisseur",$E17="Peintre",$E17="Cableur",$E17="Tuyauteur",$E17="Technicien Essai",$E17="Technicien FWI",$E17="Magasinier",$E17="Technicien TLS",$E17="Technicien de Contrôle",$E17="Responsable Service",$E17="Manager",$E17="Technicien SQA",$E17="Technicien SPQD",$E17="Responsable Magasin",$E17="Technicien Supply Chain"),"NR","")</f>
        <v>NR</v>
      </c>
      <c r="BV17" s="25" t="str">
        <f>IF(OR($E17="Soudeur",$E17="Garnisseur",$E17="Peintre",$E17="Cableur",$E17="Tuyauteur",$E17="Technicien Essai",$E17="Technicien FWI",$E17="Magasinier",$E17="Technicien TLS",$E17="Technicien de Contrôle",$E17="Responsable Service",$E17="Manager",$E17="Technicien SQA",$E17="Technicien SPQD",$E17="Responsable Magasin",$E17="Technicien Supply Chain"),"NR","")</f>
        <v>NR</v>
      </c>
      <c r="BW17" s="25" t="str">
        <f>IF(OR($E17="Soudeur",$E17="Garnisseur",$E17="Peintre",$E17="Cableur",$E17="Tuyauteur",$E17="Technicien Essai",$E17="Technicien FWI",$E17="Magasinier",$E17="Technicien TLS",$E17="Technicien de Contrôle",$E17="Responsable Service",$E17="Manager",$E17="Technicien SQA",$E17="Technicien SPQD",$E17="Responsable Magasin",$E17="Technicien Supply Chain"),"NR","")</f>
        <v>NR</v>
      </c>
      <c r="BX17" s="25" t="str">
        <f>IF(OR($E17="Soudeur",$E17="Garnisseur",$E17="Peintre",$E17="Cableur",$E17="Tuyauteur",$E17="Technicien Essai",$E17="Technicien FWI",$E17="Magasinier",$E17="Technicien TLS",$E17="Technicien de Contrôle",$E17="Responsable Service",$E17="Manager",$E17="Technicien SQA",$E17="Technicien SPQD",$E17="Responsable Magasin",$E17="Technicien Supply Chain"),"NR","")</f>
        <v>NR</v>
      </c>
      <c r="BY17" s="25" t="str">
        <f>IF(OR($E17="Cableur",$E17="Tuyauteur",$E17="Garnisseur",$E17="Technicien TLS",$E17="Technicien Essai",$E17="Technicien FWI",$E17="Technicien de Contrôle",$E17="Soudeur",$E17="Magasinier",$E17="Peintre",$E17="Manager",$E17="Responsable Service",$E17="Technicien Indus",$E17="Technicien SQA",$E17="Technicien SPQD",$E17="Responsable Magasin",$E17="Technicien Supply Chain"),"R")</f>
        <v>R</v>
      </c>
      <c r="BZ17" s="25" t="str">
        <f>IF(OR($E17="Cableur",$E17="Tuyauteur",$E17="Garnisseur",$E17="Technicien TLS",$E17="Technicien Essai",$E17="Technicien FWI",$E17="Technicien de Contrôle",$E17="Soudeur",$E17="Magasinier",$E17="Peintre",$E17="Manager",$E17="Responsable Service",$E17="Technicien Indus",$E17="Technicien SQA",$E17="Technicien SPQD",$E17="Responsable Magasin",$E17="Technicien Supply Chain"),"R")</f>
        <v>R</v>
      </c>
      <c r="CA17" s="25" t="str">
        <f>IF(OR($E17="Cableur",$E17="Tuyauteur",$E17="Garnisseur",$E17="Technicien TLS",$E17="Technicien Essai",$E17="Technicien FWI",$E17="Technicien de Contrôle",$E17="Soudeur",$E17="Magasinier",$E17="Peintre",$E17="Manager",$E17="Responsable Service",$E17="Technicien Indus",$E17="Technicien SQA",$E17="Technicien SPQD",$E17="Responsable Magasin",$E17="Technicien Supply Chain"),"R")</f>
        <v>R</v>
      </c>
      <c r="CB17" s="25" t="str">
        <f>IF(OR($E17="Cableur",$E17="Tuyauteur",$E17="Garnisseur",$E17="Technicien TLS",$E17="Technicien Essai",$E17="Technicien FWI",$E17="Technicien de Contrôle",$E17="Soudeur",$E17="Magasinier",$E17="Peintre",$E17="Manager",$E17="Responsable Service",$E17="Technicien Indus",$E17="Technicien SQA",$E17="Technicien SPQD",$E17="Responsable Magasin",$E17="Technicien Supply Chain"),"R")</f>
        <v>R</v>
      </c>
      <c r="CC17" s="25" t="str">
        <f>IF(OR($E17="Cableur",$E17="Tuyauteur",$E17="Garnisseur",$E17="Technicien TLS",$E17="Technicien Essai",$E17="Technicien FWI",$E17="Technicien de Contrôle",$E17="Soudeur",$E17="Magasinier",$E17="Peintre",$E17="Manager",$E17="Responsable Service",$E17="Technicien Indus",$E17="Technicien SQA",$E17="Technicien SPQD",$E17="Responsable Magasin",$E17="Technicien Supply Chain"),"R")</f>
        <v>R</v>
      </c>
      <c r="CD17" s="26">
        <f>IF(COUNTIF(BK17:CC17,"R")=0,"",COUNTIF(BK17:CC17,"R"))</f>
        <v>9</v>
      </c>
      <c r="CE17" s="27" t="str">
        <f>IF(AND($F17&lt;&gt;"",$BK17="R"),"OB","")</f>
        <v/>
      </c>
      <c r="CF17" s="27" t="str">
        <f>IF(AND($I17&lt;&gt;"",$BL17="R"),"OB","")</f>
        <v/>
      </c>
      <c r="CG17" s="27" t="str">
        <f>IF(AND($L17&lt;&gt;"",$BM17="R"),"OB","")</f>
        <v/>
      </c>
      <c r="CH17" s="27" t="str">
        <f>IF(AND($O17&lt;&gt;"",$BN17="R"),"OB","")</f>
        <v/>
      </c>
      <c r="CI17" s="27" t="str">
        <f>IF(AND($R17&lt;&gt;"",$BO17="R"),"OB","")</f>
        <v/>
      </c>
      <c r="CJ17" s="27" t="str">
        <f>IF(AND($U17&lt;&gt;"",$BP17="R"),"OB","")</f>
        <v/>
      </c>
      <c r="CK17" s="27" t="str">
        <f>IF(AND($X17&lt;&gt;"",$BQ17="R"),"OB","")</f>
        <v/>
      </c>
      <c r="CL17" s="27" t="str">
        <f>IF(AND($AS17&lt;&gt;"",$BR17="R"),"OB","")</f>
        <v/>
      </c>
      <c r="CM17" s="27" t="str">
        <f>IF(AND($AA17&lt;&gt;"",$BS17="R"),"OB","")</f>
        <v/>
      </c>
      <c r="CN17" s="27" t="str">
        <f>IF(AND($AM17&lt;&gt;"",$BT17="R"),"OB","")</f>
        <v/>
      </c>
      <c r="CO17" s="27" t="str">
        <f>IF(AND($AP17&lt;&gt;"",$BU17="R"),"OB","")</f>
        <v/>
      </c>
      <c r="CP17" s="27" t="str">
        <f>IF(AND($AD17&lt;&gt;"",$BV17="R"),"OB","")</f>
        <v/>
      </c>
      <c r="CQ17" s="27" t="str">
        <f>IF(AND($AJ17&lt;&gt;"",$BW17="R"),"OB","")</f>
        <v/>
      </c>
      <c r="CR17" s="27" t="str">
        <f>IF(AND($AG17&lt;&gt;"",$BX17="R"),"OB","")</f>
        <v/>
      </c>
      <c r="CS17" s="27" t="str">
        <f>IF(AND($AV17&lt;&gt;"",$BY17="R"),"OB","")</f>
        <v/>
      </c>
      <c r="CT17" s="27" t="str">
        <f>IF(AND($AY17&lt;&gt;"",$BZ17="R"),"OB","")</f>
        <v/>
      </c>
      <c r="CU17" s="27" t="str">
        <f>IF(AND($BB17&lt;&gt;"",$CA17="R"),"OB","")</f>
        <v/>
      </c>
      <c r="CV17" s="27" t="str">
        <f>IF(AND($BE17&lt;&gt;"",$CB17="R"),"OB","")</f>
        <v/>
      </c>
      <c r="CW17" s="27" t="str">
        <f>IF(AND($BH17&lt;&gt;"",$CC17="R"),"OB","")</f>
        <v/>
      </c>
      <c r="CX17" s="27">
        <f>IF(COUNTIF(CE17:CW17,"OB")=0,0,COUNTIF(CE17:CW17,"OB"))</f>
        <v>0</v>
      </c>
      <c r="CY17" s="27" t="str">
        <f>IF(AND($F17&lt;&gt;"",$BK17="NR"),"NOB","")</f>
        <v/>
      </c>
      <c r="CZ17" s="27" t="str">
        <f>IF(AND($I17&lt;&gt;"",$BL17="NR"),"NOB","")</f>
        <v/>
      </c>
      <c r="DA17" s="27" t="str">
        <f>IF(AND($L17&lt;&gt;"",$BM17="NR"),"NOB","")</f>
        <v/>
      </c>
      <c r="DB17" s="27" t="str">
        <f>IF(AND($O17&lt;&gt;"",$BN17="NR"),"NOB","")</f>
        <v/>
      </c>
      <c r="DC17" s="27" t="str">
        <f>IF(AND($R17&lt;&gt;"",$BO17="NR"),"NOB","")</f>
        <v/>
      </c>
      <c r="DD17" s="27" t="str">
        <f>IF(AND($U17&lt;&gt;"",$BP17="NR"),"NOB","")</f>
        <v/>
      </c>
      <c r="DE17" s="27" t="str">
        <f>IF(AND($X17&lt;&gt;"",$BQ17="NR"),"NOB","")</f>
        <v/>
      </c>
      <c r="DF17" s="27" t="str">
        <f>IF(AND($AA17&lt;&gt;"",$BS17="NR"),"NOB","")</f>
        <v/>
      </c>
      <c r="DG17" s="27" t="str">
        <f>IF(AND($AM17&lt;&gt;"",$BT17="NR"),"NOB","")</f>
        <v/>
      </c>
      <c r="DH17" s="27" t="str">
        <f>IF(AND($AP17&lt;&gt;"",$BU17="NR"),"NOB","")</f>
        <v/>
      </c>
      <c r="DI17" s="27" t="str">
        <f>IF(AND($AD17&lt;&gt;"",$BV17="NR"),"NOB","")</f>
        <v/>
      </c>
      <c r="DJ17" s="27" t="str">
        <f>IF(AND($AJ17&lt;&gt;"",$BW17="NR"),"NOB","")</f>
        <v/>
      </c>
      <c r="DK17" s="27" t="str">
        <f>IF(AND($AG17&lt;&gt;"",$BX17="NR"),"NOB","")</f>
        <v/>
      </c>
      <c r="DL17" s="27" t="str">
        <f>IF(AND($AV17&lt;&gt;"",$BY17="NR"),"NOB","")</f>
        <v/>
      </c>
      <c r="DM17" s="27" t="str">
        <f>IF(AND($AY17&lt;&gt;"",$BZ17="NR"),"NOB","")</f>
        <v/>
      </c>
      <c r="DN17" s="27" t="str">
        <f>IF(AND($BB17&lt;&gt;"",$CA17="NR"),"NOB","")</f>
        <v/>
      </c>
      <c r="DO17" s="27" t="str">
        <f>IF(AND($BE17&lt;&gt;"",$CB17="NR"),"NOB","")</f>
        <v/>
      </c>
      <c r="DP17" s="27" t="str">
        <f>IF(AND($BH17&lt;&gt;"",$CC17="NR"),"NOB","")</f>
        <v/>
      </c>
      <c r="DQ17" s="27">
        <f>IF(COUNTIF(CY17:DP17,"NOB")=0,0,COUNTIF(CY17:DP17,"NOB"))</f>
        <v>0</v>
      </c>
      <c r="DR17" s="28">
        <f>IFERROR(CX17/CD17,"")</f>
        <v>0</v>
      </c>
    </row>
    <row r="18" spans="1:122">
      <c r="A18" s="29" t="s">
        <v>40</v>
      </c>
      <c r="B18" s="30" t="s">
        <v>41</v>
      </c>
      <c r="C18" s="18" t="s">
        <v>42</v>
      </c>
      <c r="D18" s="18" t="s">
        <v>43</v>
      </c>
      <c r="E18" s="31" t="s">
        <v>38</v>
      </c>
      <c r="F18" s="32">
        <v>41353</v>
      </c>
      <c r="G18" s="21">
        <f>IF(OR(F18="",H18="",H18="NOK", H18="Attente"),"",(DATE(YEAR(F18)+2,MONTH(F18),DAY(F18))))</f>
        <v>42083</v>
      </c>
      <c r="H18" s="33" t="s">
        <v>44</v>
      </c>
      <c r="I18" s="34"/>
      <c r="J18" s="21" t="str">
        <f>IF(OR(I18="",K18="",K18="NOK", K18="Attente"),"",(DATE(YEAR(I18)+2,MONTH(I18),DAY(I18))))</f>
        <v/>
      </c>
      <c r="K18" s="22" t="s">
        <v>39</v>
      </c>
      <c r="L18" s="35">
        <v>41656</v>
      </c>
      <c r="M18" s="21">
        <f>IF(OR(L18="",N18="",N18="NOK", N18="Attente"),"",(DATE(YEAR(L18)+2,MONTH(L18),DAY(L18))))</f>
        <v>42386</v>
      </c>
      <c r="N18" s="33" t="s">
        <v>44</v>
      </c>
      <c r="O18" s="34"/>
      <c r="P18" s="21" t="str">
        <f>IF(OR(O18="",Q18="",Q18="NOK", Q18="Attente"),"",(DATE(YEAR(O18)+2,MONTH(O18),DAY(O18))))</f>
        <v/>
      </c>
      <c r="Q18" s="31" t="s">
        <v>39</v>
      </c>
      <c r="R18" s="34"/>
      <c r="S18" s="21" t="str">
        <f>IF(OR(R18="",T18="",T18="NOK", T18="Attente"),"",(DATE(YEAR(R18)+2,MONTH(R18),DAY(R18))))</f>
        <v/>
      </c>
      <c r="T18" s="31" t="s">
        <v>39</v>
      </c>
      <c r="U18" s="35">
        <v>41744</v>
      </c>
      <c r="V18" s="21">
        <f>IF(OR(U18="",W18="",W18="NOK", W18="Attente"),"",(DATE(YEAR(U18)+2,MONTH(U18),DAY(U18))))</f>
        <v>42475</v>
      </c>
      <c r="W18" s="31" t="s">
        <v>44</v>
      </c>
      <c r="X18" s="35">
        <v>41534</v>
      </c>
      <c r="Y18" s="21">
        <f>IF(OR(X18="",Z18="",Z18="NOK", Z18="Attente"),"",(DATE(YEAR(X18)+2,MONTH(X18),DAY(X18))))</f>
        <v>42264</v>
      </c>
      <c r="Z18" s="22" t="s">
        <v>44</v>
      </c>
      <c r="AA18" s="35">
        <v>41423</v>
      </c>
      <c r="AB18" s="21">
        <f>IF(OR(AA18="",AC18="",AC18="NOK", AC18="Attente"),"",(DATE(YEAR(AA18)+2,MONTH(AA18),DAY(AA18))))</f>
        <v>42153</v>
      </c>
      <c r="AC18" s="33" t="s">
        <v>44</v>
      </c>
      <c r="AD18" s="35"/>
      <c r="AE18" s="21" t="str">
        <f>IF(OR(AD18="",AF18="",AF18="NOK", AF18="Attente"),"",(DATE(YEAR(AD18)+2,MONTH(AD18),DAY(AD18))))</f>
        <v/>
      </c>
      <c r="AF18" s="22" t="s">
        <v>39</v>
      </c>
      <c r="AG18" s="35"/>
      <c r="AH18" s="21" t="str">
        <f>IF(OR(AG18="",AI18="",AI18="NOK", AI18="Attente"),"",(DATE(YEAR(AG18)+2,MONTH(AG18),DAY(AG18))))</f>
        <v/>
      </c>
      <c r="AI18" s="22" t="s">
        <v>39</v>
      </c>
      <c r="AJ18" s="36"/>
      <c r="AK18" s="21" t="str">
        <f>IF(OR(AJ18="",AL18="",AL18="NOK", AL18="Attente"),"",(DATE(YEAR(AJ18)+2,MONTH(AJ18),DAY(AJ18))))</f>
        <v/>
      </c>
      <c r="AL18" s="22" t="s">
        <v>39</v>
      </c>
      <c r="AM18" s="37"/>
      <c r="AN18" s="21" t="str">
        <f>IF(OR(AM18="",AO18="",AO18="NOK", AO18="Attente"),"",(DATE(YEAR(AM18)+3,MONTH(AM18),DAY(AM18))))</f>
        <v/>
      </c>
      <c r="AO18" s="31" t="s">
        <v>39</v>
      </c>
      <c r="AP18" s="37"/>
      <c r="AQ18" s="38" t="str">
        <f>IF(OR(AP18="",AR18="",AR18="NOK", AR18="Attente"),"",(DATE(YEAR(AP18)+3,MONTH(AP18),DAY(AP18))))</f>
        <v/>
      </c>
      <c r="AR18" s="31" t="s">
        <v>39</v>
      </c>
      <c r="AS18" s="37">
        <v>40669</v>
      </c>
      <c r="AT18" s="24"/>
      <c r="AU18" s="31" t="s">
        <v>44</v>
      </c>
      <c r="AV18" s="35">
        <v>41661</v>
      </c>
      <c r="AW18" s="21">
        <f>IF(OR(AV18="",AX18="",AX18="NOK", AX18="Attente"),"",(DATE(YEAR(AV18)+3,MONTH(AV18),DAY(AV18))))</f>
        <v>42757</v>
      </c>
      <c r="AX18" s="22" t="s">
        <v>44</v>
      </c>
      <c r="AY18" s="35"/>
      <c r="AZ18" s="21" t="str">
        <f>IF(OR(AY18="",BA18="",BA18="NOK", BA18="Attente"),"",(DATE(YEAR(AY18)+3,MONTH(AY18),DAY(AY18))))</f>
        <v/>
      </c>
      <c r="BA18" s="22" t="s">
        <v>39</v>
      </c>
      <c r="BB18" s="35"/>
      <c r="BC18" s="21" t="str">
        <f>IF(OR(BB18="",BD18="",BD18="NOK", BD18="Attente"),"",(DATE(YEAR(BB18)+3,MONTH(BB18),DAY(BB18))))</f>
        <v/>
      </c>
      <c r="BD18" s="22" t="s">
        <v>39</v>
      </c>
      <c r="BE18" s="35">
        <v>41472</v>
      </c>
      <c r="BF18" s="21">
        <f>IF(OR(BE18="",BG18="",BG18="NOK", BG18="Attente"),"",(DATE(YEAR(BE18)+3,MONTH(BE18),DAY(BE18))))</f>
        <v>42568</v>
      </c>
      <c r="BG18" s="22" t="s">
        <v>44</v>
      </c>
      <c r="BH18" s="35"/>
      <c r="BI18" s="21" t="str">
        <f>IF(OR(BH18="",BJ18="",BJ18="NOK", BJ18="Attente"),"",(DATE(YEAR(BH18)+3,MONTH(BH18),DAY(BH18))))</f>
        <v/>
      </c>
      <c r="BJ18" s="22" t="s">
        <v>39</v>
      </c>
      <c r="BK18" s="25" t="str">
        <f>IF(OR($E18="Cableur",$E18="Tuyauteur",$E18="Garnisseur",$E18="Technicien TLS",$E18="Technicien Essai",$E18="Technicien FWI",$E18="Technicien de Contrôle"),"R",IF(OR($E18="Soudeur",$E18="Magasinier",$E18="Peintre",$E18="Technicien SQA",$E18="Technicien SPQD",$E18="Responsable Magasin",$E18="Technicien Supply Chain"),"NR",""))</f>
        <v>R</v>
      </c>
      <c r="BL18" s="25" t="str">
        <f>IF(OR($E18="Cableur",$E18="Technicien Essai",$E18="Technicien FWI",$E18="Technicien de Contrôle"),"R",IF(OR($E18="Soudeur",$E18="Garnisseur",$E18="Technicien TLS",$E18="Peintre",$E18="Magasinier",$E18="Tuyauteur",$E18="Peintre",$E18="Technicien SQA",$E18="Technicien SPQD",$E18="Responsable Magasin",$E18="Technicien Supply Chain"),"NR",""))</f>
        <v>NR</v>
      </c>
      <c r="BM18" s="25" t="str">
        <f>IF(OR($E18="Cableur",$E18="Technicien FWI",$E18="Magasinier",$E18="Peintre",$E18="Soudeur",$E18="Garnisseur",$E18="Technicien TLS",$E18="Tuyauteur",$E18="Technicien Essai",$E18="Technicien de Contrôle",$E18="Technicien SQA",$E18="Technicien SPQD",$E18="Responsable Magasin",$E18="Technicien Supply Chain"),"NR","")</f>
        <v>NR</v>
      </c>
      <c r="BN18" s="25" t="str">
        <f>IF(OR($E18="Cableur",$E18="Garnisseur",$E18="Technicien TLS",$E18="Tuyauteur",$E18="Technicien Essai",$E18="Technicien FWI",$E18="Technicien de Contrôle"),"R",IF(OR($E18="Soudeur",$E18="Magasinier",$E18="Peintre",$E18="Technicien SQA",$E18="Technicien SPQD",$E18="Responsable Magasin",$E18="Technicien Supply Chain"),"NR",""))</f>
        <v>R</v>
      </c>
      <c r="BO18" s="25" t="str">
        <f>IF(OR($E18="Cableur",$E18="Garnisseur",$E18="Tuyauteur",$E18="Technicien FWI",$E18="Soudeur",$E18="Peintre",$E18="Magasinier",$E18="Technicien TLS",$E18="Technicien Essai",$E18="Technicien de Contrôle",$E18="Technicien SQA",$E18="Technicien SPQD",$E18="Responsable Magasin",$E18="Technicien Supply Chain"),"NR","")</f>
        <v>NR</v>
      </c>
      <c r="BP18" s="25" t="str">
        <f>IF(OR($E18="Garnisseur",$E18="Technicien TLS",$E18="Tuyauteur",$E18="Technicien de Contrôle"),"R",IF(OR($E18="Soudeur",$E18="Cableur",$E18="Technicien Essai",$E18="Technicien FWI",$E18="Magasinier",$E18="Peintre",$E18="Technicien SQA",$E18="Technicien SPQD",$E18="Responsable Magasin",$E18="Technicien Supply Chain"),"NR",""))</f>
        <v>R</v>
      </c>
      <c r="BQ18" s="25" t="str">
        <f>IF(OR($E18="Cableur",$E18="Garnisseur",$E18="Technicien TLS",$E18="Magasinier",$E18="Tuyauteur",$E18="Technicien Essai",$E18="Technicien de Contrôle"),"R",IF(OR($E18="Soudeur",$E18="Peintre",$E18="Technicien FWI",$E18="Technicien SQA",$E18="Technicien SPQD",$E18="Responsable Magasin",$E18="Technicien Supply Chain"),"NR",""))</f>
        <v>R</v>
      </c>
      <c r="BR18" s="25" t="str">
        <f>IF(OR($E18="Soudeur",$E18="Peintre",$E18="Garnisseur",$E18="Tuyauteur",$E18="Cableur",$E18="Technicien FWI",$E18="Magasinier",$E18="Technicien TLS",$E18="Technicien Essai",$E18="Technicien de Contrôle",$E18="Technicien SQA",$E18="Technicien SPQD",$E18="Responsable Magasin",$E18="Technicien Supply Chain"),"NR","")</f>
        <v>NR</v>
      </c>
      <c r="BS18" s="25" t="str">
        <f>IF(OR($E18="Soudeur",$E18="Garnisseur",$E18="Peintre",$E18="Cableur",$E18="Tuyauteur",$E18="Technicien Essai",$E18="Technicien FWI",$E18="Magasinier",$E18="Technicien TLS",$E18="Technicien de Contrôle",$E18="Technicien SQA",$E18="Technicien SPQD",$E18="Responsable Magasin",$E18="Technicien Supply Chain"),"NR","")</f>
        <v>NR</v>
      </c>
      <c r="BT18" s="25" t="str">
        <f>IF(OR($E18="Soudeur",$E18="Garnisseur",$E18="Peintre",$E18="Cableur",$E18="Tuyauteur",$E18="Technicien Essai",$E18="Technicien FWI",$E18="Magasinier",$E18="Technicien TLS",$E18="Technicien de Contrôle",$E18="Responsable Service",$E18="Manager",$E18="Technicien SQA",$E18="Technicien SPQD",$E18="Responsable Magasin",$E18="Technicien Supply Chain"),"NR","")</f>
        <v>NR</v>
      </c>
      <c r="BU18" s="25" t="str">
        <f>IF(OR($E18="Soudeur",$E18="Garnisseur",$E18="Peintre",$E18="Cableur",$E18="Tuyauteur",$E18="Technicien Essai",$E18="Technicien FWI",$E18="Magasinier",$E18="Technicien TLS",$E18="Technicien de Contrôle",$E18="Responsable Service",$E18="Manager",$E18="Technicien SQA",$E18="Technicien SPQD",$E18="Responsable Magasin",$E18="Technicien Supply Chain"),"NR","")</f>
        <v>NR</v>
      </c>
      <c r="BV18" s="25" t="str">
        <f>IF(OR($E18="Soudeur",$E18="Garnisseur",$E18="Peintre",$E18="Cableur",$E18="Tuyauteur",$E18="Technicien Essai",$E18="Technicien FWI",$E18="Magasinier",$E18="Technicien TLS",$E18="Technicien de Contrôle",$E18="Responsable Service",$E18="Manager",$E18="Technicien SQA",$E18="Technicien SPQD",$E18="Responsable Magasin",$E18="Technicien Supply Chain"),"NR","")</f>
        <v>NR</v>
      </c>
      <c r="BW18" s="25" t="str">
        <f>IF(OR($E18="Soudeur",$E18="Garnisseur",$E18="Peintre",$E18="Cableur",$E18="Tuyauteur",$E18="Technicien Essai",$E18="Technicien FWI",$E18="Magasinier",$E18="Technicien TLS",$E18="Technicien de Contrôle",$E18="Responsable Service",$E18="Manager",$E18="Technicien SQA",$E18="Technicien SPQD",$E18="Responsable Magasin",$E18="Technicien Supply Chain"),"NR","")</f>
        <v>NR</v>
      </c>
      <c r="BX18" s="25" t="str">
        <f>IF(OR($E18="Soudeur",$E18="Garnisseur",$E18="Peintre",$E18="Cableur",$E18="Tuyauteur",$E18="Technicien Essai",$E18="Technicien FWI",$E18="Magasinier",$E18="Technicien TLS",$E18="Technicien de Contrôle",$E18="Responsable Service",$E18="Manager",$E18="Technicien SQA",$E18="Technicien SPQD",$E18="Responsable Magasin",$E18="Technicien Supply Chain"),"NR","")</f>
        <v>NR</v>
      </c>
      <c r="BY18" s="25" t="str">
        <f>IF(OR($E18="Cableur",$E18="Tuyauteur",$E18="Garnisseur",$E18="Technicien TLS",$E18="Technicien Essai",$E18="Technicien FWI",$E18="Technicien de Contrôle",$E18="Soudeur",$E18="Magasinier",$E18="Peintre",$E18="Manager",$E18="Responsable Service",$E18="Technicien Indus",$E18="Technicien SQA",$E18="Technicien SPQD",$E18="Responsable Magasin",$E18="Technicien Supply Chain"),"R")</f>
        <v>R</v>
      </c>
      <c r="BZ18" s="25" t="str">
        <f>IF(OR($E18="Cableur",$E18="Tuyauteur",$E18="Garnisseur",$E18="Technicien TLS",$E18="Technicien Essai",$E18="Technicien FWI",$E18="Technicien de Contrôle",$E18="Soudeur",$E18="Magasinier",$E18="Peintre",$E18="Manager",$E18="Responsable Service",$E18="Technicien Indus",$E18="Technicien SQA",$E18="Technicien SPQD",$E18="Responsable Magasin",$E18="Technicien Supply Chain"),"R")</f>
        <v>R</v>
      </c>
      <c r="CA18" s="25" t="str">
        <f>IF(OR($E18="Cableur",$E18="Tuyauteur",$E18="Garnisseur",$E18="Technicien TLS",$E18="Technicien Essai",$E18="Technicien FWI",$E18="Technicien de Contrôle",$E18="Soudeur",$E18="Magasinier",$E18="Peintre",$E18="Manager",$E18="Responsable Service",$E18="Technicien Indus",$E18="Technicien SQA",$E18="Technicien SPQD",$E18="Responsable Magasin",$E18="Technicien Supply Chain"),"R")</f>
        <v>R</v>
      </c>
      <c r="CB18" s="25" t="str">
        <f>IF(OR($E18="Cableur",$E18="Tuyauteur",$E18="Garnisseur",$E18="Technicien TLS",$E18="Technicien Essai",$E18="Technicien FWI",$E18="Technicien de Contrôle",$E18="Soudeur",$E18="Magasinier",$E18="Peintre",$E18="Manager",$E18="Responsable Service",$E18="Technicien Indus",$E18="Technicien SQA",$E18="Technicien SPQD",$E18="Responsable Magasin",$E18="Technicien Supply Chain"),"R")</f>
        <v>R</v>
      </c>
      <c r="CC18" s="25" t="str">
        <f>IF(OR($E18="Cableur",$E18="Tuyauteur",$E18="Garnisseur",$E18="Technicien TLS",$E18="Technicien Essai",$E18="Technicien FWI",$E18="Technicien de Contrôle",$E18="Soudeur",$E18="Magasinier",$E18="Peintre",$E18="Manager",$E18="Responsable Service",$E18="Technicien Indus",$E18="Technicien SQA",$E18="Technicien SPQD",$E18="Responsable Magasin",$E18="Technicien Supply Chain"),"R")</f>
        <v>R</v>
      </c>
      <c r="CD18" s="26">
        <f>IF(COUNTIF(BK18:CC18,"R")=0,"",COUNTIF(BK18:CC18,"R"))</f>
        <v>9</v>
      </c>
      <c r="CE18" s="27" t="str">
        <f>IF(AND($F18&lt;&gt;"",$BK18="R"),"OB","")</f>
        <v>OB</v>
      </c>
      <c r="CF18" s="27" t="str">
        <f>IF(AND($I18&lt;&gt;"",$BL18="R"),"OB","")</f>
        <v/>
      </c>
      <c r="CG18" s="27" t="str">
        <f>IF(AND($L18&lt;&gt;"",$BM18="R"),"OB","")</f>
        <v/>
      </c>
      <c r="CH18" s="27" t="str">
        <f>IF(AND($O18&lt;&gt;"",$BN18="R"),"OB","")</f>
        <v/>
      </c>
      <c r="CI18" s="27" t="str">
        <f>IF(AND($R18&lt;&gt;"",$BO18="R"),"OB","")</f>
        <v/>
      </c>
      <c r="CJ18" s="27" t="str">
        <f>IF(AND($U18&lt;&gt;"",$BP18="R"),"OB","")</f>
        <v>OB</v>
      </c>
      <c r="CK18" s="27" t="str">
        <f>IF(AND($X18&lt;&gt;"",$BQ18="R"),"OB","")</f>
        <v>OB</v>
      </c>
      <c r="CL18" s="27" t="str">
        <f>IF(AND($AS18&lt;&gt;"",$BR18="R"),"OB","")</f>
        <v/>
      </c>
      <c r="CM18" s="27" t="str">
        <f>IF(AND($AA18&lt;&gt;"",$BS18="R"),"OB","")</f>
        <v/>
      </c>
      <c r="CN18" s="27" t="str">
        <f>IF(AND($AM18&lt;&gt;"",$BT18="R"),"OB","")</f>
        <v/>
      </c>
      <c r="CO18" s="27" t="str">
        <f>IF(AND($AP18&lt;&gt;"",$BU18="R"),"OB","")</f>
        <v/>
      </c>
      <c r="CP18" s="27" t="str">
        <f>IF(AND($AD18&lt;&gt;"",$BV18="R"),"OB","")</f>
        <v/>
      </c>
      <c r="CQ18" s="27" t="str">
        <f>IF(AND($AJ18&lt;&gt;"",$BW18="R"),"OB","")</f>
        <v/>
      </c>
      <c r="CR18" s="27" t="str">
        <f>IF(AND($AG18&lt;&gt;"",$BX18="R"),"OB","")</f>
        <v/>
      </c>
      <c r="CS18" s="27" t="str">
        <f>IF(AND($AV18&lt;&gt;"",$BY18="R"),"OB","")</f>
        <v>OB</v>
      </c>
      <c r="CT18" s="27" t="str">
        <f>IF(AND($AY18&lt;&gt;"",$BZ18="R"),"OB","")</f>
        <v/>
      </c>
      <c r="CU18" s="27" t="str">
        <f>IF(AND($BB18&lt;&gt;"",$CA18="R"),"OB","")</f>
        <v/>
      </c>
      <c r="CV18" s="27" t="str">
        <f>IF(AND($BE18&lt;&gt;"",$CB18="R"),"OB","")</f>
        <v>OB</v>
      </c>
      <c r="CW18" s="27" t="str">
        <f>IF(AND($BH18&lt;&gt;"",$CC18="R"),"OB","")</f>
        <v/>
      </c>
      <c r="CX18" s="27">
        <f>IF(COUNTIF(CE18:CW18,"OB")=0,0,COUNTIF(CE18:CW18,"OB"))</f>
        <v>5</v>
      </c>
      <c r="CY18" s="27" t="str">
        <f>IF(AND($F18&lt;&gt;"",$BK18="NR"),"NOB","")</f>
        <v/>
      </c>
      <c r="CZ18" s="27" t="str">
        <f>IF(AND($I18&lt;&gt;"",$BL18="NR"),"NOB","")</f>
        <v/>
      </c>
      <c r="DA18" s="27" t="str">
        <f>IF(AND($L18&lt;&gt;"",$BM18="NR"),"NOB","")</f>
        <v>NOB</v>
      </c>
      <c r="DB18" s="27" t="str">
        <f>IF(AND($O18&lt;&gt;"",$BN18="NR"),"NOB","")</f>
        <v/>
      </c>
      <c r="DC18" s="27" t="str">
        <f>IF(AND($R18&lt;&gt;"",$BO18="NR"),"NOB","")</f>
        <v/>
      </c>
      <c r="DD18" s="27" t="str">
        <f>IF(AND($U18&lt;&gt;"",$BP18="NR"),"NOB","")</f>
        <v/>
      </c>
      <c r="DE18" s="27" t="str">
        <f>IF(AND($X18&lt;&gt;"",$BQ18="NR"),"NOB","")</f>
        <v/>
      </c>
      <c r="DF18" s="27" t="str">
        <f>IF(AND($AA18&lt;&gt;"",$BS18="NR"),"NOB","")</f>
        <v>NOB</v>
      </c>
      <c r="DG18" s="27" t="str">
        <f>IF(AND($AM18&lt;&gt;"",$BT18="NR"),"NOB","")</f>
        <v/>
      </c>
      <c r="DH18" s="27" t="str">
        <f>IF(AND($AP18&lt;&gt;"",$BU18="NR"),"NOB","")</f>
        <v/>
      </c>
      <c r="DI18" s="27" t="str">
        <f>IF(AND($AD18&lt;&gt;"",$BV18="NR"),"NOB","")</f>
        <v/>
      </c>
      <c r="DJ18" s="27" t="str">
        <f>IF(AND($AJ18&lt;&gt;"",$BW18="NR"),"NOB","")</f>
        <v/>
      </c>
      <c r="DK18" s="27" t="str">
        <f>IF(AND($AG18&lt;&gt;"",$BX18="NR"),"NOB","")</f>
        <v/>
      </c>
      <c r="DL18" s="27" t="str">
        <f>IF(AND($AV18&lt;&gt;"",$BY18="NR"),"NOB","")</f>
        <v/>
      </c>
      <c r="DM18" s="27" t="str">
        <f>IF(AND($AY18&lt;&gt;"",$BZ18="NR"),"NOB","")</f>
        <v/>
      </c>
      <c r="DN18" s="27" t="str">
        <f>IF(AND($BB18&lt;&gt;"",$CA18="NR"),"NOB","")</f>
        <v/>
      </c>
      <c r="DO18" s="27" t="str">
        <f>IF(AND($BE18&lt;&gt;"",$CB18="NR"),"NOB","")</f>
        <v/>
      </c>
      <c r="DP18" s="27" t="str">
        <f>IF(AND($BH18&lt;&gt;"",$CC18="NR"),"NOB","")</f>
        <v/>
      </c>
      <c r="DQ18" s="27">
        <f>IF(COUNTIF(CY18:DP18,"NOB")=0,0,COUNTIF(CY18:DP18,"NOB"))</f>
        <v>2</v>
      </c>
      <c r="DR18" s="28">
        <f>IFERROR(CX18/CD18,"")</f>
        <v>0.55555555555555558</v>
      </c>
    </row>
    <row r="19" spans="1:122">
      <c r="A19" s="72" t="s">
        <v>108</v>
      </c>
      <c r="B19" s="62" t="s">
        <v>109</v>
      </c>
      <c r="C19" s="18" t="s">
        <v>42</v>
      </c>
      <c r="D19" s="18" t="s">
        <v>110</v>
      </c>
      <c r="E19" s="19" t="s">
        <v>111</v>
      </c>
      <c r="F19" s="55"/>
      <c r="G19" s="21" t="str">
        <f>IF(OR(F19="",H19="",H19="NOK", H19="Attente"),"",(DATE(YEAR(F19)+2,MONTH(F19),DAY(F19))))</f>
        <v/>
      </c>
      <c r="H19" s="22" t="s">
        <v>39</v>
      </c>
      <c r="I19" s="35"/>
      <c r="J19" s="21" t="str">
        <f>IF(OR(I19="",K19="",K19="NOK", K19="Attente"),"",(DATE(YEAR(I19)+2,MONTH(I19),DAY(I19))))</f>
        <v/>
      </c>
      <c r="K19" s="22" t="s">
        <v>39</v>
      </c>
      <c r="L19" s="35"/>
      <c r="M19" s="21" t="str">
        <f>IF(OR(L19="",N19="",N19="NOK", N19="Attente"),"",(DATE(YEAR(L19)+2,MONTH(L19),DAY(L19))))</f>
        <v/>
      </c>
      <c r="N19" s="22" t="s">
        <v>39</v>
      </c>
      <c r="O19" s="35"/>
      <c r="P19" s="21" t="str">
        <f>IF(OR(O19="",Q19="",Q19="NOK", Q19="Attente"),"",(DATE(YEAR(O19)+2,MONTH(O19),DAY(O19))))</f>
        <v/>
      </c>
      <c r="Q19" s="22" t="s">
        <v>39</v>
      </c>
      <c r="R19" s="35"/>
      <c r="S19" s="21" t="str">
        <f>IF(OR(R19="",T19="",T19="NOK", T19="Attente"),"",(DATE(YEAR(R19)+2,MONTH(R19),DAY(R19))))</f>
        <v/>
      </c>
      <c r="T19" s="22" t="s">
        <v>39</v>
      </c>
      <c r="U19" s="35"/>
      <c r="V19" s="21" t="str">
        <f>IF(OR(U19="",W19="",W19="NOK", W19="Attente"),"",(DATE(YEAR(U19)+2,MONTH(U19),DAY(U19))))</f>
        <v/>
      </c>
      <c r="W19" s="22" t="s">
        <v>39</v>
      </c>
      <c r="X19" s="35"/>
      <c r="Y19" s="21" t="str">
        <f>IF(OR(X19="",Z19="",Z19="NOK", Z19="Attente"),"",(DATE(YEAR(X19)+2,MONTH(X19),DAY(X19))))</f>
        <v/>
      </c>
      <c r="Z19" s="22" t="s">
        <v>39</v>
      </c>
      <c r="AA19" s="35"/>
      <c r="AB19" s="21" t="str">
        <f>IF(OR(AA19="",AC19="",AC19="NOK", AC19="Attente"),"",(DATE(YEAR(AA19)+2,MONTH(AA19),DAY(AA19))))</f>
        <v/>
      </c>
      <c r="AC19" s="22" t="s">
        <v>39</v>
      </c>
      <c r="AD19" s="35"/>
      <c r="AE19" s="21" t="str">
        <f>IF(OR(AD19="",AF19="",AF19="NOK", AF19="Attente"),"",(DATE(YEAR(AD19)+2,MONTH(AD19),DAY(AD19))))</f>
        <v/>
      </c>
      <c r="AF19" s="22" t="s">
        <v>39</v>
      </c>
      <c r="AG19" s="35"/>
      <c r="AH19" s="21" t="str">
        <f>IF(OR(AG19="",AI19="",AI19="NOK", AI19="Attente"),"",(DATE(YEAR(AG19)+2,MONTH(AG19),DAY(AG19))))</f>
        <v/>
      </c>
      <c r="AI19" s="22" t="s">
        <v>39</v>
      </c>
      <c r="AJ19" s="35"/>
      <c r="AK19" s="21" t="str">
        <f>IF(OR(AJ19="",AL19="",AL19="NOK", AL19="Attente"),"",(DATE(YEAR(AJ19)+2,MONTH(AJ19),DAY(AJ19))))</f>
        <v/>
      </c>
      <c r="AL19" s="22" t="s">
        <v>39</v>
      </c>
      <c r="AM19" s="35"/>
      <c r="AN19" s="21" t="str">
        <f>IF(OR(AM19="",AO19="",AO19="NOK", AO19="Attente"),"",(DATE(YEAR(AM19)+3,MONTH(AM19),DAY(AM19))))</f>
        <v/>
      </c>
      <c r="AO19" s="22" t="s">
        <v>39</v>
      </c>
      <c r="AP19" s="35"/>
      <c r="AQ19" s="21" t="str">
        <f>IF(OR(AP19="",AR19="",AR19="NOK", AR19="Attente"),"",(DATE(YEAR(AP19)+3,MONTH(AP19),DAY(AP19))))</f>
        <v/>
      </c>
      <c r="AR19" s="22" t="s">
        <v>39</v>
      </c>
      <c r="AS19" s="35"/>
      <c r="AT19" s="24"/>
      <c r="AU19" s="22" t="s">
        <v>39</v>
      </c>
      <c r="AV19" s="35">
        <v>41696</v>
      </c>
      <c r="AW19" s="21">
        <f>IF(OR(AV19="",AX19="",AX19="NOK", AX19="Attente"),"",(DATE(YEAR(AV19)+3,MONTH(AV19),DAY(AV19))))</f>
        <v>42792</v>
      </c>
      <c r="AX19" s="22" t="s">
        <v>44</v>
      </c>
      <c r="AY19" s="35"/>
      <c r="AZ19" s="21" t="str">
        <f>IF(OR(AY19="",BA19="",BA19="NOK", BA19="Attente"),"",(DATE(YEAR(AY19)+3,MONTH(AY19),DAY(AY19))))</f>
        <v/>
      </c>
      <c r="BA19" s="22" t="s">
        <v>39</v>
      </c>
      <c r="BB19" s="35"/>
      <c r="BC19" s="21" t="str">
        <f>IF(OR(BB19="",BD19="",BD19="NOK", BD19="Attente"),"",(DATE(YEAR(BB19)+3,MONTH(BB19),DAY(BB19))))</f>
        <v/>
      </c>
      <c r="BD19" s="22" t="s">
        <v>39</v>
      </c>
      <c r="BE19" s="35"/>
      <c r="BF19" s="21" t="str">
        <f>IF(OR(BE19="",BG19="",BG19="NOK", BG19="Attente"),"",(DATE(YEAR(BE19)+3,MONTH(BE19),DAY(BE19))))</f>
        <v/>
      </c>
      <c r="BG19" s="22" t="s">
        <v>39</v>
      </c>
      <c r="BH19" s="35"/>
      <c r="BI19" s="21" t="str">
        <f>IF(OR(BH19="",BJ19="",BJ19="NOK", BJ19="Attente"),"",(DATE(YEAR(BH19)+3,MONTH(BH19),DAY(BH19))))</f>
        <v/>
      </c>
      <c r="BJ19" s="22" t="s">
        <v>39</v>
      </c>
      <c r="BK19" s="25" t="str">
        <f>IF(OR($E19="Cableur",$E19="Tuyauteur",$E19="Garnisseur",$E19="Technicien TLS",$E19="Technicien Essai",$E19="Technicien FWI",$E19="Technicien de Contrôle"),"R",IF(OR($E19="Soudeur",$E19="Magasinier",$E19="Peintre",$E19="Technicien SQA",$E19="Technicien SPQD",$E19="Responsable Magasin",$E19="Technicien Supply Chain"),"NR",""))</f>
        <v>R</v>
      </c>
      <c r="BL19" s="25" t="str">
        <f>IF(OR($E19="Cableur",$E19="Technicien Essai",$E19="Technicien FWI",$E19="Technicien de Contrôle"),"R",IF(OR($E19="Soudeur",$E19="Garnisseur",$E19="Technicien TLS",$E19="Peintre",$E19="Magasinier",$E19="Tuyauteur",$E19="Peintre",$E19="Technicien SQA",$E19="Technicien SPQD",$E19="Responsable Magasin",$E19="Technicien Supply Chain"),"NR",""))</f>
        <v>R</v>
      </c>
      <c r="BM19" s="25" t="str">
        <f>IF(OR($E19="Cableur",$E19="Technicien FWI",$E19="Magasinier",$E19="Peintre",$E19="Soudeur",$E19="Garnisseur",$E19="Technicien TLS",$E19="Tuyauteur",$E19="Technicien Essai",$E19="Technicien de Contrôle",$E19="Technicien SQA",$E19="Technicien SPQD",$E19="Responsable Magasin",$E19="Technicien Supply Chain"),"NR","")</f>
        <v>NR</v>
      </c>
      <c r="BN19" s="25" t="str">
        <f>IF(OR($E19="Cableur",$E19="Garnisseur",$E19="Technicien TLS",$E19="Tuyauteur",$E19="Technicien Essai",$E19="Technicien FWI",$E19="Technicien de Contrôle"),"R",IF(OR($E19="Soudeur",$E19="Magasinier",$E19="Peintre",$E19="Technicien SQA",$E19="Technicien SPQD",$E19="Responsable Magasin",$E19="Technicien Supply Chain"),"NR",""))</f>
        <v>R</v>
      </c>
      <c r="BO19" s="25" t="str">
        <f>IF(OR($E19="Cableur",$E19="Garnisseur",$E19="Tuyauteur",$E19="Technicien FWI",$E19="Soudeur",$E19="Peintre",$E19="Magasinier",$E19="Technicien TLS",$E19="Technicien Essai",$E19="Technicien de Contrôle",$E19="Technicien SQA",$E19="Technicien SPQD",$E19="Responsable Magasin",$E19="Technicien Supply Chain"),"NR","")</f>
        <v>NR</v>
      </c>
      <c r="BP19" s="25" t="str">
        <f>IF(OR($E19="Garnisseur",$E19="Technicien TLS",$E19="Tuyauteur",$E19="Technicien de Contrôle"),"R",IF(OR($E19="Soudeur",$E19="Cableur",$E19="Technicien Essai",$E19="Technicien FWI",$E19="Magasinier",$E19="Peintre",$E19="Technicien SQA",$E19="Technicien SPQD",$E19="Responsable Magasin",$E19="Technicien Supply Chain"),"NR",""))</f>
        <v>NR</v>
      </c>
      <c r="BQ19" s="25" t="str">
        <f>IF(OR($E19="Cableur",$E19="Garnisseur",$E19="Technicien TLS",$E19="Magasinier",$E19="Tuyauteur",$E19="Technicien Essai",$E19="Technicien de Contrôle"),"R",IF(OR($E19="Soudeur",$E19="Peintre",$E19="Technicien FWI",$E19="Technicien SQA",$E19="Technicien SPQD",$E19="Responsable Magasin",$E19="Technicien Supply Chain"),"NR",""))</f>
        <v>R</v>
      </c>
      <c r="BR19" s="25" t="str">
        <f>IF(OR($E19="Soudeur",$E19="Peintre",$E19="Garnisseur",$E19="Tuyauteur",$E19="Cableur",$E19="Technicien FWI",$E19="Magasinier",$E19="Technicien TLS",$E19="Technicien Essai",$E19="Technicien de Contrôle",$E19="Technicien SQA",$E19="Technicien SPQD",$E19="Responsable Magasin",$E19="Technicien Supply Chain"),"NR","")</f>
        <v>NR</v>
      </c>
      <c r="BS19" s="25" t="str">
        <f>IF(OR($E19="Soudeur",$E19="Garnisseur",$E19="Peintre",$E19="Cableur",$E19="Tuyauteur",$E19="Technicien Essai",$E19="Technicien FWI",$E19="Magasinier",$E19="Technicien TLS",$E19="Technicien de Contrôle",$E19="Technicien SQA",$E19="Technicien SPQD",$E19="Responsable Magasin",$E19="Technicien Supply Chain"),"NR","")</f>
        <v>NR</v>
      </c>
      <c r="BT19" s="25" t="str">
        <f>IF(OR($E19="Soudeur",$E19="Garnisseur",$E19="Peintre",$E19="Cableur",$E19="Tuyauteur",$E19="Technicien Essai",$E19="Technicien FWI",$E19="Magasinier",$E19="Technicien TLS",$E19="Technicien de Contrôle",$E19="Responsable Service",$E19="Manager",$E19="Technicien SQA",$E19="Technicien SPQD",$E19="Responsable Magasin",$E19="Technicien Supply Chain"),"NR","")</f>
        <v>NR</v>
      </c>
      <c r="BU19" s="25" t="str">
        <f>IF(OR($E19="Soudeur",$E19="Garnisseur",$E19="Peintre",$E19="Cableur",$E19="Tuyauteur",$E19="Technicien Essai",$E19="Technicien FWI",$E19="Magasinier",$E19="Technicien TLS",$E19="Technicien de Contrôle",$E19="Responsable Service",$E19="Manager",$E19="Technicien SQA",$E19="Technicien SPQD",$E19="Responsable Magasin",$E19="Technicien Supply Chain"),"NR","")</f>
        <v>NR</v>
      </c>
      <c r="BV19" s="25" t="str">
        <f>IF(OR($E19="Soudeur",$E19="Garnisseur",$E19="Peintre",$E19="Cableur",$E19="Tuyauteur",$E19="Technicien Essai",$E19="Technicien FWI",$E19="Magasinier",$E19="Technicien TLS",$E19="Technicien de Contrôle",$E19="Responsable Service",$E19="Manager",$E19="Technicien SQA",$E19="Technicien SPQD",$E19="Responsable Magasin",$E19="Technicien Supply Chain"),"NR","")</f>
        <v>NR</v>
      </c>
      <c r="BW19" s="25" t="str">
        <f>IF(OR($E19="Soudeur",$E19="Garnisseur",$E19="Peintre",$E19="Cableur",$E19="Tuyauteur",$E19="Technicien Essai",$E19="Technicien FWI",$E19="Magasinier",$E19="Technicien TLS",$E19="Technicien de Contrôle",$E19="Responsable Service",$E19="Manager",$E19="Technicien SQA",$E19="Technicien SPQD",$E19="Responsable Magasin",$E19="Technicien Supply Chain"),"NR","")</f>
        <v>NR</v>
      </c>
      <c r="BX19" s="25" t="str">
        <f>IF(OR($E19="Soudeur",$E19="Garnisseur",$E19="Peintre",$E19="Cableur",$E19="Tuyauteur",$E19="Technicien Essai",$E19="Technicien FWI",$E19="Magasinier",$E19="Technicien TLS",$E19="Technicien de Contrôle",$E19="Responsable Service",$E19="Manager",$E19="Technicien SQA",$E19="Technicien SPQD",$E19="Responsable Magasin",$E19="Technicien Supply Chain"),"NR","")</f>
        <v>NR</v>
      </c>
      <c r="BY19" s="25" t="str">
        <f>IF(OR($E19="Cableur",$E19="Tuyauteur",$E19="Garnisseur",$E19="Technicien TLS",$E19="Technicien Essai",$E19="Technicien FWI",$E19="Technicien de Contrôle",$E19="Soudeur",$E19="Magasinier",$E19="Peintre",$E19="Manager",$E19="Responsable Service",$E19="Technicien Indus",$E19="Technicien SQA",$E19="Technicien SPQD",$E19="Responsable Magasin",$E19="Technicien Supply Chain"),"R")</f>
        <v>R</v>
      </c>
      <c r="BZ19" s="25" t="str">
        <f>IF(OR($E19="Cableur",$E19="Tuyauteur",$E19="Garnisseur",$E19="Technicien TLS",$E19="Technicien Essai",$E19="Technicien FWI",$E19="Technicien de Contrôle",$E19="Soudeur",$E19="Magasinier",$E19="Peintre",$E19="Manager",$E19="Responsable Service",$E19="Technicien Indus",$E19="Technicien SQA",$E19="Technicien SPQD",$E19="Responsable Magasin",$E19="Technicien Supply Chain"),"R")</f>
        <v>R</v>
      </c>
      <c r="CA19" s="25" t="str">
        <f>IF(OR($E19="Cableur",$E19="Tuyauteur",$E19="Garnisseur",$E19="Technicien TLS",$E19="Technicien Essai",$E19="Technicien FWI",$E19="Technicien de Contrôle",$E19="Soudeur",$E19="Magasinier",$E19="Peintre",$E19="Manager",$E19="Responsable Service",$E19="Technicien Indus",$E19="Technicien SQA",$E19="Technicien SPQD",$E19="Responsable Magasin",$E19="Technicien Supply Chain"),"R")</f>
        <v>R</v>
      </c>
      <c r="CB19" s="25" t="str">
        <f>IF(OR($E19="Cableur",$E19="Tuyauteur",$E19="Garnisseur",$E19="Technicien TLS",$E19="Technicien Essai",$E19="Technicien FWI",$E19="Technicien de Contrôle",$E19="Soudeur",$E19="Magasinier",$E19="Peintre",$E19="Manager",$E19="Responsable Service",$E19="Technicien Indus",$E19="Technicien SQA",$E19="Technicien SPQD",$E19="Responsable Magasin",$E19="Technicien Supply Chain"),"R")</f>
        <v>R</v>
      </c>
      <c r="CC19" s="25" t="str">
        <f>IF(OR($E19="Cableur",$E19="Tuyauteur",$E19="Garnisseur",$E19="Technicien TLS",$E19="Technicien Essai",$E19="Technicien FWI",$E19="Technicien de Contrôle",$E19="Soudeur",$E19="Magasinier",$E19="Peintre",$E19="Manager",$E19="Responsable Service",$E19="Technicien Indus",$E19="Technicien SQA",$E19="Technicien SPQD",$E19="Responsable Magasin",$E19="Technicien Supply Chain"),"R")</f>
        <v>R</v>
      </c>
      <c r="CD19" s="26">
        <f>IF(COUNTIF(BK19:CC19,"R")=0,"",COUNTIF(BK19:CC19,"R"))</f>
        <v>9</v>
      </c>
      <c r="CE19" s="27" t="str">
        <f>IF(AND($F19&lt;&gt;"",$BK19="R"),"OB","")</f>
        <v/>
      </c>
      <c r="CF19" s="27" t="str">
        <f>IF(AND($I19&lt;&gt;"",$BL19="R"),"OB","")</f>
        <v/>
      </c>
      <c r="CG19" s="27" t="str">
        <f>IF(AND($L19&lt;&gt;"",$BM19="R"),"OB","")</f>
        <v/>
      </c>
      <c r="CH19" s="27" t="str">
        <f>IF(AND($O19&lt;&gt;"",$BN19="R"),"OB","")</f>
        <v/>
      </c>
      <c r="CI19" s="27" t="str">
        <f>IF(AND($R19&lt;&gt;"",$BO19="R"),"OB","")</f>
        <v/>
      </c>
      <c r="CJ19" s="27" t="str">
        <f>IF(AND($U19&lt;&gt;"",$BP19="R"),"OB","")</f>
        <v/>
      </c>
      <c r="CK19" s="27" t="str">
        <f>IF(AND($X19&lt;&gt;"",$BQ19="R"),"OB","")</f>
        <v/>
      </c>
      <c r="CL19" s="27" t="str">
        <f>IF(AND($AS19&lt;&gt;"",$BR19="R"),"OB","")</f>
        <v/>
      </c>
      <c r="CM19" s="27" t="str">
        <f>IF(AND($AA19&lt;&gt;"",$BS19="R"),"OB","")</f>
        <v/>
      </c>
      <c r="CN19" s="27" t="str">
        <f>IF(AND($AM19&lt;&gt;"",$BT19="R"),"OB","")</f>
        <v/>
      </c>
      <c r="CO19" s="27" t="str">
        <f>IF(AND($AP19&lt;&gt;"",$BU19="R"),"OB","")</f>
        <v/>
      </c>
      <c r="CP19" s="27" t="str">
        <f>IF(AND($AD19&lt;&gt;"",$BV19="R"),"OB","")</f>
        <v/>
      </c>
      <c r="CQ19" s="27" t="str">
        <f>IF(AND($AJ19&lt;&gt;"",$BW19="R"),"OB","")</f>
        <v/>
      </c>
      <c r="CR19" s="27" t="str">
        <f>IF(AND($AG19&lt;&gt;"",$BX19="R"),"OB","")</f>
        <v/>
      </c>
      <c r="CS19" s="27" t="str">
        <f>IF(AND($AV19&lt;&gt;"",$BY19="R"),"OB","")</f>
        <v>OB</v>
      </c>
      <c r="CT19" s="27" t="str">
        <f>IF(AND($AY19&lt;&gt;"",$BZ19="R"),"OB","")</f>
        <v/>
      </c>
      <c r="CU19" s="27" t="str">
        <f>IF(AND($BB19&lt;&gt;"",$CA19="R"),"OB","")</f>
        <v/>
      </c>
      <c r="CV19" s="27" t="str">
        <f>IF(AND($BE19&lt;&gt;"",$CB19="R"),"OB","")</f>
        <v/>
      </c>
      <c r="CW19" s="27" t="str">
        <f>IF(AND($BH19&lt;&gt;"",$CC19="R"),"OB","")</f>
        <v/>
      </c>
      <c r="CX19" s="27">
        <f>IF(COUNTIF(CE19:CW19,"OB")=0,0,COUNTIF(CE19:CW19,"OB"))</f>
        <v>1</v>
      </c>
      <c r="CY19" s="27" t="str">
        <f>IF(AND($F19&lt;&gt;"",$BK19="NR"),"NOB","")</f>
        <v/>
      </c>
      <c r="CZ19" s="27" t="str">
        <f>IF(AND($I19&lt;&gt;"",$BL19="NR"),"NOB","")</f>
        <v/>
      </c>
      <c r="DA19" s="27" t="str">
        <f>IF(AND($L19&lt;&gt;"",$BM19="NR"),"NOB","")</f>
        <v/>
      </c>
      <c r="DB19" s="27" t="str">
        <f>IF(AND($O19&lt;&gt;"",$BN19="NR"),"NOB","")</f>
        <v/>
      </c>
      <c r="DC19" s="27" t="str">
        <f>IF(AND($R19&lt;&gt;"",$BO19="NR"),"NOB","")</f>
        <v/>
      </c>
      <c r="DD19" s="27" t="str">
        <f>IF(AND($U19&lt;&gt;"",$BP19="NR"),"NOB","")</f>
        <v/>
      </c>
      <c r="DE19" s="27" t="str">
        <f>IF(AND($X19&lt;&gt;"",$BQ19="NR"),"NOB","")</f>
        <v/>
      </c>
      <c r="DF19" s="27" t="str">
        <f>IF(AND($AA19&lt;&gt;"",$BS19="NR"),"NOB","")</f>
        <v/>
      </c>
      <c r="DG19" s="27" t="str">
        <f>IF(AND($AM19&lt;&gt;"",$BT19="NR"),"NOB","")</f>
        <v/>
      </c>
      <c r="DH19" s="27" t="str">
        <f>IF(AND($AP19&lt;&gt;"",$BU19="NR"),"NOB","")</f>
        <v/>
      </c>
      <c r="DI19" s="27" t="str">
        <f>IF(AND($AD19&lt;&gt;"",$BV19="NR"),"NOB","")</f>
        <v/>
      </c>
      <c r="DJ19" s="27" t="str">
        <f>IF(AND($AJ19&lt;&gt;"",$BW19="NR"),"NOB","")</f>
        <v/>
      </c>
      <c r="DK19" s="27" t="str">
        <f>IF(AND($AG19&lt;&gt;"",$BX19="NR"),"NOB","")</f>
        <v/>
      </c>
      <c r="DL19" s="27" t="str">
        <f>IF(AND($AV19&lt;&gt;"",$BY19="NR"),"NOB","")</f>
        <v/>
      </c>
      <c r="DM19" s="27" t="str">
        <f>IF(AND($AY19&lt;&gt;"",$BZ19="NR"),"NOB","")</f>
        <v/>
      </c>
      <c r="DN19" s="27" t="str">
        <f>IF(AND($BB19&lt;&gt;"",$CA19="NR"),"NOB","")</f>
        <v/>
      </c>
      <c r="DO19" s="27" t="str">
        <f>IF(AND($BE19&lt;&gt;"",$CB19="NR"),"NOB","")</f>
        <v/>
      </c>
      <c r="DP19" s="27" t="str">
        <f>IF(AND($BH19&lt;&gt;"",$CC19="NR"),"NOB","")</f>
        <v/>
      </c>
      <c r="DQ19" s="27">
        <f>IF(COUNTIF(CY19:DP19,"NOB")=0,0,COUNTIF(CY19:DP19,"NOB"))</f>
        <v>0</v>
      </c>
      <c r="DR19" s="28">
        <f>IFERROR(CX19/CD19,"")</f>
        <v>0.1111111111111111</v>
      </c>
    </row>
    <row r="20" spans="1:122">
      <c r="A20" s="39" t="s">
        <v>45</v>
      </c>
      <c r="B20" s="40" t="s">
        <v>46</v>
      </c>
      <c r="C20" s="41" t="s">
        <v>47</v>
      </c>
      <c r="D20" s="41" t="s">
        <v>48</v>
      </c>
      <c r="E20" s="42" t="s">
        <v>49</v>
      </c>
      <c r="F20" s="40"/>
      <c r="G20" s="161" t="str">
        <f>IF(OR(F20="",H20="",H20="NOK", H20="Attente"),"",(DATE(YEAR(F20)+3,MONTH(F20),DAY(F20))))</f>
        <v/>
      </c>
      <c r="H20" s="44" t="s">
        <v>39</v>
      </c>
      <c r="I20" s="45">
        <v>41464</v>
      </c>
      <c r="J20" s="43">
        <f>IF(OR(I20="",K20="",K20="NOK", K20="Attente"),"",(DATE(YEAR(I20)+3,MONTH(I20),DAY(I20))))</f>
        <v>42560</v>
      </c>
      <c r="K20" s="44" t="s">
        <v>44</v>
      </c>
      <c r="L20" s="46"/>
      <c r="M20" s="47" t="str">
        <f>IF(OR(L20="",N20="",N20="NOK", N20="Attente"),"",(DATE(YEAR(L20)+3,MONTH(L20),DAY(L20))))</f>
        <v/>
      </c>
      <c r="N20" s="48" t="s">
        <v>39</v>
      </c>
      <c r="O20" s="46"/>
      <c r="P20" s="47" t="str">
        <f>IF(OR(O20="",Q20="",Q20="NOK", Q20="Attente"),"",(DATE(YEAR(O20)+3,MONTH(O20),DAY(O20))))</f>
        <v/>
      </c>
      <c r="Q20" s="48" t="s">
        <v>39</v>
      </c>
      <c r="R20" s="45">
        <v>41425</v>
      </c>
      <c r="S20" s="43">
        <f>IF(OR(R20="",T20="",T20="NOK", T20="Attente"),"",(DATE(YEAR(R20)+3,MONTH(R20),DAY(R20))))</f>
        <v>42521</v>
      </c>
      <c r="T20" s="44" t="s">
        <v>44</v>
      </c>
      <c r="U20" s="46"/>
      <c r="V20" s="47" t="str">
        <f>IF(OR(U20="",W20="",W20="NOK", W20="Attente"),"",(DATE(YEAR(U20)+3,MONTH(U20),DAY(U20))))</f>
        <v/>
      </c>
      <c r="W20" s="48" t="s">
        <v>39</v>
      </c>
      <c r="X20" s="46"/>
      <c r="Y20" s="47" t="str">
        <f>IF(OR(X20="",Z20="",Z20="NOK", Z20="Attente"),"",(DATE(YEAR(X20)+3,MONTH(X20),DAY(X20))))</f>
        <v/>
      </c>
      <c r="Z20" s="48" t="s">
        <v>39</v>
      </c>
      <c r="AA20" s="46"/>
      <c r="AB20" s="47" t="str">
        <f>IF(OR(AA20="",AC20="",AC20="NOK", AC20="Attente"),"",(DATE(YEAR(AA20)+3,MONTH(AA20),DAY(AA20))))</f>
        <v/>
      </c>
      <c r="AC20" s="48" t="s">
        <v>39</v>
      </c>
      <c r="AD20" s="45"/>
      <c r="AE20" s="47" t="str">
        <f>IF(OR(AD20="",AF20="",AF20="NOK", AF20="Attente"),"",(DATE(YEAR(AD20)+2,MONTH(AD20),DAY(AD20))))</f>
        <v/>
      </c>
      <c r="AF20" s="44" t="s">
        <v>39</v>
      </c>
      <c r="AG20" s="45"/>
      <c r="AH20" s="47" t="str">
        <f>IF(OR(AG20="",AI20="",AI20="NOK", AI20="Attente"),"",(DATE(YEAR(AG20)+2,MONTH(AG20),DAY(AG20))))</f>
        <v/>
      </c>
      <c r="AI20" s="44" t="s">
        <v>39</v>
      </c>
      <c r="AJ20" s="45"/>
      <c r="AK20" s="47" t="str">
        <f>IF(OR(AJ20="",AL20="",AL20="NOK", AL20="Attente"),"",(DATE(YEAR(AJ20)+2,MONTH(AJ20),DAY(AJ20))))</f>
        <v/>
      </c>
      <c r="AL20" s="44" t="s">
        <v>39</v>
      </c>
      <c r="AM20" s="45"/>
      <c r="AN20" s="47" t="str">
        <f>IF(OR(AM20="",AO20="",AO20="NOK", AO20="Attente"),"",(DATE(YEAR(AM20)+3,MONTH(AM20),DAY(AM20))))</f>
        <v/>
      </c>
      <c r="AO20" s="48" t="s">
        <v>39</v>
      </c>
      <c r="AP20" s="45"/>
      <c r="AQ20" s="47" t="str">
        <f>IF(OR(AP20="",AR20="",AR20="NOK", AR20="Attente"),"",(DATE(YEAR(AP20)+3,MONTH(AP20),DAY(AP20))))</f>
        <v/>
      </c>
      <c r="AR20" s="48" t="s">
        <v>39</v>
      </c>
      <c r="AS20" s="45"/>
      <c r="AT20" s="49"/>
      <c r="AU20" s="50" t="s">
        <v>39</v>
      </c>
      <c r="AV20" s="45"/>
      <c r="AW20" s="47" t="str">
        <f>IF(OR(AV20="",AX20="",AX20="NOK", AX20="Attente"),"",(DATE(YEAR(AV20)+3,MONTH(AV20),DAY(AV20))))</f>
        <v/>
      </c>
      <c r="AX20" s="44" t="s">
        <v>39</v>
      </c>
      <c r="AY20" s="45"/>
      <c r="AZ20" s="47" t="str">
        <f>IF(OR(AY20="",BA20="",BA20="NOK", BA20="Attente"),"",(DATE(YEAR(AY20)+3,MONTH(AY20),DAY(AY20))))</f>
        <v/>
      </c>
      <c r="BA20" s="44" t="s">
        <v>39</v>
      </c>
      <c r="BB20" s="45"/>
      <c r="BC20" s="47" t="str">
        <f>IF(OR(BB20="",BD20="",BD20="NOK", BD20="Attente"),"",(DATE(YEAR(BB20)+3,MONTH(BB20),DAY(BB20))))</f>
        <v/>
      </c>
      <c r="BD20" s="44" t="s">
        <v>39</v>
      </c>
      <c r="BE20" s="45"/>
      <c r="BF20" s="47" t="str">
        <f>IF(OR(BE20="",BG20="",BG20="NOK", BG20="Attente"),"",(DATE(YEAR(BE20)+3,MONTH(BE20),DAY(BE20))))</f>
        <v/>
      </c>
      <c r="BG20" s="44" t="s">
        <v>39</v>
      </c>
      <c r="BH20" s="45"/>
      <c r="BI20" s="47" t="str">
        <f>IF(OR(BH20="",BJ20="",BJ20="NOK", BJ20="Attente"),"",(DATE(YEAR(BH20)+3,MONTH(BH20),DAY(BH20))))</f>
        <v/>
      </c>
      <c r="BJ20" s="44" t="s">
        <v>39</v>
      </c>
      <c r="BK20" s="25" t="str">
        <f>IF(OR($E20="Cableur",$E20="Tuyauteur",$E20="Garnisseur",$E20="Technicien TLS",$E20="Technicien Essai",$E20="Technicien FWI",$E20="Technicien de Contrôle"),"R",IF(OR($E20="Soudeur",$E20="Magasinier",$E20="Peintre",$E20="Technicien SQA",$E20="Technicien SPQD",$E20="Responsable Magasin",$E20="Technicien Supply Chain"),"NR",""))</f>
        <v>R</v>
      </c>
      <c r="BL20" s="25" t="str">
        <f>IF(OR($E20="Cableur",$E20="Technicien Essai",$E20="Technicien FWI",$E20="Technicien de Contrôle"),"R",IF(OR($E20="Soudeur",$E20="Garnisseur",$E20="Technicien TLS",$E20="Peintre",$E20="Magasinier",$E20="Tuyauteur",$E20="Peintre",$E20="Technicien SQA",$E20="Technicien SPQD",$E20="Responsable Magasin",$E20="Technicien Supply Chain"),"NR",""))</f>
        <v>R</v>
      </c>
      <c r="BM20" s="25" t="str">
        <f>IF(OR($E20="Cableur",$E20="Technicien FWI",$E20="Magasinier",$E20="Peintre",$E20="Soudeur",$E20="Garnisseur",$E20="Technicien TLS",$E20="Tuyauteur",$E20="Technicien Essai",$E20="Technicien de Contrôle",$E20="Technicien SQA",$E20="Technicien SPQD",$E20="Responsable Magasin",$E20="Technicien Supply Chain"),"NR","")</f>
        <v>NR</v>
      </c>
      <c r="BN20" s="25" t="str">
        <f>IF(OR($E20="Cableur",$E20="Garnisseur",$E20="Technicien TLS",$E20="Tuyauteur",$E20="Technicien Essai",$E20="Technicien FWI",$E20="Technicien de Contrôle"),"R",IF(OR($E20="Soudeur",$E20="Magasinier",$E20="Peintre",$E20="Technicien SQA",$E20="Technicien SPQD",$E20="Responsable Magasin",$E20="Technicien Supply Chain"),"NR",""))</f>
        <v>R</v>
      </c>
      <c r="BO20" s="25" t="str">
        <f>IF(OR($E20="Cableur",$E20="Garnisseur",$E20="Tuyauteur",$E20="Technicien FWI",$E20="Soudeur",$E20="Peintre",$E20="Magasinier",$E20="Technicien TLS",$E20="Technicien Essai",$E20="Technicien de Contrôle",$E20="Technicien SQA",$E20="Technicien SPQD",$E20="Responsable Magasin",$E20="Technicien Supply Chain"),"NR","")</f>
        <v>NR</v>
      </c>
      <c r="BP20" s="25" t="str">
        <f>IF(OR($E20="Garnisseur",$E20="Technicien TLS",$E20="Tuyauteur",$E20="Technicien de Contrôle"),"R",IF(OR($E20="Soudeur",$E20="Cableur",$E20="Technicien Essai",$E20="Technicien FWI",$E20="Magasinier",$E20="Peintre",$E20="Technicien SQA",$E20="Technicien SPQD",$E20="Responsable Magasin",$E20="Technicien Supply Chain"),"NR",""))</f>
        <v>R</v>
      </c>
      <c r="BQ20" s="25" t="str">
        <f>IF(OR($E20="Cableur",$E20="Garnisseur",$E20="Technicien TLS",$E20="Magasinier",$E20="Tuyauteur",$E20="Technicien Essai",$E20="Technicien de Contrôle"),"R",IF(OR($E20="Soudeur",$E20="Peintre",$E20="Technicien FWI",$E20="Technicien SQA",$E20="Technicien SPQD",$E20="Responsable Magasin",$E20="Technicien Supply Chain"),"NR",""))</f>
        <v>R</v>
      </c>
      <c r="BR20" s="25" t="str">
        <f>IF(OR($E20="Soudeur",$E20="Peintre",$E20="Garnisseur",$E20="Tuyauteur",$E20="Cableur",$E20="Technicien FWI",$E20="Magasinier",$E20="Technicien TLS",$E20="Technicien Essai",$E20="Technicien de Contrôle",$E20="Technicien SQA",$E20="Technicien SPQD",$E20="Responsable Magasin",$E20="Technicien Supply Chain"),"NR","")</f>
        <v>NR</v>
      </c>
      <c r="BS20" s="25" t="str">
        <f>IF(OR($E20="Soudeur",$E20="Garnisseur",$E20="Peintre",$E20="Cableur",$E20="Tuyauteur",$E20="Technicien Essai",$E20="Technicien FWI",$E20="Magasinier",$E20="Technicien TLS",$E20="Technicien de Contrôle",$E20="Technicien SQA",$E20="Technicien SPQD",$E20="Responsable Magasin",$E20="Technicien Supply Chain"),"NR","")</f>
        <v>NR</v>
      </c>
      <c r="BT20" s="25" t="str">
        <f>IF(OR($E20="Soudeur",$E20="Garnisseur",$E20="Peintre",$E20="Cableur",$E20="Tuyauteur",$E20="Technicien Essai",$E20="Technicien FWI",$E20="Magasinier",$E20="Technicien TLS",$E20="Technicien de Contrôle",$E20="Responsable Service",$E20="Manager",$E20="Technicien SQA",$E20="Technicien SPQD",$E20="Responsable Magasin",$E20="Technicien Supply Chain"),"NR","")</f>
        <v>NR</v>
      </c>
      <c r="BU20" s="25" t="str">
        <f>IF(OR($E20="Soudeur",$E20="Garnisseur",$E20="Peintre",$E20="Cableur",$E20="Tuyauteur",$E20="Technicien Essai",$E20="Technicien FWI",$E20="Magasinier",$E20="Technicien TLS",$E20="Technicien de Contrôle",$E20="Responsable Service",$E20="Manager",$E20="Technicien SQA",$E20="Technicien SPQD",$E20="Responsable Magasin",$E20="Technicien Supply Chain"),"NR","")</f>
        <v>NR</v>
      </c>
      <c r="BV20" s="25" t="str">
        <f>IF(OR($E20="Soudeur",$E20="Garnisseur",$E20="Peintre",$E20="Cableur",$E20="Tuyauteur",$E20="Technicien Essai",$E20="Technicien FWI",$E20="Magasinier",$E20="Technicien TLS",$E20="Technicien de Contrôle",$E20="Responsable Service",$E20="Manager",$E20="Technicien SQA",$E20="Technicien SPQD",$E20="Responsable Magasin",$E20="Technicien Supply Chain"),"NR","")</f>
        <v>NR</v>
      </c>
      <c r="BW20" s="25" t="str">
        <f>IF(OR($E20="Soudeur",$E20="Garnisseur",$E20="Peintre",$E20="Cableur",$E20="Tuyauteur",$E20="Technicien Essai",$E20="Technicien FWI",$E20="Magasinier",$E20="Technicien TLS",$E20="Technicien de Contrôle",$E20="Responsable Service",$E20="Manager",$E20="Technicien SQA",$E20="Technicien SPQD",$E20="Responsable Magasin",$E20="Technicien Supply Chain"),"NR","")</f>
        <v>NR</v>
      </c>
      <c r="BX20" s="25" t="str">
        <f>IF(OR($E20="Soudeur",$E20="Garnisseur",$E20="Peintre",$E20="Cableur",$E20="Tuyauteur",$E20="Technicien Essai",$E20="Technicien FWI",$E20="Magasinier",$E20="Technicien TLS",$E20="Technicien de Contrôle",$E20="Responsable Service",$E20="Manager",$E20="Technicien SQA",$E20="Technicien SPQD",$E20="Responsable Magasin",$E20="Technicien Supply Chain"),"NR","")</f>
        <v>NR</v>
      </c>
      <c r="BY20" s="25" t="str">
        <f>IF(OR($E20="Cableur",$E20="Tuyauteur",$E20="Garnisseur",$E20="Technicien TLS",$E20="Technicien Essai",$E20="Technicien FWI",$E20="Technicien de Contrôle",$E20="Soudeur",$E20="Magasinier",$E20="Peintre",$E20="Manager",$E20="Responsable Service",$E20="Technicien Indus",$E20="Technicien SQA",$E20="Technicien SPQD",$E20="Responsable Magasin",$E20="Technicien Supply Chain"),"R")</f>
        <v>R</v>
      </c>
      <c r="BZ20" s="25" t="str">
        <f>IF(OR($E20="Cableur",$E20="Tuyauteur",$E20="Garnisseur",$E20="Technicien TLS",$E20="Technicien Essai",$E20="Technicien FWI",$E20="Technicien de Contrôle",$E20="Soudeur",$E20="Magasinier",$E20="Peintre",$E20="Manager",$E20="Responsable Service",$E20="Technicien Indus",$E20="Technicien SQA",$E20="Technicien SPQD",$E20="Responsable Magasin",$E20="Technicien Supply Chain"),"R")</f>
        <v>R</v>
      </c>
      <c r="CA20" s="25" t="str">
        <f>IF(OR($E20="Cableur",$E20="Tuyauteur",$E20="Garnisseur",$E20="Technicien TLS",$E20="Technicien Essai",$E20="Technicien FWI",$E20="Technicien de Contrôle",$E20="Soudeur",$E20="Magasinier",$E20="Peintre",$E20="Manager",$E20="Responsable Service",$E20="Technicien Indus",$E20="Technicien SQA",$E20="Technicien SPQD",$E20="Responsable Magasin",$E20="Technicien Supply Chain"),"R")</f>
        <v>R</v>
      </c>
      <c r="CB20" s="25" t="str">
        <f>IF(OR($E20="Cableur",$E20="Tuyauteur",$E20="Garnisseur",$E20="Technicien TLS",$E20="Technicien Essai",$E20="Technicien FWI",$E20="Technicien de Contrôle",$E20="Soudeur",$E20="Magasinier",$E20="Peintre",$E20="Manager",$E20="Responsable Service",$E20="Technicien Indus",$E20="Technicien SQA",$E20="Technicien SPQD",$E20="Responsable Magasin",$E20="Technicien Supply Chain"),"R")</f>
        <v>R</v>
      </c>
      <c r="CC20" s="25" t="str">
        <f>IF(OR($E20="Cableur",$E20="Tuyauteur",$E20="Garnisseur",$E20="Technicien TLS",$E20="Technicien Essai",$E20="Technicien FWI",$E20="Technicien de Contrôle",$E20="Soudeur",$E20="Magasinier",$E20="Peintre",$E20="Manager",$E20="Responsable Service",$E20="Technicien Indus",$E20="Technicien SQA",$E20="Technicien SPQD",$E20="Responsable Magasin",$E20="Technicien Supply Chain"),"R")</f>
        <v>R</v>
      </c>
      <c r="CD20" s="51">
        <f>IF(COUNTIF(BK20:CC20,"R")=0,"",COUNTIF(BK20:CC20,"R"))</f>
        <v>10</v>
      </c>
      <c r="CE20" s="52" t="str">
        <f>IF(AND($F20&lt;&gt;"",$BK20="R"),"OB","")</f>
        <v/>
      </c>
      <c r="CF20" s="52" t="str">
        <f>IF(AND($I20&lt;&gt;"",$BL20="R"),"OB","")</f>
        <v>OB</v>
      </c>
      <c r="CG20" s="52" t="str">
        <f>IF(AND($L20&lt;&gt;"",$BM20="R"),"OB","")</f>
        <v/>
      </c>
      <c r="CH20" s="52" t="str">
        <f>IF(AND($O20&lt;&gt;"",$BN20="R"),"OB","")</f>
        <v/>
      </c>
      <c r="CI20" s="52" t="str">
        <f>IF(AND($R20&lt;&gt;"",$BO20="R"),"OB","")</f>
        <v/>
      </c>
      <c r="CJ20" s="52" t="str">
        <f>IF(AND($U20&lt;&gt;"",$BP20="R"),"OB","")</f>
        <v/>
      </c>
      <c r="CK20" s="52" t="str">
        <f>IF(AND($X20&lt;&gt;"",$BQ20="R"),"OB","")</f>
        <v/>
      </c>
      <c r="CL20" s="52" t="str">
        <f>IF(AND($AS20&lt;&gt;"",$BR20="R"),"OB","")</f>
        <v/>
      </c>
      <c r="CM20" s="52" t="str">
        <f>IF(AND($AA20&lt;&gt;"",$BS20="R"),"OB","")</f>
        <v/>
      </c>
      <c r="CN20" s="52" t="str">
        <f>IF(AND($AM20&lt;&gt;"",$BT20="R"),"OB","")</f>
        <v/>
      </c>
      <c r="CO20" s="52" t="str">
        <f>IF(AND($AP20&lt;&gt;"",$BU20="R"),"OB","")</f>
        <v/>
      </c>
      <c r="CP20" s="52" t="str">
        <f>IF(AND($AD20&lt;&gt;"",$BV20="R"),"OB","")</f>
        <v/>
      </c>
      <c r="CQ20" s="52" t="str">
        <f>IF(AND($AJ20&lt;&gt;"",$BW20="R"),"OB","")</f>
        <v/>
      </c>
      <c r="CR20" s="52" t="str">
        <f>IF(AND($AG20&lt;&gt;"",$BX20="R"),"OB","")</f>
        <v/>
      </c>
      <c r="CS20" s="52" t="str">
        <f>IF(AND($AV20&lt;&gt;"",$BY20="R"),"OB","")</f>
        <v/>
      </c>
      <c r="CT20" s="52" t="str">
        <f>IF(AND($AY20&lt;&gt;"",$BZ20="R"),"OB","")</f>
        <v/>
      </c>
      <c r="CU20" s="52" t="str">
        <f>IF(AND($BB20&lt;&gt;"",$CA20="R"),"OB","")</f>
        <v/>
      </c>
      <c r="CV20" s="52" t="str">
        <f>IF(AND($BE20&lt;&gt;"",$CB20="R"),"OB","")</f>
        <v/>
      </c>
      <c r="CW20" s="52" t="str">
        <f>IF(AND($BH20&lt;&gt;"",$CC20="R"),"OB","")</f>
        <v/>
      </c>
      <c r="CX20" s="52">
        <f>IF(COUNTIF(CE20:CW20,"OB")=0,0,COUNTIF(CE20:CW20,"OB"))</f>
        <v>1</v>
      </c>
      <c r="CY20" s="52" t="str">
        <f>IF(AND($F20&lt;&gt;"",$BK20="NR"),"NOB","")</f>
        <v/>
      </c>
      <c r="CZ20" s="52" t="str">
        <f>IF(AND($I20&lt;&gt;"",$BL20="NR"),"NOB","")</f>
        <v/>
      </c>
      <c r="DA20" s="52" t="str">
        <f>IF(AND($L20&lt;&gt;"",$BM20="NR"),"NOB","")</f>
        <v/>
      </c>
      <c r="DB20" s="52" t="str">
        <f>IF(AND($O20&lt;&gt;"",$BN20="NR"),"NOB","")</f>
        <v/>
      </c>
      <c r="DC20" s="52" t="str">
        <f>IF(AND($R20&lt;&gt;"",$BO20="NR"),"NOB","")</f>
        <v>NOB</v>
      </c>
      <c r="DD20" s="52" t="str">
        <f>IF(AND($U20&lt;&gt;"",$BP20="NR"),"NOB","")</f>
        <v/>
      </c>
      <c r="DE20" s="52" t="str">
        <f>IF(AND($X20&lt;&gt;"",$BQ20="NR"),"NOB","")</f>
        <v/>
      </c>
      <c r="DF20" s="52" t="str">
        <f>IF(AND($AA20&lt;&gt;"",$BS20="NR"),"NOB","")</f>
        <v/>
      </c>
      <c r="DG20" s="52" t="str">
        <f>IF(AND($AM20&lt;&gt;"",$BT20="NR"),"NOB","")</f>
        <v/>
      </c>
      <c r="DH20" s="52" t="str">
        <f>IF(AND($AP20&lt;&gt;"",$BU20="NR"),"NOB","")</f>
        <v/>
      </c>
      <c r="DI20" s="52" t="str">
        <f>IF(AND($AD20&lt;&gt;"",$BV20="NR"),"NOB","")</f>
        <v/>
      </c>
      <c r="DJ20" s="52" t="str">
        <f>IF(AND($AJ20&lt;&gt;"",$BW20="NR"),"NOB","")</f>
        <v/>
      </c>
      <c r="DK20" s="52" t="str">
        <f>IF(AND($AG20&lt;&gt;"",$BX20="NR"),"NOB","")</f>
        <v/>
      </c>
      <c r="DL20" s="52" t="str">
        <f>IF(AND($AV20&lt;&gt;"",$BY20="NR"),"NOB","")</f>
        <v/>
      </c>
      <c r="DM20" s="52" t="str">
        <f>IF(AND($AY20&lt;&gt;"",$BZ20="NR"),"NOB","")</f>
        <v/>
      </c>
      <c r="DN20" s="52" t="str">
        <f>IF(AND($BB20&lt;&gt;"",$CA20="NR"),"NOB","")</f>
        <v/>
      </c>
      <c r="DO20" s="52" t="str">
        <f>IF(AND($BE20&lt;&gt;"",$CB20="NR"),"NOB","")</f>
        <v/>
      </c>
      <c r="DP20" s="52" t="str">
        <f>IF(AND($BH20&lt;&gt;"",$CC20="NR"),"NOB","")</f>
        <v/>
      </c>
      <c r="DQ20" s="52">
        <f>IF(COUNTIF(CY20:DP20,"NOB")=0,0,COUNTIF(CY20:DP20,"NOB"))</f>
        <v>1</v>
      </c>
      <c r="DR20" s="53">
        <f>IFERROR(CX20/CD20,"")</f>
        <v>0.1</v>
      </c>
    </row>
    <row r="21" spans="1:122">
      <c r="A21" s="29" t="s">
        <v>89</v>
      </c>
      <c r="B21" s="58" t="s">
        <v>90</v>
      </c>
      <c r="C21" s="18" t="s">
        <v>91</v>
      </c>
      <c r="D21" s="60" t="s">
        <v>92</v>
      </c>
      <c r="E21" s="31" t="s">
        <v>93</v>
      </c>
      <c r="F21" s="58"/>
      <c r="G21" s="70" t="str">
        <f>IF(OR(F21="",H21="",H21="NOK", H21="Attente"),"",(DATE(YEAR(F21)+2,MONTH(F21),DAY(F21))))</f>
        <v/>
      </c>
      <c r="H21" s="22" t="s">
        <v>39</v>
      </c>
      <c r="I21" s="34"/>
      <c r="J21" s="21" t="str">
        <f>IF(OR(I21="",K21="",K21="NOK", K21="Attente"),"",(DATE(YEAR(I21)+2,MONTH(I21),DAY(I21))))</f>
        <v/>
      </c>
      <c r="K21" s="31" t="s">
        <v>39</v>
      </c>
      <c r="L21" s="34"/>
      <c r="M21" s="21" t="str">
        <f>IF(OR(L21="",N21="",N21="NOK", N21="Attente"),"",(DATE(YEAR(L21)+2,MONTH(L21),DAY(L21))))</f>
        <v/>
      </c>
      <c r="N21" s="31" t="s">
        <v>39</v>
      </c>
      <c r="O21" s="34"/>
      <c r="P21" s="21" t="str">
        <f>IF(OR(O21="",Q21="",Q21="NOK", Q21="Attente"),"",(DATE(YEAR(O21)+2,MONTH(O21),DAY(O21))))</f>
        <v/>
      </c>
      <c r="Q21" s="31" t="s">
        <v>39</v>
      </c>
      <c r="R21" s="34"/>
      <c r="S21" s="21" t="str">
        <f>IF(OR(R21="",T21="",T21="NOK", T21="Attente"),"",(DATE(YEAR(R21)+2,MONTH(R21),DAY(R21))))</f>
        <v/>
      </c>
      <c r="T21" s="31" t="s">
        <v>39</v>
      </c>
      <c r="U21" s="34"/>
      <c r="V21" s="21" t="str">
        <f>IF(OR(U21="",W21="",W21="NOK", W21="Attente"),"",(DATE(YEAR(U21)+2,MONTH(U21),DAY(U21))))</f>
        <v/>
      </c>
      <c r="W21" s="31" t="s">
        <v>39</v>
      </c>
      <c r="X21" s="35">
        <v>41409</v>
      </c>
      <c r="Y21" s="21">
        <f>IF(OR(X21="",Z21="",Z21="NOK", Z21="Attente"),"",(DATE(YEAR(X21)+2,MONTH(X21),DAY(X21))))</f>
        <v>42139</v>
      </c>
      <c r="Z21" s="33" t="s">
        <v>44</v>
      </c>
      <c r="AA21" s="34"/>
      <c r="AB21" s="21" t="str">
        <f>IF(OR(AA21="",AC21="",AC21="NOK", AC21="Attente"),"",(DATE(YEAR(AA21)+2,MONTH(AA21),DAY(AA21))))</f>
        <v/>
      </c>
      <c r="AC21" s="31" t="s">
        <v>39</v>
      </c>
      <c r="AD21" s="35"/>
      <c r="AE21" s="21" t="str">
        <f>IF(OR(AD21="",AF21="",AF21="NOK", AF21="Attente"),"",(DATE(YEAR(AD21)+2,MONTH(AD21),DAY(AD21))))</f>
        <v/>
      </c>
      <c r="AF21" s="22" t="s">
        <v>39</v>
      </c>
      <c r="AG21" s="35"/>
      <c r="AH21" s="21" t="str">
        <f>IF(OR(AG21="",AI21="",AI21="NOK", AI21="Attente"),"",(DATE(YEAR(AG21)+2,MONTH(AG21),DAY(AG21))))</f>
        <v/>
      </c>
      <c r="AI21" s="22" t="s">
        <v>39</v>
      </c>
      <c r="AJ21" s="35"/>
      <c r="AK21" s="21" t="str">
        <f>IF(OR(AJ21="",AL21="",AL21="NOK", AL21="Attente"),"",(DATE(YEAR(AJ21)+2,MONTH(AJ21),DAY(AJ21))))</f>
        <v/>
      </c>
      <c r="AL21" s="22" t="s">
        <v>39</v>
      </c>
      <c r="AM21" s="37"/>
      <c r="AN21" s="21" t="str">
        <f>IF(OR(AM21="",AO21="",AO21="NOK", AO21="Attente"),"",(DATE(YEAR(AM21)+3,MONTH(AM21),DAY(AM21))))</f>
        <v/>
      </c>
      <c r="AO21" s="31" t="s">
        <v>39</v>
      </c>
      <c r="AP21" s="37"/>
      <c r="AQ21" s="38" t="str">
        <f>IF(OR(AP21="",AR21="",AR21="NOK", AR21="Attente"),"",(DATE(YEAR(AP21)+3,MONTH(AP21),DAY(AP21))))</f>
        <v/>
      </c>
      <c r="AR21" s="31" t="s">
        <v>39</v>
      </c>
      <c r="AS21" s="69" t="s">
        <v>94</v>
      </c>
      <c r="AT21" s="24"/>
      <c r="AU21" s="31" t="s">
        <v>39</v>
      </c>
      <c r="AV21" s="35">
        <v>41521</v>
      </c>
      <c r="AW21" s="21">
        <f>IF(OR(AV21="",AX21="",AX21="NOK", AX21="Attente"),"",(DATE(YEAR(AV21)+3,MONTH(AV21),DAY(AV21))))</f>
        <v>42617</v>
      </c>
      <c r="AX21" s="22" t="s">
        <v>44</v>
      </c>
      <c r="AY21" s="35"/>
      <c r="AZ21" s="21" t="str">
        <f>IF(OR(AY21="",BA21="",BA21="NOK", BA21="Attente"),"",(DATE(YEAR(AY21)+3,MONTH(AY21),DAY(AY21))))</f>
        <v/>
      </c>
      <c r="BA21" s="22" t="s">
        <v>39</v>
      </c>
      <c r="BB21" s="35"/>
      <c r="BC21" s="21" t="str">
        <f>IF(OR(BB21="",BD21="",BD21="NOK", BD21="Attente"),"",(DATE(YEAR(BB21)+3,MONTH(BB21),DAY(BB21))))</f>
        <v/>
      </c>
      <c r="BD21" s="22" t="s">
        <v>39</v>
      </c>
      <c r="BE21" s="35"/>
      <c r="BF21" s="21" t="str">
        <f>IF(OR(BE21="",BG21="",BG21="NOK", BG21="Attente"),"",(DATE(YEAR(BE21)+3,MONTH(BE21),DAY(BE21))))</f>
        <v/>
      </c>
      <c r="BG21" s="22" t="s">
        <v>39</v>
      </c>
      <c r="BH21" s="35"/>
      <c r="BI21" s="21" t="str">
        <f>IF(OR(BH21="",BJ21="",BJ21="NOK", BJ21="Attente"),"",(DATE(YEAR(BH21)+3,MONTH(BH21),DAY(BH21))))</f>
        <v/>
      </c>
      <c r="BJ21" s="22" t="s">
        <v>39</v>
      </c>
      <c r="BK21" s="25" t="str">
        <f>IF(OR($E21="Cableur",$E21="Tuyauteur",$E21="Garnisseur",$E21="Technicien TLS",$E21="Technicien Essai",$E21="Technicien FWI",$E21="Technicien de Contrôle"),"R",IF(OR($E21="Soudeur",$E21="Magasinier",$E21="Peintre",$E21="Technicien SQA",$E21="Technicien SPQD",$E21="Responsable Magasin",$E21="Technicien Supply Chain"),"NR",""))</f>
        <v>NR</v>
      </c>
      <c r="BL21" s="25" t="str">
        <f>IF(OR($E21="Cableur",$E21="Technicien Essai",$E21="Technicien FWI",$E21="Technicien de Contrôle"),"R",IF(OR($E21="Soudeur",$E21="Garnisseur",$E21="Technicien TLS",$E21="Peintre",$E21="Magasinier",$E21="Tuyauteur",$E21="Peintre",$E21="Technicien SQA",$E21="Technicien SPQD",$E21="Responsable Magasin",$E21="Technicien Supply Chain"),"NR",""))</f>
        <v>NR</v>
      </c>
      <c r="BM21" s="25" t="str">
        <f>IF(OR($E21="Cableur",$E21="Technicien FWI",$E21="Magasinier",$E21="Peintre",$E21="Soudeur",$E21="Garnisseur",$E21="Technicien TLS",$E21="Tuyauteur",$E21="Technicien Essai",$E21="Technicien de Contrôle",$E21="Technicien SQA",$E21="Technicien SPQD",$E21="Responsable Magasin",$E21="Technicien Supply Chain"),"NR","")</f>
        <v>NR</v>
      </c>
      <c r="BN21" s="25" t="str">
        <f>IF(OR($E21="Cableur",$E21="Garnisseur",$E21="Technicien TLS",$E21="Tuyauteur",$E21="Technicien Essai",$E21="Technicien FWI",$E21="Technicien de Contrôle"),"R",IF(OR($E21="Soudeur",$E21="Magasinier",$E21="Peintre",$E21="Technicien SQA",$E21="Technicien SPQD",$E21="Responsable Magasin",$E21="Technicien Supply Chain"),"NR",""))</f>
        <v>NR</v>
      </c>
      <c r="BO21" s="25" t="str">
        <f>IF(OR($E21="Cableur",$E21="Garnisseur",$E21="Tuyauteur",$E21="Technicien FWI",$E21="Soudeur",$E21="Peintre",$E21="Magasinier",$E21="Technicien TLS",$E21="Technicien Essai",$E21="Technicien de Contrôle",$E21="Technicien SQA",$E21="Technicien SPQD",$E21="Responsable Magasin",$E21="Technicien Supply Chain"),"NR","")</f>
        <v>NR</v>
      </c>
      <c r="BP21" s="25" t="str">
        <f>IF(OR($E21="Garnisseur",$E21="Technicien TLS",$E21="Tuyauteur",$E21="Technicien de Contrôle"),"R",IF(OR($E21="Soudeur",$E21="Cableur",$E21="Technicien Essai",$E21="Technicien FWI",$E21="Magasinier",$E21="Peintre",$E21="Technicien SQA",$E21="Technicien SPQD",$E21="Responsable Magasin",$E21="Technicien Supply Chain"),"NR",""))</f>
        <v>NR</v>
      </c>
      <c r="BQ21" s="25" t="str">
        <f>IF(OR($E21="Cableur",$E21="Garnisseur",$E21="Technicien TLS",$E21="Magasinier",$E21="Tuyauteur",$E21="Technicien Essai",$E21="Technicien de Contrôle"),"R",IF(OR($E21="Soudeur",$E21="Peintre",$E21="Technicien FWI",$E21="Technicien SQA",$E21="Technicien SPQD",$E21="Responsable Magasin",$E21="Technicien Supply Chain"),"NR",""))</f>
        <v>R</v>
      </c>
      <c r="BR21" s="25" t="str">
        <f>IF(OR($E21="Soudeur",$E21="Peintre",$E21="Garnisseur",$E21="Tuyauteur",$E21="Cableur",$E21="Technicien FWI",$E21="Magasinier",$E21="Technicien TLS",$E21="Technicien Essai",$E21="Technicien de Contrôle",$E21="Technicien SQA",$E21="Technicien SPQD",$E21="Responsable Magasin",$E21="Technicien Supply Chain"),"NR","")</f>
        <v>NR</v>
      </c>
      <c r="BS21" s="25" t="str">
        <f>IF(OR($E21="Soudeur",$E21="Garnisseur",$E21="Peintre",$E21="Cableur",$E21="Tuyauteur",$E21="Technicien Essai",$E21="Technicien FWI",$E21="Magasinier",$E21="Technicien TLS",$E21="Technicien de Contrôle",$E21="Technicien SQA",$E21="Technicien SPQD",$E21="Responsable Magasin",$E21="Technicien Supply Chain"),"NR","")</f>
        <v>NR</v>
      </c>
      <c r="BT21" s="25" t="str">
        <f>IF(OR($E21="Soudeur",$E21="Garnisseur",$E21="Peintre",$E21="Cableur",$E21="Tuyauteur",$E21="Technicien Essai",$E21="Technicien FWI",$E21="Magasinier",$E21="Technicien TLS",$E21="Technicien de Contrôle",$E21="Responsable Service",$E21="Manager",$E21="Technicien SQA",$E21="Technicien SPQD",$E21="Responsable Magasin",$E21="Technicien Supply Chain"),"NR","")</f>
        <v>NR</v>
      </c>
      <c r="BU21" s="25" t="str">
        <f>IF(OR($E21="Soudeur",$E21="Garnisseur",$E21="Peintre",$E21="Cableur",$E21="Tuyauteur",$E21="Technicien Essai",$E21="Technicien FWI",$E21="Magasinier",$E21="Technicien TLS",$E21="Technicien de Contrôle",$E21="Responsable Service",$E21="Manager",$E21="Technicien SQA",$E21="Technicien SPQD",$E21="Responsable Magasin",$E21="Technicien Supply Chain"),"NR","")</f>
        <v>NR</v>
      </c>
      <c r="BV21" s="25" t="str">
        <f>IF(OR($E21="Soudeur",$E21="Garnisseur",$E21="Peintre",$E21="Cableur",$E21="Tuyauteur",$E21="Technicien Essai",$E21="Technicien FWI",$E21="Magasinier",$E21="Technicien TLS",$E21="Technicien de Contrôle",$E21="Responsable Service",$E21="Manager",$E21="Technicien SQA",$E21="Technicien SPQD",$E21="Responsable Magasin",$E21="Technicien Supply Chain"),"NR","")</f>
        <v>NR</v>
      </c>
      <c r="BW21" s="25" t="str">
        <f>IF(OR($E21="Soudeur",$E21="Garnisseur",$E21="Peintre",$E21="Cableur",$E21="Tuyauteur",$E21="Technicien Essai",$E21="Technicien FWI",$E21="Magasinier",$E21="Technicien TLS",$E21="Technicien de Contrôle",$E21="Responsable Service",$E21="Manager",$E21="Technicien SQA",$E21="Technicien SPQD",$E21="Responsable Magasin",$E21="Technicien Supply Chain"),"NR","")</f>
        <v>NR</v>
      </c>
      <c r="BX21" s="25" t="str">
        <f>IF(OR($E21="Soudeur",$E21="Garnisseur",$E21="Peintre",$E21="Cableur",$E21="Tuyauteur",$E21="Technicien Essai",$E21="Technicien FWI",$E21="Magasinier",$E21="Technicien TLS",$E21="Technicien de Contrôle",$E21="Responsable Service",$E21="Manager",$E21="Technicien SQA",$E21="Technicien SPQD",$E21="Responsable Magasin",$E21="Technicien Supply Chain"),"NR","")</f>
        <v>NR</v>
      </c>
      <c r="BY21" s="25" t="str">
        <f>IF(OR($E21="Cableur",$E21="Tuyauteur",$E21="Garnisseur",$E21="Technicien TLS",$E21="Technicien Essai",$E21="Technicien FWI",$E21="Technicien de Contrôle",$E21="Soudeur",$E21="Magasinier",$E21="Peintre",$E21="Manager",$E21="Responsable Service",$E21="Technicien Indus",$E21="Technicien SQA",$E21="Technicien SPQD",$E21="Responsable Magasin",$E21="Technicien Supply Chain"),"R")</f>
        <v>R</v>
      </c>
      <c r="BZ21" s="25" t="str">
        <f>IF(OR($E21="Cableur",$E21="Tuyauteur",$E21="Garnisseur",$E21="Technicien TLS",$E21="Technicien Essai",$E21="Technicien FWI",$E21="Technicien de Contrôle",$E21="Soudeur",$E21="Magasinier",$E21="Peintre",$E21="Manager",$E21="Responsable Service",$E21="Technicien Indus",$E21="Technicien SQA",$E21="Technicien SPQD",$E21="Responsable Magasin",$E21="Technicien Supply Chain"),"R")</f>
        <v>R</v>
      </c>
      <c r="CA21" s="25" t="str">
        <f>IF(OR($E21="Cableur",$E21="Tuyauteur",$E21="Garnisseur",$E21="Technicien TLS",$E21="Technicien Essai",$E21="Technicien FWI",$E21="Technicien de Contrôle",$E21="Soudeur",$E21="Magasinier",$E21="Peintre",$E21="Manager",$E21="Responsable Service",$E21="Technicien Indus",$E21="Technicien SQA",$E21="Technicien SPQD",$E21="Responsable Magasin",$E21="Technicien Supply Chain"),"R")</f>
        <v>R</v>
      </c>
      <c r="CB21" s="25" t="str">
        <f>IF(OR($E21="Cableur",$E21="Tuyauteur",$E21="Garnisseur",$E21="Technicien TLS",$E21="Technicien Essai",$E21="Technicien FWI",$E21="Technicien de Contrôle",$E21="Soudeur",$E21="Magasinier",$E21="Peintre",$E21="Manager",$E21="Responsable Service",$E21="Technicien Indus",$E21="Technicien SQA",$E21="Technicien SPQD",$E21="Responsable Magasin",$E21="Technicien Supply Chain"),"R")</f>
        <v>R</v>
      </c>
      <c r="CC21" s="25" t="str">
        <f>IF(OR($E21="Cableur",$E21="Tuyauteur",$E21="Garnisseur",$E21="Technicien TLS",$E21="Technicien Essai",$E21="Technicien FWI",$E21="Technicien de Contrôle",$E21="Soudeur",$E21="Magasinier",$E21="Peintre",$E21="Manager",$E21="Responsable Service",$E21="Technicien Indus",$E21="Technicien SQA",$E21="Technicien SPQD",$E21="Responsable Magasin",$E21="Technicien Supply Chain"),"R")</f>
        <v>R</v>
      </c>
      <c r="CD21" s="26">
        <f>IF(COUNTIF(BK21:CC21,"R")=0,"",COUNTIF(BK21:CC21,"R"))</f>
        <v>6</v>
      </c>
      <c r="CE21" s="27" t="str">
        <f>IF(AND($F21&lt;&gt;"",$BK21="R"),"OB","")</f>
        <v/>
      </c>
      <c r="CF21" s="27" t="str">
        <f>IF(AND($I21&lt;&gt;"",$BL21="R"),"OB","")</f>
        <v/>
      </c>
      <c r="CG21" s="27" t="str">
        <f>IF(AND($L21&lt;&gt;"",$BM21="R"),"OB","")</f>
        <v/>
      </c>
      <c r="CH21" s="27" t="str">
        <f>IF(AND($O21&lt;&gt;"",$BN21="R"),"OB","")</f>
        <v/>
      </c>
      <c r="CI21" s="27" t="str">
        <f>IF(AND($R21&lt;&gt;"",$BO21="R"),"OB","")</f>
        <v/>
      </c>
      <c r="CJ21" s="27" t="str">
        <f>IF(AND($U21&lt;&gt;"",$BP21="R"),"OB","")</f>
        <v/>
      </c>
      <c r="CK21" s="27" t="str">
        <f>IF(AND($X21&lt;&gt;"",$BQ21="R"),"OB","")</f>
        <v>OB</v>
      </c>
      <c r="CL21" s="27" t="str">
        <f>IF(AND($AS21&lt;&gt;"",$BR21="R"),"OB","")</f>
        <v/>
      </c>
      <c r="CM21" s="27" t="str">
        <f>IF(AND($AA21&lt;&gt;"",$BS21="R"),"OB","")</f>
        <v/>
      </c>
      <c r="CN21" s="27" t="str">
        <f>IF(AND($AM21&lt;&gt;"",$BT21="R"),"OB","")</f>
        <v/>
      </c>
      <c r="CO21" s="27" t="str">
        <f>IF(AND($AP21&lt;&gt;"",$BU21="R"),"OB","")</f>
        <v/>
      </c>
      <c r="CP21" s="27" t="str">
        <f>IF(AND($AD21&lt;&gt;"",$BV21="R"),"OB","")</f>
        <v/>
      </c>
      <c r="CQ21" s="27" t="str">
        <f>IF(AND($AJ21&lt;&gt;"",$BW21="R"),"OB","")</f>
        <v/>
      </c>
      <c r="CR21" s="27" t="str">
        <f>IF(AND($AG21&lt;&gt;"",$BX21="R"),"OB","")</f>
        <v/>
      </c>
      <c r="CS21" s="27" t="str">
        <f>IF(AND($AV21&lt;&gt;"",$BY21="R"),"OB","")</f>
        <v>OB</v>
      </c>
      <c r="CT21" s="27" t="str">
        <f>IF(AND($AY21&lt;&gt;"",$BZ21="R"),"OB","")</f>
        <v/>
      </c>
      <c r="CU21" s="27" t="str">
        <f>IF(AND($BB21&lt;&gt;"",$CA21="R"),"OB","")</f>
        <v/>
      </c>
      <c r="CV21" s="27" t="str">
        <f>IF(AND($BE21&lt;&gt;"",$CB21="R"),"OB","")</f>
        <v/>
      </c>
      <c r="CW21" s="27" t="str">
        <f>IF(AND($BH21&lt;&gt;"",$CC21="R"),"OB","")</f>
        <v/>
      </c>
      <c r="CX21" s="27">
        <f>IF(COUNTIF(CE21:CW21,"OB")=0,0,COUNTIF(CE21:CW21,"OB"))</f>
        <v>2</v>
      </c>
      <c r="CY21" s="27" t="str">
        <f>IF(AND($F21&lt;&gt;"",$BK21="NR"),"NOB","")</f>
        <v/>
      </c>
      <c r="CZ21" s="27" t="str">
        <f>IF(AND($I21&lt;&gt;"",$BL21="NR"),"NOB","")</f>
        <v/>
      </c>
      <c r="DA21" s="27" t="str">
        <f>IF(AND($L21&lt;&gt;"",$BM21="NR"),"NOB","")</f>
        <v/>
      </c>
      <c r="DB21" s="27" t="str">
        <f>IF(AND($O21&lt;&gt;"",$BN21="NR"),"NOB","")</f>
        <v/>
      </c>
      <c r="DC21" s="27" t="str">
        <f>IF(AND($R21&lt;&gt;"",$BO21="NR"),"NOB","")</f>
        <v/>
      </c>
      <c r="DD21" s="27" t="str">
        <f>IF(AND($U21&lt;&gt;"",$BP21="NR"),"NOB","")</f>
        <v/>
      </c>
      <c r="DE21" s="27" t="str">
        <f>IF(AND($X21&lt;&gt;"",$BQ21="NR"),"NOB","")</f>
        <v/>
      </c>
      <c r="DF21" s="27" t="str">
        <f>IF(AND($AA21&lt;&gt;"",$BS21="NR"),"NOB","")</f>
        <v/>
      </c>
      <c r="DG21" s="27" t="str">
        <f>IF(AND($AM21&lt;&gt;"",$BT21="NR"),"NOB","")</f>
        <v/>
      </c>
      <c r="DH21" s="27" t="str">
        <f>IF(AND($AP21&lt;&gt;"",$BU21="NR"),"NOB","")</f>
        <v/>
      </c>
      <c r="DI21" s="27" t="str">
        <f>IF(AND($AD21&lt;&gt;"",$BV21="NR"),"NOB","")</f>
        <v/>
      </c>
      <c r="DJ21" s="27" t="str">
        <f>IF(AND($AJ21&lt;&gt;"",$BW21="NR"),"NOB","")</f>
        <v/>
      </c>
      <c r="DK21" s="27" t="str">
        <f>IF(AND($AG21&lt;&gt;"",$BX21="NR"),"NOB","")</f>
        <v/>
      </c>
      <c r="DL21" s="27" t="str">
        <f>IF(AND($AV21&lt;&gt;"",$BY21="NR"),"NOB","")</f>
        <v/>
      </c>
      <c r="DM21" s="27" t="str">
        <f>IF(AND($AY21&lt;&gt;"",$BZ21="NR"),"NOB","")</f>
        <v/>
      </c>
      <c r="DN21" s="27" t="str">
        <f>IF(AND($BB21&lt;&gt;"",$CA21="NR"),"NOB","")</f>
        <v/>
      </c>
      <c r="DO21" s="27" t="str">
        <f>IF(AND($BE21&lt;&gt;"",$CB21="NR"),"NOB","")</f>
        <v/>
      </c>
      <c r="DP21" s="27" t="str">
        <f>IF(AND($BH21&lt;&gt;"",$CC21="NR"),"NOB","")</f>
        <v/>
      </c>
      <c r="DQ21" s="27">
        <f>IF(COUNTIF(CY21:DP21,"NOB")=0,0,COUNTIF(CY21:DP21,"NOB"))</f>
        <v>0</v>
      </c>
      <c r="DR21" s="57">
        <f>IFERROR(CX21/CD21,"")</f>
        <v>0.33333333333333331</v>
      </c>
    </row>
    <row r="22" spans="1:122">
      <c r="A22" s="29" t="s">
        <v>50</v>
      </c>
      <c r="B22" s="54" t="s">
        <v>51</v>
      </c>
      <c r="C22" s="18" t="s">
        <v>47</v>
      </c>
      <c r="D22" s="18" t="s">
        <v>52</v>
      </c>
      <c r="E22" s="31" t="s">
        <v>38</v>
      </c>
      <c r="F22" s="55">
        <v>41627</v>
      </c>
      <c r="G22" s="21">
        <f>IF(OR(F22="",H22="",H22="NOK", H22="Attente"),"",(DATE(YEAR(F22)+2,MONTH(F22),DAY(F22))))</f>
        <v>42357</v>
      </c>
      <c r="H22" s="56" t="s">
        <v>44</v>
      </c>
      <c r="I22" s="34"/>
      <c r="J22" s="21" t="str">
        <f>IF(OR(I22="",K22="",K22="NOK", K22="Attente"),"",(DATE(YEAR(I22)+2,MONTH(I22),DAY(I22))))</f>
        <v/>
      </c>
      <c r="K22" s="31" t="s">
        <v>39</v>
      </c>
      <c r="L22" s="35">
        <v>41452</v>
      </c>
      <c r="M22" s="21">
        <f>IF(OR(L22="",N22="",N22="NOK", N22="Attente"),"",(DATE(YEAR(L22)+2,MONTH(L22),DAY(L22))))</f>
        <v>42182</v>
      </c>
      <c r="N22" s="33" t="s">
        <v>44</v>
      </c>
      <c r="O22" s="35">
        <v>41386</v>
      </c>
      <c r="P22" s="21">
        <f>IF(OR(O22="",Q22="",Q22="NOK", Q22="Attente"),"",(DATE(YEAR(O22)+2,MONTH(O22),DAY(O22))))</f>
        <v>42116</v>
      </c>
      <c r="Q22" s="33" t="s">
        <v>44</v>
      </c>
      <c r="R22" s="34"/>
      <c r="S22" s="21" t="str">
        <f>IF(OR(R22="",T22="",T22="NOK", T22="Attente"),"",(DATE(YEAR(R22)+2,MONTH(R22),DAY(R22))))</f>
        <v/>
      </c>
      <c r="T22" s="31" t="s">
        <v>39</v>
      </c>
      <c r="U22" s="35">
        <v>41330</v>
      </c>
      <c r="V22" s="21">
        <f>IF(OR(U22="",W22="",W22="NOK", W22="Attente"),"",(DATE(YEAR(U22)+2,MONTH(U22),DAY(U22))))</f>
        <v>42060</v>
      </c>
      <c r="W22" s="33" t="s">
        <v>44</v>
      </c>
      <c r="X22" s="35">
        <v>41353</v>
      </c>
      <c r="Y22" s="21">
        <f>IF(OR(X22="",Z22="",Z22="NOK", Z22="Attente"),"",(DATE(YEAR(X22)+2,MONTH(X22),DAY(X22))))</f>
        <v>42083</v>
      </c>
      <c r="Z22" s="33" t="s">
        <v>44</v>
      </c>
      <c r="AA22" s="35">
        <v>41341</v>
      </c>
      <c r="AB22" s="21">
        <f>IF(OR(AA22="",AC22="",AC22="NOK", AC22="Attente"),"",(DATE(YEAR(AA22)+2,MONTH(AA22),DAY(AA22))))</f>
        <v>42071</v>
      </c>
      <c r="AC22" s="33" t="s">
        <v>44</v>
      </c>
      <c r="AD22" s="35"/>
      <c r="AE22" s="21" t="str">
        <f>IF(OR(AD22="",AF22="",AF22="NOK", AF22="Attente"),"",(DATE(YEAR(AD22)+2,MONTH(AD22),DAY(AD22))))</f>
        <v/>
      </c>
      <c r="AF22" s="22" t="s">
        <v>39</v>
      </c>
      <c r="AG22" s="35"/>
      <c r="AH22" s="21" t="str">
        <f>IF(OR(AG22="",AI22="",AI22="NOK", AI22="Attente"),"",(DATE(YEAR(AG22)+2,MONTH(AG22),DAY(AG22))))</f>
        <v/>
      </c>
      <c r="AI22" s="22" t="s">
        <v>39</v>
      </c>
      <c r="AJ22" s="35"/>
      <c r="AK22" s="21" t="str">
        <f>IF(OR(AJ22="",AL22="",AL22="NOK", AL22="Attente"),"",(DATE(YEAR(AJ22)+2,MONTH(AJ22),DAY(AJ22))))</f>
        <v/>
      </c>
      <c r="AL22" s="22" t="s">
        <v>39</v>
      </c>
      <c r="AM22" s="37"/>
      <c r="AN22" s="21" t="str">
        <f>IF(OR(AM22="",AO22="",AO22="NOK", AO22="Attente"),"",(DATE(YEAR(AM22)+3,MONTH(AM22),DAY(AM22))))</f>
        <v/>
      </c>
      <c r="AO22" s="31" t="s">
        <v>39</v>
      </c>
      <c r="AP22" s="37"/>
      <c r="AQ22" s="38" t="str">
        <f>IF(OR(AP22="",AR22="",AR22="NOK", AR22="Attente"),"",(DATE(YEAR(AP22)+3,MONTH(AP22),DAY(AP22))))</f>
        <v/>
      </c>
      <c r="AR22" s="31" t="s">
        <v>39</v>
      </c>
      <c r="AS22" s="37">
        <v>40925</v>
      </c>
      <c r="AT22" s="24"/>
      <c r="AU22" s="31" t="s">
        <v>44</v>
      </c>
      <c r="AV22" s="35"/>
      <c r="AW22" s="21" t="str">
        <f>IF(OR(AV22="",AX22="",AX22="NOK", AX22="Attente"),"",(DATE(YEAR(AV22)+3,MONTH(AV22),DAY(AV22))))</f>
        <v/>
      </c>
      <c r="AX22" s="22" t="s">
        <v>39</v>
      </c>
      <c r="AY22" s="35"/>
      <c r="AZ22" s="21" t="str">
        <f>IF(OR(AY22="",BA22="",BA22="NOK", BA22="Attente"),"",(DATE(YEAR(AY22)+3,MONTH(AY22),DAY(AY22))))</f>
        <v/>
      </c>
      <c r="BA22" s="22" t="s">
        <v>39</v>
      </c>
      <c r="BB22" s="35"/>
      <c r="BC22" s="21" t="str">
        <f>IF(OR(BB22="",BD22="",BD22="NOK", BD22="Attente"),"",(DATE(YEAR(BB22)+3,MONTH(BB22),DAY(BB22))))</f>
        <v/>
      </c>
      <c r="BD22" s="22" t="s">
        <v>39</v>
      </c>
      <c r="BE22" s="35"/>
      <c r="BF22" s="21" t="str">
        <f>IF(OR(BE22="",BG22="",BG22="NOK", BG22="Attente"),"",(DATE(YEAR(BE22)+3,MONTH(BE22),DAY(BE22))))</f>
        <v/>
      </c>
      <c r="BG22" s="22" t="s">
        <v>39</v>
      </c>
      <c r="BH22" s="35"/>
      <c r="BI22" s="21" t="str">
        <f>IF(OR(BH22="",BJ22="",BJ22="NOK", BJ22="Attente"),"",(DATE(YEAR(BH22)+3,MONTH(BH22),DAY(BH22))))</f>
        <v/>
      </c>
      <c r="BJ22" s="22" t="s">
        <v>39</v>
      </c>
      <c r="BK22" s="25" t="str">
        <f>IF(OR($E22="Cableur",$E22="Tuyauteur",$E22="Garnisseur",$E22="Technicien TLS",$E22="Technicien Essai",$E22="Technicien FWI",$E22="Technicien de Contrôle"),"R",IF(OR($E22="Soudeur",$E22="Magasinier",$E22="Peintre",$E22="Technicien SQA",$E22="Technicien SPQD",$E22="Responsable Magasin",$E22="Technicien Supply Chain"),"NR",""))</f>
        <v>R</v>
      </c>
      <c r="BL22" s="25" t="str">
        <f>IF(OR($E22="Cableur",$E22="Technicien Essai",$E22="Technicien FWI",$E22="Technicien de Contrôle"),"R",IF(OR($E22="Soudeur",$E22="Garnisseur",$E22="Technicien TLS",$E22="Peintre",$E22="Magasinier",$E22="Tuyauteur",$E22="Peintre",$E22="Technicien SQA",$E22="Technicien SPQD",$E22="Responsable Magasin",$E22="Technicien Supply Chain"),"NR",""))</f>
        <v>NR</v>
      </c>
      <c r="BM22" s="25" t="str">
        <f>IF(OR($E22="Cableur",$E22="Technicien FWI",$E22="Magasinier",$E22="Peintre",$E22="Soudeur",$E22="Garnisseur",$E22="Technicien TLS",$E22="Tuyauteur",$E22="Technicien Essai",$E22="Technicien de Contrôle",$E22="Technicien SQA",$E22="Technicien SPQD",$E22="Responsable Magasin",$E22="Technicien Supply Chain"),"NR","")</f>
        <v>NR</v>
      </c>
      <c r="BN22" s="25" t="str">
        <f>IF(OR($E22="Cableur",$E22="Garnisseur",$E22="Technicien TLS",$E22="Tuyauteur",$E22="Technicien Essai",$E22="Technicien FWI",$E22="Technicien de Contrôle"),"R",IF(OR($E22="Soudeur",$E22="Magasinier",$E22="Peintre",$E22="Technicien SQA",$E22="Technicien SPQD",$E22="Responsable Magasin",$E22="Technicien Supply Chain"),"NR",""))</f>
        <v>R</v>
      </c>
      <c r="BO22" s="25" t="str">
        <f>IF(OR($E22="Cableur",$E22="Garnisseur",$E22="Tuyauteur",$E22="Technicien FWI",$E22="Soudeur",$E22="Peintre",$E22="Magasinier",$E22="Technicien TLS",$E22="Technicien Essai",$E22="Technicien de Contrôle",$E22="Technicien SQA",$E22="Technicien SPQD",$E22="Responsable Magasin",$E22="Technicien Supply Chain"),"NR","")</f>
        <v>NR</v>
      </c>
      <c r="BP22" s="25" t="str">
        <f>IF(OR($E22="Garnisseur",$E22="Technicien TLS",$E22="Tuyauteur",$E22="Technicien de Contrôle"),"R",IF(OR($E22="Soudeur",$E22="Cableur",$E22="Technicien Essai",$E22="Technicien FWI",$E22="Magasinier",$E22="Peintre",$E22="Technicien SQA",$E22="Technicien SPQD",$E22="Responsable Magasin",$E22="Technicien Supply Chain"),"NR",""))</f>
        <v>R</v>
      </c>
      <c r="BQ22" s="25" t="str">
        <f>IF(OR($E22="Cableur",$E22="Garnisseur",$E22="Technicien TLS",$E22="Magasinier",$E22="Tuyauteur",$E22="Technicien Essai",$E22="Technicien de Contrôle"),"R",IF(OR($E22="Soudeur",$E22="Peintre",$E22="Technicien FWI",$E22="Technicien SQA",$E22="Technicien SPQD",$E22="Responsable Magasin",$E22="Technicien Supply Chain"),"NR",""))</f>
        <v>R</v>
      </c>
      <c r="BR22" s="25" t="str">
        <f>IF(OR($E22="Soudeur",$E22="Peintre",$E22="Garnisseur",$E22="Tuyauteur",$E22="Cableur",$E22="Technicien FWI",$E22="Magasinier",$E22="Technicien TLS",$E22="Technicien Essai",$E22="Technicien de Contrôle",$E22="Technicien SQA",$E22="Technicien SPQD",$E22="Responsable Magasin",$E22="Technicien Supply Chain"),"NR","")</f>
        <v>NR</v>
      </c>
      <c r="BS22" s="25" t="str">
        <f>IF(OR($E22="Soudeur",$E22="Garnisseur",$E22="Peintre",$E22="Cableur",$E22="Tuyauteur",$E22="Technicien Essai",$E22="Technicien FWI",$E22="Magasinier",$E22="Technicien TLS",$E22="Technicien de Contrôle",$E22="Technicien SQA",$E22="Technicien SPQD",$E22="Responsable Magasin",$E22="Technicien Supply Chain"),"NR","")</f>
        <v>NR</v>
      </c>
      <c r="BT22" s="25" t="str">
        <f>IF(OR($E22="Soudeur",$E22="Garnisseur",$E22="Peintre",$E22="Cableur",$E22="Tuyauteur",$E22="Technicien Essai",$E22="Technicien FWI",$E22="Magasinier",$E22="Technicien TLS",$E22="Technicien de Contrôle",$E22="Responsable Service",$E22="Manager",$E22="Technicien SQA",$E22="Technicien SPQD",$E22="Responsable Magasin",$E22="Technicien Supply Chain"),"NR","")</f>
        <v>NR</v>
      </c>
      <c r="BU22" s="25" t="str">
        <f>IF(OR($E22="Soudeur",$E22="Garnisseur",$E22="Peintre",$E22="Cableur",$E22="Tuyauteur",$E22="Technicien Essai",$E22="Technicien FWI",$E22="Magasinier",$E22="Technicien TLS",$E22="Technicien de Contrôle",$E22="Responsable Service",$E22="Manager",$E22="Technicien SQA",$E22="Technicien SPQD",$E22="Responsable Magasin",$E22="Technicien Supply Chain"),"NR","")</f>
        <v>NR</v>
      </c>
      <c r="BV22" s="25" t="str">
        <f>IF(OR($E22="Soudeur",$E22="Garnisseur",$E22="Peintre",$E22="Cableur",$E22="Tuyauteur",$E22="Technicien Essai",$E22="Technicien FWI",$E22="Magasinier",$E22="Technicien TLS",$E22="Technicien de Contrôle",$E22="Responsable Service",$E22="Manager",$E22="Technicien SQA",$E22="Technicien SPQD",$E22="Responsable Magasin",$E22="Technicien Supply Chain"),"NR","")</f>
        <v>NR</v>
      </c>
      <c r="BW22" s="25" t="str">
        <f>IF(OR($E22="Soudeur",$E22="Garnisseur",$E22="Peintre",$E22="Cableur",$E22="Tuyauteur",$E22="Technicien Essai",$E22="Technicien FWI",$E22="Magasinier",$E22="Technicien TLS",$E22="Technicien de Contrôle",$E22="Responsable Service",$E22="Manager",$E22="Technicien SQA",$E22="Technicien SPQD",$E22="Responsable Magasin",$E22="Technicien Supply Chain"),"NR","")</f>
        <v>NR</v>
      </c>
      <c r="BX22" s="25" t="str">
        <f>IF(OR($E22="Soudeur",$E22="Garnisseur",$E22="Peintre",$E22="Cableur",$E22="Tuyauteur",$E22="Technicien Essai",$E22="Technicien FWI",$E22="Magasinier",$E22="Technicien TLS",$E22="Technicien de Contrôle",$E22="Responsable Service",$E22="Manager",$E22="Technicien SQA",$E22="Technicien SPQD",$E22="Responsable Magasin",$E22="Technicien Supply Chain"),"NR","")</f>
        <v>NR</v>
      </c>
      <c r="BY22" s="25" t="str">
        <f>IF(OR($E22="Cableur",$E22="Tuyauteur",$E22="Garnisseur",$E22="Technicien TLS",$E22="Technicien Essai",$E22="Technicien FWI",$E22="Technicien de Contrôle",$E22="Soudeur",$E22="Magasinier",$E22="Peintre",$E22="Manager",$E22="Responsable Service",$E22="Technicien Indus",$E22="Technicien SQA",$E22="Technicien SPQD",$E22="Responsable Magasin",$E22="Technicien Supply Chain"),"R")</f>
        <v>R</v>
      </c>
      <c r="BZ22" s="25" t="str">
        <f>IF(OR($E22="Cableur",$E22="Tuyauteur",$E22="Garnisseur",$E22="Technicien TLS",$E22="Technicien Essai",$E22="Technicien FWI",$E22="Technicien de Contrôle",$E22="Soudeur",$E22="Magasinier",$E22="Peintre",$E22="Manager",$E22="Responsable Service",$E22="Technicien Indus",$E22="Technicien SQA",$E22="Technicien SPQD",$E22="Responsable Magasin",$E22="Technicien Supply Chain"),"R")</f>
        <v>R</v>
      </c>
      <c r="CA22" s="25" t="str">
        <f>IF(OR($E22="Cableur",$E22="Tuyauteur",$E22="Garnisseur",$E22="Technicien TLS",$E22="Technicien Essai",$E22="Technicien FWI",$E22="Technicien de Contrôle",$E22="Soudeur",$E22="Magasinier",$E22="Peintre",$E22="Manager",$E22="Responsable Service",$E22="Technicien Indus",$E22="Technicien SQA",$E22="Technicien SPQD",$E22="Responsable Magasin",$E22="Technicien Supply Chain"),"R")</f>
        <v>R</v>
      </c>
      <c r="CB22" s="25" t="str">
        <f>IF(OR($E22="Cableur",$E22="Tuyauteur",$E22="Garnisseur",$E22="Technicien TLS",$E22="Technicien Essai",$E22="Technicien FWI",$E22="Technicien de Contrôle",$E22="Soudeur",$E22="Magasinier",$E22="Peintre",$E22="Manager",$E22="Responsable Service",$E22="Technicien Indus",$E22="Technicien SQA",$E22="Technicien SPQD",$E22="Responsable Magasin",$E22="Technicien Supply Chain"),"R")</f>
        <v>R</v>
      </c>
      <c r="CC22" s="25" t="str">
        <f>IF(OR($E22="Cableur",$E22="Tuyauteur",$E22="Garnisseur",$E22="Technicien TLS",$E22="Technicien Essai",$E22="Technicien FWI",$E22="Technicien de Contrôle",$E22="Soudeur",$E22="Magasinier",$E22="Peintre",$E22="Manager",$E22="Responsable Service",$E22="Technicien Indus",$E22="Technicien SQA",$E22="Technicien SPQD",$E22="Responsable Magasin",$E22="Technicien Supply Chain"),"R")</f>
        <v>R</v>
      </c>
      <c r="CD22" s="26">
        <f>IF(COUNTIF(BK22:CC22,"R")=0,"",COUNTIF(BK22:CC22,"R"))</f>
        <v>9</v>
      </c>
      <c r="CE22" s="27" t="str">
        <f>IF(AND($F22&lt;&gt;"",$BK22="R"),"OB","")</f>
        <v>OB</v>
      </c>
      <c r="CF22" s="27" t="str">
        <f>IF(AND($I22&lt;&gt;"",$BL22="R"),"OB","")</f>
        <v/>
      </c>
      <c r="CG22" s="27" t="str">
        <f>IF(AND($L22&lt;&gt;"",$BM22="R"),"OB","")</f>
        <v/>
      </c>
      <c r="CH22" s="27" t="str">
        <f>IF(AND($O22&lt;&gt;"",$BN22="R"),"OB","")</f>
        <v>OB</v>
      </c>
      <c r="CI22" s="27" t="str">
        <f>IF(AND($R22&lt;&gt;"",$BO22="R"),"OB","")</f>
        <v/>
      </c>
      <c r="CJ22" s="27" t="str">
        <f>IF(AND($U22&lt;&gt;"",$BP22="R"),"OB","")</f>
        <v>OB</v>
      </c>
      <c r="CK22" s="27" t="str">
        <f>IF(AND($X22&lt;&gt;"",$BQ22="R"),"OB","")</f>
        <v>OB</v>
      </c>
      <c r="CL22" s="27" t="str">
        <f>IF(AND($AS22&lt;&gt;"",$BR22="R"),"OB","")</f>
        <v/>
      </c>
      <c r="CM22" s="27" t="str">
        <f>IF(AND($AA22&lt;&gt;"",$BS22="R"),"OB","")</f>
        <v/>
      </c>
      <c r="CN22" s="27" t="str">
        <f>IF(AND($AM22&lt;&gt;"",$BT22="R"),"OB","")</f>
        <v/>
      </c>
      <c r="CO22" s="27" t="str">
        <f>IF(AND($AP22&lt;&gt;"",$BU22="R"),"OB","")</f>
        <v/>
      </c>
      <c r="CP22" s="27" t="str">
        <f>IF(AND($AD22&lt;&gt;"",$BV22="R"),"OB","")</f>
        <v/>
      </c>
      <c r="CQ22" s="27" t="str">
        <f>IF(AND($AJ22&lt;&gt;"",$BW22="R"),"OB","")</f>
        <v/>
      </c>
      <c r="CR22" s="27" t="str">
        <f>IF(AND($AG22&lt;&gt;"",$BX22="R"),"OB","")</f>
        <v/>
      </c>
      <c r="CS22" s="27" t="str">
        <f>IF(AND($AV22&lt;&gt;"",$BY22="R"),"OB","")</f>
        <v/>
      </c>
      <c r="CT22" s="27" t="str">
        <f>IF(AND($AY22&lt;&gt;"",$BZ22="R"),"OB","")</f>
        <v/>
      </c>
      <c r="CU22" s="27" t="str">
        <f>IF(AND($BB22&lt;&gt;"",$CA22="R"),"OB","")</f>
        <v/>
      </c>
      <c r="CV22" s="27" t="str">
        <f>IF(AND($BE22&lt;&gt;"",$CB22="R"),"OB","")</f>
        <v/>
      </c>
      <c r="CW22" s="27" t="str">
        <f>IF(AND($BH22&lt;&gt;"",$CC22="R"),"OB","")</f>
        <v/>
      </c>
      <c r="CX22" s="27">
        <f>IF(COUNTIF(CE22:CW22,"OB")=0,0,COUNTIF(CE22:CW22,"OB"))</f>
        <v>4</v>
      </c>
      <c r="CY22" s="27" t="str">
        <f>IF(AND($F22&lt;&gt;"",$BK22="NR"),"NOB","")</f>
        <v/>
      </c>
      <c r="CZ22" s="27" t="str">
        <f>IF(AND($I22&lt;&gt;"",$BL22="NR"),"NOB","")</f>
        <v/>
      </c>
      <c r="DA22" s="27" t="str">
        <f>IF(AND($L22&lt;&gt;"",$BM22="NR"),"NOB","")</f>
        <v>NOB</v>
      </c>
      <c r="DB22" s="27" t="str">
        <f>IF(AND($O22&lt;&gt;"",$BN22="NR"),"NOB","")</f>
        <v/>
      </c>
      <c r="DC22" s="27" t="str">
        <f>IF(AND($R22&lt;&gt;"",$BO22="NR"),"NOB","")</f>
        <v/>
      </c>
      <c r="DD22" s="27" t="str">
        <f>IF(AND($U22&lt;&gt;"",$BP22="NR"),"NOB","")</f>
        <v/>
      </c>
      <c r="DE22" s="27" t="str">
        <f>IF(AND($X22&lt;&gt;"",$BQ22="NR"),"NOB","")</f>
        <v/>
      </c>
      <c r="DF22" s="27" t="str">
        <f>IF(AND($AA22&lt;&gt;"",$BS22="NR"),"NOB","")</f>
        <v>NOB</v>
      </c>
      <c r="DG22" s="27" t="str">
        <f>IF(AND($AM22&lt;&gt;"",$BT22="NR"),"NOB","")</f>
        <v/>
      </c>
      <c r="DH22" s="27" t="str">
        <f>IF(AND($AP22&lt;&gt;"",$BU22="NR"),"NOB","")</f>
        <v/>
      </c>
      <c r="DI22" s="27" t="str">
        <f>IF(AND($AD22&lt;&gt;"",$BV22="NR"),"NOB","")</f>
        <v/>
      </c>
      <c r="DJ22" s="27" t="str">
        <f>IF(AND($AJ22&lt;&gt;"",$BW22="NR"),"NOB","")</f>
        <v/>
      </c>
      <c r="DK22" s="27" t="str">
        <f>IF(AND($AG22&lt;&gt;"",$BX22="NR"),"NOB","")</f>
        <v/>
      </c>
      <c r="DL22" s="27" t="str">
        <f>IF(AND($AV22&lt;&gt;"",$BY22="NR"),"NOB","")</f>
        <v/>
      </c>
      <c r="DM22" s="27" t="str">
        <f>IF(AND($AY22&lt;&gt;"",$BZ22="NR"),"NOB","")</f>
        <v/>
      </c>
      <c r="DN22" s="27" t="str">
        <f>IF(AND($BB22&lt;&gt;"",$CA22="NR"),"NOB","")</f>
        <v/>
      </c>
      <c r="DO22" s="27" t="str">
        <f>IF(AND($BE22&lt;&gt;"",$CB22="NR"),"NOB","")</f>
        <v/>
      </c>
      <c r="DP22" s="27" t="str">
        <f>IF(AND($BH22&lt;&gt;"",$CC22="NR"),"NOB","")</f>
        <v/>
      </c>
      <c r="DQ22" s="27">
        <f>IF(COUNTIF(CY22:DP22,"NOB")=0,0,COUNTIF(CY22:DP22,"NOB"))</f>
        <v>2</v>
      </c>
      <c r="DR22" s="57">
        <f>IFERROR(CX22/CD22,"")</f>
        <v>0.44444444444444442</v>
      </c>
    </row>
    <row r="23" spans="1:122">
      <c r="A23" s="29" t="s">
        <v>75</v>
      </c>
      <c r="B23" s="58" t="s">
        <v>76</v>
      </c>
      <c r="C23" s="18" t="s">
        <v>47</v>
      </c>
      <c r="D23" s="18" t="s">
        <v>52</v>
      </c>
      <c r="E23" s="31" t="s">
        <v>38</v>
      </c>
      <c r="F23" s="55">
        <v>41683</v>
      </c>
      <c r="G23" s="21">
        <f>IF(OR(F23="",H23="",H23="NOK", H23="Attente"),"",(DATE(YEAR(F23)+2,MONTH(F23),DAY(F23))))</f>
        <v>42413</v>
      </c>
      <c r="H23" s="56" t="s">
        <v>44</v>
      </c>
      <c r="I23" s="34"/>
      <c r="J23" s="21" t="str">
        <f>IF(OR(I23="",K23="",K23="NOK", K23="Attente"),"",(DATE(YEAR(I23)+2,MONTH(I23),DAY(I23))))</f>
        <v/>
      </c>
      <c r="K23" s="31" t="s">
        <v>39</v>
      </c>
      <c r="L23" s="35">
        <v>41338</v>
      </c>
      <c r="M23" s="21">
        <f>IF(OR(L23="",N23="",N23="NOK", N23="Attente"),"",(DATE(YEAR(L23)+2,MONTH(L23),DAY(L23))))</f>
        <v>42068</v>
      </c>
      <c r="N23" s="33" t="s">
        <v>44</v>
      </c>
      <c r="O23" s="35">
        <v>41445</v>
      </c>
      <c r="P23" s="21">
        <f>IF(OR(O23="",Q23="",Q23="NOK", Q23="Attente"),"",(DATE(YEAR(O23)+2,MONTH(O23),DAY(O23))))</f>
        <v>42175</v>
      </c>
      <c r="Q23" s="33" t="s">
        <v>44</v>
      </c>
      <c r="R23" s="35">
        <v>40925</v>
      </c>
      <c r="S23" s="21" t="str">
        <f>IF(OR(R23="",T23="",T23="NOK", T23="Attente"),"",(DATE(YEAR(R23)+2,MONTH(R23),DAY(R23))))</f>
        <v/>
      </c>
      <c r="T23" s="31" t="s">
        <v>77</v>
      </c>
      <c r="U23" s="34"/>
      <c r="V23" s="21" t="str">
        <f>IF(OR(U23="",W23="",W23="NOK", W23="Attente"),"",(DATE(YEAR(U23)+2,MONTH(U23),DAY(U23))))</f>
        <v/>
      </c>
      <c r="W23" s="31" t="s">
        <v>39</v>
      </c>
      <c r="X23" s="35">
        <v>41449</v>
      </c>
      <c r="Y23" s="21">
        <f>IF(OR(X23="",Z23="",Z23="NOK", Z23="Attente"),"",(DATE(YEAR(X23)+2,MONTH(X23),DAY(X23))))</f>
        <v>42179</v>
      </c>
      <c r="Z23" s="33" t="s">
        <v>44</v>
      </c>
      <c r="AA23" s="35">
        <v>41158</v>
      </c>
      <c r="AB23" s="21">
        <f>IF(OR(AA23="",AC23="",AC23="NOK", AC23="Attente"),"",(DATE(YEAR(AA23)+2,MONTH(AA23),DAY(AA23))))</f>
        <v>41888</v>
      </c>
      <c r="AC23" s="33" t="s">
        <v>44</v>
      </c>
      <c r="AD23" s="35"/>
      <c r="AE23" s="21" t="str">
        <f>IF(OR(AD23="",AF23="",AF23="NOK", AF23="Attente"),"",(DATE(YEAR(AD23)+2,MONTH(AD23),DAY(AD23))))</f>
        <v/>
      </c>
      <c r="AF23" s="22" t="s">
        <v>39</v>
      </c>
      <c r="AG23" s="35"/>
      <c r="AH23" s="21" t="str">
        <f>IF(OR(AG23="",AI23="",AI23="NOK", AI23="Attente"),"",(DATE(YEAR(AG23)+2,MONTH(AG23),DAY(AG23))))</f>
        <v/>
      </c>
      <c r="AI23" s="22" t="s">
        <v>39</v>
      </c>
      <c r="AJ23" s="35"/>
      <c r="AK23" s="21" t="str">
        <f>IF(OR(AJ23="",AL23="",AL23="NOK", AL23="Attente"),"",(DATE(YEAR(AJ23)+2,MONTH(AJ23),DAY(AJ23))))</f>
        <v/>
      </c>
      <c r="AL23" s="22" t="s">
        <v>39</v>
      </c>
      <c r="AM23" s="37"/>
      <c r="AN23" s="21" t="str">
        <f>IF(OR(AM23="",AO23="",AO23="NOK", AO23="Attente"),"",(DATE(YEAR(AM23)+3,MONTH(AM23),DAY(AM23))))</f>
        <v/>
      </c>
      <c r="AO23" s="31" t="s">
        <v>39</v>
      </c>
      <c r="AP23" s="37"/>
      <c r="AQ23" s="38" t="str">
        <f>IF(OR(AP23="",AR23="",AR23="NOK", AR23="Attente"),"",(DATE(YEAR(AP23)+3,MONTH(AP23),DAY(AP23))))</f>
        <v/>
      </c>
      <c r="AR23" s="31" t="s">
        <v>39</v>
      </c>
      <c r="AS23" s="37">
        <v>41551</v>
      </c>
      <c r="AT23" s="24"/>
      <c r="AU23" s="31" t="s">
        <v>44</v>
      </c>
      <c r="AV23" s="35">
        <v>41584</v>
      </c>
      <c r="AW23" s="21">
        <f>IF(OR(AV23="",AX23="",AX23="NOK", AX23="Attente"),"",(DATE(YEAR(AV23)+3,MONTH(AV23),DAY(AV23))))</f>
        <v>42680</v>
      </c>
      <c r="AX23" s="22" t="s">
        <v>44</v>
      </c>
      <c r="AY23" s="35"/>
      <c r="AZ23" s="21" t="str">
        <f>IF(OR(AY23="",BA23="",BA23="NOK", BA23="Attente"),"",(DATE(YEAR(AY23)+3,MONTH(AY23),DAY(AY23))))</f>
        <v/>
      </c>
      <c r="BA23" s="22" t="s">
        <v>39</v>
      </c>
      <c r="BB23" s="35"/>
      <c r="BC23" s="21" t="str">
        <f>IF(OR(BB23="",BD23="",BD23="NOK", BD23="Attente"),"",(DATE(YEAR(BB23)+3,MONTH(BB23),DAY(BB23))))</f>
        <v/>
      </c>
      <c r="BD23" s="22" t="s">
        <v>39</v>
      </c>
      <c r="BE23" s="35"/>
      <c r="BF23" s="21" t="str">
        <f>IF(OR(BE23="",BG23="",BG23="NOK", BG23="Attente"),"",(DATE(YEAR(BE23)+3,MONTH(BE23),DAY(BE23))))</f>
        <v/>
      </c>
      <c r="BG23" s="22" t="s">
        <v>39</v>
      </c>
      <c r="BH23" s="35"/>
      <c r="BI23" s="21" t="str">
        <f>IF(OR(BH23="",BJ23="",BJ23="NOK", BJ23="Attente"),"",(DATE(YEAR(BH23)+3,MONTH(BH23),DAY(BH23))))</f>
        <v/>
      </c>
      <c r="BJ23" s="22" t="s">
        <v>39</v>
      </c>
      <c r="BK23" s="25" t="str">
        <f>IF(OR($E23="Cableur",$E23="Tuyauteur",$E23="Garnisseur",$E23="Technicien TLS",$E23="Technicien Essai",$E23="Technicien FWI",$E23="Technicien de Contrôle"),"R",IF(OR($E23="Soudeur",$E23="Magasinier",$E23="Peintre",$E23="Technicien SQA",$E23="Technicien SPQD",$E23="Responsable Magasin",$E23="Technicien Supply Chain"),"NR",""))</f>
        <v>R</v>
      </c>
      <c r="BL23" s="25" t="str">
        <f>IF(OR($E23="Cableur",$E23="Technicien Essai",$E23="Technicien FWI",$E23="Technicien de Contrôle"),"R",IF(OR($E23="Soudeur",$E23="Garnisseur",$E23="Technicien TLS",$E23="Peintre",$E23="Magasinier",$E23="Tuyauteur",$E23="Peintre",$E23="Technicien SQA",$E23="Technicien SPQD",$E23="Responsable Magasin",$E23="Technicien Supply Chain"),"NR",""))</f>
        <v>NR</v>
      </c>
      <c r="BM23" s="25" t="str">
        <f>IF(OR($E23="Cableur",$E23="Technicien FWI",$E23="Magasinier",$E23="Peintre",$E23="Soudeur",$E23="Garnisseur",$E23="Technicien TLS",$E23="Tuyauteur",$E23="Technicien Essai",$E23="Technicien de Contrôle",$E23="Technicien SQA",$E23="Technicien SPQD",$E23="Responsable Magasin",$E23="Technicien Supply Chain"),"NR","")</f>
        <v>NR</v>
      </c>
      <c r="BN23" s="25" t="str">
        <f>IF(OR($E23="Cableur",$E23="Garnisseur",$E23="Technicien TLS",$E23="Tuyauteur",$E23="Technicien Essai",$E23="Technicien FWI",$E23="Technicien de Contrôle"),"R",IF(OR($E23="Soudeur",$E23="Magasinier",$E23="Peintre",$E23="Technicien SQA",$E23="Technicien SPQD",$E23="Responsable Magasin",$E23="Technicien Supply Chain"),"NR",""))</f>
        <v>R</v>
      </c>
      <c r="BO23" s="25" t="str">
        <f>IF(OR($E23="Cableur",$E23="Garnisseur",$E23="Tuyauteur",$E23="Technicien FWI",$E23="Soudeur",$E23="Peintre",$E23="Magasinier",$E23="Technicien TLS",$E23="Technicien Essai",$E23="Technicien de Contrôle",$E23="Technicien SQA",$E23="Technicien SPQD",$E23="Responsable Magasin",$E23="Technicien Supply Chain"),"NR","")</f>
        <v>NR</v>
      </c>
      <c r="BP23" s="25" t="str">
        <f>IF(OR($E23="Garnisseur",$E23="Technicien TLS",$E23="Tuyauteur",$E23="Technicien de Contrôle"),"R",IF(OR($E23="Soudeur",$E23="Cableur",$E23="Technicien Essai",$E23="Technicien FWI",$E23="Magasinier",$E23="Peintre",$E23="Technicien SQA",$E23="Technicien SPQD",$E23="Responsable Magasin",$E23="Technicien Supply Chain"),"NR",""))</f>
        <v>R</v>
      </c>
      <c r="BQ23" s="25" t="str">
        <f>IF(OR($E23="Cableur",$E23="Garnisseur",$E23="Technicien TLS",$E23="Magasinier",$E23="Tuyauteur",$E23="Technicien Essai",$E23="Technicien de Contrôle"),"R",IF(OR($E23="Soudeur",$E23="Peintre",$E23="Technicien FWI",$E23="Technicien SQA",$E23="Technicien SPQD",$E23="Responsable Magasin",$E23="Technicien Supply Chain"),"NR",""))</f>
        <v>R</v>
      </c>
      <c r="BR23" s="25" t="str">
        <f>IF(OR($E23="Soudeur",$E23="Peintre",$E23="Garnisseur",$E23="Tuyauteur",$E23="Cableur",$E23="Technicien FWI",$E23="Magasinier",$E23="Technicien TLS",$E23="Technicien Essai",$E23="Technicien de Contrôle",$E23="Technicien SQA",$E23="Technicien SPQD",$E23="Responsable Magasin",$E23="Technicien Supply Chain"),"NR","")</f>
        <v>NR</v>
      </c>
      <c r="BS23" s="25" t="str">
        <f>IF(OR($E23="Soudeur",$E23="Garnisseur",$E23="Peintre",$E23="Cableur",$E23="Tuyauteur",$E23="Technicien Essai",$E23="Technicien FWI",$E23="Magasinier",$E23="Technicien TLS",$E23="Technicien de Contrôle",$E23="Technicien SQA",$E23="Technicien SPQD",$E23="Responsable Magasin",$E23="Technicien Supply Chain"),"NR","")</f>
        <v>NR</v>
      </c>
      <c r="BT23" s="25" t="str">
        <f>IF(OR($E23="Soudeur",$E23="Garnisseur",$E23="Peintre",$E23="Cableur",$E23="Tuyauteur",$E23="Technicien Essai",$E23="Technicien FWI",$E23="Magasinier",$E23="Technicien TLS",$E23="Technicien de Contrôle",$E23="Responsable Service",$E23="Manager",$E23="Technicien SQA",$E23="Technicien SPQD",$E23="Responsable Magasin",$E23="Technicien Supply Chain"),"NR","")</f>
        <v>NR</v>
      </c>
      <c r="BU23" s="25" t="str">
        <f>IF(OR($E23="Soudeur",$E23="Garnisseur",$E23="Peintre",$E23="Cableur",$E23="Tuyauteur",$E23="Technicien Essai",$E23="Technicien FWI",$E23="Magasinier",$E23="Technicien TLS",$E23="Technicien de Contrôle",$E23="Responsable Service",$E23="Manager",$E23="Technicien SQA",$E23="Technicien SPQD",$E23="Responsable Magasin",$E23="Technicien Supply Chain"),"NR","")</f>
        <v>NR</v>
      </c>
      <c r="BV23" s="25" t="str">
        <f>IF(OR($E23="Soudeur",$E23="Garnisseur",$E23="Peintre",$E23="Cableur",$E23="Tuyauteur",$E23="Technicien Essai",$E23="Technicien FWI",$E23="Magasinier",$E23="Technicien TLS",$E23="Technicien de Contrôle",$E23="Responsable Service",$E23="Manager",$E23="Technicien SQA",$E23="Technicien SPQD",$E23="Responsable Magasin",$E23="Technicien Supply Chain"),"NR","")</f>
        <v>NR</v>
      </c>
      <c r="BW23" s="25" t="str">
        <f>IF(OR($E23="Soudeur",$E23="Garnisseur",$E23="Peintre",$E23="Cableur",$E23="Tuyauteur",$E23="Technicien Essai",$E23="Technicien FWI",$E23="Magasinier",$E23="Technicien TLS",$E23="Technicien de Contrôle",$E23="Responsable Service",$E23="Manager",$E23="Technicien SQA",$E23="Technicien SPQD",$E23="Responsable Magasin",$E23="Technicien Supply Chain"),"NR","")</f>
        <v>NR</v>
      </c>
      <c r="BX23" s="25" t="str">
        <f>IF(OR($E23="Soudeur",$E23="Garnisseur",$E23="Peintre",$E23="Cableur",$E23="Tuyauteur",$E23="Technicien Essai",$E23="Technicien FWI",$E23="Magasinier",$E23="Technicien TLS",$E23="Technicien de Contrôle",$E23="Responsable Service",$E23="Manager",$E23="Technicien SQA",$E23="Technicien SPQD",$E23="Responsable Magasin",$E23="Technicien Supply Chain"),"NR","")</f>
        <v>NR</v>
      </c>
      <c r="BY23" s="25" t="str">
        <f>IF(OR($E23="Cableur",$E23="Tuyauteur",$E23="Garnisseur",$E23="Technicien TLS",$E23="Technicien Essai",$E23="Technicien FWI",$E23="Technicien de Contrôle",$E23="Soudeur",$E23="Magasinier",$E23="Peintre",$E23="Manager",$E23="Responsable Service",$E23="Technicien Indus",$E23="Technicien SQA",$E23="Technicien SPQD",$E23="Responsable Magasin",$E23="Technicien Supply Chain"),"R")</f>
        <v>R</v>
      </c>
      <c r="BZ23" s="25" t="str">
        <f>IF(OR($E23="Cableur",$E23="Tuyauteur",$E23="Garnisseur",$E23="Technicien TLS",$E23="Technicien Essai",$E23="Technicien FWI",$E23="Technicien de Contrôle",$E23="Soudeur",$E23="Magasinier",$E23="Peintre",$E23="Manager",$E23="Responsable Service",$E23="Technicien Indus",$E23="Technicien SQA",$E23="Technicien SPQD",$E23="Responsable Magasin",$E23="Technicien Supply Chain"),"R")</f>
        <v>R</v>
      </c>
      <c r="CA23" s="25" t="str">
        <f>IF(OR($E23="Cableur",$E23="Tuyauteur",$E23="Garnisseur",$E23="Technicien TLS",$E23="Technicien Essai",$E23="Technicien FWI",$E23="Technicien de Contrôle",$E23="Soudeur",$E23="Magasinier",$E23="Peintre",$E23="Manager",$E23="Responsable Service",$E23="Technicien Indus",$E23="Technicien SQA",$E23="Technicien SPQD",$E23="Responsable Magasin",$E23="Technicien Supply Chain"),"R")</f>
        <v>R</v>
      </c>
      <c r="CB23" s="25" t="str">
        <f>IF(OR($E23="Cableur",$E23="Tuyauteur",$E23="Garnisseur",$E23="Technicien TLS",$E23="Technicien Essai",$E23="Technicien FWI",$E23="Technicien de Contrôle",$E23="Soudeur",$E23="Magasinier",$E23="Peintre",$E23="Manager",$E23="Responsable Service",$E23="Technicien Indus",$E23="Technicien SQA",$E23="Technicien SPQD",$E23="Responsable Magasin",$E23="Technicien Supply Chain"),"R")</f>
        <v>R</v>
      </c>
      <c r="CC23" s="25" t="str">
        <f>IF(OR($E23="Cableur",$E23="Tuyauteur",$E23="Garnisseur",$E23="Technicien TLS",$E23="Technicien Essai",$E23="Technicien FWI",$E23="Technicien de Contrôle",$E23="Soudeur",$E23="Magasinier",$E23="Peintre",$E23="Manager",$E23="Responsable Service",$E23="Technicien Indus",$E23="Technicien SQA",$E23="Technicien SPQD",$E23="Responsable Magasin",$E23="Technicien Supply Chain"),"R")</f>
        <v>R</v>
      </c>
      <c r="CD23" s="26">
        <f>IF(COUNTIF(BK23:CC23,"R")=0,"",COUNTIF(BK23:CC23,"R"))</f>
        <v>9</v>
      </c>
      <c r="CE23" s="27" t="str">
        <f>IF(AND($F23&lt;&gt;"",$BK23="R"),"OB","")</f>
        <v>OB</v>
      </c>
      <c r="CF23" s="27" t="str">
        <f>IF(AND($I23&lt;&gt;"",$BL23="R"),"OB","")</f>
        <v/>
      </c>
      <c r="CG23" s="27" t="str">
        <f>IF(AND($L23&lt;&gt;"",$BM23="R"),"OB","")</f>
        <v/>
      </c>
      <c r="CH23" s="27" t="str">
        <f>IF(AND($O23&lt;&gt;"",$BN23="R"),"OB","")</f>
        <v>OB</v>
      </c>
      <c r="CI23" s="27" t="str">
        <f>IF(AND($R23&lt;&gt;"",$BO23="R"),"OB","")</f>
        <v/>
      </c>
      <c r="CJ23" s="27" t="str">
        <f>IF(AND($U23&lt;&gt;"",$BP23="R"),"OB","")</f>
        <v/>
      </c>
      <c r="CK23" s="27" t="str">
        <f>IF(AND($X23&lt;&gt;"",$BQ23="R"),"OB","")</f>
        <v>OB</v>
      </c>
      <c r="CL23" s="27" t="str">
        <f>IF(AND($AS23&lt;&gt;"",$BR23="R"),"OB","")</f>
        <v/>
      </c>
      <c r="CM23" s="27" t="str">
        <f>IF(AND($AA23&lt;&gt;"",$BS23="R"),"OB","")</f>
        <v/>
      </c>
      <c r="CN23" s="27" t="str">
        <f>IF(AND($AM23&lt;&gt;"",$BT23="R"),"OB","")</f>
        <v/>
      </c>
      <c r="CO23" s="27" t="str">
        <f>IF(AND($AP23&lt;&gt;"",$BU23="R"),"OB","")</f>
        <v/>
      </c>
      <c r="CP23" s="27" t="str">
        <f>IF(AND($AD23&lt;&gt;"",$BV23="R"),"OB","")</f>
        <v/>
      </c>
      <c r="CQ23" s="27" t="str">
        <f>IF(AND($AJ23&lt;&gt;"",$BW23="R"),"OB","")</f>
        <v/>
      </c>
      <c r="CR23" s="27" t="str">
        <f>IF(AND($AG23&lt;&gt;"",$BX23="R"),"OB","")</f>
        <v/>
      </c>
      <c r="CS23" s="27" t="str">
        <f>IF(AND($AV23&lt;&gt;"",$BY23="R"),"OB","")</f>
        <v>OB</v>
      </c>
      <c r="CT23" s="27" t="str">
        <f>IF(AND($AY23&lt;&gt;"",$BZ23="R"),"OB","")</f>
        <v/>
      </c>
      <c r="CU23" s="27" t="str">
        <f>IF(AND($BB23&lt;&gt;"",$CA23="R"),"OB","")</f>
        <v/>
      </c>
      <c r="CV23" s="27" t="str">
        <f>IF(AND($BE23&lt;&gt;"",$CB23="R"),"OB","")</f>
        <v/>
      </c>
      <c r="CW23" s="27" t="str">
        <f>IF(AND($BH23&lt;&gt;"",$CC23="R"),"OB","")</f>
        <v/>
      </c>
      <c r="CX23" s="27">
        <f>IF(COUNTIF(CE23:CW23,"OB")=0,0,COUNTIF(CE23:CW23,"OB"))</f>
        <v>4</v>
      </c>
      <c r="CY23" s="27" t="str">
        <f>IF(AND($F23&lt;&gt;"",$BK23="NR"),"NOB","")</f>
        <v/>
      </c>
      <c r="CZ23" s="27" t="str">
        <f>IF(AND($I23&lt;&gt;"",$BL23="NR"),"NOB","")</f>
        <v/>
      </c>
      <c r="DA23" s="27" t="str">
        <f>IF(AND($L23&lt;&gt;"",$BM23="NR"),"NOB","")</f>
        <v>NOB</v>
      </c>
      <c r="DB23" s="27" t="str">
        <f>IF(AND($O23&lt;&gt;"",$BN23="NR"),"NOB","")</f>
        <v/>
      </c>
      <c r="DC23" s="27" t="str">
        <f>IF(AND($R23&lt;&gt;"",$BO23="NR"),"NOB","")</f>
        <v>NOB</v>
      </c>
      <c r="DD23" s="27" t="str">
        <f>IF(AND($U23&lt;&gt;"",$BP23="NR"),"NOB","")</f>
        <v/>
      </c>
      <c r="DE23" s="27" t="str">
        <f>IF(AND($X23&lt;&gt;"",$BQ23="NR"),"NOB","")</f>
        <v/>
      </c>
      <c r="DF23" s="27" t="str">
        <f>IF(AND($AA23&lt;&gt;"",$BS23="NR"),"NOB","")</f>
        <v>NOB</v>
      </c>
      <c r="DG23" s="27" t="str">
        <f>IF(AND($AM23&lt;&gt;"",$BT23="NR"),"NOB","")</f>
        <v/>
      </c>
      <c r="DH23" s="27" t="str">
        <f>IF(AND($AP23&lt;&gt;"",$BU23="NR"),"NOB","")</f>
        <v/>
      </c>
      <c r="DI23" s="27" t="str">
        <f>IF(AND($AD23&lt;&gt;"",$BV23="NR"),"NOB","")</f>
        <v/>
      </c>
      <c r="DJ23" s="27" t="str">
        <f>IF(AND($AJ23&lt;&gt;"",$BW23="NR"),"NOB","")</f>
        <v/>
      </c>
      <c r="DK23" s="27" t="str">
        <f>IF(AND($AG23&lt;&gt;"",$BX23="NR"),"NOB","")</f>
        <v/>
      </c>
      <c r="DL23" s="27" t="str">
        <f>IF(AND($AV23&lt;&gt;"",$BY23="NR"),"NOB","")</f>
        <v/>
      </c>
      <c r="DM23" s="27" t="str">
        <f>IF(AND($AY23&lt;&gt;"",$BZ23="NR"),"NOB","")</f>
        <v/>
      </c>
      <c r="DN23" s="27" t="str">
        <f>IF(AND($BB23&lt;&gt;"",$CA23="NR"),"NOB","")</f>
        <v/>
      </c>
      <c r="DO23" s="27" t="str">
        <f>IF(AND($BE23&lt;&gt;"",$CB23="NR"),"NOB","")</f>
        <v/>
      </c>
      <c r="DP23" s="27" t="str">
        <f>IF(AND($BH23&lt;&gt;"",$CC23="NR"),"NOB","")</f>
        <v/>
      </c>
      <c r="DQ23" s="27">
        <f>IF(COUNTIF(CY23:DP23,"NOB")=0,0,COUNTIF(CY23:DP23,"NOB"))</f>
        <v>3</v>
      </c>
      <c r="DR23" s="57">
        <f>IFERROR(CX23/CD23,"")</f>
        <v>0.44444444444444442</v>
      </c>
    </row>
    <row r="24" spans="1:122">
      <c r="A24" s="63" t="s">
        <v>98</v>
      </c>
      <c r="B24" s="64" t="s">
        <v>99</v>
      </c>
      <c r="C24" s="18" t="s">
        <v>47</v>
      </c>
      <c r="D24" s="18" t="s">
        <v>52</v>
      </c>
      <c r="E24" s="19" t="s">
        <v>38</v>
      </c>
      <c r="F24" s="55">
        <v>41226</v>
      </c>
      <c r="G24" s="21">
        <f>IF(OR(F24="",H24="",H24="NOK", H24="Attente"),"",(DATE(YEAR(F24)+2,MONTH(F24),DAY(F24))))</f>
        <v>41956</v>
      </c>
      <c r="H24" s="56" t="s">
        <v>44</v>
      </c>
      <c r="I24" s="35"/>
      <c r="J24" s="21" t="str">
        <f>IF(OR(I24="",K24="",K24="NOK", K24="Attente"),"",(DATE(YEAR(I24)+2,MONTH(I24),DAY(I24))))</f>
        <v/>
      </c>
      <c r="K24" s="22" t="s">
        <v>39</v>
      </c>
      <c r="L24" s="35">
        <v>41452</v>
      </c>
      <c r="M24" s="21">
        <f>IF(OR(L24="",N24="",N24="NOK", N24="Attente"),"",(DATE(YEAR(L24)+2,MONTH(L24),DAY(L24))))</f>
        <v>42182</v>
      </c>
      <c r="N24" s="56" t="s">
        <v>44</v>
      </c>
      <c r="O24" s="35">
        <v>41521</v>
      </c>
      <c r="P24" s="21">
        <f>IF(OR(O24="",Q24="",Q24="NOK", Q24="Attente"),"",(DATE(YEAR(O24)+2,MONTH(O24),DAY(O24))))</f>
        <v>42251</v>
      </c>
      <c r="Q24" s="56" t="s">
        <v>44</v>
      </c>
      <c r="R24" s="35">
        <v>41325</v>
      </c>
      <c r="S24" s="21" t="str">
        <f>IF(OR(R24="",T24="",T24="NOK", T24="Attente"),"",(DATE(YEAR(R24)+2,MONTH(R24),DAY(R24))))</f>
        <v/>
      </c>
      <c r="T24" s="22" t="s">
        <v>77</v>
      </c>
      <c r="U24" s="35">
        <v>41296</v>
      </c>
      <c r="V24" s="21">
        <f>IF(OR(U24="",W24="",W24="NOK", W24="Attente"),"",(DATE(YEAR(U24)+2,MONTH(U24),DAY(U24))))</f>
        <v>42026</v>
      </c>
      <c r="W24" s="56" t="s">
        <v>44</v>
      </c>
      <c r="X24" s="35">
        <v>41289</v>
      </c>
      <c r="Y24" s="21">
        <f>IF(OR(X24="",Z24="",Z24="NOK", Z24="Attente"),"",(DATE(YEAR(X24)+2,MONTH(X24),DAY(X24))))</f>
        <v>42019</v>
      </c>
      <c r="Z24" s="56" t="s">
        <v>44</v>
      </c>
      <c r="AA24" s="35">
        <v>41708</v>
      </c>
      <c r="AB24" s="21">
        <f>IF(OR(AA24="",AC24="",AC24="NOK", AC24="Attente"),"",(DATE(YEAR(AA24)+2,MONTH(AA24),DAY(AA24))))</f>
        <v>42439</v>
      </c>
      <c r="AC24" s="56" t="s">
        <v>44</v>
      </c>
      <c r="AD24" s="35"/>
      <c r="AE24" s="21" t="str">
        <f>IF(OR(AD24="",AF24="",AF24="NOK", AF24="Attente"),"",(DATE(YEAR(AD24)+2,MONTH(AD24),DAY(AD24))))</f>
        <v/>
      </c>
      <c r="AF24" s="22" t="s">
        <v>39</v>
      </c>
      <c r="AG24" s="35"/>
      <c r="AH24" s="21" t="str">
        <f>IF(OR(AG24="",AI24="",AI24="NOK", AI24="Attente"),"",(DATE(YEAR(AG24)+2,MONTH(AG24),DAY(AG24))))</f>
        <v/>
      </c>
      <c r="AI24" s="22" t="s">
        <v>39</v>
      </c>
      <c r="AJ24" s="35"/>
      <c r="AK24" s="21" t="str">
        <f>IF(OR(AJ24="",AL24="",AL24="NOK", AL24="Attente"),"",(DATE(YEAR(AJ24)+2,MONTH(AJ24),DAY(AJ24))))</f>
        <v/>
      </c>
      <c r="AL24" s="22" t="s">
        <v>39</v>
      </c>
      <c r="AM24" s="37"/>
      <c r="AN24" s="21" t="str">
        <f>IF(OR(AM24="",AO24="",AO24="NOK", AO24="Attente"),"",(DATE(YEAR(AM24)+3,MONTH(AM24),DAY(AM24))))</f>
        <v/>
      </c>
      <c r="AO24" s="31" t="s">
        <v>39</v>
      </c>
      <c r="AP24" s="37"/>
      <c r="AQ24" s="38" t="str">
        <f>IF(OR(AP24="",AR24="",AR24="NOK", AR24="Attente"),"",(DATE(YEAR(AP24)+3,MONTH(AP24),DAY(AP24))))</f>
        <v/>
      </c>
      <c r="AR24" s="31" t="s">
        <v>39</v>
      </c>
      <c r="AS24" s="66" t="s">
        <v>100</v>
      </c>
      <c r="AT24" s="24"/>
      <c r="AU24" s="31" t="s">
        <v>44</v>
      </c>
      <c r="AV24" s="35">
        <v>41619</v>
      </c>
      <c r="AW24" s="21">
        <f>IF(OR(AV24="",AX24="",AX24="NOK", AX24="Attente"),"",(DATE(YEAR(AV24)+3,MONTH(AV24),DAY(AV24))))</f>
        <v>42715</v>
      </c>
      <c r="AX24" s="22" t="s">
        <v>44</v>
      </c>
      <c r="AY24" s="35"/>
      <c r="AZ24" s="21" t="str">
        <f>IF(OR(AY24="",BA24="",BA24="NOK", BA24="Attente"),"",(DATE(YEAR(AY24)+3,MONTH(AY24),DAY(AY24))))</f>
        <v/>
      </c>
      <c r="BA24" s="22" t="s">
        <v>39</v>
      </c>
      <c r="BB24" s="35"/>
      <c r="BC24" s="21" t="str">
        <f>IF(OR(BB24="",BD24="",BD24="NOK", BD24="Attente"),"",(DATE(YEAR(BB24)+3,MONTH(BB24),DAY(BB24))))</f>
        <v/>
      </c>
      <c r="BD24" s="22" t="s">
        <v>39</v>
      </c>
      <c r="BE24" s="35"/>
      <c r="BF24" s="21" t="str">
        <f>IF(OR(BE24="",BG24="",BG24="NOK", BG24="Attente"),"",(DATE(YEAR(BE24)+3,MONTH(BE24),DAY(BE24))))</f>
        <v/>
      </c>
      <c r="BG24" s="22" t="s">
        <v>39</v>
      </c>
      <c r="BH24" s="35"/>
      <c r="BI24" s="21" t="str">
        <f>IF(OR(BH24="",BJ24="",BJ24="NOK", BJ24="Attente"),"",(DATE(YEAR(BH24)+3,MONTH(BH24),DAY(BH24))))</f>
        <v/>
      </c>
      <c r="BJ24" s="22" t="s">
        <v>39</v>
      </c>
      <c r="BK24" s="25" t="str">
        <f>IF(OR($E24="Cableur",$E24="Tuyauteur",$E24="Garnisseur",$E24="Technicien TLS",$E24="Technicien Essai",$E24="Technicien FWI",$E24="Technicien de Contrôle"),"R",IF(OR($E24="Soudeur",$E24="Magasinier",$E24="Peintre",$E24="Technicien SQA",$E24="Technicien SPQD",$E24="Responsable Magasin",$E24="Technicien Supply Chain"),"NR",""))</f>
        <v>R</v>
      </c>
      <c r="BL24" s="25" t="str">
        <f>IF(OR($E24="Cableur",$E24="Technicien Essai",$E24="Technicien FWI",$E24="Technicien de Contrôle"),"R",IF(OR($E24="Soudeur",$E24="Garnisseur",$E24="Technicien TLS",$E24="Peintre",$E24="Magasinier",$E24="Tuyauteur",$E24="Peintre",$E24="Technicien SQA",$E24="Technicien SPQD",$E24="Responsable Magasin",$E24="Technicien Supply Chain"),"NR",""))</f>
        <v>NR</v>
      </c>
      <c r="BM24" s="25" t="str">
        <f>IF(OR($E24="Cableur",$E24="Technicien FWI",$E24="Magasinier",$E24="Peintre",$E24="Soudeur",$E24="Garnisseur",$E24="Technicien TLS",$E24="Tuyauteur",$E24="Technicien Essai",$E24="Technicien de Contrôle",$E24="Technicien SQA",$E24="Technicien SPQD",$E24="Responsable Magasin",$E24="Technicien Supply Chain"),"NR","")</f>
        <v>NR</v>
      </c>
      <c r="BN24" s="25" t="str">
        <f>IF(OR($E24="Cableur",$E24="Garnisseur",$E24="Technicien TLS",$E24="Tuyauteur",$E24="Technicien Essai",$E24="Technicien FWI",$E24="Technicien de Contrôle"),"R",IF(OR($E24="Soudeur",$E24="Magasinier",$E24="Peintre",$E24="Technicien SQA",$E24="Technicien SPQD",$E24="Responsable Magasin",$E24="Technicien Supply Chain"),"NR",""))</f>
        <v>R</v>
      </c>
      <c r="BO24" s="25" t="str">
        <f>IF(OR($E24="Cableur",$E24="Garnisseur",$E24="Tuyauteur",$E24="Technicien FWI",$E24="Soudeur",$E24="Peintre",$E24="Magasinier",$E24="Technicien TLS",$E24="Technicien Essai",$E24="Technicien de Contrôle",$E24="Technicien SQA",$E24="Technicien SPQD",$E24="Responsable Magasin",$E24="Technicien Supply Chain"),"NR","")</f>
        <v>NR</v>
      </c>
      <c r="BP24" s="25" t="str">
        <f>IF(OR($E24="Garnisseur",$E24="Technicien TLS",$E24="Tuyauteur",$E24="Technicien de Contrôle"),"R",IF(OR($E24="Soudeur",$E24="Cableur",$E24="Technicien Essai",$E24="Technicien FWI",$E24="Magasinier",$E24="Peintre",$E24="Technicien SQA",$E24="Technicien SPQD",$E24="Responsable Magasin",$E24="Technicien Supply Chain"),"NR",""))</f>
        <v>R</v>
      </c>
      <c r="BQ24" s="25" t="str">
        <f>IF(OR($E24="Cableur",$E24="Garnisseur",$E24="Technicien TLS",$E24="Magasinier",$E24="Tuyauteur",$E24="Technicien Essai",$E24="Technicien de Contrôle"),"R",IF(OR($E24="Soudeur",$E24="Peintre",$E24="Technicien FWI",$E24="Technicien SQA",$E24="Technicien SPQD",$E24="Responsable Magasin",$E24="Technicien Supply Chain"),"NR",""))</f>
        <v>R</v>
      </c>
      <c r="BR24" s="25" t="str">
        <f>IF(OR($E24="Soudeur",$E24="Peintre",$E24="Garnisseur",$E24="Tuyauteur",$E24="Cableur",$E24="Technicien FWI",$E24="Magasinier",$E24="Technicien TLS",$E24="Technicien Essai",$E24="Technicien de Contrôle",$E24="Technicien SQA",$E24="Technicien SPQD",$E24="Responsable Magasin",$E24="Technicien Supply Chain"),"NR","")</f>
        <v>NR</v>
      </c>
      <c r="BS24" s="25" t="str">
        <f>IF(OR($E24="Soudeur",$E24="Garnisseur",$E24="Peintre",$E24="Cableur",$E24="Tuyauteur",$E24="Technicien Essai",$E24="Technicien FWI",$E24="Magasinier",$E24="Technicien TLS",$E24="Technicien de Contrôle",$E24="Technicien SQA",$E24="Technicien SPQD",$E24="Responsable Magasin",$E24="Technicien Supply Chain"),"NR","")</f>
        <v>NR</v>
      </c>
      <c r="BT24" s="25" t="str">
        <f>IF(OR($E24="Soudeur",$E24="Garnisseur",$E24="Peintre",$E24="Cableur",$E24="Tuyauteur",$E24="Technicien Essai",$E24="Technicien FWI",$E24="Magasinier",$E24="Technicien TLS",$E24="Technicien de Contrôle",$E24="Responsable Service",$E24="Manager",$E24="Technicien SQA",$E24="Technicien SPQD",$E24="Responsable Magasin",$E24="Technicien Supply Chain"),"NR","")</f>
        <v>NR</v>
      </c>
      <c r="BU24" s="25" t="str">
        <f>IF(OR($E24="Soudeur",$E24="Garnisseur",$E24="Peintre",$E24="Cableur",$E24="Tuyauteur",$E24="Technicien Essai",$E24="Technicien FWI",$E24="Magasinier",$E24="Technicien TLS",$E24="Technicien de Contrôle",$E24="Responsable Service",$E24="Manager",$E24="Technicien SQA",$E24="Technicien SPQD",$E24="Responsable Magasin",$E24="Technicien Supply Chain"),"NR","")</f>
        <v>NR</v>
      </c>
      <c r="BV24" s="25" t="str">
        <f>IF(OR($E24="Soudeur",$E24="Garnisseur",$E24="Peintre",$E24="Cableur",$E24="Tuyauteur",$E24="Technicien Essai",$E24="Technicien FWI",$E24="Magasinier",$E24="Technicien TLS",$E24="Technicien de Contrôle",$E24="Responsable Service",$E24="Manager",$E24="Technicien SQA",$E24="Technicien SPQD",$E24="Responsable Magasin",$E24="Technicien Supply Chain"),"NR","")</f>
        <v>NR</v>
      </c>
      <c r="BW24" s="25" t="str">
        <f>IF(OR($E24="Soudeur",$E24="Garnisseur",$E24="Peintre",$E24="Cableur",$E24="Tuyauteur",$E24="Technicien Essai",$E24="Technicien FWI",$E24="Magasinier",$E24="Technicien TLS",$E24="Technicien de Contrôle",$E24="Responsable Service",$E24="Manager",$E24="Technicien SQA",$E24="Technicien SPQD",$E24="Responsable Magasin",$E24="Technicien Supply Chain"),"NR","")</f>
        <v>NR</v>
      </c>
      <c r="BX24" s="25" t="str">
        <f>IF(OR($E24="Soudeur",$E24="Garnisseur",$E24="Peintre",$E24="Cableur",$E24="Tuyauteur",$E24="Technicien Essai",$E24="Technicien FWI",$E24="Magasinier",$E24="Technicien TLS",$E24="Technicien de Contrôle",$E24="Responsable Service",$E24="Manager",$E24="Technicien SQA",$E24="Technicien SPQD",$E24="Responsable Magasin",$E24="Technicien Supply Chain"),"NR","")</f>
        <v>NR</v>
      </c>
      <c r="BY24" s="25" t="str">
        <f>IF(OR($E24="Cableur",$E24="Tuyauteur",$E24="Garnisseur",$E24="Technicien TLS",$E24="Technicien Essai",$E24="Technicien FWI",$E24="Technicien de Contrôle",$E24="Soudeur",$E24="Magasinier",$E24="Peintre",$E24="Manager",$E24="Responsable Service",$E24="Technicien Indus",$E24="Technicien SQA",$E24="Technicien SPQD",$E24="Responsable Magasin",$E24="Technicien Supply Chain"),"R")</f>
        <v>R</v>
      </c>
      <c r="BZ24" s="25" t="str">
        <f>IF(OR($E24="Cableur",$E24="Tuyauteur",$E24="Garnisseur",$E24="Technicien TLS",$E24="Technicien Essai",$E24="Technicien FWI",$E24="Technicien de Contrôle",$E24="Soudeur",$E24="Magasinier",$E24="Peintre",$E24="Manager",$E24="Responsable Service",$E24="Technicien Indus",$E24="Technicien SQA",$E24="Technicien SPQD",$E24="Responsable Magasin",$E24="Technicien Supply Chain"),"R")</f>
        <v>R</v>
      </c>
      <c r="CA24" s="25" t="str">
        <f>IF(OR($E24="Cableur",$E24="Tuyauteur",$E24="Garnisseur",$E24="Technicien TLS",$E24="Technicien Essai",$E24="Technicien FWI",$E24="Technicien de Contrôle",$E24="Soudeur",$E24="Magasinier",$E24="Peintre",$E24="Manager",$E24="Responsable Service",$E24="Technicien Indus",$E24="Technicien SQA",$E24="Technicien SPQD",$E24="Responsable Magasin",$E24="Technicien Supply Chain"),"R")</f>
        <v>R</v>
      </c>
      <c r="CB24" s="25" t="str">
        <f>IF(OR($E24="Cableur",$E24="Tuyauteur",$E24="Garnisseur",$E24="Technicien TLS",$E24="Technicien Essai",$E24="Technicien FWI",$E24="Technicien de Contrôle",$E24="Soudeur",$E24="Magasinier",$E24="Peintre",$E24="Manager",$E24="Responsable Service",$E24="Technicien Indus",$E24="Technicien SQA",$E24="Technicien SPQD",$E24="Responsable Magasin",$E24="Technicien Supply Chain"),"R")</f>
        <v>R</v>
      </c>
      <c r="CC24" s="25" t="str">
        <f>IF(OR($E24="Cableur",$E24="Tuyauteur",$E24="Garnisseur",$E24="Technicien TLS",$E24="Technicien Essai",$E24="Technicien FWI",$E24="Technicien de Contrôle",$E24="Soudeur",$E24="Magasinier",$E24="Peintre",$E24="Manager",$E24="Responsable Service",$E24="Technicien Indus",$E24="Technicien SQA",$E24="Technicien SPQD",$E24="Responsable Magasin",$E24="Technicien Supply Chain"),"R")</f>
        <v>R</v>
      </c>
      <c r="CD24" s="26">
        <f>IF(COUNTIF(BK24:CC24,"R")=0,"",COUNTIF(BK24:CC24,"R"))</f>
        <v>9</v>
      </c>
      <c r="CE24" s="27" t="str">
        <f>IF(AND($F24&lt;&gt;"",$BK24="R"),"OB","")</f>
        <v>OB</v>
      </c>
      <c r="CF24" s="27" t="str">
        <f>IF(AND($I24&lt;&gt;"",$BL24="R"),"OB","")</f>
        <v/>
      </c>
      <c r="CG24" s="27" t="str">
        <f>IF(AND($L24&lt;&gt;"",$BM24="R"),"OB","")</f>
        <v/>
      </c>
      <c r="CH24" s="27" t="str">
        <f>IF(AND($O24&lt;&gt;"",$BN24="R"),"OB","")</f>
        <v>OB</v>
      </c>
      <c r="CI24" s="27" t="str">
        <f>IF(AND($R24&lt;&gt;"",$BO24="R"),"OB","")</f>
        <v/>
      </c>
      <c r="CJ24" s="27" t="str">
        <f>IF(AND($U24&lt;&gt;"",$BP24="R"),"OB","")</f>
        <v>OB</v>
      </c>
      <c r="CK24" s="27" t="str">
        <f>IF(AND($X24&lt;&gt;"",$BQ24="R"),"OB","")</f>
        <v>OB</v>
      </c>
      <c r="CL24" s="27" t="str">
        <f>IF(AND($AS24&lt;&gt;"",$BR24="R"),"OB","")</f>
        <v/>
      </c>
      <c r="CM24" s="27" t="str">
        <f>IF(AND($AA24&lt;&gt;"",$BS24="R"),"OB","")</f>
        <v/>
      </c>
      <c r="CN24" s="27" t="str">
        <f>IF(AND($AM24&lt;&gt;"",$BT24="R"),"OB","")</f>
        <v/>
      </c>
      <c r="CO24" s="27" t="str">
        <f>IF(AND($AP24&lt;&gt;"",$BU24="R"),"OB","")</f>
        <v/>
      </c>
      <c r="CP24" s="27" t="str">
        <f>IF(AND($AD24&lt;&gt;"",$BV24="R"),"OB","")</f>
        <v/>
      </c>
      <c r="CQ24" s="27" t="str">
        <f>IF(AND($AJ24&lt;&gt;"",$BW24="R"),"OB","")</f>
        <v/>
      </c>
      <c r="CR24" s="27" t="str">
        <f>IF(AND($AG24&lt;&gt;"",$BX24="R"),"OB","")</f>
        <v/>
      </c>
      <c r="CS24" s="27" t="str">
        <f>IF(AND($AV24&lt;&gt;"",$BY24="R"),"OB","")</f>
        <v>OB</v>
      </c>
      <c r="CT24" s="27" t="str">
        <f>IF(AND($AY24&lt;&gt;"",$BZ24="R"),"OB","")</f>
        <v/>
      </c>
      <c r="CU24" s="27" t="str">
        <f>IF(AND($BB24&lt;&gt;"",$CA24="R"),"OB","")</f>
        <v/>
      </c>
      <c r="CV24" s="27" t="str">
        <f>IF(AND($BE24&lt;&gt;"",$CB24="R"),"OB","")</f>
        <v/>
      </c>
      <c r="CW24" s="27" t="str">
        <f>IF(AND($BH24&lt;&gt;"",$CC24="R"),"OB","")</f>
        <v/>
      </c>
      <c r="CX24" s="27">
        <f>IF(COUNTIF(CE24:CW24,"OB")=0,0,COUNTIF(CE24:CW24,"OB"))</f>
        <v>5</v>
      </c>
      <c r="CY24" s="27" t="str">
        <f>IF(AND($F24&lt;&gt;"",$BK24="NR"),"NOB","")</f>
        <v/>
      </c>
      <c r="CZ24" s="27" t="str">
        <f>IF(AND($I24&lt;&gt;"",$BL24="NR"),"NOB","")</f>
        <v/>
      </c>
      <c r="DA24" s="27" t="str">
        <f>IF(AND($L24&lt;&gt;"",$BM24="NR"),"NOB","")</f>
        <v>NOB</v>
      </c>
      <c r="DB24" s="27" t="str">
        <f>IF(AND($O24&lt;&gt;"",$BN24="NR"),"NOB","")</f>
        <v/>
      </c>
      <c r="DC24" s="27" t="str">
        <f>IF(AND($R24&lt;&gt;"",$BO24="NR"),"NOB","")</f>
        <v>NOB</v>
      </c>
      <c r="DD24" s="27" t="str">
        <f>IF(AND($U24&lt;&gt;"",$BP24="NR"),"NOB","")</f>
        <v/>
      </c>
      <c r="DE24" s="27" t="str">
        <f>IF(AND($X24&lt;&gt;"",$BQ24="NR"),"NOB","")</f>
        <v/>
      </c>
      <c r="DF24" s="27" t="str">
        <f>IF(AND($AA24&lt;&gt;"",$BS24="NR"),"NOB","")</f>
        <v>NOB</v>
      </c>
      <c r="DG24" s="27" t="str">
        <f>IF(AND($AM24&lt;&gt;"",$BT24="NR"),"NOB","")</f>
        <v/>
      </c>
      <c r="DH24" s="27" t="str">
        <f>IF(AND($AP24&lt;&gt;"",$BU24="NR"),"NOB","")</f>
        <v/>
      </c>
      <c r="DI24" s="27" t="str">
        <f>IF(AND($AD24&lt;&gt;"",$BV24="NR"),"NOB","")</f>
        <v/>
      </c>
      <c r="DJ24" s="27" t="str">
        <f>IF(AND($AJ24&lt;&gt;"",$BW24="NR"),"NOB","")</f>
        <v/>
      </c>
      <c r="DK24" s="27" t="str">
        <f>IF(AND($AG24&lt;&gt;"",$BX24="NR"),"NOB","")</f>
        <v/>
      </c>
      <c r="DL24" s="27" t="str">
        <f>IF(AND($AV24&lt;&gt;"",$BY24="NR"),"NOB","")</f>
        <v/>
      </c>
      <c r="DM24" s="27" t="str">
        <f>IF(AND($AY24&lt;&gt;"",$BZ24="NR"),"NOB","")</f>
        <v/>
      </c>
      <c r="DN24" s="27" t="str">
        <f>IF(AND($BB24&lt;&gt;"",$CA24="NR"),"NOB","")</f>
        <v/>
      </c>
      <c r="DO24" s="27" t="str">
        <f>IF(AND($BE24&lt;&gt;"",$CB24="NR"),"NOB","")</f>
        <v/>
      </c>
      <c r="DP24" s="27" t="str">
        <f>IF(AND($BH24&lt;&gt;"",$CC24="NR"),"NOB","")</f>
        <v/>
      </c>
      <c r="DQ24" s="27">
        <f>IF(COUNTIF(CY24:DP24,"NOB")=0,0,COUNTIF(CY24:DP24,"NOB"))</f>
        <v>3</v>
      </c>
      <c r="DR24" s="28">
        <f>IFERROR(CX24/CD24,"")</f>
        <v>0.55555555555555558</v>
      </c>
    </row>
    <row r="25" spans="1:122">
      <c r="A25" s="29" t="s">
        <v>61</v>
      </c>
      <c r="B25" s="62" t="s">
        <v>62</v>
      </c>
      <c r="C25" s="18" t="s">
        <v>63</v>
      </c>
      <c r="D25" s="18" t="s">
        <v>64</v>
      </c>
      <c r="E25" s="19" t="s">
        <v>65</v>
      </c>
      <c r="F25" s="55"/>
      <c r="G25" s="21" t="str">
        <f>IF(OR(F25="",H25="",H25="NOK", H25="Attente"),"",(DATE(YEAR(F25)+2,MONTH(F25),DAY(F25))))</f>
        <v/>
      </c>
      <c r="H25" s="22" t="s">
        <v>39</v>
      </c>
      <c r="I25" s="35"/>
      <c r="J25" s="21" t="str">
        <f>IF(OR(I25="",K25="",K25="NOK", K25="Attente"),"",(DATE(YEAR(I25)+2,MONTH(I25),DAY(I25))))</f>
        <v/>
      </c>
      <c r="K25" s="22" t="s">
        <v>39</v>
      </c>
      <c r="L25" s="35"/>
      <c r="M25" s="21" t="str">
        <f>IF(OR(L25="",N25="",N25="NOK", N25="Attente"),"",(DATE(YEAR(L25)+2,MONTH(L25),DAY(L25))))</f>
        <v/>
      </c>
      <c r="N25" s="22" t="s">
        <v>39</v>
      </c>
      <c r="O25" s="35"/>
      <c r="P25" s="21" t="str">
        <f>IF(OR(O25="",Q25="",Q25="NOK", Q25="Attente"),"",(DATE(YEAR(O25)+2,MONTH(O25),DAY(O25))))</f>
        <v/>
      </c>
      <c r="Q25" s="22" t="s">
        <v>39</v>
      </c>
      <c r="R25" s="35"/>
      <c r="S25" s="77" t="str">
        <f>IF(OR(R25="",T25="",T25="NOK", T25="Attente"),"",(DATE(YEAR(R25)+2,MONTH(R25),DAY(R25))))</f>
        <v/>
      </c>
      <c r="T25" s="22" t="s">
        <v>39</v>
      </c>
      <c r="U25" s="35"/>
      <c r="V25" s="21" t="str">
        <f>IF(OR(U25="",W25="",W25="NOK", W25="Attente"),"",(DATE(YEAR(U25)+2,MONTH(U25),DAY(U25))))</f>
        <v/>
      </c>
      <c r="W25" s="22" t="s">
        <v>39</v>
      </c>
      <c r="X25" s="35"/>
      <c r="Y25" s="21" t="str">
        <f>IF(OR(X25="",Z25="",Z25="NOK", Z25="Attente"),"",(DATE(YEAR(X25)+2,MONTH(X25),DAY(X25))))</f>
        <v/>
      </c>
      <c r="Z25" s="22" t="s">
        <v>39</v>
      </c>
      <c r="AA25" s="35"/>
      <c r="AB25" s="21" t="str">
        <f>IF(OR(AA25="",AC25="",AC25="NOK", AC25="Attente"),"",(DATE(YEAR(AA25)+2,MONTH(AA25),DAY(AA25))))</f>
        <v/>
      </c>
      <c r="AC25" s="22" t="s">
        <v>39</v>
      </c>
      <c r="AD25" s="35"/>
      <c r="AE25" s="21" t="str">
        <f>IF(OR(AD25="",AF25="",AF25="NOK", AF25="Attente"),"",(DATE(YEAR(AD25)+2,MONTH(AD25),DAY(AD25))))</f>
        <v/>
      </c>
      <c r="AF25" s="22" t="s">
        <v>39</v>
      </c>
      <c r="AG25" s="35"/>
      <c r="AH25" s="21" t="str">
        <f>IF(OR(AG25="",AI25="",AI25="NOK", AI25="Attente"),"",(DATE(YEAR(AG25)+2,MONTH(AG25),DAY(AG25))))</f>
        <v/>
      </c>
      <c r="AI25" s="22" t="s">
        <v>39</v>
      </c>
      <c r="AJ25" s="35"/>
      <c r="AK25" s="21" t="str">
        <f>IF(OR(AJ25="",AL25="",AL25="NOK", AL25="Attente"),"",(DATE(YEAR(AJ25)+2,MONTH(AJ25),DAY(AJ25))))</f>
        <v/>
      </c>
      <c r="AL25" s="22" t="s">
        <v>39</v>
      </c>
      <c r="AM25" s="35"/>
      <c r="AN25" s="21" t="str">
        <f>IF(OR(AM25="",AO25="",AO25="NOK", AO25="Attente"),"",(DATE(YEAR(AM25)+3,MONTH(AM25),DAY(AM25))))</f>
        <v/>
      </c>
      <c r="AO25" s="22" t="s">
        <v>39</v>
      </c>
      <c r="AP25" s="35"/>
      <c r="AQ25" s="21" t="str">
        <f>IF(OR(AP25="",AR25="",AR25="NOK", AR25="Attente"),"",(DATE(YEAR(AP25)+3,MONTH(AP25),DAY(AP25))))</f>
        <v/>
      </c>
      <c r="AR25" s="22" t="s">
        <v>39</v>
      </c>
      <c r="AS25" s="35"/>
      <c r="AT25" s="24"/>
      <c r="AU25" s="22" t="s">
        <v>39</v>
      </c>
      <c r="AV25" s="35">
        <v>41535</v>
      </c>
      <c r="AW25" s="21">
        <f>IF(OR(AV25="",AX25="",AX25="NOK", AX25="Attente"),"",(DATE(YEAR(AV25)+3,MONTH(AV25),DAY(AV25))))</f>
        <v>42631</v>
      </c>
      <c r="AX25" s="22" t="s">
        <v>44</v>
      </c>
      <c r="AY25" s="35"/>
      <c r="AZ25" s="21" t="str">
        <f>IF(OR(AY25="",BA25="",BA25="NOK", BA25="Attente"),"",(DATE(YEAR(AY25)+3,MONTH(AY25),DAY(AY25))))</f>
        <v/>
      </c>
      <c r="BA25" s="22" t="s">
        <v>39</v>
      </c>
      <c r="BB25" s="35"/>
      <c r="BC25" s="21" t="str">
        <f>IF(OR(BB25="",BD25="",BD25="NOK", BD25="Attente"),"",(DATE(YEAR(BB25)+3,MONTH(BB25),DAY(BB25))))</f>
        <v/>
      </c>
      <c r="BD25" s="22" t="s">
        <v>39</v>
      </c>
      <c r="BE25" s="35"/>
      <c r="BF25" s="21" t="str">
        <f>IF(OR(BE25="",BG25="",BG25="NOK", BG25="Attente"),"",(DATE(YEAR(BE25)+3,MONTH(BE25),DAY(BE25))))</f>
        <v/>
      </c>
      <c r="BG25" s="22" t="s">
        <v>39</v>
      </c>
      <c r="BH25" s="35"/>
      <c r="BI25" s="21" t="str">
        <f>IF(OR(BH25="",BJ25="",BJ25="NOK", BJ25="Attente"),"",(DATE(YEAR(BH25)+3,MONTH(BH25),DAY(BH25))))</f>
        <v/>
      </c>
      <c r="BJ25" s="22" t="s">
        <v>39</v>
      </c>
      <c r="BK25" s="25" t="str">
        <f>IF(OR($E25="Cableur",$E25="Tuyauteur",$E25="Garnisseur",$E25="Technicien TLS",$E25="Technicien Essai",$E25="Technicien FWI",$E25="Technicien de Contrôle"),"R",IF(OR($E25="Soudeur",$E25="Magasinier",$E25="Peintre",$E25="Technicien SQA",$E25="Technicien SPQD",$E25="Responsable Magasin",$E25="Technicien Supply Chain"),"NR",""))</f>
        <v>NR</v>
      </c>
      <c r="BL25" s="25" t="str">
        <f>IF(OR($E25="Cableur",$E25="Technicien Essai",$E25="Technicien FWI",$E25="Technicien de Contrôle"),"R",IF(OR($E25="Soudeur",$E25="Garnisseur",$E25="Technicien TLS",$E25="Peintre",$E25="Magasinier",$E25="Tuyauteur",$E25="Peintre",$E25="Technicien SQA",$E25="Technicien SPQD",$E25="Responsable Magasin",$E25="Technicien Supply Chain"),"NR",""))</f>
        <v>NR</v>
      </c>
      <c r="BM25" s="25" t="str">
        <f>IF(OR($E25="Cableur",$E25="Technicien FWI",$E25="Magasinier",$E25="Peintre",$E25="Soudeur",$E25="Garnisseur",$E25="Technicien TLS",$E25="Tuyauteur",$E25="Technicien Essai",$E25="Technicien de Contrôle",$E25="Technicien SQA",$E25="Technicien SPQD",$E25="Responsable Magasin",$E25="Technicien Supply Chain"),"NR","")</f>
        <v>NR</v>
      </c>
      <c r="BN25" s="25" t="str">
        <f>IF(OR($E25="Cableur",$E25="Garnisseur",$E25="Technicien TLS",$E25="Tuyauteur",$E25="Technicien Essai",$E25="Technicien FWI",$E25="Technicien de Contrôle"),"R",IF(OR($E25="Soudeur",$E25="Magasinier",$E25="Peintre",$E25="Technicien SQA",$E25="Technicien SPQD",$E25="Responsable Magasin",$E25="Technicien Supply Chain"),"NR",""))</f>
        <v>NR</v>
      </c>
      <c r="BO25" s="25" t="str">
        <f>IF(OR($E25="Cableur",$E25="Garnisseur",$E25="Tuyauteur",$E25="Technicien FWI",$E25="Soudeur",$E25="Peintre",$E25="Magasinier",$E25="Technicien TLS",$E25="Technicien Essai",$E25="Technicien de Contrôle",$E25="Technicien SQA",$E25="Technicien SPQD",$E25="Responsable Magasin",$E25="Technicien Supply Chain"),"NR","")</f>
        <v>NR</v>
      </c>
      <c r="BP25" s="25" t="str">
        <f>IF(OR($E25="Garnisseur",$E25="Technicien TLS",$E25="Tuyauteur",$E25="Technicien de Contrôle"),"R",IF(OR($E25="Soudeur",$E25="Cableur",$E25="Technicien Essai",$E25="Technicien FWI",$E25="Magasinier",$E25="Peintre",$E25="Technicien SQA",$E25="Technicien SPQD",$E25="Responsable Magasin",$E25="Technicien Supply Chain"),"NR",""))</f>
        <v>NR</v>
      </c>
      <c r="BQ25" s="25" t="str">
        <f>IF(OR($E25="Cableur",$E25="Garnisseur",$E25="Technicien TLS",$E25="Magasinier",$E25="Tuyauteur",$E25="Technicien Essai",$E25="Technicien de Contrôle"),"R",IF(OR($E25="Soudeur",$E25="Peintre",$E25="Technicien FWI",$E25="Technicien SQA",$E25="Technicien SPQD",$E25="Responsable Magasin",$E25="Technicien Supply Chain"),"NR",""))</f>
        <v>NR</v>
      </c>
      <c r="BR25" s="25" t="str">
        <f>IF(OR($E25="Soudeur",$E25="Peintre",$E25="Garnisseur",$E25="Tuyauteur",$E25="Cableur",$E25="Technicien FWI",$E25="Magasinier",$E25="Technicien TLS",$E25="Technicien Essai",$E25="Technicien de Contrôle",$E25="Technicien SQA",$E25="Technicien SPQD",$E25="Responsable Magasin",$E25="Technicien Supply Chain"),"NR","")</f>
        <v>NR</v>
      </c>
      <c r="BS25" s="25" t="str">
        <f>IF(OR($E25="Soudeur",$E25="Garnisseur",$E25="Peintre",$E25="Cableur",$E25="Tuyauteur",$E25="Technicien Essai",$E25="Technicien FWI",$E25="Magasinier",$E25="Technicien TLS",$E25="Technicien de Contrôle",$E25="Technicien SQA",$E25="Technicien SPQD",$E25="Responsable Magasin",$E25="Technicien Supply Chain"),"NR","")</f>
        <v>NR</v>
      </c>
      <c r="BT25" s="25" t="str">
        <f>IF(OR($E25="Soudeur",$E25="Garnisseur",$E25="Peintre",$E25="Cableur",$E25="Tuyauteur",$E25="Technicien Essai",$E25="Technicien FWI",$E25="Magasinier",$E25="Technicien TLS",$E25="Technicien de Contrôle",$E25="Responsable Service",$E25="Manager",$E25="Technicien SQA",$E25="Technicien SPQD",$E25="Responsable Magasin",$E25="Technicien Supply Chain"),"NR","")</f>
        <v>NR</v>
      </c>
      <c r="BU25" s="25" t="str">
        <f>IF(OR($E25="Soudeur",$E25="Garnisseur",$E25="Peintre",$E25="Cableur",$E25="Tuyauteur",$E25="Technicien Essai",$E25="Technicien FWI",$E25="Magasinier",$E25="Technicien TLS",$E25="Technicien de Contrôle",$E25="Responsable Service",$E25="Manager",$E25="Technicien SQA",$E25="Technicien SPQD",$E25="Responsable Magasin",$E25="Technicien Supply Chain"),"NR","")</f>
        <v>NR</v>
      </c>
      <c r="BV25" s="25" t="str">
        <f>IF(OR($E25="Soudeur",$E25="Garnisseur",$E25="Peintre",$E25="Cableur",$E25="Tuyauteur",$E25="Technicien Essai",$E25="Technicien FWI",$E25="Magasinier",$E25="Technicien TLS",$E25="Technicien de Contrôle",$E25="Responsable Service",$E25="Manager",$E25="Technicien SQA",$E25="Technicien SPQD",$E25="Responsable Magasin",$E25="Technicien Supply Chain"),"NR","")</f>
        <v>NR</v>
      </c>
      <c r="BW25" s="25" t="str">
        <f>IF(OR($E25="Soudeur",$E25="Garnisseur",$E25="Peintre",$E25="Cableur",$E25="Tuyauteur",$E25="Technicien Essai",$E25="Technicien FWI",$E25="Magasinier",$E25="Technicien TLS",$E25="Technicien de Contrôle",$E25="Responsable Service",$E25="Manager",$E25="Technicien SQA",$E25="Technicien SPQD",$E25="Responsable Magasin",$E25="Technicien Supply Chain"),"NR","")</f>
        <v>NR</v>
      </c>
      <c r="BX25" s="25" t="str">
        <f>IF(OR($E25="Soudeur",$E25="Garnisseur",$E25="Peintre",$E25="Cableur",$E25="Tuyauteur",$E25="Technicien Essai",$E25="Technicien FWI",$E25="Magasinier",$E25="Technicien TLS",$E25="Technicien de Contrôle",$E25="Responsable Service",$E25="Manager",$E25="Technicien SQA",$E25="Technicien SPQD",$E25="Responsable Magasin",$E25="Technicien Supply Chain"),"NR","")</f>
        <v>NR</v>
      </c>
      <c r="BY25" s="25" t="str">
        <f>IF(OR($E25="Cableur",$E25="Tuyauteur",$E25="Garnisseur",$E25="Technicien TLS",$E25="Technicien Essai",$E25="Technicien FWI",$E25="Technicien de Contrôle",$E25="Soudeur",$E25="Magasinier",$E25="Peintre",$E25="Manager",$E25="Responsable Service",$E25="Technicien Indus",$E25="Technicien SQA",$E25="Technicien SPQD",$E25="Responsable Magasin",$E25="Technicien Supply Chain"),"R")</f>
        <v>R</v>
      </c>
      <c r="BZ25" s="25" t="str">
        <f>IF(OR($E25="Cableur",$E25="Tuyauteur",$E25="Garnisseur",$E25="Technicien TLS",$E25="Technicien Essai",$E25="Technicien FWI",$E25="Technicien de Contrôle",$E25="Soudeur",$E25="Magasinier",$E25="Peintre",$E25="Manager",$E25="Responsable Service",$E25="Technicien Indus",$E25="Technicien SQA",$E25="Technicien SPQD",$E25="Responsable Magasin",$E25="Technicien Supply Chain"),"R")</f>
        <v>R</v>
      </c>
      <c r="CA25" s="25" t="str">
        <f>IF(OR($E25="Cableur",$E25="Tuyauteur",$E25="Garnisseur",$E25="Technicien TLS",$E25="Technicien Essai",$E25="Technicien FWI",$E25="Technicien de Contrôle",$E25="Soudeur",$E25="Magasinier",$E25="Peintre",$E25="Manager",$E25="Responsable Service",$E25="Technicien Indus",$E25="Technicien SQA",$E25="Technicien SPQD",$E25="Responsable Magasin",$E25="Technicien Supply Chain"),"R")</f>
        <v>R</v>
      </c>
      <c r="CB25" s="25" t="str">
        <f>IF(OR($E25="Cableur",$E25="Tuyauteur",$E25="Garnisseur",$E25="Technicien TLS",$E25="Technicien Essai",$E25="Technicien FWI",$E25="Technicien de Contrôle",$E25="Soudeur",$E25="Magasinier",$E25="Peintre",$E25="Manager",$E25="Responsable Service",$E25="Technicien Indus",$E25="Technicien SQA",$E25="Technicien SPQD",$E25="Responsable Magasin",$E25="Technicien Supply Chain"),"R")</f>
        <v>R</v>
      </c>
      <c r="CC25" s="25" t="str">
        <f>IF(OR($E25="Cableur",$E25="Tuyauteur",$E25="Garnisseur",$E25="Technicien TLS",$E25="Technicien Essai",$E25="Technicien FWI",$E25="Technicien de Contrôle",$E25="Soudeur",$E25="Magasinier",$E25="Peintre",$E25="Manager",$E25="Responsable Service",$E25="Technicien Indus",$E25="Technicien SQA",$E25="Technicien SPQD",$E25="Responsable Magasin",$E25="Technicien Supply Chain"),"R")</f>
        <v>R</v>
      </c>
      <c r="CD25" s="26">
        <f>IF(COUNTIF(BK25:CC25,"R")=0,"",COUNTIF(BK25:CC25,"R"))</f>
        <v>5</v>
      </c>
      <c r="CE25" s="27" t="str">
        <f>IF(AND($F25&lt;&gt;"",$BK25="R"),"OB","")</f>
        <v/>
      </c>
      <c r="CF25" s="27" t="str">
        <f>IF(AND($I25&lt;&gt;"",$BL25="R"),"OB","")</f>
        <v/>
      </c>
      <c r="CG25" s="27" t="str">
        <f>IF(AND($L25&lt;&gt;"",$BM25="R"),"OB","")</f>
        <v/>
      </c>
      <c r="CH25" s="27" t="str">
        <f>IF(AND($O25&lt;&gt;"",$BN25="R"),"OB","")</f>
        <v/>
      </c>
      <c r="CI25" s="27" t="str">
        <f>IF(AND($R25&lt;&gt;"",$BO25="R"),"OB","")</f>
        <v/>
      </c>
      <c r="CJ25" s="27" t="str">
        <f>IF(AND($U25&lt;&gt;"",$BP25="R"),"OB","")</f>
        <v/>
      </c>
      <c r="CK25" s="27" t="str">
        <f>IF(AND($X25&lt;&gt;"",$BQ25="R"),"OB","")</f>
        <v/>
      </c>
      <c r="CL25" s="27" t="str">
        <f>IF(AND($AS25&lt;&gt;"",$BR25="R"),"OB","")</f>
        <v/>
      </c>
      <c r="CM25" s="27" t="str">
        <f>IF(AND($AA25&lt;&gt;"",$BS25="R"),"OB","")</f>
        <v/>
      </c>
      <c r="CN25" s="27" t="str">
        <f>IF(AND($AM25&lt;&gt;"",$BT25="R"),"OB","")</f>
        <v/>
      </c>
      <c r="CO25" s="27" t="str">
        <f>IF(AND($AP25&lt;&gt;"",$BU25="R"),"OB","")</f>
        <v/>
      </c>
      <c r="CP25" s="27" t="str">
        <f>IF(AND($AD25&lt;&gt;"",$BV25="R"),"OB","")</f>
        <v/>
      </c>
      <c r="CQ25" s="27" t="str">
        <f>IF(AND($AJ25&lt;&gt;"",$BW25="R"),"OB","")</f>
        <v/>
      </c>
      <c r="CR25" s="27" t="str">
        <f>IF(AND($AG25&lt;&gt;"",$BX25="R"),"OB","")</f>
        <v/>
      </c>
      <c r="CS25" s="27" t="str">
        <f>IF(AND($AV25&lt;&gt;"",$BY25="R"),"OB","")</f>
        <v>OB</v>
      </c>
      <c r="CT25" s="27" t="str">
        <f>IF(AND($AY25&lt;&gt;"",$BZ25="R"),"OB","")</f>
        <v/>
      </c>
      <c r="CU25" s="27" t="str">
        <f>IF(AND($BB25&lt;&gt;"",$CA25="R"),"OB","")</f>
        <v/>
      </c>
      <c r="CV25" s="27" t="str">
        <f>IF(AND($BE25&lt;&gt;"",$CB25="R"),"OB","")</f>
        <v/>
      </c>
      <c r="CW25" s="27" t="str">
        <f>IF(AND($BH25&lt;&gt;"",$CC25="R"),"OB","")</f>
        <v/>
      </c>
      <c r="CX25" s="27">
        <f>IF(COUNTIF(CE25:CW25,"OB")=0,0,COUNTIF(CE25:CW25,"OB"))</f>
        <v>1</v>
      </c>
      <c r="CY25" s="27" t="str">
        <f>IF(AND($F25&lt;&gt;"",$BK25="NR"),"NOB","")</f>
        <v/>
      </c>
      <c r="CZ25" s="27" t="str">
        <f>IF(AND($I25&lt;&gt;"",$BL25="NR"),"NOB","")</f>
        <v/>
      </c>
      <c r="DA25" s="27" t="str">
        <f>IF(AND($L25&lt;&gt;"",$BM25="NR"),"NOB","")</f>
        <v/>
      </c>
      <c r="DB25" s="27" t="str">
        <f>IF(AND($O25&lt;&gt;"",$BN25="NR"),"NOB","")</f>
        <v/>
      </c>
      <c r="DC25" s="27" t="str">
        <f>IF(AND($R25&lt;&gt;"",$BO25="NR"),"NOB","")</f>
        <v/>
      </c>
      <c r="DD25" s="27" t="str">
        <f>IF(AND($U25&lt;&gt;"",$BP25="NR"),"NOB","")</f>
        <v/>
      </c>
      <c r="DE25" s="27" t="str">
        <f>IF(AND($X25&lt;&gt;"",$BQ25="NR"),"NOB","")</f>
        <v/>
      </c>
      <c r="DF25" s="27" t="str">
        <f>IF(AND($AA25&lt;&gt;"",$BS25="NR"),"NOB","")</f>
        <v/>
      </c>
      <c r="DG25" s="27" t="str">
        <f>IF(AND($AM25&lt;&gt;"",$BT25="NR"),"NOB","")</f>
        <v/>
      </c>
      <c r="DH25" s="27" t="str">
        <f>IF(AND($AP25&lt;&gt;"",$BU25="NR"),"NOB","")</f>
        <v/>
      </c>
      <c r="DI25" s="27" t="str">
        <f>IF(AND($AD25&lt;&gt;"",$BV25="NR"),"NOB","")</f>
        <v/>
      </c>
      <c r="DJ25" s="27" t="str">
        <f>IF(AND($AJ25&lt;&gt;"",$BW25="NR"),"NOB","")</f>
        <v/>
      </c>
      <c r="DK25" s="27" t="str">
        <f>IF(AND($AG25&lt;&gt;"",$BX25="NR"),"NOB","")</f>
        <v/>
      </c>
      <c r="DL25" s="27" t="str">
        <f>IF(AND($AV25&lt;&gt;"",$BY25="NR"),"NOB","")</f>
        <v/>
      </c>
      <c r="DM25" s="27" t="str">
        <f>IF(AND($AY25&lt;&gt;"",$BZ25="NR"),"NOB","")</f>
        <v/>
      </c>
      <c r="DN25" s="27" t="str">
        <f>IF(AND($BB25&lt;&gt;"",$CA25="NR"),"NOB","")</f>
        <v/>
      </c>
      <c r="DO25" s="27" t="str">
        <f>IF(AND($BE25&lt;&gt;"",$CB25="NR"),"NOB","")</f>
        <v/>
      </c>
      <c r="DP25" s="27" t="str">
        <f>IF(AND($BH25&lt;&gt;"",$CC25="NR"),"NOB","")</f>
        <v/>
      </c>
      <c r="DQ25" s="27">
        <f>IF(COUNTIF(CY25:DP25,"NOB")=0,0,COUNTIF(CY25:DP25,"NOB"))</f>
        <v>0</v>
      </c>
      <c r="DR25" s="28">
        <f>IFERROR(CX25/CD25,"")</f>
        <v>0.2</v>
      </c>
    </row>
  </sheetData>
  <autoFilter ref="A5:DR5">
    <sortState ref="A6:DR25">
      <sortCondition descending="1" ref="D5"/>
    </sortState>
  </autoFilter>
  <mergeCells count="19">
    <mergeCell ref="AM4:AO4"/>
    <mergeCell ref="F4:H4"/>
    <mergeCell ref="I4:K4"/>
    <mergeCell ref="L4:N4"/>
    <mergeCell ref="O4:Q4"/>
    <mergeCell ref="R4:T4"/>
    <mergeCell ref="U4:W4"/>
    <mergeCell ref="X4:Z4"/>
    <mergeCell ref="AA4:AC4"/>
    <mergeCell ref="AD4:AF4"/>
    <mergeCell ref="AG4:AI4"/>
    <mergeCell ref="AJ4:AL4"/>
    <mergeCell ref="BH4:BJ4"/>
    <mergeCell ref="AP4:AR4"/>
    <mergeCell ref="AS4:AU4"/>
    <mergeCell ref="AV4:AX4"/>
    <mergeCell ref="AY4:BA4"/>
    <mergeCell ref="BB4:BD4"/>
    <mergeCell ref="BE4:BG4"/>
  </mergeCells>
  <conditionalFormatting sqref="J6 M6 P6 G6 AB6 V6 Y6 AE6 AW6 AK6 AT6 S6 S25 AT25 AK25 AW25 AE25 Y25 V25 AB25">
    <cfRule type="timePeriod" dxfId="980" priority="165" timePeriod="nextMonth">
      <formula>AND(MONTH(G6)=MONTH(EDATE(TODAY(),0+1)),YEAR(G6)=YEAR(EDATE(TODAY(),0+1)))</formula>
    </cfRule>
    <cfRule type="timePeriod" dxfId="979" priority="167" timePeriod="lastMonth">
      <formula>AND(MONTH(G6)=MONTH(EDATE(TODAY(),0-1)),YEAR(G6)=YEAR(EDATE(TODAY(),0-1)))</formula>
    </cfRule>
  </conditionalFormatting>
  <conditionalFormatting sqref="AB4 Y4 V4 S4 P4 M4 J4 G4 AN6 AQ6 AZ6 BC6 BI6 AH6 BF6 BF25 AH25 BI25 BC25 AZ25 AQ25 AN25">
    <cfRule type="timePeriod" dxfId="978" priority="162" timePeriod="nextMonth">
      <formula>AND(MONTH(G4)=MONTH(EDATE(TODAY(),0+1)),YEAR(G4)=YEAR(EDATE(TODAY(),0+1)))</formula>
    </cfRule>
    <cfRule type="timePeriod" dxfId="977" priority="163" timePeriod="thisMonth">
      <formula>AND(MONTH(G4)=MONTH(TODAY()),YEAR(G4)=YEAR(TODAY()))</formula>
    </cfRule>
    <cfRule type="timePeriod" dxfId="976" priority="164" timePeriod="lastMonth">
      <formula>AND(MONTH(G4)=MONTH(EDATE(TODAY(),0-1)),YEAR(G4)=YEAR(EDATE(TODAY(),0-1)))</formula>
    </cfRule>
  </conditionalFormatting>
  <conditionalFormatting sqref="J6 M6 P6 G4:G6 AB6 V6 Y6 AE6 AW6 AK6 AT6 S6 S25 AT25 AK25 AW25 AE25 Y25 V25 AB25">
    <cfRule type="timePeriod" dxfId="975" priority="166" timePeriod="thisMonth">
      <formula>AND(MONTH(G4)=MONTH(TODAY()),YEAR(G4)=YEAR(TODAY()))</formula>
    </cfRule>
  </conditionalFormatting>
  <conditionalFormatting sqref="AT4">
    <cfRule type="timePeriod" dxfId="974" priority="145" timePeriod="nextMonth">
      <formula>AND(MONTH(AT4)=MONTH(EDATE(TODAY(),0+1)),YEAR(AT4)=YEAR(EDATE(TODAY(),0+1)))</formula>
    </cfRule>
    <cfRule type="timePeriod" dxfId="973" priority="146" timePeriod="thisMonth">
      <formula>AND(MONTH(AT4)=MONTH(TODAY()),YEAR(AT4)=YEAR(TODAY()))</formula>
    </cfRule>
    <cfRule type="timePeriod" dxfId="972" priority="147" timePeriod="lastMonth">
      <formula>AND(MONTH(AT4)=MONTH(EDATE(TODAY(),0-1)),YEAR(AT4)=YEAR(EDATE(TODAY(),0-1)))</formula>
    </cfRule>
  </conditionalFormatting>
  <conditionalFormatting sqref="J25 M25 P25 G25">
    <cfRule type="timePeriod" dxfId="971" priority="141" timePeriod="nextMonth">
      <formula>AND(MONTH(G25)=MONTH(EDATE(TODAY(),0+1)),YEAR(G25)=YEAR(EDATE(TODAY(),0+1)))</formula>
    </cfRule>
    <cfRule type="timePeriod" dxfId="970" priority="143" timePeriod="lastMonth">
      <formula>AND(MONTH(G25)=MONTH(EDATE(TODAY(),0-1)),YEAR(G25)=YEAR(EDATE(TODAY(),0-1)))</formula>
    </cfRule>
  </conditionalFormatting>
  <conditionalFormatting sqref="J25 M25 P25 G25">
    <cfRule type="timePeriod" dxfId="969" priority="142" timePeriod="thisMonth">
      <formula>AND(MONTH(G25)=MONTH(TODAY()),YEAR(G25)=YEAR(TODAY()))</formula>
    </cfRule>
  </conditionalFormatting>
  <conditionalFormatting sqref="J24 M24 P24 G24 AB24 V24 Y24 AE24 AW24 AK24 AT24 S24">
    <cfRule type="timePeriod" dxfId="968" priority="137" timePeriod="nextMonth">
      <formula>AND(MONTH(G24)=MONTH(EDATE(TODAY(),0+1)),YEAR(G24)=YEAR(EDATE(TODAY(),0+1)))</formula>
    </cfRule>
    <cfRule type="timePeriod" dxfId="967" priority="139" timePeriod="lastMonth">
      <formula>AND(MONTH(G24)=MONTH(EDATE(TODAY(),0-1)),YEAR(G24)=YEAR(EDATE(TODAY(),0-1)))</formula>
    </cfRule>
  </conditionalFormatting>
  <conditionalFormatting sqref="AN24 AQ24 AZ24 BC24 BI24 AH24 BF24">
    <cfRule type="timePeriod" dxfId="966" priority="134" timePeriod="nextMonth">
      <formula>AND(MONTH(AH24)=MONTH(EDATE(TODAY(),0+1)),YEAR(AH24)=YEAR(EDATE(TODAY(),0+1)))</formula>
    </cfRule>
    <cfRule type="timePeriod" dxfId="965" priority="135" timePeriod="thisMonth">
      <formula>AND(MONTH(AH24)=MONTH(TODAY()),YEAR(AH24)=YEAR(TODAY()))</formula>
    </cfRule>
    <cfRule type="timePeriod" dxfId="964" priority="136" timePeriod="lastMonth">
      <formula>AND(MONTH(AH24)=MONTH(EDATE(TODAY(),0-1)),YEAR(AH24)=YEAR(EDATE(TODAY(),0-1)))</formula>
    </cfRule>
  </conditionalFormatting>
  <conditionalFormatting sqref="J24 M24 P24 G24 AB24 V24 Y24 AE24 AW24 AK24 AT24 S24">
    <cfRule type="timePeriod" dxfId="963" priority="138" timePeriod="thisMonth">
      <formula>AND(MONTH(G24)=MONTH(TODAY()),YEAR(G24)=YEAR(TODAY()))</formula>
    </cfRule>
  </conditionalFormatting>
  <conditionalFormatting sqref="J23 M23 P23 G23 AB23 V23 Y23 AE23 AW23 AK23 AT23 S23">
    <cfRule type="timePeriod" dxfId="962" priority="130" timePeriod="nextMonth">
      <formula>AND(MONTH(G23)=MONTH(EDATE(TODAY(),0+1)),YEAR(G23)=YEAR(EDATE(TODAY(),0+1)))</formula>
    </cfRule>
    <cfRule type="timePeriod" dxfId="961" priority="132" timePeriod="lastMonth">
      <formula>AND(MONTH(G23)=MONTH(EDATE(TODAY(),0-1)),YEAR(G23)=YEAR(EDATE(TODAY(),0-1)))</formula>
    </cfRule>
  </conditionalFormatting>
  <conditionalFormatting sqref="AN23 AQ23 AZ23 BC23 BI23 AH23 BF23">
    <cfRule type="timePeriod" dxfId="960" priority="127" timePeriod="nextMonth">
      <formula>AND(MONTH(AH23)=MONTH(EDATE(TODAY(),0+1)),YEAR(AH23)=YEAR(EDATE(TODAY(),0+1)))</formula>
    </cfRule>
    <cfRule type="timePeriod" dxfId="959" priority="128" timePeriod="thisMonth">
      <formula>AND(MONTH(AH23)=MONTH(TODAY()),YEAR(AH23)=YEAR(TODAY()))</formula>
    </cfRule>
    <cfRule type="timePeriod" dxfId="958" priority="129" timePeriod="lastMonth">
      <formula>AND(MONTH(AH23)=MONTH(EDATE(TODAY(),0-1)),YEAR(AH23)=YEAR(EDATE(TODAY(),0-1)))</formula>
    </cfRule>
  </conditionalFormatting>
  <conditionalFormatting sqref="J23 M23 P23 G23 AB23 V23 Y23 AE23 AW23 AK23 AT23 S23">
    <cfRule type="timePeriod" dxfId="957" priority="131" timePeriod="thisMonth">
      <formula>AND(MONTH(G23)=MONTH(TODAY()),YEAR(G23)=YEAR(TODAY()))</formula>
    </cfRule>
  </conditionalFormatting>
  <conditionalFormatting sqref="J22 M22 P22 G22 AB22 V22 Y22 AE22 AW22 AK22 AT22 S22">
    <cfRule type="timePeriod" dxfId="956" priority="123" timePeriod="nextMonth">
      <formula>AND(MONTH(G22)=MONTH(EDATE(TODAY(),0+1)),YEAR(G22)=YEAR(EDATE(TODAY(),0+1)))</formula>
    </cfRule>
    <cfRule type="timePeriod" dxfId="955" priority="125" timePeriod="lastMonth">
      <formula>AND(MONTH(G22)=MONTH(EDATE(TODAY(),0-1)),YEAR(G22)=YEAR(EDATE(TODAY(),0-1)))</formula>
    </cfRule>
  </conditionalFormatting>
  <conditionalFormatting sqref="AN22 AQ22 AZ22 BC22 BI22 AH22 BF22">
    <cfRule type="timePeriod" dxfId="954" priority="120" timePeriod="nextMonth">
      <formula>AND(MONTH(AH22)=MONTH(EDATE(TODAY(),0+1)),YEAR(AH22)=YEAR(EDATE(TODAY(),0+1)))</formula>
    </cfRule>
    <cfRule type="timePeriod" dxfId="953" priority="121" timePeriod="thisMonth">
      <formula>AND(MONTH(AH22)=MONTH(TODAY()),YEAR(AH22)=YEAR(TODAY()))</formula>
    </cfRule>
    <cfRule type="timePeriod" dxfId="952" priority="122" timePeriod="lastMonth">
      <formula>AND(MONTH(AH22)=MONTH(EDATE(TODAY(),0-1)),YEAR(AH22)=YEAR(EDATE(TODAY(),0-1)))</formula>
    </cfRule>
  </conditionalFormatting>
  <conditionalFormatting sqref="J22 M22 P22 G22 AB22 V22 Y22 AE22 AW22 AK22 AT22 S22">
    <cfRule type="timePeriod" dxfId="951" priority="124" timePeriod="thisMonth">
      <formula>AND(MONTH(G22)=MONTH(TODAY()),YEAR(G22)=YEAR(TODAY()))</formula>
    </cfRule>
  </conditionalFormatting>
  <conditionalFormatting sqref="J21 M21 P21 AB21 V21 Y21 AE21 AW21 AK21 AT21 S21">
    <cfRule type="timePeriod" dxfId="950" priority="116" timePeriod="nextMonth">
      <formula>AND(MONTH(J21)=MONTH(EDATE(TODAY(),0+1)),YEAR(J21)=YEAR(EDATE(TODAY(),0+1)))</formula>
    </cfRule>
    <cfRule type="timePeriod" dxfId="949" priority="118" timePeriod="lastMonth">
      <formula>AND(MONTH(J21)=MONTH(EDATE(TODAY(),0-1)),YEAR(J21)=YEAR(EDATE(TODAY(),0-1)))</formula>
    </cfRule>
  </conditionalFormatting>
  <conditionalFormatting sqref="AN21 AQ21 AZ21 BC21 BI21 AH21 BF21">
    <cfRule type="timePeriod" dxfId="948" priority="113" timePeriod="nextMonth">
      <formula>AND(MONTH(AH21)=MONTH(EDATE(TODAY(),0+1)),YEAR(AH21)=YEAR(EDATE(TODAY(),0+1)))</formula>
    </cfRule>
    <cfRule type="timePeriod" dxfId="947" priority="114" timePeriod="thisMonth">
      <formula>AND(MONTH(AH21)=MONTH(TODAY()),YEAR(AH21)=YEAR(TODAY()))</formula>
    </cfRule>
    <cfRule type="timePeriod" dxfId="946" priority="115" timePeriod="lastMonth">
      <formula>AND(MONTH(AH21)=MONTH(EDATE(TODAY(),0-1)),YEAR(AH21)=YEAR(EDATE(TODAY(),0-1)))</formula>
    </cfRule>
  </conditionalFormatting>
  <conditionalFormatting sqref="J21 M21 P21 AB21 V21 Y21 AE21 AW21 AK21 AT21 S21">
    <cfRule type="timePeriod" dxfId="945" priority="117" timePeriod="thisMonth">
      <formula>AND(MONTH(J21)=MONTH(TODAY()),YEAR(J21)=YEAR(TODAY()))</formula>
    </cfRule>
  </conditionalFormatting>
  <conditionalFormatting sqref="G21">
    <cfRule type="timePeriod" dxfId="944" priority="109" timePeriod="nextMonth">
      <formula>AND(MONTH(G21)=MONTH(EDATE(TODAY(),0+1)),YEAR(G21)=YEAR(EDATE(TODAY(),0+1)))</formula>
    </cfRule>
    <cfRule type="timePeriod" dxfId="943" priority="111" timePeriod="lastMonth">
      <formula>AND(MONTH(G21)=MONTH(EDATE(TODAY(),0-1)),YEAR(G21)=YEAR(EDATE(TODAY(),0-1)))</formula>
    </cfRule>
  </conditionalFormatting>
  <conditionalFormatting sqref="G21">
    <cfRule type="timePeriod" dxfId="942" priority="110" timePeriod="thisMonth">
      <formula>AND(MONTH(G21)=MONTH(TODAY()),YEAR(G21)=YEAR(TODAY()))</formula>
    </cfRule>
  </conditionalFormatting>
  <conditionalFormatting sqref="J20 M20 P20 AB20 V20 Y20 AE20 AW20 AK20 AT20 S20">
    <cfRule type="timePeriod" dxfId="941" priority="106" timePeriod="nextMonth">
      <formula>AND(MONTH(J20)=MONTH(EDATE(TODAY(),0+1)),YEAR(J20)=YEAR(EDATE(TODAY(),0+1)))</formula>
    </cfRule>
    <cfRule type="timePeriod" dxfId="940" priority="108" timePeriod="lastMonth">
      <formula>AND(MONTH(J20)=MONTH(EDATE(TODAY(),0-1)),YEAR(J20)=YEAR(EDATE(TODAY(),0-1)))</formula>
    </cfRule>
  </conditionalFormatting>
  <conditionalFormatting sqref="AN20 AQ20 AZ20 BC20 BI20 AH20 BF20">
    <cfRule type="timePeriod" dxfId="939" priority="103" timePeriod="nextMonth">
      <formula>AND(MONTH(AH20)=MONTH(EDATE(TODAY(),0+1)),YEAR(AH20)=YEAR(EDATE(TODAY(),0+1)))</formula>
    </cfRule>
    <cfRule type="timePeriod" dxfId="938" priority="104" timePeriod="thisMonth">
      <formula>AND(MONTH(AH20)=MONTH(TODAY()),YEAR(AH20)=YEAR(TODAY()))</formula>
    </cfRule>
    <cfRule type="timePeriod" dxfId="937" priority="105" timePeriod="lastMonth">
      <formula>AND(MONTH(AH20)=MONTH(EDATE(TODAY(),0-1)),YEAR(AH20)=YEAR(EDATE(TODAY(),0-1)))</formula>
    </cfRule>
  </conditionalFormatting>
  <conditionalFormatting sqref="J20 M20 P20 AB20 V20 Y20 AE20 AW20 AK20 AT20 S20">
    <cfRule type="timePeriod" dxfId="936" priority="107" timePeriod="thisMonth">
      <formula>AND(MONTH(J20)=MONTH(TODAY()),YEAR(J20)=YEAR(TODAY()))</formula>
    </cfRule>
  </conditionalFormatting>
  <conditionalFormatting sqref="G20">
    <cfRule type="timePeriod" dxfId="935" priority="99" timePeriod="nextMonth">
      <formula>AND(MONTH(G20)=MONTH(EDATE(TODAY(),0+1)),YEAR(G20)=YEAR(EDATE(TODAY(),0+1)))</formula>
    </cfRule>
    <cfRule type="timePeriod" dxfId="934" priority="101" timePeriod="lastMonth">
      <formula>AND(MONTH(G20)=MONTH(EDATE(TODAY(),0-1)),YEAR(G20)=YEAR(EDATE(TODAY(),0-1)))</formula>
    </cfRule>
  </conditionalFormatting>
  <conditionalFormatting sqref="G20">
    <cfRule type="timePeriod" dxfId="933" priority="100" timePeriod="thisMonth">
      <formula>AND(MONTH(G20)=MONTH(TODAY()),YEAR(G20)=YEAR(TODAY()))</formula>
    </cfRule>
  </conditionalFormatting>
  <conditionalFormatting sqref="J19 M19 P19 AB19 V19 Y19 AE19 AW19 AK19 AT19 G19">
    <cfRule type="timePeriod" dxfId="932" priority="96" timePeriod="nextMonth">
      <formula>AND(MONTH(G19)=MONTH(EDATE(TODAY(),0+1)),YEAR(G19)=YEAR(EDATE(TODAY(),0+1)))</formula>
    </cfRule>
    <cfRule type="timePeriod" dxfId="931" priority="98" timePeriod="lastMonth">
      <formula>AND(MONTH(G19)=MONTH(EDATE(TODAY(),0-1)),YEAR(G19)=YEAR(EDATE(TODAY(),0-1)))</formula>
    </cfRule>
  </conditionalFormatting>
  <conditionalFormatting sqref="AN19 AQ19 AZ19 BC19 BI19 AH19 BF19">
    <cfRule type="timePeriod" dxfId="930" priority="93" timePeriod="nextMonth">
      <formula>AND(MONTH(AH19)=MONTH(EDATE(TODAY(),0+1)),YEAR(AH19)=YEAR(EDATE(TODAY(),0+1)))</formula>
    </cfRule>
    <cfRule type="timePeriod" dxfId="929" priority="94" timePeriod="thisMonth">
      <formula>AND(MONTH(AH19)=MONTH(TODAY()),YEAR(AH19)=YEAR(TODAY()))</formula>
    </cfRule>
    <cfRule type="timePeriod" dxfId="928" priority="95" timePeriod="lastMonth">
      <formula>AND(MONTH(AH19)=MONTH(EDATE(TODAY(),0-1)),YEAR(AH19)=YEAR(EDATE(TODAY(),0-1)))</formula>
    </cfRule>
  </conditionalFormatting>
  <conditionalFormatting sqref="J19 M19 P19 AB19 V19 Y19 AE19 AW19 AK19 AT19 G19">
    <cfRule type="timePeriod" dxfId="927" priority="97" timePeriod="thisMonth">
      <formula>AND(MONTH(G19)=MONTH(TODAY()),YEAR(G19)=YEAR(TODAY()))</formula>
    </cfRule>
  </conditionalFormatting>
  <conditionalFormatting sqref="S19">
    <cfRule type="timePeriod" dxfId="926" priority="89" timePeriod="nextMonth">
      <formula>AND(MONTH(S19)=MONTH(EDATE(TODAY(),0+1)),YEAR(S19)=YEAR(EDATE(TODAY(),0+1)))</formula>
    </cfRule>
    <cfRule type="timePeriod" dxfId="925" priority="91" timePeriod="lastMonth">
      <formula>AND(MONTH(S19)=MONTH(EDATE(TODAY(),0-1)),YEAR(S19)=YEAR(EDATE(TODAY(),0-1)))</formula>
    </cfRule>
  </conditionalFormatting>
  <conditionalFormatting sqref="S19">
    <cfRule type="timePeriod" dxfId="924" priority="90" timePeriod="thisMonth">
      <formula>AND(MONTH(S19)=MONTH(TODAY()),YEAR(S19)=YEAR(TODAY()))</formula>
    </cfRule>
  </conditionalFormatting>
  <conditionalFormatting sqref="J18 M18 P18 G18 AB18 V18 Y18 AE18 AW18 AK18 AT18">
    <cfRule type="timePeriod" dxfId="923" priority="86" timePeriod="nextMonth">
      <formula>AND(MONTH(G18)=MONTH(EDATE(TODAY(),0+1)),YEAR(G18)=YEAR(EDATE(TODAY(),0+1)))</formula>
    </cfRule>
    <cfRule type="timePeriod" dxfId="922" priority="88" timePeriod="lastMonth">
      <formula>AND(MONTH(G18)=MONTH(EDATE(TODAY(),0-1)),YEAR(G18)=YEAR(EDATE(TODAY(),0-1)))</formula>
    </cfRule>
  </conditionalFormatting>
  <conditionalFormatting sqref="AN18 AQ18 AZ18 BC18 BI18 AH18 BF18">
    <cfRule type="timePeriod" dxfId="921" priority="83" timePeriod="nextMonth">
      <formula>AND(MONTH(AH18)=MONTH(EDATE(TODAY(),0+1)),YEAR(AH18)=YEAR(EDATE(TODAY(),0+1)))</formula>
    </cfRule>
    <cfRule type="timePeriod" dxfId="920" priority="84" timePeriod="thisMonth">
      <formula>AND(MONTH(AH18)=MONTH(TODAY()),YEAR(AH18)=YEAR(TODAY()))</formula>
    </cfRule>
    <cfRule type="timePeriod" dxfId="919" priority="85" timePeriod="lastMonth">
      <formula>AND(MONTH(AH18)=MONTH(EDATE(TODAY(),0-1)),YEAR(AH18)=YEAR(EDATE(TODAY(),0-1)))</formula>
    </cfRule>
  </conditionalFormatting>
  <conditionalFormatting sqref="J18 M18 P18 G18 AB18 V18 Y18 AE18 AW18 AK18 AT18">
    <cfRule type="timePeriod" dxfId="918" priority="87" timePeriod="thisMonth">
      <formula>AND(MONTH(G18)=MONTH(TODAY()),YEAR(G18)=YEAR(TODAY()))</formula>
    </cfRule>
  </conditionalFormatting>
  <conditionalFormatting sqref="S18">
    <cfRule type="timePeriod" dxfId="917" priority="78" timePeriod="nextMonth">
      <formula>AND(MONTH(S18)=MONTH(EDATE(TODAY(),0+1)),YEAR(S18)=YEAR(EDATE(TODAY(),0+1)))</formula>
    </cfRule>
    <cfRule type="timePeriod" dxfId="916" priority="80" timePeriod="lastMonth">
      <formula>AND(MONTH(S18)=MONTH(EDATE(TODAY(),0-1)),YEAR(S18)=YEAR(EDATE(TODAY(),0-1)))</formula>
    </cfRule>
  </conditionalFormatting>
  <conditionalFormatting sqref="S18">
    <cfRule type="timePeriod" dxfId="915" priority="79" timePeriod="thisMonth">
      <formula>AND(MONTH(S18)=MONTH(TODAY()),YEAR(S18)=YEAR(TODAY()))</formula>
    </cfRule>
  </conditionalFormatting>
  <conditionalFormatting sqref="J17 M17 P17 G17 AB17 V17 Y17 AE17 AW17 AK17 AT17 S17">
    <cfRule type="timePeriod" dxfId="914" priority="75" timePeriod="nextMonth">
      <formula>AND(MONTH(G17)=MONTH(EDATE(TODAY(),0+1)),YEAR(G17)=YEAR(EDATE(TODAY(),0+1)))</formula>
    </cfRule>
    <cfRule type="timePeriod" dxfId="913" priority="77" timePeriod="lastMonth">
      <formula>AND(MONTH(G17)=MONTH(EDATE(TODAY(),0-1)),YEAR(G17)=YEAR(EDATE(TODAY(),0-1)))</formula>
    </cfRule>
  </conditionalFormatting>
  <conditionalFormatting sqref="AN17 AQ17 AZ17 BC17 BI17 AH17 BF17">
    <cfRule type="timePeriod" dxfId="912" priority="72" timePeriod="nextMonth">
      <formula>AND(MONTH(AH17)=MONTH(EDATE(TODAY(),0+1)),YEAR(AH17)=YEAR(EDATE(TODAY(),0+1)))</formula>
    </cfRule>
    <cfRule type="timePeriod" dxfId="911" priority="73" timePeriod="thisMonth">
      <formula>AND(MONTH(AH17)=MONTH(TODAY()),YEAR(AH17)=YEAR(TODAY()))</formula>
    </cfRule>
    <cfRule type="timePeriod" dxfId="910" priority="74" timePeriod="lastMonth">
      <formula>AND(MONTH(AH17)=MONTH(EDATE(TODAY(),0-1)),YEAR(AH17)=YEAR(EDATE(TODAY(),0-1)))</formula>
    </cfRule>
  </conditionalFormatting>
  <conditionalFormatting sqref="J17 M17 P17 G17 AB17 V17 Y17 AE17 AW17 AK17 AT17 S17">
    <cfRule type="timePeriod" dxfId="909" priority="76" timePeriod="thisMonth">
      <formula>AND(MONTH(G17)=MONTH(TODAY()),YEAR(G17)=YEAR(TODAY()))</formula>
    </cfRule>
  </conditionalFormatting>
  <conditionalFormatting sqref="J16 M16 P16 G16 AB16 V16 Y16 AE16 AW16 AK16 AT16 S16">
    <cfRule type="timePeriod" dxfId="908" priority="68" timePeriod="nextMonth">
      <formula>AND(MONTH(G16)=MONTH(EDATE(TODAY(),0+1)),YEAR(G16)=YEAR(EDATE(TODAY(),0+1)))</formula>
    </cfRule>
    <cfRule type="timePeriod" dxfId="907" priority="70" timePeriod="lastMonth">
      <formula>AND(MONTH(G16)=MONTH(EDATE(TODAY(),0-1)),YEAR(G16)=YEAR(EDATE(TODAY(),0-1)))</formula>
    </cfRule>
  </conditionalFormatting>
  <conditionalFormatting sqref="AN16 AQ16 AZ16 BC16 BI16 AH16 BF16">
    <cfRule type="timePeriod" dxfId="906" priority="65" timePeriod="nextMonth">
      <formula>AND(MONTH(AH16)=MONTH(EDATE(TODAY(),0+1)),YEAR(AH16)=YEAR(EDATE(TODAY(),0+1)))</formula>
    </cfRule>
    <cfRule type="timePeriod" dxfId="905" priority="66" timePeriod="thisMonth">
      <formula>AND(MONTH(AH16)=MONTH(TODAY()),YEAR(AH16)=YEAR(TODAY()))</formula>
    </cfRule>
    <cfRule type="timePeriod" dxfId="904" priority="67" timePeriod="lastMonth">
      <formula>AND(MONTH(AH16)=MONTH(EDATE(TODAY(),0-1)),YEAR(AH16)=YEAR(EDATE(TODAY(),0-1)))</formula>
    </cfRule>
  </conditionalFormatting>
  <conditionalFormatting sqref="J16 M16 P16 G16 AB16 V16 Y16 AE16 AW16 AK16 AT16 S16">
    <cfRule type="timePeriod" dxfId="903" priority="69" timePeriod="thisMonth">
      <formula>AND(MONTH(G16)=MONTH(TODAY()),YEAR(G16)=YEAR(TODAY()))</formula>
    </cfRule>
  </conditionalFormatting>
  <conditionalFormatting sqref="J15 M15 P15 G15 AB15 V15 Y15 AE15 AW15 AK15 AT15 S15">
    <cfRule type="timePeriod" dxfId="902" priority="61" timePeriod="nextMonth">
      <formula>AND(MONTH(G15)=MONTH(EDATE(TODAY(),0+1)),YEAR(G15)=YEAR(EDATE(TODAY(),0+1)))</formula>
    </cfRule>
    <cfRule type="timePeriod" dxfId="901" priority="63" timePeriod="lastMonth">
      <formula>AND(MONTH(G15)=MONTH(EDATE(TODAY(),0-1)),YEAR(G15)=YEAR(EDATE(TODAY(),0-1)))</formula>
    </cfRule>
  </conditionalFormatting>
  <conditionalFormatting sqref="AN15 AQ15 AZ15 BC15 BI15 AH15 BF15">
    <cfRule type="timePeriod" dxfId="900" priority="58" timePeriod="nextMonth">
      <formula>AND(MONTH(AH15)=MONTH(EDATE(TODAY(),0+1)),YEAR(AH15)=YEAR(EDATE(TODAY(),0+1)))</formula>
    </cfRule>
    <cfRule type="timePeriod" dxfId="899" priority="59" timePeriod="thisMonth">
      <formula>AND(MONTH(AH15)=MONTH(TODAY()),YEAR(AH15)=YEAR(TODAY()))</formula>
    </cfRule>
    <cfRule type="timePeriod" dxfId="898" priority="60" timePeriod="lastMonth">
      <formula>AND(MONTH(AH15)=MONTH(EDATE(TODAY(),0-1)),YEAR(AH15)=YEAR(EDATE(TODAY(),0-1)))</formula>
    </cfRule>
  </conditionalFormatting>
  <conditionalFormatting sqref="J15 M15 P15 G15 AB15 V15 Y15 AE15 AW15 AK15 AT15 S15">
    <cfRule type="timePeriod" dxfId="897" priority="62" timePeriod="thisMonth">
      <formula>AND(MONTH(G15)=MONTH(TODAY()),YEAR(G15)=YEAR(TODAY()))</formula>
    </cfRule>
  </conditionalFormatting>
  <conditionalFormatting sqref="J14 M14 P14 G14 AB14 V14 Y14 AE14 AW14 AK14 AT14 S14">
    <cfRule type="timePeriod" dxfId="896" priority="54" timePeriod="nextMonth">
      <formula>AND(MONTH(G14)=MONTH(EDATE(TODAY(),0+1)),YEAR(G14)=YEAR(EDATE(TODAY(),0+1)))</formula>
    </cfRule>
    <cfRule type="timePeriod" dxfId="895" priority="56" timePeriod="lastMonth">
      <formula>AND(MONTH(G14)=MONTH(EDATE(TODAY(),0-1)),YEAR(G14)=YEAR(EDATE(TODAY(),0-1)))</formula>
    </cfRule>
  </conditionalFormatting>
  <conditionalFormatting sqref="AN14 AQ14 AZ14 BC14 BI14 AH14 BF14">
    <cfRule type="timePeriod" dxfId="894" priority="51" timePeriod="nextMonth">
      <formula>AND(MONTH(AH14)=MONTH(EDATE(TODAY(),0+1)),YEAR(AH14)=YEAR(EDATE(TODAY(),0+1)))</formula>
    </cfRule>
    <cfRule type="timePeriod" dxfId="893" priority="52" timePeriod="thisMonth">
      <formula>AND(MONTH(AH14)=MONTH(TODAY()),YEAR(AH14)=YEAR(TODAY()))</formula>
    </cfRule>
    <cfRule type="timePeriod" dxfId="892" priority="53" timePeriod="lastMonth">
      <formula>AND(MONTH(AH14)=MONTH(EDATE(TODAY(),0-1)),YEAR(AH14)=YEAR(EDATE(TODAY(),0-1)))</formula>
    </cfRule>
  </conditionalFormatting>
  <conditionalFormatting sqref="J14 M14 P14 G14 AB14 V14 Y14 AE14 AW14 AK14 AT14 S14">
    <cfRule type="timePeriod" dxfId="891" priority="55" timePeriod="thisMonth">
      <formula>AND(MONTH(G14)=MONTH(TODAY()),YEAR(G14)=YEAR(TODAY()))</formula>
    </cfRule>
  </conditionalFormatting>
  <conditionalFormatting sqref="J13 M13 P13 G13 AB13 V13 Y13 AE13 AW13 AK13 AT13 S13">
    <cfRule type="timePeriod" dxfId="890" priority="47" timePeriod="nextMonth">
      <formula>AND(MONTH(G13)=MONTH(EDATE(TODAY(),0+1)),YEAR(G13)=YEAR(EDATE(TODAY(),0+1)))</formula>
    </cfRule>
    <cfRule type="timePeriod" dxfId="889" priority="49" timePeriod="lastMonth">
      <formula>AND(MONTH(G13)=MONTH(EDATE(TODAY(),0-1)),YEAR(G13)=YEAR(EDATE(TODAY(),0-1)))</formula>
    </cfRule>
  </conditionalFormatting>
  <conditionalFormatting sqref="AN13 AQ13 AZ13 BC13 BI13 AH13 BF13">
    <cfRule type="timePeriod" dxfId="888" priority="44" timePeriod="nextMonth">
      <formula>AND(MONTH(AH13)=MONTH(EDATE(TODAY(),0+1)),YEAR(AH13)=YEAR(EDATE(TODAY(),0+1)))</formula>
    </cfRule>
    <cfRule type="timePeriod" dxfId="887" priority="45" timePeriod="thisMonth">
      <formula>AND(MONTH(AH13)=MONTH(TODAY()),YEAR(AH13)=YEAR(TODAY()))</formula>
    </cfRule>
    <cfRule type="timePeriod" dxfId="886" priority="46" timePeriod="lastMonth">
      <formula>AND(MONTH(AH13)=MONTH(EDATE(TODAY(),0-1)),YEAR(AH13)=YEAR(EDATE(TODAY(),0-1)))</formula>
    </cfRule>
  </conditionalFormatting>
  <conditionalFormatting sqref="J13 M13 P13 G13 AB13 V13 Y13 AE13 AW13 AK13 AT13 S13">
    <cfRule type="timePeriod" dxfId="885" priority="48" timePeriod="thisMonth">
      <formula>AND(MONTH(G13)=MONTH(TODAY()),YEAR(G13)=YEAR(TODAY()))</formula>
    </cfRule>
  </conditionalFormatting>
  <conditionalFormatting sqref="J12 M12 P12 G12 AB12 V12 Y12 AE12 AW12 AK12 AT12 S12">
    <cfRule type="timePeriod" dxfId="884" priority="40" timePeriod="nextMonth">
      <formula>AND(MONTH(G12)=MONTH(EDATE(TODAY(),0+1)),YEAR(G12)=YEAR(EDATE(TODAY(),0+1)))</formula>
    </cfRule>
    <cfRule type="timePeriod" dxfId="883" priority="42" timePeriod="lastMonth">
      <formula>AND(MONTH(G12)=MONTH(EDATE(TODAY(),0-1)),YEAR(G12)=YEAR(EDATE(TODAY(),0-1)))</formula>
    </cfRule>
  </conditionalFormatting>
  <conditionalFormatting sqref="AN12 AQ12 AZ12 BC12 BI12 AH12 BF12">
    <cfRule type="timePeriod" dxfId="882" priority="37" timePeriod="nextMonth">
      <formula>AND(MONTH(AH12)=MONTH(EDATE(TODAY(),0+1)),YEAR(AH12)=YEAR(EDATE(TODAY(),0+1)))</formula>
    </cfRule>
    <cfRule type="timePeriod" dxfId="881" priority="38" timePeriod="thisMonth">
      <formula>AND(MONTH(AH12)=MONTH(TODAY()),YEAR(AH12)=YEAR(TODAY()))</formula>
    </cfRule>
    <cfRule type="timePeriod" dxfId="880" priority="39" timePeriod="lastMonth">
      <formula>AND(MONTH(AH12)=MONTH(EDATE(TODAY(),0-1)),YEAR(AH12)=YEAR(EDATE(TODAY(),0-1)))</formula>
    </cfRule>
  </conditionalFormatting>
  <conditionalFormatting sqref="J12 M12 P12 G12 AB12 V12 Y12 AE12 AW12 AK12 AT12 S12">
    <cfRule type="timePeriod" dxfId="879" priority="41" timePeriod="thisMonth">
      <formula>AND(MONTH(G12)=MONTH(TODAY()),YEAR(G12)=YEAR(TODAY()))</formula>
    </cfRule>
  </conditionalFormatting>
  <conditionalFormatting sqref="J11 M11 P11 G11 AB11 V11 Y11 AE11 AW11 AK11 AT11 S11">
    <cfRule type="timePeriod" dxfId="878" priority="33" timePeriod="nextMonth">
      <formula>AND(MONTH(G11)=MONTH(EDATE(TODAY(),0+1)),YEAR(G11)=YEAR(EDATE(TODAY(),0+1)))</formula>
    </cfRule>
    <cfRule type="timePeriod" dxfId="877" priority="35" timePeriod="lastMonth">
      <formula>AND(MONTH(G11)=MONTH(EDATE(TODAY(),0-1)),YEAR(G11)=YEAR(EDATE(TODAY(),0-1)))</formula>
    </cfRule>
  </conditionalFormatting>
  <conditionalFormatting sqref="AN11 AQ11 AZ11 BC11 BI11 AH11 BF11">
    <cfRule type="timePeriod" dxfId="876" priority="30" timePeriod="nextMonth">
      <formula>AND(MONTH(AH11)=MONTH(EDATE(TODAY(),0+1)),YEAR(AH11)=YEAR(EDATE(TODAY(),0+1)))</formula>
    </cfRule>
    <cfRule type="timePeriod" dxfId="875" priority="31" timePeriod="thisMonth">
      <formula>AND(MONTH(AH11)=MONTH(TODAY()),YEAR(AH11)=YEAR(TODAY()))</formula>
    </cfRule>
    <cfRule type="timePeriod" dxfId="874" priority="32" timePeriod="lastMonth">
      <formula>AND(MONTH(AH11)=MONTH(EDATE(TODAY(),0-1)),YEAR(AH11)=YEAR(EDATE(TODAY(),0-1)))</formula>
    </cfRule>
  </conditionalFormatting>
  <conditionalFormatting sqref="J11 M11 P11 G11 AB11 V11 Y11 AE11 AW11 AK11 AT11 S11">
    <cfRule type="timePeriod" dxfId="873" priority="34" timePeriod="thisMonth">
      <formula>AND(MONTH(G11)=MONTH(TODAY()),YEAR(G11)=YEAR(TODAY()))</formula>
    </cfRule>
  </conditionalFormatting>
  <conditionalFormatting sqref="J10 M10 P10 G10 AB10 V10 Y10 AE10 AW10 AK10 AT10 S10">
    <cfRule type="timePeriod" dxfId="872" priority="26" timePeriod="nextMonth">
      <formula>AND(MONTH(G10)=MONTH(EDATE(TODAY(),0+1)),YEAR(G10)=YEAR(EDATE(TODAY(),0+1)))</formula>
    </cfRule>
    <cfRule type="timePeriod" dxfId="871" priority="28" timePeriod="lastMonth">
      <formula>AND(MONTH(G10)=MONTH(EDATE(TODAY(),0-1)),YEAR(G10)=YEAR(EDATE(TODAY(),0-1)))</formula>
    </cfRule>
  </conditionalFormatting>
  <conditionalFormatting sqref="AN10 AQ10 AZ10 BC10 BI10 AH10 BF10">
    <cfRule type="timePeriod" dxfId="870" priority="23" timePeriod="nextMonth">
      <formula>AND(MONTH(AH10)=MONTH(EDATE(TODAY(),0+1)),YEAR(AH10)=YEAR(EDATE(TODAY(),0+1)))</formula>
    </cfRule>
    <cfRule type="timePeriod" dxfId="869" priority="24" timePeriod="thisMonth">
      <formula>AND(MONTH(AH10)=MONTH(TODAY()),YEAR(AH10)=YEAR(TODAY()))</formula>
    </cfRule>
    <cfRule type="timePeriod" dxfId="868" priority="25" timePeriod="lastMonth">
      <formula>AND(MONTH(AH10)=MONTH(EDATE(TODAY(),0-1)),YEAR(AH10)=YEAR(EDATE(TODAY(),0-1)))</formula>
    </cfRule>
  </conditionalFormatting>
  <conditionalFormatting sqref="J10 M10 P10 G10 AB10 V10 Y10 AE10 AW10 AK10 AT10 S10">
    <cfRule type="timePeriod" dxfId="867" priority="27" timePeriod="thisMonth">
      <formula>AND(MONTH(G10)=MONTH(TODAY()),YEAR(G10)=YEAR(TODAY()))</formula>
    </cfRule>
  </conditionalFormatting>
  <conditionalFormatting sqref="J9 M9 P9 G9 AB9 V9 Y9 AE9 AW9 AK9 AT9 S9">
    <cfRule type="timePeriod" dxfId="866" priority="19" timePeriod="nextMonth">
      <formula>AND(MONTH(G9)=MONTH(EDATE(TODAY(),0+1)),YEAR(G9)=YEAR(EDATE(TODAY(),0+1)))</formula>
    </cfRule>
    <cfRule type="timePeriod" dxfId="865" priority="21" timePeriod="lastMonth">
      <formula>AND(MONTH(G9)=MONTH(EDATE(TODAY(),0-1)),YEAR(G9)=YEAR(EDATE(TODAY(),0-1)))</formula>
    </cfRule>
  </conditionalFormatting>
  <conditionalFormatting sqref="AN9 AQ9 AZ9 BC9 BI9 AH9 BF9">
    <cfRule type="timePeriod" dxfId="864" priority="16" timePeriod="nextMonth">
      <formula>AND(MONTH(AH9)=MONTH(EDATE(TODAY(),0+1)),YEAR(AH9)=YEAR(EDATE(TODAY(),0+1)))</formula>
    </cfRule>
    <cfRule type="timePeriod" dxfId="863" priority="17" timePeriod="thisMonth">
      <formula>AND(MONTH(AH9)=MONTH(TODAY()),YEAR(AH9)=YEAR(TODAY()))</formula>
    </cfRule>
    <cfRule type="timePeriod" dxfId="862" priority="18" timePeriod="lastMonth">
      <formula>AND(MONTH(AH9)=MONTH(EDATE(TODAY(),0-1)),YEAR(AH9)=YEAR(EDATE(TODAY(),0-1)))</formula>
    </cfRule>
  </conditionalFormatting>
  <conditionalFormatting sqref="J9 M9 P9 G9 AB9 V9 Y9 AE9 AW9 AK9 AT9 S9">
    <cfRule type="timePeriod" dxfId="861" priority="20" timePeriod="thisMonth">
      <formula>AND(MONTH(G9)=MONTH(TODAY()),YEAR(G9)=YEAR(TODAY()))</formula>
    </cfRule>
  </conditionalFormatting>
  <conditionalFormatting sqref="J8 M8 P8 G8 AB8 V8 Y8 AE8 AW8 AK8 AT8 S8">
    <cfRule type="timePeriod" dxfId="860" priority="12" timePeriod="nextMonth">
      <formula>AND(MONTH(G8)=MONTH(EDATE(TODAY(),0+1)),YEAR(G8)=YEAR(EDATE(TODAY(),0+1)))</formula>
    </cfRule>
    <cfRule type="timePeriod" dxfId="859" priority="14" timePeriod="lastMonth">
      <formula>AND(MONTH(G8)=MONTH(EDATE(TODAY(),0-1)),YEAR(G8)=YEAR(EDATE(TODAY(),0-1)))</formula>
    </cfRule>
  </conditionalFormatting>
  <conditionalFormatting sqref="AN8 AQ8 AZ8 BC8 BI8 AH8 BF8">
    <cfRule type="timePeriod" dxfId="858" priority="9" timePeriod="nextMonth">
      <formula>AND(MONTH(AH8)=MONTH(EDATE(TODAY(),0+1)),YEAR(AH8)=YEAR(EDATE(TODAY(),0+1)))</formula>
    </cfRule>
    <cfRule type="timePeriod" dxfId="857" priority="10" timePeriod="thisMonth">
      <formula>AND(MONTH(AH8)=MONTH(TODAY()),YEAR(AH8)=YEAR(TODAY()))</formula>
    </cfRule>
    <cfRule type="timePeriod" dxfId="856" priority="11" timePeriod="lastMonth">
      <formula>AND(MONTH(AH8)=MONTH(EDATE(TODAY(),0-1)),YEAR(AH8)=YEAR(EDATE(TODAY(),0-1)))</formula>
    </cfRule>
  </conditionalFormatting>
  <conditionalFormatting sqref="J8 M8 P8 G8 AB8 V8 Y8 AE8 AW8 AK8 AT8 S8">
    <cfRule type="timePeriod" dxfId="855" priority="13" timePeriod="thisMonth">
      <formula>AND(MONTH(G8)=MONTH(TODAY()),YEAR(G8)=YEAR(TODAY()))</formula>
    </cfRule>
  </conditionalFormatting>
  <conditionalFormatting sqref="J7 M7 P7 G7 AB7 V7 Y7 AE7 AW7 AK7 AT7 S7">
    <cfRule type="timePeriod" dxfId="854" priority="5" timePeriod="nextMonth">
      <formula>AND(MONTH(G7)=MONTH(EDATE(TODAY(),0+1)),YEAR(G7)=YEAR(EDATE(TODAY(),0+1)))</formula>
    </cfRule>
    <cfRule type="timePeriod" dxfId="853" priority="7" timePeriod="lastMonth">
      <formula>AND(MONTH(G7)=MONTH(EDATE(TODAY(),0-1)),YEAR(G7)=YEAR(EDATE(TODAY(),0-1)))</formula>
    </cfRule>
  </conditionalFormatting>
  <conditionalFormatting sqref="AN7 AQ7 AZ7 BC7 BI7 AH7 BF7">
    <cfRule type="timePeriod" dxfId="852" priority="2" timePeriod="nextMonth">
      <formula>AND(MONTH(AH7)=MONTH(EDATE(TODAY(),0+1)),YEAR(AH7)=YEAR(EDATE(TODAY(),0+1)))</formula>
    </cfRule>
    <cfRule type="timePeriod" dxfId="851" priority="3" timePeriod="thisMonth">
      <formula>AND(MONTH(AH7)=MONTH(TODAY()),YEAR(AH7)=YEAR(TODAY()))</formula>
    </cfRule>
    <cfRule type="timePeriod" dxfId="850" priority="4" timePeriod="lastMonth">
      <formula>AND(MONTH(AH7)=MONTH(EDATE(TODAY(),0-1)),YEAR(AH7)=YEAR(EDATE(TODAY(),0-1)))</formula>
    </cfRule>
  </conditionalFormatting>
  <conditionalFormatting sqref="J7 M7 P7 G7 AB7 V7 Y7 AE7 AW7 AK7 AT7 S7">
    <cfRule type="timePeriod" dxfId="849" priority="6" timePeriod="thisMonth">
      <formula>AND(MONTH(G7)=MONTH(TODAY()),YEAR(G7)=YEAR(TODAY()))</formula>
    </cfRule>
  </conditionalFormatting>
  <dataValidations count="4">
    <dataValidation type="list" allowBlank="1" showInputMessage="1" showErrorMessage="1" sqref="D6:D25">
      <formula1>Listresp</formula1>
    </dataValidation>
    <dataValidation type="list" allowBlank="1" showInputMessage="1" showErrorMessage="1" sqref="C6:C25">
      <formula1>Listprojet</formula1>
    </dataValidation>
    <dataValidation type="list" allowBlank="1" showInputMessage="1" showErrorMessage="1" sqref="E6:E25">
      <formula1>ListdynMetier</formula1>
    </dataValidation>
    <dataValidation type="list" allowBlank="1" showInputMessage="1" showErrorMessage="1" sqref="AO6:AO25 BJ6:BJ25 BD6:BD25 BA6:BA25 BG6:BG25 H6:H25 AF6:AF25 AI6:AI25 AR6:AR25 AX6:AX25 AU6:AU25 W6:W25 Z6:Z25 K6:K25 AC6:AC25 Q6:Q25 N6:N25 T6:T25 AL6:AL25">
      <formula1>Listdyn</formula1>
    </dataValidation>
  </dataValidations>
  <pageMargins left="0.7" right="0.7" top="0.75" bottom="0.75" header="0.3" footer="0.3"/>
  <drawing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61" operator="containsText" id="{DFCADB5E-E611-4E5E-8F96-1FE261AD0C72}">
            <xm:f>NOT(ISERROR(SEARCH("NOK",H4)))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BK5 H4:H6 K4:K6 Q4:Q6 N4:N6 AO6 AR6 AC4:AC6 T4:T6 W4:W6 Z4:Z6 AU5:AU6 AF6 AI6 AX6 AL6 BA6 BD6 BG6 BJ6 BJ25 BG25 BD25 BA25 AL25 AX25 AI25 AF25 AU25 Z25 W25 T25 AC25 AR25 AO25</xm:sqref>
        </x14:conditionalFormatting>
        <x14:conditionalFormatting xmlns:xm="http://schemas.microsoft.com/office/excel/2006/main">
          <x14:cfRule type="containsText" priority="160" operator="containsText" id="{8401328A-BBAF-433F-8079-29FB35912C85}">
            <xm:f>NOT(ISERROR(SEARCH("NOK",CE5)))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CE5</xm:sqref>
        </x14:conditionalFormatting>
        <x14:conditionalFormatting xmlns:xm="http://schemas.microsoft.com/office/excel/2006/main">
          <x14:cfRule type="containsText" priority="159" operator="containsText" id="{AF09C508-5AC9-4708-B91D-9A988DD9305F}">
            <xm:f>NOT(ISERROR(SEARCH("NOK",CY5)))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CY5</xm:sqref>
        </x14:conditionalFormatting>
        <x14:conditionalFormatting xmlns:xm="http://schemas.microsoft.com/office/excel/2006/main">
          <x14:cfRule type="containsText" priority="158" operator="containsText" id="{975C75D9-34B1-4FCE-8141-71C53CA884A7}">
            <xm:f>NOT(ISERROR(SEARCH("NOK",AM4)))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AM4</xm:sqref>
        </x14:conditionalFormatting>
        <x14:conditionalFormatting xmlns:xm="http://schemas.microsoft.com/office/excel/2006/main">
          <x14:cfRule type="containsText" priority="157" operator="containsText" id="{5A3DB97E-388C-48B9-AF6A-1B19C0A7D56C}">
            <xm:f>NOT(ISERROR(SEARCH("NOK",AO5)))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AO5</xm:sqref>
        </x14:conditionalFormatting>
        <x14:conditionalFormatting xmlns:xm="http://schemas.microsoft.com/office/excel/2006/main">
          <x14:cfRule type="containsText" priority="156" operator="containsText" id="{E98AD51D-59AE-4AD4-B29D-06D69486C236}">
            <xm:f>NOT(ISERROR(SEARCH("NOK",AR5)))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AR5</xm:sqref>
        </x14:conditionalFormatting>
        <x14:conditionalFormatting xmlns:xm="http://schemas.microsoft.com/office/excel/2006/main">
          <x14:cfRule type="containsText" priority="155" operator="containsText" id="{4ED56A08-915C-423F-9DB1-0D74912D4FD6}">
            <xm:f>NOT(ISERROR(SEARCH("NOK",AX5)))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AX5</xm:sqref>
        </x14:conditionalFormatting>
        <x14:conditionalFormatting xmlns:xm="http://schemas.microsoft.com/office/excel/2006/main">
          <x14:cfRule type="containsText" priority="154" operator="containsText" id="{294C1F9B-8DDE-4EBC-8FF9-A5465341C890}">
            <xm:f>NOT(ISERROR(SEARCH("NOK",BA5)))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BA5</xm:sqref>
        </x14:conditionalFormatting>
        <x14:conditionalFormatting xmlns:xm="http://schemas.microsoft.com/office/excel/2006/main">
          <x14:cfRule type="containsText" priority="153" operator="containsText" id="{C2CD4D36-15FA-4D2B-A746-749E21529470}">
            <xm:f>NOT(ISERROR(SEARCH("NOK",BD5)))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BD5</xm:sqref>
        </x14:conditionalFormatting>
        <x14:conditionalFormatting xmlns:xm="http://schemas.microsoft.com/office/excel/2006/main">
          <x14:cfRule type="containsText" priority="152" operator="containsText" id="{45D1CB3A-B6C3-43DB-B305-63D806AB2D90}">
            <xm:f>NOT(ISERROR(SEARCH("NOK",BG5)))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BG5</xm:sqref>
        </x14:conditionalFormatting>
        <x14:conditionalFormatting xmlns:xm="http://schemas.microsoft.com/office/excel/2006/main">
          <x14:cfRule type="containsText" priority="151" operator="containsText" id="{7C6F837C-BD21-456C-A4EA-65197E9512EC}">
            <xm:f>NOT(ISERROR(SEARCH("NOK",BJ5)))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BJ5</xm:sqref>
        </x14:conditionalFormatting>
        <x14:conditionalFormatting xmlns:xm="http://schemas.microsoft.com/office/excel/2006/main">
          <x14:cfRule type="containsText" priority="150" operator="containsText" id="{6BA84A0F-EBFB-4772-A6E8-2561C6EC6A38}">
            <xm:f>NOT(ISERROR(SEARCH("NOK",AF5)))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AF5</xm:sqref>
        </x14:conditionalFormatting>
        <x14:conditionalFormatting xmlns:xm="http://schemas.microsoft.com/office/excel/2006/main">
          <x14:cfRule type="containsText" priority="149" operator="containsText" id="{0C251366-2AA1-47DE-9FB7-6B93EC40E2B4}">
            <xm:f>NOT(ISERROR(SEARCH("NOK",AI5)))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AI5</xm:sqref>
        </x14:conditionalFormatting>
        <x14:conditionalFormatting xmlns:xm="http://schemas.microsoft.com/office/excel/2006/main">
          <x14:cfRule type="containsText" priority="148" operator="containsText" id="{C9227AC5-8FBF-4D91-A72C-6A1C99E5153B}">
            <xm:f>NOT(ISERROR(SEARCH("NOK",AU4)))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AU4</xm:sqref>
        </x14:conditionalFormatting>
        <x14:conditionalFormatting xmlns:xm="http://schemas.microsoft.com/office/excel/2006/main">
          <x14:cfRule type="containsText" priority="144" operator="containsText" id="{A9215196-AF0E-4C39-A118-4E00F74A4E6E}">
            <xm:f>NOT(ISERROR(SEARCH("NOK",AL5)))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AL5</xm:sqref>
        </x14:conditionalFormatting>
        <x14:conditionalFormatting xmlns:xm="http://schemas.microsoft.com/office/excel/2006/main">
          <x14:cfRule type="containsText" priority="140" operator="containsText" id="{71165676-1ED2-4568-A3F4-884103045B66}">
            <xm:f>NOT(ISERROR(SEARCH("NOK",H25)))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H25 K25 Q25 N25</xm:sqref>
        </x14:conditionalFormatting>
        <x14:conditionalFormatting xmlns:xm="http://schemas.microsoft.com/office/excel/2006/main">
          <x14:cfRule type="containsText" priority="133" operator="containsText" id="{2A8597A1-E62B-4B2F-8AFA-C14649A22BBB}">
            <xm:f>NOT(ISERROR(SEARCH("NOK",H24)))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H24 K24 Q24 N24 AO24 AR24 AC24 T24 W24 Z24 AU24 AF24 AI24 AX24 AL24 BA24 BD24 BG24 BJ24</xm:sqref>
        </x14:conditionalFormatting>
        <x14:conditionalFormatting xmlns:xm="http://schemas.microsoft.com/office/excel/2006/main">
          <x14:cfRule type="containsText" priority="126" operator="containsText" id="{DB674212-21A3-4903-93C2-D02595068865}">
            <xm:f>NOT(ISERROR(SEARCH("NOK",H23)))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H23 K23 Q23 N23 AO23 AR23 AC23 T23 W23 Z23 AU23 AF23 AI23 AX23 AL23 BA23 BD23 BG23 BJ23</xm:sqref>
        </x14:conditionalFormatting>
        <x14:conditionalFormatting xmlns:xm="http://schemas.microsoft.com/office/excel/2006/main">
          <x14:cfRule type="containsText" priority="119" operator="containsText" id="{DF995F4A-9CC4-419F-891B-519DF069EB96}">
            <xm:f>NOT(ISERROR(SEARCH("NOK",H22)))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H22 K22 Q22 N22 AO22 AR22 AC22 T22 W22 Z22 AU22 AF22 AI22 AX22 AL22 BA22 BD22 BG22 BJ22</xm:sqref>
        </x14:conditionalFormatting>
        <x14:conditionalFormatting xmlns:xm="http://schemas.microsoft.com/office/excel/2006/main">
          <x14:cfRule type="containsText" priority="112" operator="containsText" id="{0F17AB45-3095-414B-B49E-9BC77AA6E84D}">
            <xm:f>NOT(ISERROR(SEARCH("NOK",H21)))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H21 K21 Q21 N21 AO21 AR21 AC21 T21 W21 Z21 AU21 AF21 AI21 AX21 AL21 BA21 BD21 BG21 BJ21</xm:sqref>
        </x14:conditionalFormatting>
        <x14:conditionalFormatting xmlns:xm="http://schemas.microsoft.com/office/excel/2006/main">
          <x14:cfRule type="containsText" priority="102" operator="containsText" id="{CBC39E33-DC62-460F-98FF-94C9F15E28A1}">
            <xm:f>NOT(ISERROR(SEARCH("NOK",H20)))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H20 K20 Q20 N20 AO20 AR20 AC20 T20 W20 Z20 AU20 AF20 AI20 AX20 AL20 BA20 BD20 BG20 BJ20</xm:sqref>
        </x14:conditionalFormatting>
        <x14:conditionalFormatting xmlns:xm="http://schemas.microsoft.com/office/excel/2006/main">
          <x14:cfRule type="containsText" priority="92" operator="containsText" id="{11A32895-0ECF-4D13-BC0D-82572A93B628}">
            <xm:f>NOT(ISERROR(SEARCH("NOK",H19)))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H19 K19 Q19 N19 AO19 AR19 AC19 T19 W19 Z19 AU19 AF19 AI19 AX19 AL19 BA19 BD19 BG19 BJ19</xm:sqref>
        </x14:conditionalFormatting>
        <x14:conditionalFormatting xmlns:xm="http://schemas.microsoft.com/office/excel/2006/main">
          <x14:cfRule type="containsText" priority="82" operator="containsText" id="{ED49D422-8C68-4D32-A6B1-748B788BB631}">
            <xm:f>NOT(ISERROR(SEARCH("NOK",H18)))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H18 K18 Q18 N18 AO18 AR18 AC18 W18 Z18 AU18 AF18 AI18 AX18 AL18 BA18 BD18 BG18 BJ18</xm:sqref>
        </x14:conditionalFormatting>
        <x14:conditionalFormatting xmlns:xm="http://schemas.microsoft.com/office/excel/2006/main">
          <x14:cfRule type="containsText" priority="81" operator="containsText" id="{E0862903-0AE5-4F26-B99C-5873FDA6E7E1}">
            <xm:f>NOT(ISERROR(SEARCH("NOK",T18)))</xm:f>
            <xm:f>"NOK"</xm:f>
            <x14:dxf>
              <fill>
                <patternFill>
                  <bgColor rgb="FFFF0000"/>
                </patternFill>
              </fill>
            </x14:dxf>
          </x14:cfRule>
          <xm:sqref>T18</xm:sqref>
        </x14:conditionalFormatting>
        <x14:conditionalFormatting xmlns:xm="http://schemas.microsoft.com/office/excel/2006/main">
          <x14:cfRule type="containsText" priority="71" operator="containsText" id="{D1C0E41A-9566-4F94-83B6-ACD94E86DF9C}">
            <xm:f>NOT(ISERROR(SEARCH("NOK",H17)))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H17 K17 Q17 N17 AO17 AR17 AC17 T17 W17 Z17 AU17 AF17 AI17 AX17 AL17 BA17 BD17 BG17 BJ17</xm:sqref>
        </x14:conditionalFormatting>
        <x14:conditionalFormatting xmlns:xm="http://schemas.microsoft.com/office/excel/2006/main">
          <x14:cfRule type="containsText" priority="64" operator="containsText" id="{F65D5C00-2F0F-495E-9F7C-D5925A08D16E}">
            <xm:f>NOT(ISERROR(SEARCH("NOK",H16)))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H16 K16 Q16 N16 AO16 AR16 AC16 T16 W16 Z16 AU16 AF16 AI16 AX16 AL16 BA16 BD16 BG16 BJ16</xm:sqref>
        </x14:conditionalFormatting>
        <x14:conditionalFormatting xmlns:xm="http://schemas.microsoft.com/office/excel/2006/main">
          <x14:cfRule type="containsText" priority="57" operator="containsText" id="{15D34EAB-FBA5-4A9A-B5CA-7AA2AF8ED953}">
            <xm:f>NOT(ISERROR(SEARCH("NOK",H15)))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H15 K15 Q15 N15 AO15 AR15 AC15 T15 W15 Z15 AU15 AF15 AI15 AX15 AL15 BA15 BD15 BG15 BJ15</xm:sqref>
        </x14:conditionalFormatting>
        <x14:conditionalFormatting xmlns:xm="http://schemas.microsoft.com/office/excel/2006/main">
          <x14:cfRule type="containsText" priority="50" operator="containsText" id="{01B76086-1636-4A38-9706-3D7D547138CC}">
            <xm:f>NOT(ISERROR(SEARCH("NOK",H14)))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H14 K14 Q14 N14 AO14 AR14 AC14 T14 W14 Z14 AU14 AF14 AI14 AX14 AL14 BA14 BD14 BG14 BJ14</xm:sqref>
        </x14:conditionalFormatting>
        <x14:conditionalFormatting xmlns:xm="http://schemas.microsoft.com/office/excel/2006/main">
          <x14:cfRule type="containsText" priority="43" operator="containsText" id="{91CF223B-1ED4-4535-B94F-1DB76C21ED86}">
            <xm:f>NOT(ISERROR(SEARCH("NOK",H13)))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H13 K13 Q13 N13 AO13 AR13 AC13 T13 W13 Z13 AU13 AF13 AI13 AX13 AL13 BA13 BD13 BG13 BJ13</xm:sqref>
        </x14:conditionalFormatting>
        <x14:conditionalFormatting xmlns:xm="http://schemas.microsoft.com/office/excel/2006/main">
          <x14:cfRule type="containsText" priority="36" operator="containsText" id="{47BB82F2-3231-4EC3-8CAE-40D11AFF9D54}">
            <xm:f>NOT(ISERROR(SEARCH("NOK",H12)))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H12 K12 Q12 N12 AO12 AR12 AC12 T12 W12 Z12 AU12 AF12 AI12 AX12 AL12 BA12 BD12 BG12 BJ12</xm:sqref>
        </x14:conditionalFormatting>
        <x14:conditionalFormatting xmlns:xm="http://schemas.microsoft.com/office/excel/2006/main">
          <x14:cfRule type="containsText" priority="29" operator="containsText" id="{B195545E-CF90-4A62-89EB-E40142293A8D}">
            <xm:f>NOT(ISERROR(SEARCH("NOK",H11)))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H11 K11 Q11 N11 AO11 AR11 AC11 T11 W11 Z11 AU11 AF11 AI11 AX11 AL11 BA11 BD11 BG11 BJ11</xm:sqref>
        </x14:conditionalFormatting>
        <x14:conditionalFormatting xmlns:xm="http://schemas.microsoft.com/office/excel/2006/main">
          <x14:cfRule type="containsText" priority="22" operator="containsText" id="{E32F04CC-B06C-4743-B0CD-02AFFF368997}">
            <xm:f>NOT(ISERROR(SEARCH("NOK",H10)))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H10 K10 Q10 N10 AO10 AR10 AC10 T10 W10 Z10 AU10 AF10 AI10 AX10 AL10 BA10 BD10 BG10 BJ10</xm:sqref>
        </x14:conditionalFormatting>
        <x14:conditionalFormatting xmlns:xm="http://schemas.microsoft.com/office/excel/2006/main">
          <x14:cfRule type="containsText" priority="15" operator="containsText" id="{508F54D9-745E-42EC-9A89-3D2566DFDFAF}">
            <xm:f>NOT(ISERROR(SEARCH("NOK",H9)))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H9 K9 Q9 N9 AO9 AR9 AC9 T9 W9 Z9 AU9 AF9 AI9 AX9 AL9 BA9 BD9 BG9 BJ9</xm:sqref>
        </x14:conditionalFormatting>
        <x14:conditionalFormatting xmlns:xm="http://schemas.microsoft.com/office/excel/2006/main">
          <x14:cfRule type="containsText" priority="8" operator="containsText" id="{2251917C-CD25-4DBC-8F0C-7404753C6C46}">
            <xm:f>NOT(ISERROR(SEARCH("NOK",H8)))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H8 K8 Q8 N8 AO8 AR8 AC8 T8 W8 Z8 AU8 AF8 AI8 AX8 AL8 BA8 BD8 BG8 BJ8</xm:sqref>
        </x14:conditionalFormatting>
        <x14:conditionalFormatting xmlns:xm="http://schemas.microsoft.com/office/excel/2006/main">
          <x14:cfRule type="containsText" priority="1" operator="containsText" id="{6CE750A3-66E7-4A68-B5C6-D221D16D80C9}">
            <xm:f>NOT(ISERROR(SEARCH("NOK",H7)))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H7 K7 Q7 N7 AO7 AR7 AC7 T7 W7 Z7 AU7 AF7 AI7 AX7 AL7 BA7 BD7 BG7 BJ7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BH25"/>
  <sheetViews>
    <sheetView workbookViewId="0">
      <pane xSplit="5" ySplit="5" topLeftCell="F6" activePane="bottomRight" state="frozen"/>
      <selection pane="topRight" activeCell="F1" sqref="F1"/>
      <selection pane="bottomLeft" activeCell="A6" sqref="A6"/>
      <selection pane="bottomRight" activeCell="E1" sqref="E1"/>
    </sheetView>
  </sheetViews>
  <sheetFormatPr baseColWidth="10" defaultRowHeight="15"/>
  <cols>
    <col min="1" max="1" width="12.140625" bestFit="1" customWidth="1"/>
    <col min="2" max="2" width="23.7109375" bestFit="1" customWidth="1"/>
    <col min="4" max="4" width="19.28515625" bestFit="1" customWidth="1"/>
    <col min="5" max="6" width="19.85546875" bestFit="1" customWidth="1"/>
  </cols>
  <sheetData>
    <row r="3" spans="1:60" ht="15.75" thickBot="1"/>
    <row r="4" spans="1:60" ht="15.75" thickBot="1">
      <c r="D4" s="79"/>
      <c r="F4" s="149" t="s">
        <v>0</v>
      </c>
      <c r="G4" s="150"/>
      <c r="H4" s="150"/>
      <c r="I4" s="150"/>
      <c r="J4" s="151"/>
      <c r="K4" s="149" t="s">
        <v>1</v>
      </c>
      <c r="L4" s="150"/>
      <c r="M4" s="150"/>
      <c r="N4" s="150"/>
      <c r="O4" s="151"/>
      <c r="P4" s="149" t="s">
        <v>2</v>
      </c>
      <c r="Q4" s="150"/>
      <c r="R4" s="150"/>
      <c r="S4" s="150"/>
      <c r="T4" s="151"/>
      <c r="U4" s="149" t="s">
        <v>3</v>
      </c>
      <c r="V4" s="150"/>
      <c r="W4" s="150"/>
      <c r="X4" s="150"/>
      <c r="Y4" s="151"/>
      <c r="Z4" s="149" t="s">
        <v>4</v>
      </c>
      <c r="AA4" s="150"/>
      <c r="AB4" s="150"/>
      <c r="AC4" s="150"/>
      <c r="AD4" s="151"/>
      <c r="AE4" s="149" t="s">
        <v>5</v>
      </c>
      <c r="AF4" s="150"/>
      <c r="AG4" s="150"/>
      <c r="AH4" s="150"/>
      <c r="AI4" s="151"/>
      <c r="AJ4" s="149" t="s">
        <v>6</v>
      </c>
      <c r="AK4" s="150"/>
      <c r="AL4" s="150"/>
      <c r="AM4" s="150"/>
      <c r="AN4" s="151"/>
      <c r="AO4" s="149" t="s">
        <v>7</v>
      </c>
      <c r="AP4" s="150"/>
      <c r="AQ4" s="150"/>
      <c r="AR4" s="150"/>
      <c r="AS4" s="151"/>
      <c r="AT4" s="149" t="s">
        <v>8</v>
      </c>
      <c r="AU4" s="150"/>
      <c r="AV4" s="150"/>
      <c r="AW4" s="150"/>
      <c r="AX4" s="151"/>
      <c r="AY4" s="149" t="s">
        <v>9</v>
      </c>
      <c r="AZ4" s="150"/>
      <c r="BA4" s="150"/>
      <c r="BB4" s="150"/>
      <c r="BC4" s="151"/>
      <c r="BD4" s="152" t="s">
        <v>10</v>
      </c>
      <c r="BE4" s="153"/>
      <c r="BF4" s="153"/>
      <c r="BG4" s="153"/>
      <c r="BH4" s="154"/>
    </row>
    <row r="5" spans="1:60">
      <c r="A5" s="4" t="s">
        <v>19</v>
      </c>
      <c r="B5" s="5" t="s">
        <v>20</v>
      </c>
      <c r="C5" s="5" t="s">
        <v>114</v>
      </c>
      <c r="D5" s="5" t="s">
        <v>22</v>
      </c>
      <c r="E5" s="6" t="s">
        <v>23</v>
      </c>
      <c r="F5" s="80" t="s">
        <v>115</v>
      </c>
      <c r="G5" s="81" t="s">
        <v>116</v>
      </c>
      <c r="H5" s="82" t="s">
        <v>117</v>
      </c>
      <c r="I5" s="82" t="s">
        <v>118</v>
      </c>
      <c r="J5" s="83" t="s">
        <v>119</v>
      </c>
      <c r="K5" s="84" t="s">
        <v>115</v>
      </c>
      <c r="L5" s="82" t="s">
        <v>116</v>
      </c>
      <c r="M5" s="82" t="s">
        <v>117</v>
      </c>
      <c r="N5" s="82" t="s">
        <v>118</v>
      </c>
      <c r="O5" s="85" t="s">
        <v>119</v>
      </c>
      <c r="P5" s="84" t="s">
        <v>115</v>
      </c>
      <c r="Q5" s="82" t="s">
        <v>116</v>
      </c>
      <c r="R5" s="82" t="s">
        <v>117</v>
      </c>
      <c r="S5" s="82" t="s">
        <v>118</v>
      </c>
      <c r="T5" s="85" t="s">
        <v>119</v>
      </c>
      <c r="U5" s="84" t="s">
        <v>115</v>
      </c>
      <c r="V5" s="82" t="s">
        <v>116</v>
      </c>
      <c r="W5" s="82" t="s">
        <v>117</v>
      </c>
      <c r="X5" s="82" t="s">
        <v>118</v>
      </c>
      <c r="Y5" s="85" t="s">
        <v>119</v>
      </c>
      <c r="Z5" s="84" t="s">
        <v>115</v>
      </c>
      <c r="AA5" s="82" t="s">
        <v>116</v>
      </c>
      <c r="AB5" s="82" t="s">
        <v>117</v>
      </c>
      <c r="AC5" s="82" t="s">
        <v>118</v>
      </c>
      <c r="AD5" s="85" t="s">
        <v>119</v>
      </c>
      <c r="AE5" s="84" t="s">
        <v>115</v>
      </c>
      <c r="AF5" s="82" t="s">
        <v>116</v>
      </c>
      <c r="AG5" s="82" t="s">
        <v>117</v>
      </c>
      <c r="AH5" s="82" t="s">
        <v>118</v>
      </c>
      <c r="AI5" s="85" t="s">
        <v>119</v>
      </c>
      <c r="AJ5" s="84" t="s">
        <v>115</v>
      </c>
      <c r="AK5" s="82" t="s">
        <v>116</v>
      </c>
      <c r="AL5" s="82" t="s">
        <v>117</v>
      </c>
      <c r="AM5" s="82" t="s">
        <v>118</v>
      </c>
      <c r="AN5" s="85" t="s">
        <v>119</v>
      </c>
      <c r="AO5" s="84" t="s">
        <v>115</v>
      </c>
      <c r="AP5" s="82" t="s">
        <v>116</v>
      </c>
      <c r="AQ5" s="82" t="s">
        <v>117</v>
      </c>
      <c r="AR5" s="82" t="s">
        <v>118</v>
      </c>
      <c r="AS5" s="85" t="s">
        <v>119</v>
      </c>
      <c r="AT5" s="84" t="s">
        <v>115</v>
      </c>
      <c r="AU5" s="82" t="s">
        <v>116</v>
      </c>
      <c r="AV5" s="82" t="s">
        <v>117</v>
      </c>
      <c r="AW5" s="82" t="s">
        <v>118</v>
      </c>
      <c r="AX5" s="85" t="s">
        <v>119</v>
      </c>
      <c r="AY5" s="84" t="s">
        <v>115</v>
      </c>
      <c r="AZ5" s="82" t="s">
        <v>116</v>
      </c>
      <c r="BA5" s="82" t="s">
        <v>117</v>
      </c>
      <c r="BB5" s="82" t="s">
        <v>118</v>
      </c>
      <c r="BC5" s="85" t="s">
        <v>119</v>
      </c>
      <c r="BD5" s="84" t="s">
        <v>115</v>
      </c>
      <c r="BE5" s="82" t="s">
        <v>116</v>
      </c>
      <c r="BF5" s="82" t="s">
        <v>117</v>
      </c>
      <c r="BG5" s="82" t="s">
        <v>118</v>
      </c>
      <c r="BH5" s="85" t="s">
        <v>119</v>
      </c>
    </row>
    <row r="6" spans="1:60">
      <c r="A6" s="109" t="s">
        <v>61</v>
      </c>
      <c r="B6" s="122" t="s">
        <v>62</v>
      </c>
      <c r="C6" s="18" t="s">
        <v>63</v>
      </c>
      <c r="D6" s="18" t="s">
        <v>64</v>
      </c>
      <c r="E6" s="19" t="s">
        <v>65</v>
      </c>
      <c r="F6" s="93"/>
      <c r="G6" s="86" t="str">
        <f>IF(F6="","",DATE(YEAR(F6),MONTH(F6)+6,DAY(F6)))</f>
        <v/>
      </c>
      <c r="H6" s="87" t="str">
        <f>IF(OR(F6="",G6="",G6="NOK",G6="Non Validé"),"",IF(F6="","",DATE(YEAR(F6)+1,MONTH(F6),DAY(F6))))</f>
        <v/>
      </c>
      <c r="I6" s="87" t="str">
        <f>IF(OR(F6="",G6="",G6="NOk",G6="Non Validé",H6="",H6="NOk",H6="Non Validé"),"",IF(F6="","",DATE(YEAR(F6)+1,MONTH(F6)+6,DAY(F6))))</f>
        <v/>
      </c>
      <c r="J6" s="88" t="str">
        <f>IF(OR(F6="",G6="",G6="NOK",G6="Non Validé",H6="",H6="NOk",H6="Non Validé",I6="",I6="Nok",I6="Non Validé"),"",IF(F6="","",DATE(YEAR(F6)+2,MONTH(F6),DAY(F6))))</f>
        <v/>
      </c>
      <c r="K6" s="93"/>
      <c r="L6" s="89" t="str">
        <f>IF(K6="","",DATE(YEAR(K6),MONTH(K6)+6,DAY(K6)))</f>
        <v/>
      </c>
      <c r="M6" s="90" t="str">
        <f>IF(OR(K6="",L6="",L6="NOK",L6="Non Validé"),"",IF(K6="","",DATE(YEAR(K6)+1,MONTH(K6),DAY(K6))))</f>
        <v/>
      </c>
      <c r="N6" s="90" t="str">
        <f>IF(OR(K6="",L6="",L6="NOk",L6="Non Validé",M6="",M6="NOk",M6="Non Validé"),"",IF(K6="","",DATE(YEAR(K6)+1,MONTH(K6)+6,DAY(K6))))</f>
        <v/>
      </c>
      <c r="O6" s="91" t="str">
        <f>IF(OR(K6="",L6="",L6="NOK",L6="Non Validé",M6="",M6="NOk",M6="Non Validé",N6="",N6="Nok",N6="Non Validé"),"",IF(K6="","",DATE(YEAR(K6)+2,MONTH(K6),DAY(K6))))</f>
        <v/>
      </c>
      <c r="P6" s="96"/>
      <c r="Q6" s="89" t="str">
        <f>IF(P6="","",DATE(YEAR(P6),MONTH(P6)+6,DAY(P6)))</f>
        <v/>
      </c>
      <c r="R6" s="90" t="str">
        <f>IF(OR(P6="",Q6="",Q6="NOK",Q6="Non Validé"),"",IF(P6="","",DATE(YEAR(P6)+1,MONTH(P6),DAY(P6))))</f>
        <v/>
      </c>
      <c r="S6" s="90" t="str">
        <f>IF(OR(P6="",Q6="",Q6="NOk",Q6="Non Validé",R6="",R6="NOk",R6="Non Validé"),"",IF(P6="","",DATE(YEAR(P6)+1,MONTH(P6)+6,DAY(P6))))</f>
        <v/>
      </c>
      <c r="T6" s="91" t="str">
        <f>IF(OR(P6="",Q6="",Q6="NOK",Q6="Non Validé",R6="",R6="NOk",R6="Non Validé",S6="",S6="Nok",S6="Non Validé"),"",IF(P6="","",DATE(YEAR(P6)+2,MONTH(P6),DAY(P6))))</f>
        <v/>
      </c>
      <c r="U6" s="96"/>
      <c r="V6" s="89" t="str">
        <f>IF(U6="","",DATE(YEAR(U6),MONTH(U6)+6,DAY(U6)))</f>
        <v/>
      </c>
      <c r="W6" s="90" t="str">
        <f>IF(OR(U6="",V6="",V6="NOK",V6="Non Validé"),"",IF(U6="","",DATE(YEAR(U6)+1,MONTH(U6),DAY(U6))))</f>
        <v/>
      </c>
      <c r="X6" s="90" t="str">
        <f>IF(OR(U6="",V6="",V6="NOk",V6="Non Validé",W6="",W6="NOk",W6="Non Validé"),"",IF(U6="","",DATE(YEAR(U6)+1,MONTH(U6)+6,DAY(U6))))</f>
        <v/>
      </c>
      <c r="Y6" s="91" t="str">
        <f>IF(OR(U6="",V6="",V6="NOK",V6="Non Validé",W6="",W6="NOk",W6="Non Validé",X6="",X6="Nok",X6="Non Validé"),"",IF(U6="","",DATE(YEAR(U6)+2,MONTH(U6),DAY(U6))))</f>
        <v/>
      </c>
      <c r="Z6" s="96"/>
      <c r="AA6" s="89" t="str">
        <f>IF(Z6="","",DATE(YEAR(Z6),MONTH(Z6)+6,DAY(Z6)))</f>
        <v/>
      </c>
      <c r="AB6" s="90" t="str">
        <f>IF(OR(Z6="",AA6="",AA6="NOK",AA6="Non Validé"),"",IF(Z6="","",DATE(YEAR(Z6)+1,MONTH(Z6),DAY(Z6))))</f>
        <v/>
      </c>
      <c r="AC6" s="90" t="str">
        <f>IF(OR(Z6="",AA6="",AA6="NOk",AA6="Non Validé",AB6="",AB6="NOk",AB6="Non Validé"),"",IF(Z6="","",DATE(YEAR(Z6)+1,MONTH(Z6)+6,DAY(Z6))))</f>
        <v/>
      </c>
      <c r="AD6" s="91" t="str">
        <f>IF(OR(Z6="",AA6="",AA6="NOK",AA6="Non Validé",AB6="",AB6="NOk",AB6="Non Validé",AC6="",AC6="Nok",AC6="Non Validé"),"",IF(Z6="","",DATE(YEAR(Z6)+2,MONTH(Z6),DAY(Z6))))</f>
        <v/>
      </c>
      <c r="AE6" s="96"/>
      <c r="AF6" s="89" t="str">
        <f>IF(AE6="","",DATE(YEAR(AE6),MONTH(AE6)+6,DAY(AE6)))</f>
        <v/>
      </c>
      <c r="AG6" s="90" t="str">
        <f>IF(OR(AE6="",AF6="",AF6="NOK",AF6="Non Validé"),"",IF(AE6="","",DATE(YEAR(AE6)+1,MONTH(AE6),DAY(AE6))))</f>
        <v/>
      </c>
      <c r="AH6" s="90" t="str">
        <f>IF(OR(AE6="",AF6="",AF6="NOk",AF6="Non Validé",AG6="",AG6="NOk",AG6="Non Validé"),"",IF(AE6="","",DATE(YEAR(AE6)+1,MONTH(AE6)+6,DAY(AE6))))</f>
        <v/>
      </c>
      <c r="AI6" s="91" t="str">
        <f>IF(OR(AE6="",AF6="",AF6="NOK",AF6="Non Validé",AG6="",AG6="NOk",AG6="Non Validé",AH6="",AH6="Nok",AH6="Non Validé"),"",IF(AE6="","",DATE(YEAR(AE6)+2,MONTH(AE6),DAY(AE6))))</f>
        <v/>
      </c>
      <c r="AJ6" s="96"/>
      <c r="AK6" s="89" t="str">
        <f>IF(AJ6="","",DATE(YEAR(AJ6),MONTH(AJ6)+6,DAY(AJ6)))</f>
        <v/>
      </c>
      <c r="AL6" s="90" t="str">
        <f>IF(OR(AJ6="",AK6="",AK6="NOK",AK6="Non Validé"),"",IF(AJ6="","",DATE(YEAR(AJ6)+1,MONTH(AJ6),DAY(AJ6))))</f>
        <v/>
      </c>
      <c r="AM6" s="90" t="str">
        <f>IF(OR(AJ6="",AK6="",AK6="NOk",AK6="Non Validé",AL6="",AL6="NOk",AL6="Non Validé"),"",IF(AJ6="","",DATE(YEAR(AJ6)+1,MONTH(AJ6)+6,DAY(AJ6))))</f>
        <v/>
      </c>
      <c r="AN6" s="91" t="str">
        <f>IF(OR(AJ6="",AK6="",AK6="NOK",AK6="Non Validé",AL6="",AL6="NOk",AL6="Non Validé",AM6="",AM6="Nok",AM6="Non Validé"),"",IF(AJ6="","",DATE(YEAR(AJ6)+2,MONTH(AJ6),DAY(AJ6))))</f>
        <v/>
      </c>
      <c r="AO6" s="96"/>
      <c r="AP6" s="89" t="str">
        <f>IF(AO6="","",DATE(YEAR(AO6),MONTH(AO6)+6,DAY(AO6)))</f>
        <v/>
      </c>
      <c r="AQ6" s="90" t="str">
        <f>IF(OR(AO6="",AP6="",AP6="NOK",AP6="Non Validé"),"",IF(AO6="","",DATE(YEAR(AO6)+1,MONTH(AO6),DAY(AO6))))</f>
        <v/>
      </c>
      <c r="AR6" s="90" t="str">
        <f>IF(OR(AO6="",AP6="",AP6="NOk",AP6="Non Validé",AQ6="",AQ6="NOk",AQ6="Non Validé"),"",IF(AO6="","",DATE(YEAR(AO6)+1,MONTH(AO6)+6,DAY(AO6))))</f>
        <v/>
      </c>
      <c r="AS6" s="91" t="str">
        <f>IF(OR(AO6="",AP6="",AP6="NOK",AP6="Non Validé",AQ6="",AQ6="NOk",AQ6="Non Validé",AR6="",AR6="Nok",AR6="Non Validé"),"",IF(AO6="","",DATE(YEAR(AO6)+2,MONTH(AO6),DAY(AO6))))</f>
        <v/>
      </c>
      <c r="AT6" s="103"/>
      <c r="AU6" s="89" t="str">
        <f>IF(AT6="","",DATE(YEAR(AT6),MONTH(AT6)+6,DAY(AT6)))</f>
        <v/>
      </c>
      <c r="AV6" s="90" t="str">
        <f>IF(OR(AT6="",AU6="",AU6="NOK",AU6="Non Validé"),"",IF(AT6="","",DATE(YEAR(AT6)+1,MONTH(AT6),DAY(AT6))))</f>
        <v/>
      </c>
      <c r="AW6" s="90" t="str">
        <f>IF(OR(AT6="",AU6="",AU6="NOk",AU6="Non Validé",AV6="",AV6="NOk",AV6="Non Validé"),"",IF(AT6="","",DATE(YEAR(AT6)+1,MONTH(AT6)+6,DAY(AT6))))</f>
        <v/>
      </c>
      <c r="AX6" s="91" t="str">
        <f>IF(OR(AT6="",AU6="",AU6="NOK",AU6="Non Validé",AV6="",AV6="NOk",AV6="Non Validé",AW6="",AW6="Nok",AW6="Non Validé"),"",IF(AT6="","",DATE(YEAR(AT6)+2,MONTH(AT6),DAY(AT6))))</f>
        <v/>
      </c>
      <c r="AY6" s="103"/>
      <c r="AZ6" s="89" t="str">
        <f>IF(AY6="","",DATE(YEAR(AY6),MONTH(AY6)+6,DAY(AY6)))</f>
        <v/>
      </c>
      <c r="BA6" s="90" t="str">
        <f>IF(OR(AY6="",AZ6="",AZ6="NOK",AZ6="Non Validé"),"",IF(AY6="","",DATE(YEAR(AY6)+1,MONTH(AY6),DAY(AY6))))</f>
        <v/>
      </c>
      <c r="BB6" s="90" t="str">
        <f>IF(OR(AY6="",AZ6="",AZ6="NOk",AZ6="Non Validé",BA6="",BA6="NOk",BA6="Non Validé"),"",IF(AY6="","",DATE(YEAR(AY6)+1,MONTH(AY6)+6,DAY(AY6))))</f>
        <v/>
      </c>
      <c r="BC6" s="91" t="str">
        <f>IF(OR(AY6="",AZ6="",AZ6="NOK",AZ6="Non Validé",BA6="",BA6="NOk",BA6="Non Validé",BB6="",BB6="Nok",BB6="Non Validé"),"",IF(AY6="","",DATE(YEAR(AY6)+2,MONTH(AY6),DAY(AY6))))</f>
        <v/>
      </c>
      <c r="BD6" s="92"/>
      <c r="BE6" s="89" t="str">
        <f>IF(BD6="","",DATE(YEAR(BD6),MONTH(BD6)+6,DAY(BD6)))</f>
        <v/>
      </c>
      <c r="BF6" s="90" t="str">
        <f>IF(OR(BD6="",BE6="",BE6="NOK",BE6="Non Validé"),"",IF(BD6="","",DATE(YEAR(BD6)+1,MONTH(BD6),DAY(BD6))))</f>
        <v/>
      </c>
      <c r="BG6" s="90" t="str">
        <f>IF(OR(BD6="",BE6="",BE6="NOk",BE6="Non Validé",BF6="",BF6="NOk",BF6="Non Validé"),"",IF(BD6="","",DATE(YEAR(BD6)+1,MONTH(BD6)+6,DAY(BD6))))</f>
        <v/>
      </c>
      <c r="BH6" s="91" t="str">
        <f>IF(OR(BD6="",BE6="",BE6="NOK",BE6="Non Validé",BF6="",BF6="NOk",BF6="Non Validé",BG6="",BG6="Nok",BG6="Non Validé"),"",IF(BD6="","",DATE(YEAR(BD6)+2,MONTH(BD6),DAY(BD6))))</f>
        <v/>
      </c>
    </row>
    <row r="7" spans="1:60">
      <c r="A7" s="29" t="s">
        <v>50</v>
      </c>
      <c r="B7" s="54" t="s">
        <v>51</v>
      </c>
      <c r="C7" s="18" t="s">
        <v>47</v>
      </c>
      <c r="D7" s="18" t="s">
        <v>52</v>
      </c>
      <c r="E7" s="67" t="s">
        <v>38</v>
      </c>
      <c r="F7" s="93">
        <v>41627</v>
      </c>
      <c r="G7" s="86">
        <f>IF(F7="","",DATE(YEAR(F7),MONTH(F7)+6,DAY(F7)))</f>
        <v>41809</v>
      </c>
      <c r="H7" s="87">
        <f>IF(OR(F7="",G7="",G7="NOK",G7="Non Validé"),"",IF(F7="","",DATE(YEAR(F7)+1,MONTH(F7),DAY(F7))))</f>
        <v>41992</v>
      </c>
      <c r="I7" s="87">
        <f>IF(OR(F7="",G7="",G7="NOk",G7="Non Validé",H7="",H7="NOk",H7="Non Validé"),"",IF(F7="","",DATE(YEAR(F7)+1,MONTH(F7)+6,DAY(F7))))</f>
        <v>42174</v>
      </c>
      <c r="J7" s="88">
        <f>IF(OR(F7="",G7="",G7="NOK",G7="Non Validé",H7="",H7="NOk",H7="Non Validé",I7="",I7="Nok",I7="Non Validé"),"",IF(F7="","",DATE(YEAR(F7)+2,MONTH(F7),DAY(F7))))</f>
        <v>42357</v>
      </c>
      <c r="K7" s="94"/>
      <c r="L7" s="89" t="str">
        <f>IF(K7="","",DATE(YEAR(K7),MONTH(K7)+6,DAY(K7)))</f>
        <v/>
      </c>
      <c r="M7" s="90" t="str">
        <f>IF(OR(K7="",L7="",L7="NOK",L7="Non Validé"),"",IF(K7="","",DATE(YEAR(K7)+1,MONTH(K7),DAY(K7))))</f>
        <v/>
      </c>
      <c r="N7" s="90" t="str">
        <f>IF(OR(K7="",L7="",L7="NOk",L7="Non Validé",M7="",M7="NOk",M7="Non Validé"),"",IF(K7="","",DATE(YEAR(K7)+1,MONTH(K7)+6,DAY(K7))))</f>
        <v/>
      </c>
      <c r="O7" s="91" t="str">
        <f>IF(OR(K7="",L7="",L7="NOK",L7="Non Validé",M7="",M7="NOk",M7="Non Validé",N7="",N7="Nok",N7="Non Validé"),"",IF(K7="","",DATE(YEAR(K7)+2,MONTH(K7),DAY(K7))))</f>
        <v/>
      </c>
      <c r="P7" s="95">
        <v>41452</v>
      </c>
      <c r="Q7" s="89" t="s">
        <v>120</v>
      </c>
      <c r="R7" s="90">
        <f>IF(OR(P7="",Q7="",Q7="NOK",Q7="Non Validé"),"",IF(P7="","",DATE(YEAR(P7)+1,MONTH(P7),DAY(P7))))</f>
        <v>41817</v>
      </c>
      <c r="S7" s="90">
        <f>IF(OR(P7="",Q7="",Q7="NOk",Q7="Non Validé",R7="",R7="NOk",R7="Non Validé"),"",IF(P7="","",DATE(YEAR(P7)+1,MONTH(P7)+6,DAY(P7))))</f>
        <v>42000</v>
      </c>
      <c r="T7" s="91">
        <f>IF(OR(P7="",Q7="",Q7="NOK",Q7="Non Validé",R7="",R7="NOk",R7="Non Validé",S7="",S7="Nok",S7="Non Validé"),"",IF(P7="","",DATE(YEAR(P7)+2,MONTH(P7),DAY(P7))))</f>
        <v>42182</v>
      </c>
      <c r="U7" s="95">
        <v>41386</v>
      </c>
      <c r="V7" s="89" t="s">
        <v>120</v>
      </c>
      <c r="W7" s="90" t="s">
        <v>120</v>
      </c>
      <c r="X7" s="90">
        <f>IF(OR(U7="",V7="",V7="NOk",V7="Non Validé",W7="",W7="NOk",W7="Non Validé"),"",IF(U7="","",DATE(YEAR(U7)+1,MONTH(U7)+6,DAY(U7))))</f>
        <v>41934</v>
      </c>
      <c r="Y7" s="91">
        <f>IF(OR(U7="",V7="",V7="NOK",V7="Non Validé",W7="",W7="NOk",W7="Non Validé",X7="",X7="Nok",X7="Non Validé"),"",IF(U7="","",DATE(YEAR(U7)+2,MONTH(U7),DAY(U7))))</f>
        <v>42116</v>
      </c>
      <c r="Z7" s="96"/>
      <c r="AA7" s="89" t="str">
        <f>IF(Z7="","",DATE(YEAR(Z7),MONTH(Z7)+6,DAY(Z7)))</f>
        <v/>
      </c>
      <c r="AB7" s="90" t="str">
        <f>IF(OR(Z7="",AA7="",AA7="NOK",AA7="Non Validé"),"",IF(Z7="","",DATE(YEAR(Z7)+1,MONTH(Z7),DAY(Z7))))</f>
        <v/>
      </c>
      <c r="AC7" s="90" t="str">
        <f>IF(OR(Z7="",AA7="",AA7="NOk",AA7="Non Validé",AB7="",AB7="NOk",AB7="Non Validé"),"",IF(Z7="","",DATE(YEAR(Z7)+1,MONTH(Z7)+6,DAY(Z7))))</f>
        <v/>
      </c>
      <c r="AD7" s="91" t="str">
        <f>IF(OR(Z7="",AA7="",AA7="NOK",AA7="Non Validé",AB7="",AB7="NOk",AB7="Non Validé",AC7="",AC7="Nok",AC7="Non Validé"),"",IF(Z7="","",DATE(YEAR(Z7)+2,MONTH(Z7),DAY(Z7))))</f>
        <v/>
      </c>
      <c r="AE7" s="95">
        <v>41330</v>
      </c>
      <c r="AF7" s="89" t="s">
        <v>120</v>
      </c>
      <c r="AG7" s="90" t="s">
        <v>120</v>
      </c>
      <c r="AH7" s="90">
        <f>IF(OR(AE7="",AF7="",AF7="NOk",AF7="Non Validé",AG7="",AG7="NOk",AG7="Non Validé"),"",IF(AE7="","",DATE(YEAR(AE7)+1,MONTH(AE7)+6,DAY(AE7))))</f>
        <v>41876</v>
      </c>
      <c r="AI7" s="91">
        <f>IF(OR(AE7="",AF7="",AF7="NOK",AF7="Non Validé",AG7="",AG7="NOk",AG7="Non Validé",AH7="",AH7="Nok",AH7="Non Validé"),"",IF(AE7="","",DATE(YEAR(AE7)+2,MONTH(AE7),DAY(AE7))))</f>
        <v>42060</v>
      </c>
      <c r="AJ7" s="95">
        <v>41353</v>
      </c>
      <c r="AK7" s="89" t="s">
        <v>120</v>
      </c>
      <c r="AL7" s="90" t="s">
        <v>120</v>
      </c>
      <c r="AM7" s="90">
        <f>IF(OR(AJ7="",AK7="",AK7="NOk",AK7="Non Validé",AL7="",AL7="NOk",AL7="Non Validé"),"",IF(AJ7="","",DATE(YEAR(AJ7)+1,MONTH(AJ7)+6,DAY(AJ7))))</f>
        <v>41902</v>
      </c>
      <c r="AN7" s="91">
        <f>IF(OR(AJ7="",AK7="",AK7="NOK",AK7="Non Validé",AL7="",AL7="NOk",AL7="Non Validé",AM7="",AM7="Nok",AM7="Non Validé"),"",IF(AJ7="","",DATE(YEAR(AJ7)+2,MONTH(AJ7),DAY(AJ7))))</f>
        <v>42083</v>
      </c>
      <c r="AO7" s="95">
        <v>41341</v>
      </c>
      <c r="AP7" s="89" t="s">
        <v>120</v>
      </c>
      <c r="AQ7" s="90" t="s">
        <v>120</v>
      </c>
      <c r="AR7" s="90">
        <f>IF(OR(AO7="",AP7="",AP7="NOk",AP7="Non Validé",AQ7="",AQ7="NOk",AQ7="Non Validé"),"",IF(AO7="","",DATE(YEAR(AO7)+1,MONTH(AO7)+6,DAY(AO7))))</f>
        <v>41890</v>
      </c>
      <c r="AS7" s="91">
        <f>IF(OR(AO7="",AP7="",AP7="NOK",AP7="Non Validé",AQ7="",AQ7="NOk",AQ7="Non Validé",AR7="",AR7="Nok",AR7="Non Validé"),"",IF(AO7="","",DATE(YEAR(AO7)+2,MONTH(AO7),DAY(AO7))))</f>
        <v>42071</v>
      </c>
      <c r="AT7" s="103"/>
      <c r="AU7" s="89" t="str">
        <f>IF(AT7="","",DATE(YEAR(AT7),MONTH(AT7)+6,DAY(AT7)))</f>
        <v/>
      </c>
      <c r="AV7" s="90" t="str">
        <f>IF(OR(AT7="",AU7="",AU7="NOK",AU7="Non Validé"),"",IF(AT7="","",DATE(YEAR(AT7)+1,MONTH(AT7),DAY(AT7))))</f>
        <v/>
      </c>
      <c r="AW7" s="90" t="str">
        <f>IF(OR(AT7="",AU7="",AU7="NOk",AU7="Non Validé",AV7="",AV7="NOk",AV7="Non Validé"),"",IF(AT7="","",DATE(YEAR(AT7)+1,MONTH(AT7)+6,DAY(AT7))))</f>
        <v/>
      </c>
      <c r="AX7" s="91" t="str">
        <f>IF(OR(AT7="",AU7="",AU7="NOK",AU7="Non Validé",AV7="",AV7="NOk",AV7="Non Validé",AW7="",AW7="Nok",AW7="Non Validé"),"",IF(AT7="","",DATE(YEAR(AT7)+2,MONTH(AT7),DAY(AT7))))</f>
        <v/>
      </c>
      <c r="AY7" s="103"/>
      <c r="AZ7" s="89" t="str">
        <f>IF(AY7="","",DATE(YEAR(AY7),MONTH(AY7)+6,DAY(AY7)))</f>
        <v/>
      </c>
      <c r="BA7" s="90" t="str">
        <f>IF(OR(AY7="",AZ7="",AZ7="NOK",AZ7="Non Validé"),"",IF(AY7="","",DATE(YEAR(AY7)+1,MONTH(AY7),DAY(AY7))))</f>
        <v/>
      </c>
      <c r="BB7" s="90" t="str">
        <f>IF(OR(AY7="",AZ7="",AZ7="NOk",AZ7="Non Validé",BA7="",BA7="NOk",BA7="Non Validé"),"",IF(AY7="","",DATE(YEAR(AY7)+1,MONTH(AY7)+6,DAY(AY7))))</f>
        <v/>
      </c>
      <c r="BC7" s="91" t="str">
        <f>IF(OR(AY7="",AZ7="",AZ7="NOK",AZ7="Non Validé",BA7="",BA7="NOk",BA7="Non Validé",BB7="",BB7="Nok",BB7="Non Validé"),"",IF(AY7="","",DATE(YEAR(AY7)+2,MONTH(AY7),DAY(AY7))))</f>
        <v/>
      </c>
      <c r="BD7" s="92"/>
      <c r="BE7" s="89" t="str">
        <f>IF(BD7="","",DATE(YEAR(BD7),MONTH(BD7)+6,DAY(BD7)))</f>
        <v/>
      </c>
      <c r="BF7" s="90" t="str">
        <f>IF(OR(BD7="",BE7="",BE7="NOK",BE7="Non Validé"),"",IF(BD7="","",DATE(YEAR(BD7)+1,MONTH(BD7),DAY(BD7))))</f>
        <v/>
      </c>
      <c r="BG7" s="90" t="str">
        <f>IF(OR(BD7="",BE7="",BE7="NOk",BE7="Non Validé",BF7="",BF7="NOk",BF7="Non Validé"),"",IF(BD7="","",DATE(YEAR(BD7)+1,MONTH(BD7)+6,DAY(BD7))))</f>
        <v/>
      </c>
      <c r="BH7" s="91" t="str">
        <f>IF(OR(BD7="",BE7="",BE7="NOK",BE7="Non Validé",BF7="",BF7="NOk",BF7="Non Validé",BG7="",BG7="Nok",BG7="Non Validé"),"",IF(BD7="","",DATE(YEAR(BD7)+2,MONTH(BD7),DAY(BD7))))</f>
        <v/>
      </c>
    </row>
    <row r="8" spans="1:60">
      <c r="A8" s="29" t="s">
        <v>75</v>
      </c>
      <c r="B8" s="58" t="s">
        <v>76</v>
      </c>
      <c r="C8" s="18" t="s">
        <v>47</v>
      </c>
      <c r="D8" s="18" t="s">
        <v>52</v>
      </c>
      <c r="E8" s="67" t="s">
        <v>38</v>
      </c>
      <c r="F8" s="55">
        <v>41683</v>
      </c>
      <c r="G8" s="100">
        <f>IF(F8="","",DATE(YEAR(F8),MONTH(F8)+6,DAY(F8)))</f>
        <v>41864</v>
      </c>
      <c r="H8" s="100">
        <f>IF(OR(F8="",G8="",G8="NOK",G8="Non Validé"),"",IF(F8="","",DATE(YEAR(F8)+1,MONTH(F8),DAY(F8))))</f>
        <v>42048</v>
      </c>
      <c r="I8" s="100">
        <f>IF(OR(F8="",G8="",G8="NOk",G8="Non Validé",H8="",H8="NOk",H8="Non Validé"),"",IF(F8="","",DATE(YEAR(F8)+1,MONTH(F8)+6,DAY(F8))))</f>
        <v>42229</v>
      </c>
      <c r="J8" s="101">
        <f>IF(OR(F8="",G8="",G8="NOK",G8="Non Validé",H8="",H8="NOk",H8="Non Validé",I8="",I8="Nok",I8="Non Validé"),"",IF(F8="","",DATE(YEAR(F8)+2,MONTH(F8),DAY(F8))))</f>
        <v>42413</v>
      </c>
      <c r="K8" s="58"/>
      <c r="L8" s="100" t="str">
        <f>IF(K8="","",DATE(YEAR(K8),MONTH(K8)+6,DAY(K8)))</f>
        <v/>
      </c>
      <c r="M8" s="100" t="str">
        <f>IF(OR(K8="",L8="",L8="NOK",L8="Non Validé"),"",IF(K8="","",DATE(YEAR(K8)+1,MONTH(K8),DAY(K8))))</f>
        <v/>
      </c>
      <c r="N8" s="100" t="str">
        <f>IF(OR(K8="",L8="",L8="NOk",L8="Non Validé",M8="",M8="NOk",M8="Non Validé"),"",IF(K8="","",DATE(YEAR(K8)+1,MONTH(K8)+6,DAY(K8))))</f>
        <v/>
      </c>
      <c r="O8" s="101" t="str">
        <f>IF(OR(K8="",L8="",L8="NOK",L8="Non Validé",M8="",M8="NOk",M8="Non Validé",N8="",N8="Nok",N8="Non Validé"),"",IF(K8="","",DATE(YEAR(K8)+2,MONTH(K8),DAY(K8))))</f>
        <v/>
      </c>
      <c r="P8" s="55">
        <v>41338</v>
      </c>
      <c r="Q8" s="100" t="s">
        <v>120</v>
      </c>
      <c r="R8" s="100" t="s">
        <v>120</v>
      </c>
      <c r="S8" s="100">
        <f>IF(OR(P8="",Q8="",Q8="NOk",Q8="Non Validé",R8="",R8="NOk",R8="Non Validé"),"",IF(P8="","",DATE(YEAR(P8)+1,MONTH(P8)+6,DAY(P8))))</f>
        <v>41887</v>
      </c>
      <c r="T8" s="101">
        <f>IF(OR(P8="",Q8="",Q8="NOK",Q8="Non Validé",R8="",R8="NOk",R8="Non Validé",S8="",S8="Nok",S8="Non Validé"),"",IF(P8="","",DATE(YEAR(P8)+2,MONTH(P8),DAY(P8))))</f>
        <v>42068</v>
      </c>
      <c r="U8" s="55">
        <v>41445</v>
      </c>
      <c r="V8" s="100" t="s">
        <v>120</v>
      </c>
      <c r="W8" s="100">
        <f>IF(OR(U8="",V8="",V8="NOK",V8="Non Validé"),"",IF(U8="","",DATE(YEAR(U8)+1,MONTH(U8),DAY(U8))))</f>
        <v>41810</v>
      </c>
      <c r="X8" s="100">
        <f>IF(OR(U8="",V8="",V8="NOk",V8="Non Validé",W8="",W8="NOk",W8="Non Validé"),"",IF(U8="","",DATE(YEAR(U8)+1,MONTH(U8)+6,DAY(U8))))</f>
        <v>41993</v>
      </c>
      <c r="Y8" s="101">
        <f>IF(OR(U8="",V8="",V8="NOK",V8="Non Validé",W8="",W8="NOk",W8="Non Validé",X8="",X8="Nok",X8="Non Validé"),"",IF(U8="","",DATE(YEAR(U8)+2,MONTH(U8),DAY(U8))))</f>
        <v>42175</v>
      </c>
      <c r="Z8" s="55">
        <v>40925</v>
      </c>
      <c r="AA8" s="100" t="s">
        <v>121</v>
      </c>
      <c r="AB8" s="100" t="str">
        <f>IF(OR(Z8="",AA8="",AA8="NOK",AA8="Non Validé"),"",IF(Z8="","",DATE(YEAR(Z8)+1,MONTH(Z8),DAY(Z8))))</f>
        <v/>
      </c>
      <c r="AC8" s="100" t="str">
        <f>IF(OR(Z8="",AA8="",AA8="NOk",AA8="Non Validé",AB8="",AB8="NOk",AB8="Non Validé"),"",IF(Z8="","",DATE(YEAR(Z8)+1,MONTH(Z8)+6,DAY(Z8))))</f>
        <v/>
      </c>
      <c r="AD8" s="101" t="str">
        <f>IF(OR(Z8="",AA8="",AA8="NOK",AA8="Non Validé",AB8="",AB8="NOk",AB8="Non Validé",AC8="",AC8="Nok",AC8="Non Validé"),"",IF(Z8="","",DATE(YEAR(Z8)+2,MONTH(Z8),DAY(Z8))))</f>
        <v/>
      </c>
      <c r="AE8" s="58"/>
      <c r="AF8" s="100" t="str">
        <f>IF(AE8="","",DATE(YEAR(AE8),MONTH(AE8)+6,DAY(AE8)))</f>
        <v/>
      </c>
      <c r="AG8" s="100" t="str">
        <f>IF(OR(AE8="",AF8="",AF8="NOK",AF8="Non Validé"),"",IF(AE8="","",DATE(YEAR(AE8)+1,MONTH(AE8),DAY(AE8))))</f>
        <v/>
      </c>
      <c r="AH8" s="100" t="str">
        <f>IF(OR(AE8="",AF8="",AF8="NOk",AF8="Non Validé",AG8="",AG8="NOk",AG8="Non Validé"),"",IF(AE8="","",DATE(YEAR(AE8)+1,MONTH(AE8)+6,DAY(AE8))))</f>
        <v/>
      </c>
      <c r="AI8" s="101" t="str">
        <f>IF(OR(AE8="",AF8="",AF8="NOK",AF8="Non Validé",AG8="",AG8="NOk",AG8="Non Validé",AH8="",AH8="Nok",AH8="Non Validé"),"",IF(AE8="","",DATE(YEAR(AE8)+2,MONTH(AE8),DAY(AE8))))</f>
        <v/>
      </c>
      <c r="AJ8" s="55">
        <v>41449</v>
      </c>
      <c r="AK8" s="100" t="s">
        <v>120</v>
      </c>
      <c r="AL8" s="100">
        <f>IF(OR(AJ8="",AK8="",AK8="NOK",AK8="Non Validé"),"",IF(AJ8="","",DATE(YEAR(AJ8)+1,MONTH(AJ8),DAY(AJ8))))</f>
        <v>41814</v>
      </c>
      <c r="AM8" s="100">
        <f>IF(OR(AJ8="",AK8="",AK8="NOk",AK8="Non Validé",AL8="",AL8="NOk",AL8="Non Validé"),"",IF(AJ8="","",DATE(YEAR(AJ8)+1,MONTH(AJ8)+6,DAY(AJ8))))</f>
        <v>41997</v>
      </c>
      <c r="AN8" s="101">
        <f>IF(OR(AJ8="",AK8="",AK8="NOK",AK8="Non Validé",AL8="",AL8="NOk",AL8="Non Validé",AM8="",AM8="Nok",AM8="Non Validé"),"",IF(AJ8="","",DATE(YEAR(AJ8)+2,MONTH(AJ8),DAY(AJ8))))</f>
        <v>42179</v>
      </c>
      <c r="AO8" s="55">
        <v>41158</v>
      </c>
      <c r="AP8" s="100" t="s">
        <v>120</v>
      </c>
      <c r="AQ8" s="100" t="s">
        <v>120</v>
      </c>
      <c r="AR8" s="100" t="s">
        <v>120</v>
      </c>
      <c r="AS8" s="101">
        <f>IF(AO8="","",DATE(YEAR(AO8)+2,MONTH(AO8),DAY(AO8)))</f>
        <v>41888</v>
      </c>
      <c r="AT8" s="102"/>
      <c r="AU8" s="100" t="str">
        <f>IF(AT8="","",DATE(YEAR(AT8),MONTH(AT8)+6,DAY(AT8)))</f>
        <v/>
      </c>
      <c r="AV8" s="100" t="str">
        <f>IF(OR(AT8="",AU8="",AU8="NOK",AU8="Non Validé"),"",IF(AT8="","",DATE(YEAR(AT8)+1,MONTH(AT8),DAY(AT8))))</f>
        <v/>
      </c>
      <c r="AW8" s="100" t="str">
        <f>IF(OR(AT8="",AU8="",AU8="NOk",AU8="Non Validé",AV8="",AV8="NOk",AV8="Non Validé"),"",IF(AT8="","",DATE(YEAR(AT8)+1,MONTH(AT8)+6,DAY(AT8))))</f>
        <v/>
      </c>
      <c r="AX8" s="101" t="str">
        <f>IF(OR(AT8="",AU8="",AU8="NOK",AU8="Non Validé",AV8="",AV8="NOk",AV8="Non Validé",AW8="",AW8="Nok",AW8="Non Validé"),"",IF(AT8="","",DATE(YEAR(AT8)+2,MONTH(AT8),DAY(AT8))))</f>
        <v/>
      </c>
      <c r="AY8" s="102"/>
      <c r="AZ8" s="100" t="str">
        <f>IF(AY8="","",DATE(YEAR(AY8),MONTH(AY8)+6,DAY(AY8)))</f>
        <v/>
      </c>
      <c r="BA8" s="100" t="str">
        <f>IF(OR(AY8="",AZ8="",AZ8="NOK",AZ8="Non Validé"),"",IF(AY8="","",DATE(YEAR(AY8)+1,MONTH(AY8),DAY(AY8))))</f>
        <v/>
      </c>
      <c r="BB8" s="100" t="str">
        <f>IF(OR(AY8="",AZ8="",AZ8="NOk",AZ8="Non Validé",BA8="",BA8="NOk",BA8="Non Validé"),"",IF(AY8="","",DATE(YEAR(AY8)+1,MONTH(AY8)+6,DAY(AY8))))</f>
        <v/>
      </c>
      <c r="BC8" s="101" t="str">
        <f>IF(OR(AY8="",AZ8="",AZ8="NOK",AZ8="Non Validé",BA8="",BA8="NOk",BA8="Non Validé",BB8="",BB8="Nok",BB8="Non Validé"),"",IF(AY8="","",DATE(YEAR(AY8)+2,MONTH(AY8),DAY(AY8))))</f>
        <v/>
      </c>
      <c r="BD8" s="20"/>
      <c r="BE8" s="100" t="str">
        <f>IF(BD8="","",DATE(YEAR(BD8),MONTH(BD8)+6,DAY(BD8)))</f>
        <v/>
      </c>
      <c r="BF8" s="100" t="str">
        <f>IF(OR(BD8="",BE8="",BE8="NOK",BE8="Non Validé"),"",IF(BD8="","",DATE(YEAR(BD8)+1,MONTH(BD8),DAY(BD8))))</f>
        <v/>
      </c>
      <c r="BG8" s="100" t="str">
        <f>IF(OR(BD8="",BE8="",BE8="NOk",BE8="Non Validé",BF8="",BF8="NOk",BF8="Non Validé"),"",IF(BD8="","",DATE(YEAR(BD8)+1,MONTH(BD8)+6,DAY(BD8))))</f>
        <v/>
      </c>
      <c r="BH8" s="101" t="str">
        <f>IF(OR(BD8="",BE8="",BE8="NOK",BE8="Non Validé",BF8="",BF8="NOk",BF8="Non Validé",BG8="",BG8="Nok",BG8="Non Validé"),"",IF(BD8="","",DATE(YEAR(BD8)+2,MONTH(BD8),DAY(BD8))))</f>
        <v/>
      </c>
    </row>
    <row r="9" spans="1:60">
      <c r="A9" s="63" t="s">
        <v>98</v>
      </c>
      <c r="B9" s="64" t="s">
        <v>99</v>
      </c>
      <c r="C9" s="18" t="s">
        <v>47</v>
      </c>
      <c r="D9" s="18" t="s">
        <v>52</v>
      </c>
      <c r="E9" s="104" t="s">
        <v>38</v>
      </c>
      <c r="F9" s="93">
        <v>41226</v>
      </c>
      <c r="G9" s="86"/>
      <c r="H9" s="87" t="s">
        <v>120</v>
      </c>
      <c r="I9" s="87" t="s">
        <v>120</v>
      </c>
      <c r="J9" s="88">
        <f>IF(OR(F9="",H9="",H9="NOk",H9="Non Validé",I9="",I9="Nok",I9="Non Validé"),"",IF(F9="","",DATE(YEAR(F9)+2,MONTH(F9),DAY(F9))))</f>
        <v>41956</v>
      </c>
      <c r="K9" s="93"/>
      <c r="L9" s="89" t="str">
        <f>IF(K9="","",DATE(YEAR(K9),MONTH(K9)+6,DAY(K9)))</f>
        <v/>
      </c>
      <c r="M9" s="90" t="str">
        <f>IF(OR(K9="",L9="",L9="NOK",L9="Non Validé"),"",IF(K9="","",DATE(YEAR(K9)+1,MONTH(K9),DAY(K9))))</f>
        <v/>
      </c>
      <c r="N9" s="90" t="str">
        <f>IF(OR(K9="",L9="",L9="NOk",L9="Non Validé",M9="",M9="NOk",M9="Non Validé"),"",IF(K9="","",DATE(YEAR(K9)+1,MONTH(K9)+6,DAY(K9))))</f>
        <v/>
      </c>
      <c r="O9" s="91" t="str">
        <f>IF(OR(K9="",L9="",L9="NOK",L9="Non Validé",M9="",M9="NOk",M9="Non Validé",N9="",N9="Nok",N9="Non Validé"),"",IF(K9="","",DATE(YEAR(K9)+2,MONTH(K9),DAY(K9))))</f>
        <v/>
      </c>
      <c r="P9" s="95">
        <v>41452</v>
      </c>
      <c r="Q9" s="89" t="s">
        <v>120</v>
      </c>
      <c r="R9" s="90">
        <f>IF(OR(P9="",Q9="",Q9="NOK",Q9="Non Validé"),"",IF(P9="","",DATE(YEAR(P9)+1,MONTH(P9),DAY(P9))))</f>
        <v>41817</v>
      </c>
      <c r="S9" s="90">
        <f>IF(OR(P9="",Q9="",Q9="NOk",Q9="Non Validé",R9="",R9="NOk",R9="Non Validé"),"",IF(P9="","",DATE(YEAR(P9)+1,MONTH(P9)+6,DAY(P9))))</f>
        <v>42000</v>
      </c>
      <c r="T9" s="91">
        <f>IF(OR(P9="",Q9="",Q9="NOK",Q9="Non Validé",R9="",R9="NOk",R9="Non Validé",S9="",S9="Nok",S9="Non Validé"),"",IF(P9="","",DATE(YEAR(P9)+2,MONTH(P9),DAY(P9))))</f>
        <v>42182</v>
      </c>
      <c r="U9" s="95">
        <v>41521</v>
      </c>
      <c r="V9" s="89" t="s">
        <v>120</v>
      </c>
      <c r="W9" s="90">
        <f>IF(OR(U9="",V9="",V9="NOK",V9="Non Validé"),"",IF(U9="","",DATE(YEAR(U9)+1,MONTH(U9),DAY(U9))))</f>
        <v>41886</v>
      </c>
      <c r="X9" s="90">
        <f>IF(OR(U9="",V9="",V9="NOk",V9="Non Validé",W9="",W9="NOk",W9="Non Validé"),"",IF(U9="","",DATE(YEAR(U9)+1,MONTH(U9)+6,DAY(U9))))</f>
        <v>42067</v>
      </c>
      <c r="Y9" s="91">
        <f>IF(OR(U9="",V9="",V9="NOK",V9="Non Validé",W9="",W9="NOk",W9="Non Validé",X9="",X9="Nok",X9="Non Validé"),"",IF(U9="","",DATE(YEAR(U9)+2,MONTH(U9),DAY(U9))))</f>
        <v>42251</v>
      </c>
      <c r="Z9" s="95">
        <v>41325</v>
      </c>
      <c r="AA9" s="89" t="s">
        <v>121</v>
      </c>
      <c r="AB9" s="90" t="str">
        <f>IF(OR(Z9="",AA9="",AA9="NOK",AA9="Non Validé"),"",IF(Z9="","",DATE(YEAR(Z9)+1,MONTH(Z9),DAY(Z9))))</f>
        <v/>
      </c>
      <c r="AC9" s="90" t="str">
        <f>IF(OR(Z9="",AA9="",AA9="NOk",AA9="Non Validé",AB9="",AB9="NOk",AB9="Non Validé"),"",IF(Z9="","",DATE(YEAR(Z9)+1,MONTH(Z9)+6,DAY(Z9))))</f>
        <v/>
      </c>
      <c r="AD9" s="91" t="str">
        <f>IF(OR(Z9="",AA9="",AA9="NOK",AA9="Non Validé",AB9="",AB9="NOk",AB9="Non Validé",AC9="",AC9="Nok",AC9="Non Validé"),"",IF(Z9="","",DATE(YEAR(Z9)+2,MONTH(Z9),DAY(Z9))))</f>
        <v/>
      </c>
      <c r="AE9" s="95">
        <v>41296</v>
      </c>
      <c r="AF9" s="89" t="s">
        <v>120</v>
      </c>
      <c r="AG9" s="90" t="s">
        <v>120</v>
      </c>
      <c r="AH9" s="90">
        <f>IF(OR(AE9="",AF9="",AF9="NOk",AF9="Non Validé",AG9="",AG9="NOk",AG9="Non Validé"),"",IF(AE9="","",DATE(YEAR(AE9)+1,MONTH(AE9)+6,DAY(AE9))))</f>
        <v>41842</v>
      </c>
      <c r="AI9" s="91">
        <f>IF(OR(AE9="",AF9="",AF9="NOK",AF9="Non Validé",AG9="",AG9="NOk",AG9="Non Validé",AH9="",AH9="Nok",AH9="Non Validé"),"",IF(AE9="","",DATE(YEAR(AE9)+2,MONTH(AE9),DAY(AE9))))</f>
        <v>42026</v>
      </c>
      <c r="AJ9" s="95">
        <v>41289</v>
      </c>
      <c r="AK9" s="89" t="s">
        <v>120</v>
      </c>
      <c r="AL9" s="90" t="s">
        <v>120</v>
      </c>
      <c r="AM9" s="90">
        <f>IF(OR(AJ9="",AK9="",AK9="NOk",AK9="Non Validé",AL9="",AL9="NOk",AL9="Non Validé"),"",IF(AJ9="","",DATE(YEAR(AJ9)+1,MONTH(AJ9)+6,DAY(AJ9))))</f>
        <v>41835</v>
      </c>
      <c r="AN9" s="91">
        <f>IF(OR(AJ9="",AK9="",AK9="NOK",AK9="Non Validé",AL9="",AL9="NOk",AL9="Non Validé",AM9="",AM9="Nok",AM9="Non Validé"),"",IF(AJ9="","",DATE(YEAR(AJ9)+2,MONTH(AJ9),DAY(AJ9))))</f>
        <v>42019</v>
      </c>
      <c r="AO9" s="95">
        <v>41708</v>
      </c>
      <c r="AP9" s="89">
        <f>IF(AO9="","",DATE(YEAR(AO9),MONTH(AO9)+6,DAY(AO9)))</f>
        <v>41892</v>
      </c>
      <c r="AQ9" s="90">
        <f>IF(OR(AO9="",AP9="",AP9="NOK",AP9="Non Validé"),"",IF(AO9="","",DATE(YEAR(AO9)+1,MONTH(AO9),DAY(AO9))))</f>
        <v>42073</v>
      </c>
      <c r="AR9" s="90">
        <f>IF(OR(AO9="",AP9="",AP9="NOk",AP9="Non Validé",AQ9="",AQ9="NOk",AQ9="Non Validé"),"",IF(AO9="","",DATE(YEAR(AO9)+1,MONTH(AO9)+6,DAY(AO9))))</f>
        <v>42257</v>
      </c>
      <c r="AS9" s="91">
        <f>IF(OR(AO9="",AP9="",AP9="NOK",AP9="Non Validé",AQ9="",AQ9="NOk",AQ9="Non Validé",AR9="",AR9="Nok",AR9="Non Validé"),"",IF(AO9="","",DATE(YEAR(AO9)+2,MONTH(AO9),DAY(AO9))))</f>
        <v>42439</v>
      </c>
      <c r="AT9" s="103"/>
      <c r="AU9" s="89" t="str">
        <f>IF(AT9="","",DATE(YEAR(AT9),MONTH(AT9)+6,DAY(AT9)))</f>
        <v/>
      </c>
      <c r="AV9" s="90" t="str">
        <f>IF(OR(AT9="",AU9="",AU9="NOK",AU9="Non Validé"),"",IF(AT9="","",DATE(YEAR(AT9)+1,MONTH(AT9),DAY(AT9))))</f>
        <v/>
      </c>
      <c r="AW9" s="90" t="str">
        <f>IF(OR(AT9="",AU9="",AU9="NOk",AU9="Non Validé",AV9="",AV9="NOk",AV9="Non Validé"),"",IF(AT9="","",DATE(YEAR(AT9)+1,MONTH(AT9)+6,DAY(AT9))))</f>
        <v/>
      </c>
      <c r="AX9" s="91" t="str">
        <f>IF(OR(AT9="",AU9="",AU9="NOK",AU9="Non Validé",AV9="",AV9="NOk",AV9="Non Validé",AW9="",AW9="Nok",AW9="Non Validé"),"",IF(AT9="","",DATE(YEAR(AT9)+2,MONTH(AT9),DAY(AT9))))</f>
        <v/>
      </c>
      <c r="AY9" s="103"/>
      <c r="AZ9" s="89" t="str">
        <f>IF(AY9="","",DATE(YEAR(AY9),MONTH(AY9)+6,DAY(AY9)))</f>
        <v/>
      </c>
      <c r="BA9" s="90" t="str">
        <f>IF(OR(AY9="",AZ9="",AZ9="NOK",AZ9="Non Validé"),"",IF(AY9="","",DATE(YEAR(AY9)+1,MONTH(AY9),DAY(AY9))))</f>
        <v/>
      </c>
      <c r="BB9" s="90" t="str">
        <f>IF(OR(AY9="",AZ9="",AZ9="NOk",AZ9="Non Validé",BA9="",BA9="NOk",BA9="Non Validé"),"",IF(AY9="","",DATE(YEAR(AY9)+1,MONTH(AY9)+6,DAY(AY9))))</f>
        <v/>
      </c>
      <c r="BC9" s="91" t="str">
        <f>IF(OR(AY9="",AZ9="",AZ9="NOK",AZ9="Non Validé",BA9="",BA9="NOk",BA9="Non Validé",BB9="",BB9="Nok",BB9="Non Validé"),"",IF(AY9="","",DATE(YEAR(AY9)+2,MONTH(AY9),DAY(AY9))))</f>
        <v/>
      </c>
      <c r="BD9" s="92"/>
      <c r="BE9" s="89" t="str">
        <f>IF(BD9="","",DATE(YEAR(BD9),MONTH(BD9)+6,DAY(BD9)))</f>
        <v/>
      </c>
      <c r="BF9" s="90" t="str">
        <f>IF(OR(BD9="",BE9="",BE9="NOK",BE9="Non Validé"),"",IF(BD9="","",DATE(YEAR(BD9)+1,MONTH(BD9),DAY(BD9))))</f>
        <v/>
      </c>
      <c r="BG9" s="90" t="str">
        <f>IF(OR(BD9="",BE9="",BE9="NOk",BE9="Non Validé",BF9="",BF9="NOk",BF9="Non Validé"),"",IF(BD9="","",DATE(YEAR(BD9)+1,MONTH(BD9)+6,DAY(BD9))))</f>
        <v/>
      </c>
      <c r="BH9" s="91" t="str">
        <f>IF(OR(BD9="",BE9="",BE9="NOK",BE9="Non Validé",BF9="",BF9="NOk",BF9="Non Validé",BG9="",BG9="Nok",BG9="Non Validé"),"",IF(BD9="","",DATE(YEAR(BD9)+2,MONTH(BD9),DAY(BD9))))</f>
        <v/>
      </c>
    </row>
    <row r="10" spans="1:60">
      <c r="A10" s="29" t="s">
        <v>89</v>
      </c>
      <c r="B10" s="58" t="s">
        <v>90</v>
      </c>
      <c r="C10" s="18" t="s">
        <v>91</v>
      </c>
      <c r="D10" s="60" t="s">
        <v>92</v>
      </c>
      <c r="E10" s="67" t="s">
        <v>93</v>
      </c>
      <c r="F10" s="94"/>
      <c r="G10" s="86" t="str">
        <f>IF(F10="","",DATE(YEAR(F10),MONTH(F10)+6,DAY(F10)))</f>
        <v/>
      </c>
      <c r="H10" s="87" t="str">
        <f>IF(OR(F10="",G10="",G10="NOK",G10="Non Validé"),"",IF(F10="","",DATE(YEAR(F10)+1,MONTH(F10),DAY(F10))))</f>
        <v/>
      </c>
      <c r="I10" s="87" t="str">
        <f>IF(OR(F10="",G10="",G10="NOk",G10="Non Validé",H10="",H10="NOk",H10="Non Validé"),"",IF(F10="","",DATE(YEAR(F10)+1,MONTH(F10)+6,DAY(F10))))</f>
        <v/>
      </c>
      <c r="J10" s="88" t="str">
        <f>IF(OR(F10="",G10="",G10="NOK",G10="Non Validé",H10="",H10="NOk",H10="Non Validé",I10="",I10="Nok",I10="Non Validé"),"",IF(F10="","",DATE(YEAR(F10)+2,MONTH(F10),DAY(F10))))</f>
        <v/>
      </c>
      <c r="K10" s="94"/>
      <c r="L10" s="89" t="str">
        <f>IF(K10="","",DATE(YEAR(K10),MONTH(K10)+6,DAY(K10)))</f>
        <v/>
      </c>
      <c r="M10" s="90" t="str">
        <f>IF(OR(K10="",L10="",L10="NOK",L10="Non Validé"),"",IF(K10="","",DATE(YEAR(K10)+1,MONTH(K10),DAY(K10))))</f>
        <v/>
      </c>
      <c r="N10" s="90" t="str">
        <f>IF(OR(K10="",L10="",L10="NOk",L10="Non Validé",M10="",M10="NOk",M10="Non Validé"),"",IF(K10="","",DATE(YEAR(K10)+1,MONTH(K10)+6,DAY(K10))))</f>
        <v/>
      </c>
      <c r="O10" s="91" t="str">
        <f>IF(OR(K10="",L10="",L10="NOK",L10="Non Validé",M10="",M10="NOk",M10="Non Validé",N10="",N10="Nok",N10="Non Validé"),"",IF(K10="","",DATE(YEAR(K10)+2,MONTH(K10),DAY(K10))))</f>
        <v/>
      </c>
      <c r="P10" s="96"/>
      <c r="Q10" s="89" t="str">
        <f>IF(P10="","",DATE(YEAR(P10),MONTH(P10)+6,DAY(P10)))</f>
        <v/>
      </c>
      <c r="R10" s="90" t="str">
        <f>IF(OR(P10="",Q10="",Q10="NOK",Q10="Non Validé"),"",IF(P10="","",DATE(YEAR(P10)+1,MONTH(P10),DAY(P10))))</f>
        <v/>
      </c>
      <c r="S10" s="90" t="str">
        <f>IF(OR(P10="",Q10="",Q10="NOk",Q10="Non Validé",R10="",R10="NOk",R10="Non Validé"),"",IF(P10="","",DATE(YEAR(P10)+1,MONTH(P10)+6,DAY(P10))))</f>
        <v/>
      </c>
      <c r="T10" s="91" t="str">
        <f>IF(OR(P10="",Q10="",Q10="NOK",Q10="Non Validé",R10="",R10="NOk",R10="Non Validé",S10="",S10="Nok",S10="Non Validé"),"",IF(P10="","",DATE(YEAR(P10)+2,MONTH(P10),DAY(P10))))</f>
        <v/>
      </c>
      <c r="U10" s="96"/>
      <c r="V10" s="89" t="str">
        <f>IF(U10="","",DATE(YEAR(U10),MONTH(U10)+6,DAY(U10)))</f>
        <v/>
      </c>
      <c r="W10" s="90" t="str">
        <f>IF(OR(U10="",V10="",V10="NOK",V10="Non Validé"),"",IF(U10="","",DATE(YEAR(U10)+1,MONTH(U10),DAY(U10))))</f>
        <v/>
      </c>
      <c r="X10" s="90" t="str">
        <f>IF(OR(U10="",V10="",V10="NOk",V10="Non Validé",W10="",W10="NOk",W10="Non Validé"),"",IF(U10="","",DATE(YEAR(U10)+1,MONTH(U10)+6,DAY(U10))))</f>
        <v/>
      </c>
      <c r="Y10" s="91" t="str">
        <f>IF(OR(U10="",V10="",V10="NOK",V10="Non Validé",W10="",W10="NOk",W10="Non Validé",X10="",X10="Nok",X10="Non Validé"),"",IF(U10="","",DATE(YEAR(U10)+2,MONTH(U10),DAY(U10))))</f>
        <v/>
      </c>
      <c r="Z10" s="96"/>
      <c r="AA10" s="89" t="str">
        <f>IF(Z10="","",DATE(YEAR(Z10),MONTH(Z10)+6,DAY(Z10)))</f>
        <v/>
      </c>
      <c r="AB10" s="90" t="str">
        <f>IF(OR(Z10="",AA10="",AA10="NOK",AA10="Non Validé"),"",IF(Z10="","",DATE(YEAR(Z10)+1,MONTH(Z10),DAY(Z10))))</f>
        <v/>
      </c>
      <c r="AC10" s="90" t="str">
        <f>IF(OR(Z10="",AA10="",AA10="NOk",AA10="Non Validé",AB10="",AB10="NOk",AB10="Non Validé"),"",IF(Z10="","",DATE(YEAR(Z10)+1,MONTH(Z10)+6,DAY(Z10))))</f>
        <v/>
      </c>
      <c r="AD10" s="91" t="str">
        <f>IF(OR(Z10="",AA10="",AA10="NOK",AA10="Non Validé",AB10="",AB10="NOk",AB10="Non Validé",AC10="",AC10="Nok",AC10="Non Validé"),"",IF(Z10="","",DATE(YEAR(Z10)+2,MONTH(Z10),DAY(Z10))))</f>
        <v/>
      </c>
      <c r="AE10" s="96"/>
      <c r="AF10" s="89" t="str">
        <f>IF(AE10="","",DATE(YEAR(AE10),MONTH(AE10)+6,DAY(AE10)))</f>
        <v/>
      </c>
      <c r="AG10" s="90" t="str">
        <f>IF(OR(AE10="",AF10="",AF10="NOK",AF10="Non Validé"),"",IF(AE10="","",DATE(YEAR(AE10)+1,MONTH(AE10),DAY(AE10))))</f>
        <v/>
      </c>
      <c r="AH10" s="90" t="str">
        <f>IF(OR(AE10="",AF10="",AF10="NOk",AF10="Non Validé",AG10="",AG10="NOk",AG10="Non Validé"),"",IF(AE10="","",DATE(YEAR(AE10)+1,MONTH(AE10)+6,DAY(AE10))))</f>
        <v/>
      </c>
      <c r="AI10" s="91" t="str">
        <f>IF(OR(AE10="",AF10="",AF10="NOK",AF10="Non Validé",AG10="",AG10="NOk",AG10="Non Validé",AH10="",AH10="Nok",AH10="Non Validé"),"",IF(AE10="","",DATE(YEAR(AE10)+2,MONTH(AE10),DAY(AE10))))</f>
        <v/>
      </c>
      <c r="AJ10" s="95">
        <v>41409</v>
      </c>
      <c r="AK10" s="89" t="s">
        <v>120</v>
      </c>
      <c r="AL10" s="90" t="s">
        <v>120</v>
      </c>
      <c r="AM10" s="90">
        <f>IF(OR(AJ10="",AK10="",AK10="NOk",AK10="Non Validé",AL10="",AL10="NOk",AL10="Non Validé"),"",IF(AJ10="","",DATE(YEAR(AJ10)+1,MONTH(AJ10)+6,DAY(AJ10))))</f>
        <v>41958</v>
      </c>
      <c r="AN10" s="91">
        <f>IF(OR(AJ10="",AK10="",AK10="NOK",AK10="Non Validé",AL10="",AL10="NOk",AL10="Non Validé",AM10="",AM10="Nok",AM10="Non Validé"),"",IF(AJ10="","",DATE(YEAR(AJ10)+2,MONTH(AJ10),DAY(AJ10))))</f>
        <v>42139</v>
      </c>
      <c r="AO10" s="96"/>
      <c r="AP10" s="89" t="str">
        <f>IF(AO10="","",DATE(YEAR(AO10),MONTH(AO10)+6,DAY(AO10)))</f>
        <v/>
      </c>
      <c r="AQ10" s="90" t="str">
        <f>IF(OR(AO10="",AP10="",AP10="NOK",AP10="Non Validé"),"",IF(AO10="","",DATE(YEAR(AO10)+1,MONTH(AO10),DAY(AO10))))</f>
        <v/>
      </c>
      <c r="AR10" s="90" t="str">
        <f>IF(OR(AO10="",AP10="",AP10="NOk",AP10="Non Validé",AQ10="",AQ10="NOk",AQ10="Non Validé"),"",IF(AO10="","",DATE(YEAR(AO10)+1,MONTH(AO10)+6,DAY(AO10))))</f>
        <v/>
      </c>
      <c r="AS10" s="91" t="str">
        <f>IF(OR(AO10="",AP10="",AP10="NOK",AP10="Non Validé",AQ10="",AQ10="NOk",AQ10="Non Validé",AR10="",AR10="Nok",AR10="Non Validé"),"",IF(AO10="","",DATE(YEAR(AO10)+2,MONTH(AO10),DAY(AO10))))</f>
        <v/>
      </c>
      <c r="AT10" s="103"/>
      <c r="AU10" s="89" t="str">
        <f>IF(AT10="","",DATE(YEAR(AT10),MONTH(AT10)+6,DAY(AT10)))</f>
        <v/>
      </c>
      <c r="AV10" s="90" t="str">
        <f>IF(OR(AT10="",AU10="",AU10="NOK",AU10="Non Validé"),"",IF(AT10="","",DATE(YEAR(AT10)+1,MONTH(AT10),DAY(AT10))))</f>
        <v/>
      </c>
      <c r="AW10" s="90" t="str">
        <f>IF(OR(AT10="",AU10="",AU10="NOk",AU10="Non Validé",AV10="",AV10="NOk",AV10="Non Validé"),"",IF(AT10="","",DATE(YEAR(AT10)+1,MONTH(AT10)+6,DAY(AT10))))</f>
        <v/>
      </c>
      <c r="AX10" s="91" t="str">
        <f>IF(OR(AT10="",AU10="",AU10="NOK",AU10="Non Validé",AV10="",AV10="NOk",AV10="Non Validé",AW10="",AW10="Nok",AW10="Non Validé"),"",IF(AT10="","",DATE(YEAR(AT10)+2,MONTH(AT10),DAY(AT10))))</f>
        <v/>
      </c>
      <c r="AY10" s="103"/>
      <c r="AZ10" s="89" t="str">
        <f>IF(AY10="","",DATE(YEAR(AY10),MONTH(AY10)+6,DAY(AY10)))</f>
        <v/>
      </c>
      <c r="BA10" s="90" t="str">
        <f>IF(OR(AY10="",AZ10="",AZ10="NOK",AZ10="Non Validé"),"",IF(AY10="","",DATE(YEAR(AY10)+1,MONTH(AY10),DAY(AY10))))</f>
        <v/>
      </c>
      <c r="BB10" s="90" t="str">
        <f>IF(OR(AY10="",AZ10="",AZ10="NOk",AZ10="Non Validé",BA10="",BA10="NOk",BA10="Non Validé"),"",IF(AY10="","",DATE(YEAR(AY10)+1,MONTH(AY10)+6,DAY(AY10))))</f>
        <v/>
      </c>
      <c r="BC10" s="91" t="str">
        <f>IF(OR(AY10="",AZ10="",AZ10="NOK",AZ10="Non Validé",BA10="",BA10="NOk",BA10="Non Validé",BB10="",BB10="Nok",BB10="Non Validé"),"",IF(AY10="","",DATE(YEAR(AY10)+2,MONTH(AY10),DAY(AY10))))</f>
        <v/>
      </c>
      <c r="BD10" s="92"/>
      <c r="BE10" s="89" t="str">
        <f>IF(BD10="","",DATE(YEAR(BD10),MONTH(BD10)+6,DAY(BD10)))</f>
        <v/>
      </c>
      <c r="BF10" s="90" t="str">
        <f>IF(OR(BD10="",BE10="",BE10="NOK",BE10="Non Validé"),"",IF(BD10="","",DATE(YEAR(BD10)+1,MONTH(BD10),DAY(BD10))))</f>
        <v/>
      </c>
      <c r="BG10" s="90" t="str">
        <f>IF(OR(BD10="",BE10="",BE10="NOk",BE10="Non Validé",BF10="",BF10="NOk",BF10="Non Validé"),"",IF(BD10="","",DATE(YEAR(BD10)+1,MONTH(BD10)+6,DAY(BD10))))</f>
        <v/>
      </c>
      <c r="BH10" s="91" t="str">
        <f>IF(OR(BD10="",BE10="",BE10="NOK",BE10="Non Validé",BF10="",BF10="NOk",BF10="Non Validé",BG10="",BG10="Nok",BG10="Non Validé"),"",IF(BD10="","",DATE(YEAR(BD10)+2,MONTH(BD10),DAY(BD10))))</f>
        <v/>
      </c>
    </row>
    <row r="11" spans="1:60">
      <c r="A11" s="46" t="s">
        <v>45</v>
      </c>
      <c r="B11" s="40" t="s">
        <v>46</v>
      </c>
      <c r="C11" s="41" t="s">
        <v>47</v>
      </c>
      <c r="D11" s="41" t="s">
        <v>48</v>
      </c>
      <c r="E11" s="99" t="s">
        <v>49</v>
      </c>
      <c r="F11" s="94"/>
      <c r="G11" s="86" t="str">
        <f>IF(F11="","",DATE(YEAR(F11),MONTH(F11)+6,DAY(F11)))</f>
        <v/>
      </c>
      <c r="H11" s="87" t="str">
        <f>IF(OR(F11="",G11="",G11="NOK",G11="Non Validé"),"",IF(F11="","",DATE(YEAR(F11)+1,MONTH(F11),DAY(F11))))</f>
        <v/>
      </c>
      <c r="I11" s="87" t="str">
        <f>IF(OR(F11="",G11="",G11="NOk",G11="Non Validé",H11="",H11="NOk",H11="Non Validé"),"",IF(F11="","",DATE(YEAR(F11)+1,MONTH(F11)+6,DAY(F11))))</f>
        <v/>
      </c>
      <c r="J11" s="88" t="str">
        <f>IF(OR(F11="",G11="",G11="NOK",G11="Non Validé",H11="",H11="NOk",H11="Non Validé",I11="",I11="Nok",I11="Non Validé"),"",IF(F11="","",DATE(YEAR(F11)+2,MONTH(F11),DAY(F11))))</f>
        <v/>
      </c>
      <c r="K11" s="94"/>
      <c r="L11" s="89" t="str">
        <f>IF(K11="","",DATE(YEAR(K11),MONTH(K11)+6,DAY(K11)))</f>
        <v/>
      </c>
      <c r="M11" s="90" t="str">
        <f>IF(OR(K11="",L11="",L11="NOK",L11="Non Validé"),"",IF(K11="","",DATE(YEAR(K11)+1,MONTH(K11),DAY(K11))))</f>
        <v/>
      </c>
      <c r="N11" s="90" t="str">
        <f>IF(OR(K11="",L11="",L11="NOk",L11="Non Validé",M11="",M11="NOk",M11="Non Validé"),"",IF(K11="","",DATE(YEAR(K11)+1,MONTH(K11)+6,DAY(K11))))</f>
        <v/>
      </c>
      <c r="O11" s="91" t="str">
        <f>IF(OR(K11="",L11="",L11="NOK",L11="Non Validé",M11="",M11="NOk",M11="Non Validé",N11="",N11="Nok",N11="Non Validé"),"",IF(K11="","",DATE(YEAR(K11)+2,MONTH(K11),DAY(K11))))</f>
        <v/>
      </c>
      <c r="P11" s="96"/>
      <c r="Q11" s="89" t="str">
        <f>IF(P11="","",DATE(YEAR(P11),MONTH(P11)+6,DAY(P11)))</f>
        <v/>
      </c>
      <c r="R11" s="90" t="str">
        <f>IF(OR(P11="",Q11="",Q11="NOK",Q11="Non Validé"),"",IF(P11="","",DATE(YEAR(P11)+1,MONTH(P11),DAY(P11))))</f>
        <v/>
      </c>
      <c r="S11" s="90" t="str">
        <f>IF(OR(P11="",Q11="",Q11="NOk",Q11="Non Validé",R11="",R11="NOk",R11="Non Validé"),"",IF(P11="","",DATE(YEAR(P11)+1,MONTH(P11)+6,DAY(P11))))</f>
        <v/>
      </c>
      <c r="T11" s="91" t="str">
        <f>IF(OR(P11="",Q11="",Q11="NOK",Q11="Non Validé",R11="",R11="NOk",R11="Non Validé",S11="",S11="Nok",S11="Non Validé"),"",IF(P11="","",DATE(YEAR(P11)+2,MONTH(P11),DAY(P11))))</f>
        <v/>
      </c>
      <c r="U11" s="96"/>
      <c r="V11" s="89" t="str">
        <f>IF(U11="","",DATE(YEAR(U11),MONTH(U11)+6,DAY(U11)))</f>
        <v/>
      </c>
      <c r="W11" s="90" t="str">
        <f>IF(OR(U11="",V11="",V11="NOK",V11="Non Validé"),"",IF(U11="","",DATE(YEAR(U11)+1,MONTH(U11),DAY(U11))))</f>
        <v/>
      </c>
      <c r="X11" s="90" t="str">
        <f>IF(OR(U11="",V11="",V11="NOk",V11="Non Validé",W11="",W11="NOk",W11="Non Validé"),"",IF(U11="","",DATE(YEAR(U11)+1,MONTH(U11)+6,DAY(U11))))</f>
        <v/>
      </c>
      <c r="Y11" s="91" t="str">
        <f>IF(OR(U11="",V11="",V11="NOK",V11="Non Validé",W11="",W11="NOk",W11="Non Validé",X11="",X11="Nok",X11="Non Validé"),"",IF(U11="","",DATE(YEAR(U11)+2,MONTH(U11),DAY(U11))))</f>
        <v/>
      </c>
      <c r="Z11" s="96"/>
      <c r="AA11" s="89" t="str">
        <f>IF(Z11="","",DATE(YEAR(Z11),MONTH(Z11)+6,DAY(Z11)))</f>
        <v/>
      </c>
      <c r="AB11" s="90" t="str">
        <f>IF(OR(Z11="",AA11="",AA11="NOK",AA11="Non Validé"),"",IF(Z11="","",DATE(YEAR(Z11)+1,MONTH(Z11),DAY(Z11))))</f>
        <v/>
      </c>
      <c r="AC11" s="90" t="str">
        <f>IF(OR(Z11="",AA11="",AA11="NOk",AA11="Non Validé",AB11="",AB11="NOk",AB11="Non Validé"),"",IF(Z11="","",DATE(YEAR(Z11)+1,MONTH(Z11)+6,DAY(Z11))))</f>
        <v/>
      </c>
      <c r="AD11" s="91" t="str">
        <f>IF(OR(Z11="",AA11="",AA11="NOK",AA11="Non Validé",AB11="",AB11="NOk",AB11="Non Validé",AC11="",AC11="Nok",AC11="Non Validé"),"",IF(Z11="","",DATE(YEAR(Z11)+2,MONTH(Z11),DAY(Z11))))</f>
        <v/>
      </c>
      <c r="AE11" s="96"/>
      <c r="AF11" s="89" t="str">
        <f>IF(AE11="","",DATE(YEAR(AE11),MONTH(AE11)+6,DAY(AE11)))</f>
        <v/>
      </c>
      <c r="AG11" s="90" t="str">
        <f>IF(OR(AE11="",AF11="",AF11="NOK",AF11="Non Validé"),"",IF(AE11="","",DATE(YEAR(AE11)+1,MONTH(AE11),DAY(AE11))))</f>
        <v/>
      </c>
      <c r="AH11" s="90" t="str">
        <f>IF(OR(AE11="",AF11="",AF11="NOk",AF11="Non Validé",AG11="",AG11="NOk",AG11="Non Validé"),"",IF(AE11="","",DATE(YEAR(AE11)+1,MONTH(AE11)+6,DAY(AE11))))</f>
        <v/>
      </c>
      <c r="AI11" s="91" t="str">
        <f>IF(OR(AE11="",AF11="",AF11="NOK",AF11="Non Validé",AG11="",AG11="NOk",AG11="Non Validé",AH11="",AH11="Nok",AH11="Non Validé"),"",IF(AE11="","",DATE(YEAR(AE11)+2,MONTH(AE11),DAY(AE11))))</f>
        <v/>
      </c>
      <c r="AJ11" s="96"/>
      <c r="AK11" s="89" t="str">
        <f>IF(AJ11="","",DATE(YEAR(AJ11),MONTH(AJ11)+6,DAY(AJ11)))</f>
        <v/>
      </c>
      <c r="AL11" s="90" t="str">
        <f>IF(OR(AJ11="",AK11="",AK11="NOK",AK11="Non Validé"),"",IF(AJ11="","",DATE(YEAR(AJ11)+1,MONTH(AJ11),DAY(AJ11))))</f>
        <v/>
      </c>
      <c r="AM11" s="90" t="str">
        <f>IF(OR(AJ11="",AK11="",AK11="NOk",AK11="Non Validé",AL11="",AL11="NOk",AL11="Non Validé"),"",IF(AJ11="","",DATE(YEAR(AJ11)+1,MONTH(AJ11)+6,DAY(AJ11))))</f>
        <v/>
      </c>
      <c r="AN11" s="91" t="str">
        <f>IF(OR(AJ11="",AK11="",AK11="NOK",AK11="Non Validé",AL11="",AL11="NOk",AL11="Non Validé",AM11="",AM11="Nok",AM11="Non Validé"),"",IF(AJ11="","",DATE(YEAR(AJ11)+2,MONTH(AJ11),DAY(AJ11))))</f>
        <v/>
      </c>
      <c r="AO11" s="96"/>
      <c r="AP11" s="89" t="str">
        <f>IF(AO11="","",DATE(YEAR(AO11),MONTH(AO11)+6,DAY(AO11)))</f>
        <v/>
      </c>
      <c r="AQ11" s="90" t="str">
        <f>IF(OR(AO11="",AP11="",AP11="NOK",AP11="Non Validé"),"",IF(AO11="","",DATE(YEAR(AO11)+1,MONTH(AO11),DAY(AO11))))</f>
        <v/>
      </c>
      <c r="AR11" s="90" t="str">
        <f>IF(OR(AO11="",AP11="",AP11="NOk",AP11="Non Validé",AQ11="",AQ11="NOk",AQ11="Non Validé"),"",IF(AO11="","",DATE(YEAR(AO11)+1,MONTH(AO11)+6,DAY(AO11))))</f>
        <v/>
      </c>
      <c r="AS11" s="91" t="str">
        <f>IF(OR(AO11="",AP11="",AP11="NOK",AP11="Non Validé",AQ11="",AQ11="NOk",AQ11="Non Validé",AR11="",AR11="Nok",AR11="Non Validé"),"",IF(AO11="","",DATE(YEAR(AO11)+2,MONTH(AO11),DAY(AO11))))</f>
        <v/>
      </c>
      <c r="AT11" s="103"/>
      <c r="AU11" s="89" t="str">
        <f>IF(AT11="","",DATE(YEAR(AT11),MONTH(AT11)+6,DAY(AT11)))</f>
        <v/>
      </c>
      <c r="AV11" s="90" t="str">
        <f>IF(OR(AT11="",AU11="",AU11="NOK",AU11="Non Validé"),"",IF(AT11="","",DATE(YEAR(AT11)+1,MONTH(AT11),DAY(AT11))))</f>
        <v/>
      </c>
      <c r="AW11" s="90" t="str">
        <f>IF(OR(AT11="",AU11="",AU11="NOk",AU11="Non Validé",AV11="",AV11="NOk",AV11="Non Validé"),"",IF(AT11="","",DATE(YEAR(AT11)+1,MONTH(AT11)+6,DAY(AT11))))</f>
        <v/>
      </c>
      <c r="AX11" s="91" t="str">
        <f>IF(OR(AT11="",AU11="",AU11="NOK",AU11="Non Validé",AV11="",AV11="NOk",AV11="Non Validé",AW11="",AW11="Nok",AW11="Non Validé"),"",IF(AT11="","",DATE(YEAR(AT11)+2,MONTH(AT11),DAY(AT11))))</f>
        <v/>
      </c>
      <c r="AY11" s="103"/>
      <c r="AZ11" s="89" t="str">
        <f>IF(AY11="","",DATE(YEAR(AY11),MONTH(AY11)+6,DAY(AY11)))</f>
        <v/>
      </c>
      <c r="BA11" s="90" t="str">
        <f>IF(OR(AY11="",AZ11="",AZ11="NOK",AZ11="Non Validé"),"",IF(AY11="","",DATE(YEAR(AY11)+1,MONTH(AY11),DAY(AY11))))</f>
        <v/>
      </c>
      <c r="BB11" s="90" t="str">
        <f>IF(OR(AY11="",AZ11="",AZ11="NOk",AZ11="Non Validé",BA11="",BA11="NOk",BA11="Non Validé"),"",IF(AY11="","",DATE(YEAR(AY11)+1,MONTH(AY11)+6,DAY(AY11))))</f>
        <v/>
      </c>
      <c r="BC11" s="91" t="str">
        <f>IF(OR(AY11="",AZ11="",AZ11="NOK",AZ11="Non Validé",BA11="",BA11="NOk",BA11="Non Validé",BB11="",BB11="Nok",BB11="Non Validé"),"",IF(AY11="","",DATE(YEAR(AY11)+2,MONTH(AY11),DAY(AY11))))</f>
        <v/>
      </c>
      <c r="BD11" s="92"/>
      <c r="BE11" s="89" t="str">
        <f>IF(BD11="","",DATE(YEAR(BD11),MONTH(BD11)+6,DAY(BD11)))</f>
        <v/>
      </c>
      <c r="BF11" s="90" t="str">
        <f>IF(OR(BD11="",BE11="",BE11="NOK",BE11="Non Validé"),"",IF(BD11="","",DATE(YEAR(BD11)+1,MONTH(BD11),DAY(BD11))))</f>
        <v/>
      </c>
      <c r="BG11" s="90" t="str">
        <f>IF(OR(BD11="",BE11="",BE11="NOk",BE11="Non Validé",BF11="",BF11="NOk",BF11="Non Validé"),"",IF(BD11="","",DATE(YEAR(BD11)+1,MONTH(BD11)+6,DAY(BD11))))</f>
        <v/>
      </c>
      <c r="BH11" s="91" t="str">
        <f>IF(OR(BD11="",BE11="",BE11="NOK",BE11="Non Validé",BF11="",BF11="NOk",BF11="Non Validé",BG11="",BG11="Nok",BG11="Non Validé"),"",IF(BD11="","",DATE(YEAR(BD11)+2,MONTH(BD11),DAY(BD11))))</f>
        <v/>
      </c>
    </row>
    <row r="12" spans="1:60">
      <c r="A12" s="72" t="s">
        <v>108</v>
      </c>
      <c r="B12" s="62" t="s">
        <v>109</v>
      </c>
      <c r="C12" s="18" t="s">
        <v>42</v>
      </c>
      <c r="D12" s="18" t="s">
        <v>110</v>
      </c>
      <c r="E12" s="104" t="s">
        <v>111</v>
      </c>
      <c r="F12" s="93"/>
      <c r="G12" s="86" t="str">
        <f>IF(F12="","",DATE(YEAR(F12),MONTH(F12)+6,DAY(F12)))</f>
        <v/>
      </c>
      <c r="H12" s="87" t="str">
        <f>IF(OR(F12="",G12="",G12="NOK",G12="Non Validé"),"",IF(F12="","",DATE(YEAR(F12)+1,MONTH(F12),DAY(F12))))</f>
        <v/>
      </c>
      <c r="I12" s="87" t="str">
        <f>IF(OR(F12="",G12="",G12="NOk",G12="Non Validé",H12="",H12="NOk",H12="Non Validé"),"",IF(F12="","",DATE(YEAR(F12)+1,MONTH(F12)+6,DAY(F12))))</f>
        <v/>
      </c>
      <c r="J12" s="88" t="str">
        <f>IF(OR(F12="",G12="",G12="NOK",G12="Non Validé",H12="",H12="NOk",H12="Non Validé",I12="",I12="Nok",I12="Non Validé"),"",IF(F12="","",DATE(YEAR(F12)+2,MONTH(F12),DAY(F12))))</f>
        <v/>
      </c>
      <c r="K12" s="94"/>
      <c r="L12" s="89" t="str">
        <f>IF(K12="","",DATE(YEAR(K12),MONTH(K12)+6,DAY(K12)))</f>
        <v/>
      </c>
      <c r="M12" s="90" t="str">
        <f>IF(OR(K12="",L12="",L12="NOK",L12="Non Validé"),"",IF(K12="","",DATE(YEAR(K12)+1,MONTH(K12),DAY(K12))))</f>
        <v/>
      </c>
      <c r="N12" s="90" t="str">
        <f>IF(OR(K12="",L12="",L12="NOk",L12="Non Validé",M12="",M12="NOk",M12="Non Validé"),"",IF(K12="","",DATE(YEAR(K12)+1,MONTH(K12)+6,DAY(K12))))</f>
        <v/>
      </c>
      <c r="O12" s="91" t="str">
        <f>IF(OR(K12="",L12="",L12="NOK",L12="Non Validé",M12="",M12="NOk",M12="Non Validé",N12="",N12="Nok",N12="Non Validé"),"",IF(K12="","",DATE(YEAR(K12)+2,MONTH(K12),DAY(K12))))</f>
        <v/>
      </c>
      <c r="P12" s="96"/>
      <c r="Q12" s="89" t="str">
        <f>IF(P12="","",DATE(YEAR(P12),MONTH(P12)+6,DAY(P12)))</f>
        <v/>
      </c>
      <c r="R12" s="90" t="str">
        <f>IF(OR(P12="",Q12="",Q12="NOK",Q12="Non Validé"),"",IF(P12="","",DATE(YEAR(P12)+1,MONTH(P12),DAY(P12))))</f>
        <v/>
      </c>
      <c r="S12" s="90" t="str">
        <f>IF(OR(P12="",Q12="",Q12="NOk",Q12="Non Validé",R12="",R12="NOk",R12="Non Validé"),"",IF(P12="","",DATE(YEAR(P12)+1,MONTH(P12)+6,DAY(P12))))</f>
        <v/>
      </c>
      <c r="T12" s="91" t="str">
        <f>IF(OR(P12="",Q12="",Q12="NOK",Q12="Non Validé",R12="",R12="NOk",R12="Non Validé",S12="",S12="Nok",S12="Non Validé"),"",IF(P12="","",DATE(YEAR(P12)+2,MONTH(P12),DAY(P12))))</f>
        <v/>
      </c>
      <c r="U12" s="96"/>
      <c r="V12" s="89" t="str">
        <f>IF(U12="","",DATE(YEAR(U12),MONTH(U12)+6,DAY(U12)))</f>
        <v/>
      </c>
      <c r="W12" s="90" t="str">
        <f>IF(OR(U12="",V12="",V12="NOK",V12="Non Validé"),"",IF(U12="","",DATE(YEAR(U12)+1,MONTH(U12),DAY(U12))))</f>
        <v/>
      </c>
      <c r="X12" s="90" t="str">
        <f>IF(OR(U12="",V12="",V12="NOk",V12="Non Validé",W12="",W12="NOk",W12="Non Validé"),"",IF(U12="","",DATE(YEAR(U12)+1,MONTH(U12)+6,DAY(U12))))</f>
        <v/>
      </c>
      <c r="Y12" s="91" t="str">
        <f>IF(OR(U12="",V12="",V12="NOK",V12="Non Validé",W12="",W12="NOk",W12="Non Validé",X12="",X12="Nok",X12="Non Validé"),"",IF(U12="","",DATE(YEAR(U12)+2,MONTH(U12),DAY(U12))))</f>
        <v/>
      </c>
      <c r="Z12" s="96"/>
      <c r="AA12" s="89" t="str">
        <f>IF(Z12="","",DATE(YEAR(Z12),MONTH(Z12)+6,DAY(Z12)))</f>
        <v/>
      </c>
      <c r="AB12" s="90" t="str">
        <f>IF(OR(Z12="",AA12="",AA12="NOK",AA12="Non Validé"),"",IF(Z12="","",DATE(YEAR(Z12)+1,MONTH(Z12),DAY(Z12))))</f>
        <v/>
      </c>
      <c r="AC12" s="90" t="str">
        <f>IF(OR(Z12="",AA12="",AA12="NOk",AA12="Non Validé",AB12="",AB12="NOk",AB12="Non Validé"),"",IF(Z12="","",DATE(YEAR(Z12)+1,MONTH(Z12)+6,DAY(Z12))))</f>
        <v/>
      </c>
      <c r="AD12" s="91" t="str">
        <f>IF(OR(Z12="",AA12="",AA12="NOK",AA12="Non Validé",AB12="",AB12="NOk",AB12="Non Validé",AC12="",AC12="Nok",AC12="Non Validé"),"",IF(Z12="","",DATE(YEAR(Z12)+2,MONTH(Z12),DAY(Z12))))</f>
        <v/>
      </c>
      <c r="AE12" s="96"/>
      <c r="AF12" s="89" t="str">
        <f>IF(AE12="","",DATE(YEAR(AE12),MONTH(AE12)+6,DAY(AE12)))</f>
        <v/>
      </c>
      <c r="AG12" s="90" t="str">
        <f>IF(OR(AE12="",AF12="",AF12="NOK",AF12="Non Validé"),"",IF(AE12="","",DATE(YEAR(AE12)+1,MONTH(AE12),DAY(AE12))))</f>
        <v/>
      </c>
      <c r="AH12" s="90" t="str">
        <f>IF(OR(AE12="",AF12="",AF12="NOk",AF12="Non Validé",AG12="",AG12="NOk",AG12="Non Validé"),"",IF(AE12="","",DATE(YEAR(AE12)+1,MONTH(AE12)+6,DAY(AE12))))</f>
        <v/>
      </c>
      <c r="AI12" s="91" t="str">
        <f>IF(OR(AE12="",AF12="",AF12="NOK",AF12="Non Validé",AG12="",AG12="NOk",AG12="Non Validé",AH12="",AH12="Nok",AH12="Non Validé"),"",IF(AE12="","",DATE(YEAR(AE12)+2,MONTH(AE12),DAY(AE12))))</f>
        <v/>
      </c>
      <c r="AJ12" s="96"/>
      <c r="AK12" s="89" t="str">
        <f>IF(AJ12="","",DATE(YEAR(AJ12),MONTH(AJ12)+6,DAY(AJ12)))</f>
        <v/>
      </c>
      <c r="AL12" s="90" t="str">
        <f>IF(OR(AJ12="",AK12="",AK12="NOK",AK12="Non Validé"),"",IF(AJ12="","",DATE(YEAR(AJ12)+1,MONTH(AJ12),DAY(AJ12))))</f>
        <v/>
      </c>
      <c r="AM12" s="90" t="str">
        <f>IF(OR(AJ12="",AK12="",AK12="NOk",AK12="Non Validé",AL12="",AL12="NOk",AL12="Non Validé"),"",IF(AJ12="","",DATE(YEAR(AJ12)+1,MONTH(AJ12)+6,DAY(AJ12))))</f>
        <v/>
      </c>
      <c r="AN12" s="91" t="str">
        <f>IF(OR(AJ12="",AK12="",AK12="NOK",AK12="Non Validé",AL12="",AL12="NOk",AL12="Non Validé",AM12="",AM12="Nok",AM12="Non Validé"),"",IF(AJ12="","",DATE(YEAR(AJ12)+2,MONTH(AJ12),DAY(AJ12))))</f>
        <v/>
      </c>
      <c r="AO12" s="96"/>
      <c r="AP12" s="89" t="str">
        <f>IF(AO12="","",DATE(YEAR(AO12),MONTH(AO12)+6,DAY(AO12)))</f>
        <v/>
      </c>
      <c r="AQ12" s="90" t="str">
        <f>IF(OR(AO12="",AP12="",AP12="NOK",AP12="Non Validé"),"",IF(AO12="","",DATE(YEAR(AO12)+1,MONTH(AO12),DAY(AO12))))</f>
        <v/>
      </c>
      <c r="AR12" s="90" t="str">
        <f>IF(OR(AO12="",AP12="",AP12="NOk",AP12="Non Validé",AQ12="",AQ12="NOk",AQ12="Non Validé"),"",IF(AO12="","",DATE(YEAR(AO12)+1,MONTH(AO12)+6,DAY(AO12))))</f>
        <v/>
      </c>
      <c r="AS12" s="91" t="str">
        <f>IF(OR(AO12="",AP12="",AP12="NOK",AP12="Non Validé",AQ12="",AQ12="NOk",AQ12="Non Validé",AR12="",AR12="Nok",AR12="Non Validé"),"",IF(AO12="","",DATE(YEAR(AO12)+2,MONTH(AO12),DAY(AO12))))</f>
        <v/>
      </c>
      <c r="AT12" s="103"/>
      <c r="AU12" s="89" t="str">
        <f>IF(AT12="","",DATE(YEAR(AT12),MONTH(AT12)+6,DAY(AT12)))</f>
        <v/>
      </c>
      <c r="AV12" s="90" t="str">
        <f>IF(OR(AT12="",AU12="",AU12="NOK",AU12="Non Validé"),"",IF(AT12="","",DATE(YEAR(AT12)+1,MONTH(AT12),DAY(AT12))))</f>
        <v/>
      </c>
      <c r="AW12" s="90" t="str">
        <f>IF(OR(AT12="",AU12="",AU12="NOk",AU12="Non Validé",AV12="",AV12="NOk",AV12="Non Validé"),"",IF(AT12="","",DATE(YEAR(AT12)+1,MONTH(AT12)+6,DAY(AT12))))</f>
        <v/>
      </c>
      <c r="AX12" s="91" t="str">
        <f>IF(OR(AT12="",AU12="",AU12="NOK",AU12="Non Validé",AV12="",AV12="NOk",AV12="Non Validé",AW12="",AW12="Nok",AW12="Non Validé"),"",IF(AT12="","",DATE(YEAR(AT12)+2,MONTH(AT12),DAY(AT12))))</f>
        <v/>
      </c>
      <c r="AY12" s="103"/>
      <c r="AZ12" s="89" t="str">
        <f>IF(AY12="","",DATE(YEAR(AY12),MONTH(AY12)+6,DAY(AY12)))</f>
        <v/>
      </c>
      <c r="BA12" s="90" t="str">
        <f>IF(OR(AY12="",AZ12="",AZ12="NOK",AZ12="Non Validé"),"",IF(AY12="","",DATE(YEAR(AY12)+1,MONTH(AY12),DAY(AY12))))</f>
        <v/>
      </c>
      <c r="BB12" s="90" t="str">
        <f>IF(OR(AY12="",AZ12="",AZ12="NOk",AZ12="Non Validé",BA12="",BA12="NOk",BA12="Non Validé"),"",IF(AY12="","",DATE(YEAR(AY12)+1,MONTH(AY12)+6,DAY(AY12))))</f>
        <v/>
      </c>
      <c r="BC12" s="91" t="str">
        <f>IF(OR(AY12="",AZ12="",AZ12="NOK",AZ12="Non Validé",BA12="",BA12="NOk",BA12="Non Validé",BB12="",BB12="Nok",BB12="Non Validé"),"",IF(AY12="","",DATE(YEAR(AY12)+2,MONTH(AY12),DAY(AY12))))</f>
        <v/>
      </c>
      <c r="BD12" s="92"/>
      <c r="BE12" s="89" t="str">
        <f>IF(BD12="","",DATE(YEAR(BD12),MONTH(BD12)+6,DAY(BD12)))</f>
        <v/>
      </c>
      <c r="BF12" s="90" t="str">
        <f>IF(OR(BD12="",BE12="",BE12="NOK",BE12="Non Validé"),"",IF(BD12="","",DATE(YEAR(BD12)+1,MONTH(BD12),DAY(BD12))))</f>
        <v/>
      </c>
      <c r="BG12" s="90" t="str">
        <f>IF(OR(BD12="",BE12="",BE12="NOk",BE12="Non Validé",BF12="",BF12="NOk",BF12="Non Validé"),"",IF(BD12="","",DATE(YEAR(BD12)+1,MONTH(BD12)+6,DAY(BD12))))</f>
        <v/>
      </c>
      <c r="BH12" s="91" t="str">
        <f>IF(OR(BD12="",BE12="",BE12="NOK",BE12="Non Validé",BF12="",BF12="NOk",BF12="Non Validé",BG12="",BG12="Nok",BG12="Non Validé"),"",IF(BD12="","",DATE(YEAR(BD12)+2,MONTH(BD12),DAY(BD12))))</f>
        <v/>
      </c>
    </row>
    <row r="13" spans="1:60">
      <c r="A13" s="29" t="s">
        <v>40</v>
      </c>
      <c r="B13" s="30" t="s">
        <v>41</v>
      </c>
      <c r="C13" s="18" t="s">
        <v>42</v>
      </c>
      <c r="D13" s="18" t="s">
        <v>43</v>
      </c>
      <c r="E13" s="67" t="s">
        <v>38</v>
      </c>
      <c r="F13" s="93">
        <v>41353</v>
      </c>
      <c r="G13" s="86" t="s">
        <v>120</v>
      </c>
      <c r="H13" s="87" t="s">
        <v>120</v>
      </c>
      <c r="I13" s="87">
        <f>IF(OR(F13="",G13="",G13="NOk",G13="Non Validé",H13="",H13="NOk",H13="Non Validé"),"",IF(F13="","",DATE(YEAR(F13)+1,MONTH(F13)+6,DAY(F13))))</f>
        <v>41902</v>
      </c>
      <c r="J13" s="88">
        <f>IF(OR(F13="",G13="",G13="NOK",G13="Non Validé",H13="",H13="NOk",H13="Non Validé",I13="",I13="Nok",I13="Non Validé"),"",IF(F13="","",DATE(YEAR(F13)+2,MONTH(F13),DAY(F13))))</f>
        <v>42083</v>
      </c>
      <c r="K13" s="94"/>
      <c r="L13" s="89" t="str">
        <f>IF(K13="","",DATE(YEAR(K13),MONTH(K13)+6,DAY(K13)))</f>
        <v/>
      </c>
      <c r="M13" s="90" t="str">
        <f>IF(OR(K13="",L13="",L13="NOK",L13="Non Validé"),"",IF(K13="","",DATE(YEAR(K13)+1,MONTH(K13),DAY(K13))))</f>
        <v/>
      </c>
      <c r="N13" s="90" t="str">
        <f>IF(OR(K13="",L13="",L13="NOk",L13="Non Validé",M13="",M13="NOk",M13="Non Validé"),"",IF(K13="","",DATE(YEAR(K13)+1,MONTH(K13)+6,DAY(K13))))</f>
        <v/>
      </c>
      <c r="O13" s="91" t="str">
        <f>IF(OR(K13="",L13="",L13="NOK",L13="Non Validé",M13="",M13="NOk",M13="Non Validé",N13="",N13="Nok",N13="Non Validé"),"",IF(K13="","",DATE(YEAR(K13)+2,MONTH(K13),DAY(K13))))</f>
        <v/>
      </c>
      <c r="P13" s="95">
        <v>41656</v>
      </c>
      <c r="Q13" s="89">
        <f>IF(P13="","",DATE(YEAR(P13),MONTH(P13)+6,DAY(P13)))</f>
        <v>41837</v>
      </c>
      <c r="R13" s="90">
        <f>IF(OR(P13="",Q13="",Q13="NOK",Q13="Non Validé"),"",IF(P13="","",DATE(YEAR(P13)+1,MONTH(P13),DAY(P13))))</f>
        <v>42021</v>
      </c>
      <c r="S13" s="90">
        <f>IF(OR(P13="",Q13="",Q13="NOk",Q13="Non Validé",R13="",R13="NOk",R13="Non Validé"),"",IF(P13="","",DATE(YEAR(P13)+1,MONTH(P13)+6,DAY(P13))))</f>
        <v>42202</v>
      </c>
      <c r="T13" s="91">
        <f>IF(OR(P13="",Q13="",Q13="NOK",Q13="Non Validé",R13="",R13="NOk",R13="Non Validé",S13="",S13="Nok",S13="Non Validé"),"",IF(P13="","",DATE(YEAR(P13)+2,MONTH(P13),DAY(P13))))</f>
        <v>42386</v>
      </c>
      <c r="U13" s="96"/>
      <c r="V13" s="89" t="str">
        <f>IF(U13="","",DATE(YEAR(U13),MONTH(U13)+6,DAY(U13)))</f>
        <v/>
      </c>
      <c r="W13" s="90" t="str">
        <f>IF(OR(U13="",V13="",V13="NOK",V13="Non Validé"),"",IF(U13="","",DATE(YEAR(U13)+1,MONTH(U13),DAY(U13))))</f>
        <v/>
      </c>
      <c r="X13" s="90" t="str">
        <f>IF(OR(U13="",V13="",V13="NOk",V13="Non Validé",W13="",W13="NOk",W13="Non Validé"),"",IF(U13="","",DATE(YEAR(U13)+1,MONTH(U13)+6,DAY(U13))))</f>
        <v/>
      </c>
      <c r="Y13" s="91" t="str">
        <f>IF(OR(U13="",V13="",V13="NOK",V13="Non Validé",W13="",W13="NOk",W13="Non Validé",X13="",X13="Nok",X13="Non Validé"),"",IF(U13="","",DATE(YEAR(U13)+2,MONTH(U13),DAY(U13))))</f>
        <v/>
      </c>
      <c r="Z13" s="97"/>
      <c r="AA13" s="89" t="str">
        <f>IF(Z13="","",DATE(YEAR(Z13),MONTH(Z13)+6,DAY(Z13)))</f>
        <v/>
      </c>
      <c r="AB13" s="90" t="str">
        <f>IF(OR(Z13="",AA13="",AA13="NOK",AA13="Non Validé"),"",IF(Z13="","",DATE(YEAR(Z13)+1,MONTH(Z13),DAY(Z13))))</f>
        <v/>
      </c>
      <c r="AC13" s="90" t="str">
        <f>IF(OR(Z13="",AA13="",AA13="NOk",AA13="Non Validé",AB13="",AB13="NOk",AB13="Non Validé"),"",IF(Z13="","",DATE(YEAR(Z13)+1,MONTH(Z13)+6,DAY(Z13))))</f>
        <v/>
      </c>
      <c r="AD13" s="91" t="str">
        <f>IF(OR(Z13="",AA13="",AA13="NOK",AA13="Non Validé",AB13="",AB13="NOk",AB13="Non Validé",AC13="",AC13="Nok",AC13="Non Validé"),"",IF(Z13="","",DATE(YEAR(Z13)+2,MONTH(Z13),DAY(Z13))))</f>
        <v/>
      </c>
      <c r="AE13" s="97"/>
      <c r="AF13" s="89" t="str">
        <f>IF(AE13="","",DATE(YEAR(AE13),MONTH(AE13)+6,DAY(AE13)))</f>
        <v/>
      </c>
      <c r="AG13" s="90" t="str">
        <f>IF(OR(AE13="",AF13="",AF13="NOK",AF13="Non Validé"),"",IF(AE13="","",DATE(YEAR(AE13)+1,MONTH(AE13),DAY(AE13))))</f>
        <v/>
      </c>
      <c r="AH13" s="90" t="str">
        <f>IF(OR(AE13="",AF13="",AF13="NOk",AF13="Non Validé",AG13="",AG13="NOk",AG13="Non Validé"),"",IF(AE13="","",DATE(YEAR(AE13)+1,MONTH(AE13)+6,DAY(AE13))))</f>
        <v/>
      </c>
      <c r="AI13" s="91" t="str">
        <f>IF(OR(AE13="",AF13="",AF13="NOK",AF13="Non Validé",AG13="",AG13="NOk",AG13="Non Validé",AH13="",AH13="Nok",AH13="Non Validé"),"",IF(AE13="","",DATE(YEAR(AE13)+2,MONTH(AE13),DAY(AE13))))</f>
        <v/>
      </c>
      <c r="AJ13" s="95">
        <v>41534</v>
      </c>
      <c r="AK13" s="89" t="s">
        <v>120</v>
      </c>
      <c r="AL13" s="90">
        <f>IF(OR(AJ13="",AK13="",AK13="NOK",AK13="Non Validé"),"",IF(AJ13="","",DATE(YEAR(AJ13)+1,MONTH(AJ13),DAY(AJ13))))</f>
        <v>41899</v>
      </c>
      <c r="AM13" s="90">
        <f>IF(OR(AJ13="",AK13="",AK13="NOk",AK13="Non Validé",AL13="",AL13="NOk",AL13="Non Validé"),"",IF(AJ13="","",DATE(YEAR(AJ13)+1,MONTH(AJ13)+6,DAY(AJ13))))</f>
        <v>42080</v>
      </c>
      <c r="AN13" s="91">
        <f>IF(OR(AJ13="",AK13="",AK13="NOK",AK13="Non Validé",AL13="",AL13="NOk",AL13="Non Validé",AM13="",AM13="Nok",AM13="Non Validé"),"",IF(AJ13="","",DATE(YEAR(AJ13)+2,MONTH(AJ13),DAY(AJ13))))</f>
        <v>42264</v>
      </c>
      <c r="AO13" s="95">
        <v>41423</v>
      </c>
      <c r="AP13" s="98" t="s">
        <v>120</v>
      </c>
      <c r="AQ13" s="90">
        <f>IF(OR(AO13="",AP13="",AP13="NOK",AP13="Non Validé"),"",IF(AO13="","",DATE(YEAR(AO13)+1,MONTH(AO13),DAY(AO13))))</f>
        <v>41788</v>
      </c>
      <c r="AR13" s="90">
        <f>IF(OR(AO13="",AP13="",AP13="NOk",AP13="Non Validé",AQ13="",AQ13="NOk",AQ13="Non Validé"),"",IF(AO13="","",DATE(YEAR(AO13)+1,MONTH(AO13)+6,DAY(AO13))))</f>
        <v>41972</v>
      </c>
      <c r="AS13" s="91">
        <f>IF(OR(AO13="",AP13="",AP13="NOK",AP13="Non Validé",AQ13="",AQ13="NOk",AQ13="Non Validé",AR13="",AR13="Nok",AR13="Non Validé"),"",IF(AO13="","",DATE(YEAR(AO13)+2,MONTH(AO13),DAY(AO13))))</f>
        <v>42153</v>
      </c>
      <c r="AT13" s="92"/>
      <c r="AU13" s="89" t="str">
        <f>IF(AT13="","",DATE(YEAR(AT13),MONTH(AT13)+6,DAY(AT13)))</f>
        <v/>
      </c>
      <c r="AV13" s="90" t="str">
        <f>IF(OR(AT13="",AU13="",AU13="NOK",AU13="Non Validé"),"",IF(AT13="","",DATE(YEAR(AT13)+1,MONTH(AT13),DAY(AT13))))</f>
        <v/>
      </c>
      <c r="AW13" s="90" t="str">
        <f>IF(OR(AT13="",AU13="",AU13="NOk",AU13="Non Validé",AV13="",AV13="NOk",AV13="Non Validé"),"",IF(AT13="","",DATE(YEAR(AT13)+1,MONTH(AT13)+6,DAY(AT13))))</f>
        <v/>
      </c>
      <c r="AX13" s="91" t="str">
        <f>IF(OR(AT13="",AU13="",AU13="NOK",AU13="Non Validé",AV13="",AV13="NOk",AV13="Non Validé",AW13="",AW13="Nok",AW13="Non Validé"),"",IF(AT13="","",DATE(YEAR(AT13)+2,MONTH(AT13),DAY(AT13))))</f>
        <v/>
      </c>
      <c r="AY13" s="92"/>
      <c r="AZ13" s="89" t="str">
        <f>IF(AY13="","",DATE(YEAR(AY13),MONTH(AY13)+6,DAY(AY13)))</f>
        <v/>
      </c>
      <c r="BA13" s="90" t="str">
        <f>IF(OR(AY13="",AZ13="",AZ13="NOK",AZ13="Non Validé"),"",IF(AY13="","",DATE(YEAR(AY13)+1,MONTH(AY13),DAY(AY13))))</f>
        <v/>
      </c>
      <c r="BB13" s="90" t="str">
        <f>IF(OR(AY13="",AZ13="",AZ13="NOk",AZ13="Non Validé",BA13="",BA13="NOk",BA13="Non Validé"),"",IF(AY13="","",DATE(YEAR(AY13)+1,MONTH(AY13)+6,DAY(AY13))))</f>
        <v/>
      </c>
      <c r="BC13" s="91" t="str">
        <f>IF(OR(AY13="",AZ13="",AZ13="NOK",AZ13="Non Validé",BA13="",BA13="NOk",BA13="Non Validé",BB13="",BB13="Nok",BB13="Non Validé"),"",IF(AY13="","",DATE(YEAR(AY13)+2,MONTH(AY13),DAY(AY13))))</f>
        <v/>
      </c>
      <c r="BD13" s="92"/>
      <c r="BE13" s="89" t="str">
        <f>IF(BD13="","",DATE(YEAR(BD13),MONTH(BD13)+6,DAY(BD13)))</f>
        <v/>
      </c>
      <c r="BF13" s="90" t="str">
        <f>IF(OR(BD13="",BE13="",BE13="NOK",BE13="Non Validé"),"",IF(BD13="","",DATE(YEAR(BD13)+1,MONTH(BD13),DAY(BD13))))</f>
        <v/>
      </c>
      <c r="BG13" s="90" t="str">
        <f>IF(OR(BD13="",BE13="",BE13="NOk",BE13="Non Validé",BF13="",BF13="NOk",BF13="Non Validé"),"",IF(BD13="","",DATE(YEAR(BD13)+1,MONTH(BD13)+6,DAY(BD13))))</f>
        <v/>
      </c>
      <c r="BH13" s="91" t="str">
        <f>IF(OR(BD13="",BE13="",BE13="NOK",BE13="Non Validé",BF13="",BF13="NOk",BF13="Non Validé",BG13="",BG13="Nok",BG13="Non Validé"),"",IF(BD13="","",DATE(YEAR(BD13)+2,MONTH(BD13),DAY(BD13))))</f>
        <v/>
      </c>
    </row>
    <row r="14" spans="1:60">
      <c r="A14" s="73" t="s">
        <v>112</v>
      </c>
      <c r="B14" s="74" t="s">
        <v>113</v>
      </c>
      <c r="C14" s="75" t="s">
        <v>42</v>
      </c>
      <c r="D14" s="75" t="s">
        <v>43</v>
      </c>
      <c r="E14" s="134" t="s">
        <v>69</v>
      </c>
      <c r="F14" s="93"/>
      <c r="G14" s="86" t="str">
        <f>IF(F14="","",DATE(YEAR(F14),MONTH(F14)+6,DAY(F14)))</f>
        <v/>
      </c>
      <c r="H14" s="87" t="str">
        <f>IF(OR(F14="",G14="",G14="NOK",G14="Non Validé"),"",IF(F14="","",DATE(YEAR(F14)+1,MONTH(F14),DAY(F14))))</f>
        <v/>
      </c>
      <c r="I14" s="87" t="str">
        <f>IF(OR(F14="",G14="",G14="NOk",G14="Non Validé",H14="",H14="NOk",H14="Non Validé"),"",IF(F14="","",DATE(YEAR(F14)+1,MONTH(F14)+6,DAY(F14))))</f>
        <v/>
      </c>
      <c r="J14" s="88" t="str">
        <f>IF(OR(F14="",G14="",G14="NOK",G14="Non Validé",H14="",H14="NOk",H14="Non Validé",I14="",I14="Nok",I14="Non Validé"),"",IF(F14="","",DATE(YEAR(F14)+2,MONTH(F14),DAY(F14))))</f>
        <v/>
      </c>
      <c r="K14" s="93"/>
      <c r="L14" s="89" t="str">
        <f>IF(K14="","",DATE(YEAR(K14),MONTH(K14)+6,DAY(K14)))</f>
        <v/>
      </c>
      <c r="M14" s="90" t="str">
        <f>IF(OR(K14="",L14="",L14="NOK",L14="Non Validé"),"",IF(K14="","",DATE(YEAR(K14)+1,MONTH(K14),DAY(K14))))</f>
        <v/>
      </c>
      <c r="N14" s="90" t="str">
        <f>IF(OR(K14="",L14="",L14="NOk",L14="Non Validé",M14="",M14="NOk",M14="Non Validé"),"",IF(K14="","",DATE(YEAR(K14)+1,MONTH(K14)+6,DAY(K14))))</f>
        <v/>
      </c>
      <c r="O14" s="91" t="str">
        <f>IF(OR(K14="",L14="",L14="NOK",L14="Non Validé",M14="",M14="NOk",M14="Non Validé",N14="",N14="Nok",N14="Non Validé"),"",IF(K14="","",DATE(YEAR(K14)+2,MONTH(K14),DAY(K14))))</f>
        <v/>
      </c>
      <c r="P14" s="95"/>
      <c r="Q14" s="89" t="str">
        <f>IF(P14="","",DATE(YEAR(P14),MONTH(P14)+6,DAY(P14)))</f>
        <v/>
      </c>
      <c r="R14" s="90" t="str">
        <f>IF(OR(P14="",Q14="",Q14="NOK",Q14="Non Validé"),"",IF(P14="","",DATE(YEAR(P14)+1,MONTH(P14),DAY(P14))))</f>
        <v/>
      </c>
      <c r="S14" s="90" t="str">
        <f>IF(OR(P14="",Q14="",Q14="NOk",Q14="Non Validé",R14="",R14="NOk",R14="Non Validé"),"",IF(P14="","",DATE(YEAR(P14)+1,MONTH(P14)+6,DAY(P14))))</f>
        <v/>
      </c>
      <c r="T14" s="91" t="str">
        <f>IF(OR(P14="",Q14="",Q14="NOK",Q14="Non Validé",R14="",R14="NOk",R14="Non Validé",S14="",S14="Nok",S14="Non Validé"),"",IF(P14="","",DATE(YEAR(P14)+2,MONTH(P14),DAY(P14))))</f>
        <v/>
      </c>
      <c r="U14" s="95"/>
      <c r="V14" s="89" t="str">
        <f>IF(U14="","",DATE(YEAR(U14),MONTH(U14)+6,DAY(U14)))</f>
        <v/>
      </c>
      <c r="W14" s="90" t="str">
        <f>IF(OR(U14="",V14="",V14="NOK",V14="Non Validé"),"",IF(U14="","",DATE(YEAR(U14)+1,MONTH(U14),DAY(U14))))</f>
        <v/>
      </c>
      <c r="X14" s="90" t="str">
        <f>IF(OR(U14="",V14="",V14="NOk",V14="Non Validé",W14="",W14="NOk",W14="Non Validé"),"",IF(U14="","",DATE(YEAR(U14)+1,MONTH(U14)+6,DAY(U14))))</f>
        <v/>
      </c>
      <c r="Y14" s="91" t="str">
        <f>IF(OR(U14="",V14="",V14="NOK",V14="Non Validé",W14="",W14="NOk",W14="Non Validé",X14="",X14="Nok",X14="Non Validé"),"",IF(U14="","",DATE(YEAR(U14)+2,MONTH(U14),DAY(U14))))</f>
        <v/>
      </c>
      <c r="Z14" s="95"/>
      <c r="AA14" s="89" t="str">
        <f>IF(Z14="","",DATE(YEAR(Z14),MONTH(Z14)+6,DAY(Z14)))</f>
        <v/>
      </c>
      <c r="AB14" s="90" t="str">
        <f>IF(OR(Z14="",AA14="",AA14="NOK",AA14="Non Validé"),"",IF(Z14="","",DATE(YEAR(Z14)+1,MONTH(Z14),DAY(Z14))))</f>
        <v/>
      </c>
      <c r="AC14" s="90" t="str">
        <f>IF(OR(Z14="",AA14="",AA14="NOk",AA14="Non Validé",AB14="",AB14="NOk",AB14="Non Validé"),"",IF(Z14="","",DATE(YEAR(Z14)+1,MONTH(Z14)+6,DAY(Z14))))</f>
        <v/>
      </c>
      <c r="AD14" s="91" t="str">
        <f>IF(OR(Z14="",AA14="",AA14="NOK",AA14="Non Validé",AB14="",AB14="NOk",AB14="Non Validé",AC14="",AC14="Nok",AC14="Non Validé"),"",IF(Z14="","",DATE(YEAR(Z14)+2,MONTH(Z14),DAY(Z14))))</f>
        <v/>
      </c>
      <c r="AE14" s="95"/>
      <c r="AF14" s="89" t="str">
        <f>IF(AE14="","",DATE(YEAR(AE14),MONTH(AE14)+6,DAY(AE14)))</f>
        <v/>
      </c>
      <c r="AG14" s="90" t="str">
        <f>IF(OR(AE14="",AF14="",AF14="NOK",AF14="Non Validé"),"",IF(AE14="","",DATE(YEAR(AE14)+1,MONTH(AE14),DAY(AE14))))</f>
        <v/>
      </c>
      <c r="AH14" s="90" t="str">
        <f>IF(OR(AE14="",AF14="",AF14="NOk",AF14="Non Validé",AG14="",AG14="NOk",AG14="Non Validé"),"",IF(AE14="","",DATE(YEAR(AE14)+1,MONTH(AE14)+6,DAY(AE14))))</f>
        <v/>
      </c>
      <c r="AI14" s="91" t="str">
        <f>IF(OR(AE14="",AF14="",AF14="NOK",AF14="Non Validé",AG14="",AG14="NOk",AG14="Non Validé",AH14="",AH14="Nok",AH14="Non Validé"),"",IF(AE14="","",DATE(YEAR(AE14)+2,MONTH(AE14),DAY(AE14))))</f>
        <v/>
      </c>
      <c r="AJ14" s="156"/>
      <c r="AK14" s="89" t="str">
        <f>IF(AJ14="","",DATE(YEAR(AJ14),MONTH(AJ14)+6,DAY(AJ14)))</f>
        <v/>
      </c>
      <c r="AL14" s="90" t="str">
        <f>IF(OR(AJ14="",AK14="",AK14="NOK",AK14="Non Validé"),"",IF(AJ14="","",DATE(YEAR(AJ14)+1,MONTH(AJ14),DAY(AJ14))))</f>
        <v/>
      </c>
      <c r="AM14" s="90" t="str">
        <f>IF(OR(AJ14="",AK14="",AK14="NOk",AK14="Non Validé",AL14="",AL14="NOk",AL14="Non Validé"),"",IF(AJ14="","",DATE(YEAR(AJ14)+1,MONTH(AJ14)+6,DAY(AJ14))))</f>
        <v/>
      </c>
      <c r="AN14" s="91" t="str">
        <f>IF(OR(AJ14="",AK14="",AK14="NOK",AK14="Non Validé",AL14="",AL14="NOk",AL14="Non Validé",AM14="",AM14="Nok",AM14="Non Validé"),"",IF(AJ14="","",DATE(YEAR(AJ14)+2,MONTH(AJ14),DAY(AJ14))))</f>
        <v/>
      </c>
      <c r="AO14" s="95"/>
      <c r="AP14" s="89" t="str">
        <f>IF(AO14="","",DATE(YEAR(AO14),MONTH(AO14)+6,DAY(AO14)))</f>
        <v/>
      </c>
      <c r="AQ14" s="90" t="str">
        <f>IF(OR(AO14="",AP14="",AP14="NOK",AP14="Non Validé"),"",IF(AO14="","",DATE(YEAR(AO14)+1,MONTH(AO14),DAY(AO14))))</f>
        <v/>
      </c>
      <c r="AR14" s="90" t="str">
        <f>IF(OR(AO14="",AP14="",AP14="NOk",AP14="Non Validé",AQ14="",AQ14="NOk",AQ14="Non Validé"),"",IF(AO14="","",DATE(YEAR(AO14)+1,MONTH(AO14)+6,DAY(AO14))))</f>
        <v/>
      </c>
      <c r="AS14" s="91" t="str">
        <f>IF(OR(AO14="",AP14="",AP14="NOK",AP14="Non Validé",AQ14="",AQ14="NOk",AQ14="Non Validé",AR14="",AR14="Nok",AR14="Non Validé"),"",IF(AO14="","",DATE(YEAR(AO14)+2,MONTH(AO14),DAY(AO14))))</f>
        <v/>
      </c>
      <c r="AT14" s="103"/>
      <c r="AU14" s="89" t="str">
        <f>IF(AT14="","",DATE(YEAR(AT14),MONTH(AT14)+6,DAY(AT14)))</f>
        <v/>
      </c>
      <c r="AV14" s="90" t="str">
        <f>IF(OR(AT14="",AU14="",AU14="NOK",AU14="Non Validé"),"",IF(AT14="","",DATE(YEAR(AT14)+1,MONTH(AT14),DAY(AT14))))</f>
        <v/>
      </c>
      <c r="AW14" s="90" t="str">
        <f>IF(OR(AT14="",AU14="",AU14="NOk",AU14="Non Validé",AV14="",AV14="NOk",AV14="Non Validé"),"",IF(AT14="","",DATE(YEAR(AT14)+1,MONTH(AT14)+6,DAY(AT14))))</f>
        <v/>
      </c>
      <c r="AX14" s="91" t="str">
        <f>IF(OR(AT14="",AU14="",AU14="NOK",AU14="Non Validé",AV14="",AV14="NOk",AV14="Non Validé",AW14="",AW14="Nok",AW14="Non Validé"),"",IF(AT14="","",DATE(YEAR(AT14)+2,MONTH(AT14),DAY(AT14))))</f>
        <v/>
      </c>
      <c r="AY14" s="103"/>
      <c r="AZ14" s="89" t="str">
        <f>IF(AY14="","",DATE(YEAR(AY14),MONTH(AY14)+6,DAY(AY14)))</f>
        <v/>
      </c>
      <c r="BA14" s="90" t="str">
        <f>IF(OR(AY14="",AZ14="",AZ14="NOK",AZ14="Non Validé"),"",IF(AY14="","",DATE(YEAR(AY14)+1,MONTH(AY14),DAY(AY14))))</f>
        <v/>
      </c>
      <c r="BB14" s="90" t="str">
        <f>IF(OR(AY14="",AZ14="",AZ14="NOk",AZ14="Non Validé",BA14="",BA14="NOk",BA14="Non Validé"),"",IF(AY14="","",DATE(YEAR(AY14)+1,MONTH(AY14)+6,DAY(AY14))))</f>
        <v/>
      </c>
      <c r="BC14" s="91" t="str">
        <f>IF(OR(AY14="",AZ14="",AZ14="NOK",AZ14="Non Validé",BA14="",BA14="NOk",BA14="Non Validé",BB14="",BB14="Nok",BB14="Non Validé"),"",IF(AY14="","",DATE(YEAR(AY14)+2,MONTH(AY14),DAY(AY14))))</f>
        <v/>
      </c>
      <c r="BD14" s="92"/>
      <c r="BE14" s="89" t="str">
        <f>IF(BD14="","",DATE(YEAR(BD14),MONTH(BD14)+6,DAY(BD14)))</f>
        <v/>
      </c>
      <c r="BF14" s="90" t="str">
        <f>IF(OR(BD14="",BE14="",BE14="NOK",BE14="Non Validé"),"",IF(BD14="","",DATE(YEAR(BD14)+1,MONTH(BD14),DAY(BD14))))</f>
        <v/>
      </c>
      <c r="BG14" s="90" t="str">
        <f>IF(OR(BD14="",BE14="",BE14="NOk",BE14="Non Validé",BF14="",BF14="NOk",BF14="Non Validé"),"",IF(BD14="","",DATE(YEAR(BD14)+1,MONTH(BD14)+6,DAY(BD14))))</f>
        <v/>
      </c>
      <c r="BH14" s="91" t="str">
        <f>IF(OR(BD14="",BE14="",BE14="NOK",BE14="Non Validé",BF14="",BF14="NOk",BF14="Non Validé",BG14="",BG14="Nok",BG14="Non Validé"),"",IF(BD14="","",DATE(YEAR(BD14)+2,MONTH(BD14),DAY(BD14))))</f>
        <v/>
      </c>
    </row>
    <row r="15" spans="1:60">
      <c r="A15" s="29" t="s">
        <v>71</v>
      </c>
      <c r="B15" s="62" t="s">
        <v>72</v>
      </c>
      <c r="C15" s="18" t="s">
        <v>42</v>
      </c>
      <c r="D15" s="18" t="s">
        <v>73</v>
      </c>
      <c r="E15" s="104" t="s">
        <v>74</v>
      </c>
      <c r="F15" s="93"/>
      <c r="G15" s="86" t="str">
        <f>IF(F15="","",DATE(YEAR(F15),MONTH(F15)+6,DAY(F15)))</f>
        <v/>
      </c>
      <c r="H15" s="87" t="str">
        <f>IF(OR(F15="",G15="",G15="NOK",G15="Non Validé"),"",IF(F15="","",DATE(YEAR(F15)+1,MONTH(F15),DAY(F15))))</f>
        <v/>
      </c>
      <c r="I15" s="87" t="str">
        <f>IF(OR(F15="",G15="",G15="NOk",G15="Non Validé",H15="",H15="NOk",H15="Non Validé"),"",IF(F15="","",DATE(YEAR(F15)+1,MONTH(F15)+6,DAY(F15))))</f>
        <v/>
      </c>
      <c r="J15" s="88" t="str">
        <f>IF(OR(F15="",G15="",G15="NOK",G15="Non Validé",H15="",H15="NOk",H15="Non Validé",I15="",I15="Nok",I15="Non Validé"),"",IF(F15="","",DATE(YEAR(F15)+2,MONTH(F15),DAY(F15))))</f>
        <v/>
      </c>
      <c r="K15" s="93"/>
      <c r="L15" s="89" t="str">
        <f>IF(K15="","",DATE(YEAR(K15),MONTH(K15)+6,DAY(K15)))</f>
        <v/>
      </c>
      <c r="M15" s="90" t="str">
        <f>IF(OR(K15="",L15="",L15="NOK",L15="Non Validé"),"",IF(K15="","",DATE(YEAR(K15)+1,MONTH(K15),DAY(K15))))</f>
        <v/>
      </c>
      <c r="N15" s="90" t="str">
        <f>IF(OR(K15="",L15="",L15="NOk",L15="Non Validé",M15="",M15="NOk",M15="Non Validé"),"",IF(K15="","",DATE(YEAR(K15)+1,MONTH(K15)+6,DAY(K15))))</f>
        <v/>
      </c>
      <c r="O15" s="91" t="str">
        <f>IF(OR(K15="",L15="",L15="NOK",L15="Non Validé",M15="",M15="NOk",M15="Non Validé",N15="",N15="Nok",N15="Non Validé"),"",IF(K15="","",DATE(YEAR(K15)+2,MONTH(K15),DAY(K15))))</f>
        <v/>
      </c>
      <c r="P15" s="95"/>
      <c r="Q15" s="89" t="str">
        <f>IF(P15="","",DATE(YEAR(P15),MONTH(P15)+6,DAY(P15)))</f>
        <v/>
      </c>
      <c r="R15" s="90" t="str">
        <f>IF(OR(P15="",Q15="",Q15="NOK",Q15="Non Validé"),"",IF(P15="","",DATE(YEAR(P15)+1,MONTH(P15),DAY(P15))))</f>
        <v/>
      </c>
      <c r="S15" s="90" t="str">
        <f>IF(OR(P15="",Q15="",Q15="NOk",Q15="Non Validé",R15="",R15="NOk",R15="Non Validé"),"",IF(P15="","",DATE(YEAR(P15)+1,MONTH(P15)+6,DAY(P15))))</f>
        <v/>
      </c>
      <c r="T15" s="91" t="str">
        <f>IF(OR(P15="",Q15="",Q15="NOK",Q15="Non Validé",R15="",R15="NOk",R15="Non Validé",S15="",S15="Nok",S15="Non Validé"),"",IF(P15="","",DATE(YEAR(P15)+2,MONTH(P15),DAY(P15))))</f>
        <v/>
      </c>
      <c r="U15" s="95"/>
      <c r="V15" s="89" t="str">
        <f>IF(U15="","",DATE(YEAR(U15),MONTH(U15)+6,DAY(U15)))</f>
        <v/>
      </c>
      <c r="W15" s="90" t="str">
        <f>IF(OR(U15="",V15="",V15="NOK",V15="Non Validé"),"",IF(U15="","",DATE(YEAR(U15)+1,MONTH(U15),DAY(U15))))</f>
        <v/>
      </c>
      <c r="X15" s="90" t="str">
        <f>IF(OR(U15="",V15="",V15="NOk",V15="Non Validé",W15="",W15="NOk",W15="Non Validé"),"",IF(U15="","",DATE(YEAR(U15)+1,MONTH(U15)+6,DAY(U15))))</f>
        <v/>
      </c>
      <c r="Y15" s="91" t="str">
        <f>IF(OR(U15="",V15="",V15="NOK",V15="Non Validé",W15="",W15="NOk",W15="Non Validé",X15="",X15="Nok",X15="Non Validé"),"",IF(U15="","",DATE(YEAR(U15)+2,MONTH(U15),DAY(U15))))</f>
        <v/>
      </c>
      <c r="Z15" s="95"/>
      <c r="AA15" s="89" t="str">
        <f>IF(Z15="","",DATE(YEAR(Z15),MONTH(Z15)+6,DAY(Z15)))</f>
        <v/>
      </c>
      <c r="AB15" s="90" t="str">
        <f>IF(OR(Z15="",AA15="",AA15="NOK",AA15="Non Validé"),"",IF(Z15="","",DATE(YEAR(Z15)+1,MONTH(Z15),DAY(Z15))))</f>
        <v/>
      </c>
      <c r="AC15" s="90" t="str">
        <f>IF(OR(Z15="",AA15="",AA15="NOk",AA15="Non Validé",AB15="",AB15="NOk",AB15="Non Validé"),"",IF(Z15="","",DATE(YEAR(Z15)+1,MONTH(Z15)+6,DAY(Z15))))</f>
        <v/>
      </c>
      <c r="AD15" s="91" t="str">
        <f>IF(OR(Z15="",AA15="",AA15="NOK",AA15="Non Validé",AB15="",AB15="NOk",AB15="Non Validé",AC15="",AC15="Nok",AC15="Non Validé"),"",IF(Z15="","",DATE(YEAR(Z15)+2,MONTH(Z15),DAY(Z15))))</f>
        <v/>
      </c>
      <c r="AE15" s="95"/>
      <c r="AF15" s="89" t="str">
        <f>IF(AE15="","",DATE(YEAR(AE15),MONTH(AE15)+6,DAY(AE15)))</f>
        <v/>
      </c>
      <c r="AG15" s="90" t="str">
        <f>IF(OR(AE15="",AF15="",AF15="NOK",AF15="Non Validé"),"",IF(AE15="","",DATE(YEAR(AE15)+1,MONTH(AE15),DAY(AE15))))</f>
        <v/>
      </c>
      <c r="AH15" s="90" t="str">
        <f>IF(OR(AE15="",AF15="",AF15="NOk",AF15="Non Validé",AG15="",AG15="NOk",AG15="Non Validé"),"",IF(AE15="","",DATE(YEAR(AE15)+1,MONTH(AE15)+6,DAY(AE15))))</f>
        <v/>
      </c>
      <c r="AI15" s="91" t="str">
        <f>IF(OR(AE15="",AF15="",AF15="NOK",AF15="Non Validé",AG15="",AG15="NOk",AG15="Non Validé",AH15="",AH15="Nok",AH15="Non Validé"),"",IF(AE15="","",DATE(YEAR(AE15)+2,MONTH(AE15),DAY(AE15))))</f>
        <v/>
      </c>
      <c r="AJ15" s="95"/>
      <c r="AK15" s="89" t="str">
        <f>IF(AJ15="","",DATE(YEAR(AJ15),MONTH(AJ15)+6,DAY(AJ15)))</f>
        <v/>
      </c>
      <c r="AL15" s="90" t="str">
        <f>IF(OR(AJ15="",AK15="",AK15="NOK",AK15="Non Validé"),"",IF(AJ15="","",DATE(YEAR(AJ15)+1,MONTH(AJ15),DAY(AJ15))))</f>
        <v/>
      </c>
      <c r="AM15" s="90" t="str">
        <f>IF(OR(AJ15="",AK15="",AK15="NOk",AK15="Non Validé",AL15="",AL15="NOk",AL15="Non Validé"),"",IF(AJ15="","",DATE(YEAR(AJ15)+1,MONTH(AJ15)+6,DAY(AJ15))))</f>
        <v/>
      </c>
      <c r="AN15" s="91" t="str">
        <f>IF(OR(AJ15="",AK15="",AK15="NOK",AK15="Non Validé",AL15="",AL15="NOk",AL15="Non Validé",AM15="",AM15="Nok",AM15="Non Validé"),"",IF(AJ15="","",DATE(YEAR(AJ15)+2,MONTH(AJ15),DAY(AJ15))))</f>
        <v/>
      </c>
      <c r="AO15" s="95"/>
      <c r="AP15" s="108" t="str">
        <f>IF(AO15="","",DATE(YEAR(AO15),MONTH(AO15)+6,DAY(AO15)))</f>
        <v/>
      </c>
      <c r="AQ15" s="90" t="str">
        <f>IF(OR(AO15="",AP15="",AP15="NOK",AP15="Non Validé"),"",IF(AO15="","",DATE(YEAR(AO15)+1,MONTH(AO15),DAY(AO15))))</f>
        <v/>
      </c>
      <c r="AR15" s="90" t="str">
        <f>IF(OR(AO15="",AP15="",AP15="NOk",AP15="Non Validé",AQ15="",AQ15="NOk",AQ15="Non Validé"),"",IF(AO15="","",DATE(YEAR(AO15)+1,MONTH(AO15)+6,DAY(AO15))))</f>
        <v/>
      </c>
      <c r="AS15" s="91" t="str">
        <f>IF(OR(AO15="",AP15="",AP15="NOK",AP15="Non Validé",AQ15="",AQ15="NOk",AQ15="Non Validé",AR15="",AR15="Nok",AR15="Non Validé"),"",IF(AO15="","",DATE(YEAR(AO15)+2,MONTH(AO15),DAY(AO15))))</f>
        <v/>
      </c>
      <c r="AT15" s="103"/>
      <c r="AU15" s="89" t="str">
        <f>IF(AT15="","",DATE(YEAR(AT15),MONTH(AT15)+6,DAY(AT15)))</f>
        <v/>
      </c>
      <c r="AV15" s="90" t="str">
        <f>IF(OR(AT15="",AU15="",AU15="NOK",AU15="Non Validé"),"",IF(AT15="","",DATE(YEAR(AT15)+1,MONTH(AT15),DAY(AT15))))</f>
        <v/>
      </c>
      <c r="AW15" s="90" t="str">
        <f>IF(OR(AT15="",AU15="",AU15="NOk",AU15="Non Validé",AV15="",AV15="NOk",AV15="Non Validé"),"",IF(AT15="","",DATE(YEAR(AT15)+1,MONTH(AT15)+6,DAY(AT15))))</f>
        <v/>
      </c>
      <c r="AX15" s="91" t="str">
        <f>IF(OR(AT15="",AU15="",AU15="NOK",AU15="Non Validé",AV15="",AV15="NOk",AV15="Non Validé",AW15="",AW15="Nok",AW15="Non Validé"),"",IF(AT15="","",DATE(YEAR(AT15)+2,MONTH(AT15),DAY(AT15))))</f>
        <v/>
      </c>
      <c r="AY15" s="103"/>
      <c r="AZ15" s="89" t="str">
        <f>IF(AY15="","",DATE(YEAR(AY15),MONTH(AY15)+6,DAY(AY15)))</f>
        <v/>
      </c>
      <c r="BA15" s="90" t="str">
        <f>IF(OR(AY15="",AZ15="",AZ15="NOK",AZ15="Non Validé"),"",IF(AY15="","",DATE(YEAR(AY15)+1,MONTH(AY15),DAY(AY15))))</f>
        <v/>
      </c>
      <c r="BB15" s="90" t="str">
        <f>IF(OR(AY15="",AZ15="",AZ15="NOk",AZ15="Non Validé",BA15="",BA15="NOk",BA15="Non Validé"),"",IF(AY15="","",DATE(YEAR(AY15)+1,MONTH(AY15)+6,DAY(AY15))))</f>
        <v/>
      </c>
      <c r="BC15" s="91" t="str">
        <f>IF(OR(AY15="",AZ15="",AZ15="NOK",AZ15="Non Validé",BA15="",BA15="NOk",BA15="Non Validé",BB15="",BB15="Nok",BB15="Non Validé"),"",IF(AY15="","",DATE(YEAR(AY15)+2,MONTH(AY15),DAY(AY15))))</f>
        <v/>
      </c>
      <c r="BD15" s="92"/>
      <c r="BE15" s="89" t="str">
        <f>IF(BD15="","",DATE(YEAR(BD15),MONTH(BD15)+6,DAY(BD15)))</f>
        <v/>
      </c>
      <c r="BF15" s="90" t="str">
        <f>IF(OR(BD15="",BE15="",BE15="NOK",BE15="Non Validé"),"",IF(BD15="","",DATE(YEAR(BD15)+1,MONTH(BD15),DAY(BD15))))</f>
        <v/>
      </c>
      <c r="BG15" s="90" t="str">
        <f>IF(OR(BD15="",BE15="",BE15="NOk",BE15="Non Validé",BF15="",BF15="NOk",BF15="Non Validé"),"",IF(BD15="","",DATE(YEAR(BD15)+1,MONTH(BD15)+6,DAY(BD15))))</f>
        <v/>
      </c>
      <c r="BH15" s="91" t="str">
        <f>IF(OR(BD15="",BE15="",BE15="NOK",BE15="Non Validé",BF15="",BF15="NOk",BF15="Non Validé",BG15="",BG15="Nok",BG15="Non Validé"),"",IF(BD15="","",DATE(YEAR(BD15)+2,MONTH(BD15),DAY(BD15))))</f>
        <v/>
      </c>
    </row>
    <row r="16" spans="1:60">
      <c r="A16" s="109" t="s">
        <v>85</v>
      </c>
      <c r="B16" s="122" t="s">
        <v>86</v>
      </c>
      <c r="C16" s="18" t="s">
        <v>87</v>
      </c>
      <c r="D16" s="18" t="s">
        <v>88</v>
      </c>
      <c r="E16" s="19" t="s">
        <v>74</v>
      </c>
      <c r="F16" s="110"/>
      <c r="G16" s="86" t="str">
        <f>IF(F16="","",DATE(YEAR(F16),MONTH(F16)+6,DAY(F16)))</f>
        <v/>
      </c>
      <c r="H16" s="87" t="str">
        <f>IF(OR(F16="",G16="",G16="NOK",G16="Non Validé"),"",IF(F16="","",DATE(YEAR(F16)+1,MONTH(F16),DAY(F16))))</f>
        <v/>
      </c>
      <c r="I16" s="87" t="str">
        <f>IF(OR(F16="",G16="",G16="NOk",G16="Non Validé",H16="",H16="NOk",H16="Non Validé"),"",IF(F16="","",DATE(YEAR(F16)+1,MONTH(F16)+6,DAY(F16))))</f>
        <v/>
      </c>
      <c r="J16" s="88" t="str">
        <f>IF(OR(F16="",G16="",G16="NOK",G16="Non Validé",H16="",H16="NOk",H16="Non Validé",I16="",I16="Nok",I16="Non Validé"),"",IF(F16="","",DATE(YEAR(F16)+2,MONTH(F16),DAY(F16))))</f>
        <v/>
      </c>
      <c r="K16" s="110"/>
      <c r="L16" s="112" t="str">
        <f>IF(K16="","",DATE(YEAR(K16),MONTH(K16)+6,DAY(K16)))</f>
        <v/>
      </c>
      <c r="M16" s="90" t="str">
        <f>IF(OR(K16="",L16="",L16="NOK",L16="Non Validé"),"",IF(K16="","",DATE(YEAR(K16)+1,MONTH(K16),DAY(K16))))</f>
        <v/>
      </c>
      <c r="N16" s="90" t="str">
        <f>IF(OR(K16="",L16="",L16="NOk",L16="Non Validé",M16="",M16="NOk",M16="Non Validé"),"",IF(K16="","",DATE(YEAR(K16)+1,MONTH(K16)+6,DAY(K16))))</f>
        <v/>
      </c>
      <c r="O16" s="113" t="str">
        <f>IF(OR(K16="",L16="",L16="NOK",L16="Non Validé",M16="",M16="NOk",M16="Non Validé",N16="",N16="Nok",N16="Non Validé"),"",IF(K16="","",DATE(YEAR(K16)+2,MONTH(K16),DAY(K16))))</f>
        <v/>
      </c>
      <c r="P16" s="114"/>
      <c r="Q16" s="115" t="str">
        <f>IF(P16="","",DATE(YEAR(P16),MONTH(P16)+6,DAY(P16)))</f>
        <v/>
      </c>
      <c r="R16" s="116" t="str">
        <f>IF(OR(P16="",Q16="",Q16="NOK",Q16="Non Validé"),"",IF(P16="","",DATE(YEAR(P16)+1,MONTH(P16),DAY(P16))))</f>
        <v/>
      </c>
      <c r="S16" s="116" t="str">
        <f>IF(OR(P16="",Q16="",Q16="NOk",Q16="Non Validé",R16="",R16="NOk",R16="Non Validé"),"",IF(P16="","",DATE(YEAR(P16)+1,MONTH(P16)+6,DAY(P16))))</f>
        <v/>
      </c>
      <c r="T16" s="117" t="str">
        <f>IF(OR(P16="",Q16="",Q16="NOK",Q16="Non Validé",R16="",R16="NOk",R16="Non Validé",S16="",S16="Nok",S16="Non Validé"),"",IF(P16="","",DATE(YEAR(P16)+2,MONTH(P16),DAY(P16))))</f>
        <v/>
      </c>
      <c r="U16" s="114"/>
      <c r="V16" s="115" t="str">
        <f>IF(U16="","",DATE(YEAR(U16),MONTH(U16)+6,DAY(U16)))</f>
        <v/>
      </c>
      <c r="W16" s="116" t="str">
        <f>IF(OR(U16="",V16="",V16="NOK",V16="Non Validé"),"",IF(U16="","",DATE(YEAR(U16)+1,MONTH(U16),DAY(U16))))</f>
        <v/>
      </c>
      <c r="X16" s="116" t="str">
        <f>IF(OR(U16="",V16="",V16="NOk",V16="Non Validé",W16="",W16="NOk",W16="Non Validé"),"",IF(U16="","",DATE(YEAR(U16)+1,MONTH(U16)+6,DAY(U16))))</f>
        <v/>
      </c>
      <c r="Y16" s="117" t="str">
        <f>IF(OR(U16="",V16="",V16="NOK",V16="Non Validé",W16="",W16="NOk",W16="Non Validé",X16="",X16="Nok",X16="Non Validé"),"",IF(U16="","",DATE(YEAR(U16)+2,MONTH(U16),DAY(U16))))</f>
        <v/>
      </c>
      <c r="Z16" s="110"/>
      <c r="AA16" s="115" t="str">
        <f>IF(Z16="","",DATE(YEAR(Z16),MONTH(Z16)+6,DAY(Z16)))</f>
        <v/>
      </c>
      <c r="AB16" s="116" t="str">
        <f>IF(OR(Z16="",AA16="",AA16="NOK",AA16="Non Validé"),"",IF(Z16="","",DATE(YEAR(Z16)+1,MONTH(Z16),DAY(Z16))))</f>
        <v/>
      </c>
      <c r="AC16" s="116" t="str">
        <f>IF(OR(Z16="",AA16="",AA16="NOk",AA16="Non Validé",AB16="",AB16="NOk",AB16="Non Validé"),"",IF(Z16="","",DATE(YEAR(Z16)+1,MONTH(Z16)+6,DAY(Z16))))</f>
        <v/>
      </c>
      <c r="AD16" s="117" t="str">
        <f>IF(OR(Z16="",AA16="",AA16="NOK",AA16="Non Validé",AB16="",AB16="NOk",AB16="Non Validé",AC16="",AC16="Nok",AC16="Non Validé"),"",IF(Z16="","",DATE(YEAR(Z16)+2,MONTH(Z16),DAY(Z16))))</f>
        <v/>
      </c>
      <c r="AE16" s="118"/>
      <c r="AF16" s="115" t="str">
        <f>IF(AE16="","",DATE(YEAR(AE16),MONTH(AE16)+6,DAY(AE16)))</f>
        <v/>
      </c>
      <c r="AG16" s="116" t="str">
        <f>IF(OR(AE16="",AF16="",AF16="NOK",AF16="Non Validé"),"",IF(AE16="","",DATE(YEAR(AE16)+1,MONTH(AE16),DAY(AE16))))</f>
        <v/>
      </c>
      <c r="AH16" s="116" t="str">
        <f>IF(OR(AE16="",AF16="",AF16="NOk",AF16="Non Validé",AG16="",AG16="NOk",AG16="Non Validé"),"",IF(AE16="","",DATE(YEAR(AE16)+1,MONTH(AE16)+6,DAY(AE16))))</f>
        <v/>
      </c>
      <c r="AI16" s="117" t="str">
        <f>IF(OR(AE16="",AF16="",AF16="NOK",AF16="Non Validé",AG16="",AG16="NOk",AG16="Non Validé",AH16="",AH16="Nok",AH16="Non Validé"),"",IF(AE16="","",DATE(YEAR(AE16)+2,MONTH(AE16),DAY(AE16))))</f>
        <v/>
      </c>
      <c r="AJ16" s="114"/>
      <c r="AK16" s="115" t="str">
        <f>IF(AJ16="","",DATE(YEAR(AJ16),MONTH(AJ16)+6,DAY(AJ16)))</f>
        <v/>
      </c>
      <c r="AL16" s="116" t="str">
        <f>IF(OR(AJ16="",AK16="",AK16="NOK",AK16="Non Validé"),"",IF(AJ16="","",DATE(YEAR(AJ16)+1,MONTH(AJ16),DAY(AJ16))))</f>
        <v/>
      </c>
      <c r="AM16" s="116" t="str">
        <f>IF(OR(AJ16="",AK16="",AK16="NOk",AK16="Non Validé",AL16="",AL16="NOk",AL16="Non Validé"),"",IF(AJ16="","",DATE(YEAR(AJ16)+1,MONTH(AJ16)+6,DAY(AJ16))))</f>
        <v/>
      </c>
      <c r="AN16" s="117" t="str">
        <f>IF(OR(AJ16="",AK16="",AK16="NOK",AK16="Non Validé",AL16="",AL16="NOk",AL16="Non Validé",AM16="",AM16="Nok",AM16="Non Validé"),"",IF(AJ16="","",DATE(YEAR(AJ16)+2,MONTH(AJ16),DAY(AJ16))))</f>
        <v/>
      </c>
      <c r="AO16" s="118"/>
      <c r="AP16" s="115" t="str">
        <f>IF(AO16="","",DATE(YEAR(AO16),MONTH(AO16)+6,DAY(AO16)))</f>
        <v/>
      </c>
      <c r="AQ16" s="116" t="str">
        <f>IF(OR(AO16="",AP16="",AP16="NOK",AP16="Non Validé"),"",IF(AO16="","",DATE(YEAR(AO16)+1,MONTH(AO16),DAY(AO16))))</f>
        <v/>
      </c>
      <c r="AR16" s="116" t="str">
        <f>IF(OR(AO16="",AP16="",AP16="NOk",AP16="Non Validé",AQ16="",AQ16="NOk",AQ16="Non Validé"),"",IF(AO16="","",DATE(YEAR(AO16)+1,MONTH(AO16)+6,DAY(AO16))))</f>
        <v/>
      </c>
      <c r="AS16" s="117" t="str">
        <f>IF(OR(AO16="",AP16="",AP16="NOK",AP16="Non Validé",AQ16="",AQ16="NOk",AQ16="Non Validé",AR16="",AR16="Nok",AR16="Non Validé"),"",IF(AO16="","",DATE(YEAR(AO16)+2,MONTH(AO16),DAY(AO16))))</f>
        <v/>
      </c>
      <c r="AT16" s="119"/>
      <c r="AU16" s="115" t="str">
        <f>IF(AT16="","",DATE(YEAR(AT16),MONTH(AT16)+6,DAY(AT16)))</f>
        <v/>
      </c>
      <c r="AV16" s="116" t="str">
        <f>IF(OR(AT16="",AU16="",AU16="NOK",AU16="Non Validé"),"",IF(AT16="","",DATE(YEAR(AT16)+1,MONTH(AT16),DAY(AT16))))</f>
        <v/>
      </c>
      <c r="AW16" s="116" t="str">
        <f>IF(OR(AT16="",AU16="",AU16="NOk",AU16="Non Validé",AV16="",AV16="NOk",AV16="Non Validé"),"",IF(AT16="","",DATE(YEAR(AT16)+1,MONTH(AT16)+6,DAY(AT16))))</f>
        <v/>
      </c>
      <c r="AX16" s="117" t="str">
        <f>IF(OR(AT16="",AU16="",AU16="NOK",AU16="Non Validé",AV16="",AV16="NOk",AV16="Non Validé",AW16="",AW16="Nok",AW16="Non Validé"),"",IF(AT16="","",DATE(YEAR(AT16)+2,MONTH(AT16),DAY(AT16))))</f>
        <v/>
      </c>
      <c r="AY16" s="119"/>
      <c r="AZ16" s="115" t="str">
        <f>IF(AY16="","",DATE(YEAR(AY16),MONTH(AY16)+6,DAY(AY16)))</f>
        <v/>
      </c>
      <c r="BA16" s="116" t="str">
        <f>IF(OR(AY16="",AZ16="",AZ16="NOK",AZ16="Non Validé"),"",IF(AY16="","",DATE(YEAR(AY16)+1,MONTH(AY16),DAY(AY16))))</f>
        <v/>
      </c>
      <c r="BB16" s="116" t="str">
        <f>IF(OR(AY16="",AZ16="",AZ16="NOk",AZ16="Non Validé",BA16="",BA16="NOk",BA16="Non Validé"),"",IF(AY16="","",DATE(YEAR(AY16)+1,MONTH(AY16)+6,DAY(AY16))))</f>
        <v/>
      </c>
      <c r="BC16" s="117" t="str">
        <f>IF(OR(AY16="",AZ16="",AZ16="NOK",AZ16="Non Validé",BA16="",BA16="NOk",BA16="Non Validé",BB16="",BB16="Nok",BB16="Non Validé"),"",IF(AY16="","",DATE(YEAR(AY16)+2,MONTH(AY16),DAY(AY16))))</f>
        <v/>
      </c>
      <c r="BD16" s="120"/>
      <c r="BE16" s="115" t="str">
        <f>IF(BD16="","",DATE(YEAR(BD16),MONTH(BD16)+6,DAY(BD16)))</f>
        <v/>
      </c>
      <c r="BF16" s="116" t="str">
        <f>IF(OR(BD16="",BE16="",BE16="NOK",BE16="Non Validé"),"",IF(BD16="","",DATE(YEAR(BD16)+1,MONTH(BD16),DAY(BD16))))</f>
        <v/>
      </c>
      <c r="BG16" s="116" t="str">
        <f>IF(OR(BD16="",BE16="",BE16="NOk",BE16="Non Validé",BF16="",BF16="NOk",BF16="Non Validé"),"",IF(BD16="","",DATE(YEAR(BD16)+1,MONTH(BD16)+6,DAY(BD16))))</f>
        <v/>
      </c>
      <c r="BH16" s="117" t="str">
        <f>IF(OR(BD16="",BE16="",BE16="NOK",BE16="Non Validé",BF16="",BF16="NOk",BF16="Non Validé",BG16="",BG16="Nok",BG16="Non Validé"),"",IF(BD16="","",DATE(YEAR(BD16)+2,MONTH(BD16),DAY(BD16))))</f>
        <v/>
      </c>
    </row>
    <row r="17" spans="1:60">
      <c r="A17" s="109" t="s">
        <v>53</v>
      </c>
      <c r="B17" s="60" t="s">
        <v>54</v>
      </c>
      <c r="C17" s="18" t="s">
        <v>55</v>
      </c>
      <c r="D17" s="18" t="s">
        <v>56</v>
      </c>
      <c r="E17" s="31" t="s">
        <v>57</v>
      </c>
      <c r="F17" s="121">
        <v>41456</v>
      </c>
      <c r="G17" s="100">
        <f>IF(F17="","",DATE(YEAR(F17),MONTH(F17)+6,DAY(F17)))</f>
        <v>41640</v>
      </c>
      <c r="H17" s="100">
        <f>IF(OR(F17="",G17="",G17="NOK",G17="Non Validé"),"",IF(F17="","",DATE(YEAR(F17)+1,MONTH(F17),DAY(F17))))</f>
        <v>41821</v>
      </c>
      <c r="I17" s="100">
        <f>IF(OR(F17="",G17="",G17="NOk",G17="Non Validé",H17="",H17="NOk",H17="Non Validé"),"",IF(F17="","",DATE(YEAR(F17)+1,MONTH(F17)+6,DAY(F17))))</f>
        <v>42005</v>
      </c>
      <c r="J17" s="101">
        <f>IF(OR(F17="",G17="",G17="NOK",G17="Non Validé",H17="",H17="NOk",H17="Non Validé",I17="",I17="Nok",I17="Non Validé"),"",IF(F17="","",DATE(YEAR(F17)+2,MONTH(F17),DAY(F17))))</f>
        <v>42186</v>
      </c>
      <c r="K17" s="155"/>
      <c r="L17" s="100" t="str">
        <f>IF(K17="","",DATE(YEAR(K17),MONTH(K17)+6,DAY(K17)))</f>
        <v/>
      </c>
      <c r="M17" s="90" t="str">
        <f>IF(OR(K17="",L17="",L17="NOK",L17="Non Validé"),"",IF(K17="","",DATE(YEAR(K17)+1,MONTH(K17),DAY(K17))))</f>
        <v/>
      </c>
      <c r="N17" s="90" t="str">
        <f>IF(OR(K17="",L17="",L17="NOk",L17="Non Validé",M17="",M17="NOk",M17="Non Validé"),"",IF(K17="","",DATE(YEAR(K17)+1,MONTH(K17)+6,DAY(K17))))</f>
        <v/>
      </c>
      <c r="O17" s="113" t="str">
        <f>IF(OR(K17="",L17="",L17="NOK",L17="Non Validé",M17="",M17="NOk",M17="Non Validé",N17="",N17="Nok",N17="Non Validé"),"",IF(K17="","",DATE(YEAR(K17)+2,MONTH(K17),DAY(K17))))</f>
        <v/>
      </c>
      <c r="P17" s="121"/>
      <c r="Q17" s="100" t="str">
        <f>IF(P17="","",DATE(YEAR(P17),MONTH(P17)+6,DAY(P17)))</f>
        <v/>
      </c>
      <c r="R17" s="100" t="str">
        <f>IF(OR(P17="",Q17="",Q17="NOK",Q17="Non Validé"),"",IF(P17="","",DATE(YEAR(P17)+1,MONTH(P17),DAY(P17))))</f>
        <v/>
      </c>
      <c r="S17" s="100" t="str">
        <f>IF(OR(P17="",Q17="",Q17="NOk",Q17="Non Validé",R17="",R17="NOk",R17="Non Validé"),"",IF(P17="","",DATE(YEAR(P17)+1,MONTH(P17)+6,DAY(P17))))</f>
        <v/>
      </c>
      <c r="T17" s="101" t="str">
        <f>IF(OR(P17="",Q17="",Q17="NOK",Q17="Non Validé",R17="",R17="NOk",R17="Non Validé",S17="",S17="Nok",S17="Non Validé"),"",IF(P17="","",DATE(YEAR(P17)+2,MONTH(P17),DAY(P17))))</f>
        <v/>
      </c>
      <c r="U17" s="121"/>
      <c r="V17" s="100" t="str">
        <f>IF(U17="","",DATE(YEAR(U17),MONTH(U17)+6,DAY(U17)))</f>
        <v/>
      </c>
      <c r="W17" s="100" t="str">
        <f>IF(OR(U17="",V17="",V17="NOK",V17="Non Validé"),"",IF(U17="","",DATE(YEAR(U17)+1,MONTH(U17),DAY(U17))))</f>
        <v/>
      </c>
      <c r="X17" s="100" t="str">
        <f>IF(OR(U17="",V17="",V17="NOk",V17="Non Validé",W17="",W17="NOk",W17="Non Validé"),"",IF(U17="","",DATE(YEAR(U17)+1,MONTH(U17)+6,DAY(U17))))</f>
        <v/>
      </c>
      <c r="Y17" s="101" t="str">
        <f>IF(OR(U17="",V17="",V17="NOK",V17="Non Validé",W17="",W17="NOk",W17="Non Validé",X17="",X17="Nok",X17="Non Validé"),"",IF(U17="","",DATE(YEAR(U17)+2,MONTH(U17),DAY(U17))))</f>
        <v/>
      </c>
      <c r="Z17" s="111"/>
      <c r="AA17" s="115" t="str">
        <f>IF(Z17="","",DATE(YEAR(Z17),MONTH(Z17)+6,DAY(Z17)))</f>
        <v/>
      </c>
      <c r="AB17" s="116" t="str">
        <f>IF(OR(Z17="",AA17="",AA17="NOK",AA17="Non Validé"),"",IF(Z17="","",DATE(YEAR(Z17)+1,MONTH(Z17),DAY(Z17))))</f>
        <v/>
      </c>
      <c r="AC17" s="116" t="str">
        <f>IF(OR(Z17="",AA17="",AA17="NOk",AA17="Non Validé",AB17="",AB17="NOk",AB17="Non Validé"),"",IF(Z17="","",DATE(YEAR(Z17)+1,MONTH(Z17)+6,DAY(Z17))))</f>
        <v/>
      </c>
      <c r="AD17" s="117" t="str">
        <f>IF(OR(Z17="",AA17="",AA17="NOK",AA17="Non Validé",AB17="",AB17="NOk",AB17="Non Validé",AC17="",AC17="Nok",AC17="Non Validé"),"",IF(Z17="","",DATE(YEAR(Z17)+2,MONTH(Z17),DAY(Z17))))</f>
        <v/>
      </c>
      <c r="AE17" s="95"/>
      <c r="AF17" s="89" t="str">
        <f>IF(AE17="","",DATE(YEAR(AE17),MONTH(AE17)+6,DAY(AE17)))</f>
        <v/>
      </c>
      <c r="AG17" s="90" t="str">
        <f>IF(OR(AE17="",AF17="",AF17="NOK",AF17="Non Validé"),"",IF(AE17="","",DATE(YEAR(AE17)+1,MONTH(AE17),DAY(AE17))))</f>
        <v/>
      </c>
      <c r="AH17" s="90" t="str">
        <f>IF(OR(AE17="",AF17="",AF17="NOk",AF17="Non Validé",AG17="",AG17="NOk",AG17="Non Validé"),"",IF(AE17="","",DATE(YEAR(AE17)+1,MONTH(AE17)+6,DAY(AE17))))</f>
        <v/>
      </c>
      <c r="AI17" s="91" t="str">
        <f>IF(OR(AE17="",AF17="",AF17="NOK",AF17="Non Validé",AG17="",AG17="NOk",AG17="Non Validé",AH17="",AH17="Nok",AH17="Non Validé"),"",IF(AE17="","",DATE(YEAR(AE17)+2,MONTH(AE17),DAY(AE17))))</f>
        <v/>
      </c>
      <c r="AJ17" s="95"/>
      <c r="AK17" s="100" t="str">
        <f>IF(AJ17="","",DATE(YEAR(AJ17),MONTH(AJ17)+6,DAY(AJ17)))</f>
        <v/>
      </c>
      <c r="AL17" s="100" t="str">
        <f>IF(OR(AJ17="",AK17="",AK17="NOK",AK17="Non Validé"),"",IF(AJ17="","",DATE(YEAR(AJ17)+1,MONTH(AJ17),DAY(AJ17))))</f>
        <v/>
      </c>
      <c r="AM17" s="100" t="str">
        <f>IF(OR(AJ17="",AK17="",AK17="NOk",AK17="Non Validé",AL17="",AL17="NOk",AL17="Non Validé"),"",IF(AJ17="","",DATE(YEAR(AJ17)+1,MONTH(AJ17)+6,DAY(AJ17))))</f>
        <v/>
      </c>
      <c r="AN17" s="101" t="str">
        <f>IF(OR(AJ17="",AK17="",AK17="NOK",AK17="Non Validé",AL17="",AL17="NOk",AL17="Non Validé",AM17="",AM17="Nok",AM17="Non Validé"),"",IF(AJ17="","",DATE(YEAR(AJ17)+2,MONTH(AJ17),DAY(AJ17))))</f>
        <v/>
      </c>
      <c r="AO17" s="95"/>
      <c r="AP17" s="89" t="str">
        <f>IF(AO17="","",DATE(YEAR(AO17),MONTH(AO17)+6,DAY(AO17)))</f>
        <v/>
      </c>
      <c r="AQ17" s="90" t="str">
        <f>IF(OR(AO17="",AP17="",AP17="NOK",AP17="Non Validé"),"",IF(AO17="","",DATE(YEAR(AO17)+1,MONTH(AO17),DAY(AO17))))</f>
        <v/>
      </c>
      <c r="AR17" s="90" t="str">
        <f>IF(OR(AO17="",AP17="",AP17="NOk",AP17="Non Validé",AQ17="",AQ17="NOk",AQ17="Non Validé"),"",IF(AO17="","",DATE(YEAR(AO17)+1,MONTH(AO17)+6,DAY(AO17))))</f>
        <v/>
      </c>
      <c r="AS17" s="91" t="str">
        <f>IF(OR(AO17="",AP17="",AP17="NOK",AP17="Non Validé",AQ17="",AQ17="NOk",AQ17="Non Validé",AR17="",AR17="Nok",AR17="Non Validé"),"",IF(AO17="","",DATE(YEAR(AO17)+2,MONTH(AO17),DAY(AO17))))</f>
        <v/>
      </c>
      <c r="AT17" s="119"/>
      <c r="AU17" s="115" t="str">
        <f>IF(AT17="","",DATE(YEAR(AT17),MONTH(AT17)+6,DAY(AT17)))</f>
        <v/>
      </c>
      <c r="AV17" s="116" t="str">
        <f>IF(OR(AT17="",AU17="",AU17="NOK",AU17="Non Validé"),"",IF(AT17="","",DATE(YEAR(AT17)+1,MONTH(AT17),DAY(AT17))))</f>
        <v/>
      </c>
      <c r="AW17" s="116" t="str">
        <f>IF(OR(AT17="",AU17="",AU17="NOk",AU17="Non Validé",AV17="",AV17="NOk",AV17="Non Validé"),"",IF(AT17="","",DATE(YEAR(AT17)+1,MONTH(AT17)+6,DAY(AT17))))</f>
        <v/>
      </c>
      <c r="AX17" s="117" t="str">
        <f>IF(OR(AT17="",AU17="",AU17="NOK",AU17="Non Validé",AV17="",AV17="NOk",AV17="Non Validé",AW17="",AW17="Nok",AW17="Non Validé"),"",IF(AT17="","",DATE(YEAR(AT17)+2,MONTH(AT17),DAY(AT17))))</f>
        <v/>
      </c>
      <c r="AY17" s="119"/>
      <c r="AZ17" s="115" t="str">
        <f>IF(AY17="","",DATE(YEAR(AY17),MONTH(AY17)+6,DAY(AY17)))</f>
        <v/>
      </c>
      <c r="BA17" s="116" t="str">
        <f>IF(OR(AY17="",AZ17="",AZ17="NOK",AZ17="Non Validé"),"",IF(AY17="","",DATE(YEAR(AY17)+1,MONTH(AY17),DAY(AY17))))</f>
        <v/>
      </c>
      <c r="BB17" s="116" t="str">
        <f>IF(OR(AY17="",AZ17="",AZ17="NOk",AZ17="Non Validé",BA17="",BA17="NOk",BA17="Non Validé"),"",IF(AY17="","",DATE(YEAR(AY17)+1,MONTH(AY17)+6,DAY(AY17))))</f>
        <v/>
      </c>
      <c r="BC17" s="117" t="str">
        <f>IF(OR(AY17="",AZ17="",AZ17="NOK",AZ17="Non Validé",BA17="",BA17="NOk",BA17="Non Validé",BB17="",BB17="Nok",BB17="Non Validé"),"",IF(AY17="","",DATE(YEAR(AY17)+2,MONTH(AY17),DAY(AY17))))</f>
        <v/>
      </c>
      <c r="BD17" s="120"/>
      <c r="BE17" s="115" t="str">
        <f>IF(BD17="","",DATE(YEAR(BD17),MONTH(BD17)+6,DAY(BD17)))</f>
        <v/>
      </c>
      <c r="BF17" s="116" t="str">
        <f>IF(OR(BD17="",BE17="",BE17="NOK",BE17="Non Validé"),"",IF(BD17="","",DATE(YEAR(BD17)+1,MONTH(BD17),DAY(BD17))))</f>
        <v/>
      </c>
      <c r="BG17" s="116" t="str">
        <f>IF(OR(BD17="",BE17="",BE17="NOk",BE17="Non Validé",BF17="",BF17="NOk",BF17="Non Validé"),"",IF(BD17="","",DATE(YEAR(BD17)+1,MONTH(BD17)+6,DAY(BD17))))</f>
        <v/>
      </c>
      <c r="BH17" s="117" t="str">
        <f>IF(OR(BD17="",BE17="",BE17="NOK",BE17="Non Validé",BF17="",BF17="NOk",BF17="Non Validé",BG17="",BG17="Nok",BG17="Non Validé"),"",IF(BD17="","",DATE(YEAR(BD17)+2,MONTH(BD17),DAY(BD17))))</f>
        <v/>
      </c>
    </row>
    <row r="18" spans="1:60">
      <c r="A18" s="109" t="s">
        <v>78</v>
      </c>
      <c r="B18" s="60" t="s">
        <v>79</v>
      </c>
      <c r="C18" s="18" t="s">
        <v>80</v>
      </c>
      <c r="D18" s="18" t="s">
        <v>56</v>
      </c>
      <c r="E18" s="31" t="s">
        <v>57</v>
      </c>
      <c r="F18" s="93">
        <v>41527</v>
      </c>
      <c r="G18" s="89">
        <f>IF(F18="","",DATE(YEAR(F18),MONTH(F18)+6,DAY(F18)))</f>
        <v>41708</v>
      </c>
      <c r="H18" s="90">
        <f>IF(OR(F18="",G18="",G18="NOK",G18="Non Validé"),"",IF(F18="","",DATE(YEAR(F18)+1,MONTH(F18),DAY(F18))))</f>
        <v>41892</v>
      </c>
      <c r="I18" s="90">
        <f>IF(OR(F18="",G18="",G18="NOk",G18="Non Validé",H18="",H18="NOk",H18="Non Validé"),"",IF(F18="","",DATE(YEAR(F18)+1,MONTH(F18)+6,DAY(F18))))</f>
        <v>42073</v>
      </c>
      <c r="J18" s="91">
        <f>IF(OR(F18="",G18="",G18="NOK",G18="Non Validé",H18="",H18="NOk",H18="Non Validé",I18="",I18="Nok",I18="Non Validé"),"",IF(F18="","",DATE(YEAR(F18)+2,MONTH(F18),DAY(F18))))</f>
        <v>42257</v>
      </c>
      <c r="K18" s="96"/>
      <c r="L18" s="112" t="str">
        <f>IF(K18="","",DATE(YEAR(K18),MONTH(K18)+6,DAY(K18)))</f>
        <v/>
      </c>
      <c r="M18" s="90" t="str">
        <f>IF(OR(K18="",L18="",L18="NOK",L18="Non Validé"),"",IF(K18="","",DATE(YEAR(K18)+1,MONTH(K18),DAY(K18))))</f>
        <v/>
      </c>
      <c r="N18" s="90" t="str">
        <f>IF(OR(K18="",L18="",L18="NOk",L18="Non Validé",M18="",M18="NOk",M18="Non Validé"),"",IF(K18="","",DATE(YEAR(K18)+1,MONTH(K18)+6,DAY(K18))))</f>
        <v/>
      </c>
      <c r="O18" s="113" t="str">
        <f>IF(OR(K18="",L18="",L18="NOK",L18="Non Validé",M18="",M18="NOk",M18="Non Validé",N18="",N18="Nok",N18="Non Validé"),"",IF(K18="","",DATE(YEAR(K18)+2,MONTH(K18),DAY(K18))))</f>
        <v/>
      </c>
      <c r="P18" s="95"/>
      <c r="Q18" s="89" t="str">
        <f>IF(P18="","",DATE(YEAR(P18),MONTH(P18)+6,DAY(P18)))</f>
        <v/>
      </c>
      <c r="R18" s="90" t="str">
        <f>IF(OR(P18="",Q18="",Q18="NOK",Q18="Non Validé"),"",IF(P18="","",DATE(YEAR(P18)+1,MONTH(P18),DAY(P18))))</f>
        <v/>
      </c>
      <c r="S18" s="90" t="str">
        <f>IF(OR(P18="",Q18="",Q18="NOk",Q18="Non Validé",R18="",R18="NOk",R18="Non Validé"),"",IF(P18="","",DATE(YEAR(P18)+1,MONTH(P18)+6,DAY(P18))))</f>
        <v/>
      </c>
      <c r="T18" s="91" t="str">
        <f>IF(OR(P18="",Q18="",Q18="NOK",Q18="Non Validé",R18="",R18="NOk",R18="Non Validé",S18="",S18="Nok",S18="Non Validé"),"",IF(P18="","",DATE(YEAR(P18)+2,MONTH(P18),DAY(P18))))</f>
        <v/>
      </c>
      <c r="U18" s="95"/>
      <c r="V18" s="89" t="str">
        <f>IF(U18="","",DATE(YEAR(U18),MONTH(U18)+6,DAY(U18)))</f>
        <v/>
      </c>
      <c r="W18" s="90" t="str">
        <f>IF(OR(U18="",V18="",V18="NOK",V18="Non Validé"),"",IF(U18="","",DATE(YEAR(U18)+1,MONTH(U18),DAY(U18))))</f>
        <v/>
      </c>
      <c r="X18" s="90" t="str">
        <f>IF(OR(U18="",V18="",V18="NOk",V18="Non Validé",W18="",W18="NOk",W18="Non Validé"),"",IF(U18="","",DATE(YEAR(U18)+1,MONTH(U18)+6,DAY(U18))))</f>
        <v/>
      </c>
      <c r="Y18" s="91" t="str">
        <f>IF(OR(U18="",V18="",V18="NOK",V18="Non Validé",W18="",W18="NOk",W18="Non Validé",X18="",X18="Nok",X18="Non Validé"),"",IF(U18="","",DATE(YEAR(U18)+2,MONTH(U18),DAY(U18))))</f>
        <v/>
      </c>
      <c r="Z18" s="110"/>
      <c r="AA18" s="115" t="str">
        <f>IF(Z18="","",DATE(YEAR(Z18),MONTH(Z18)+6,DAY(Z18)))</f>
        <v/>
      </c>
      <c r="AB18" s="116" t="str">
        <f>IF(OR(Z18="",AA18="",AA18="NOK",AA18="Non Validé"),"",IF(Z18="","",DATE(YEAR(Z18)+1,MONTH(Z18),DAY(Z18))))</f>
        <v/>
      </c>
      <c r="AC18" s="116" t="str">
        <f>IF(OR(Z18="",AA18="",AA18="NOk",AA18="Non Validé",AB18="",AB18="NOk",AB18="Non Validé"),"",IF(Z18="","",DATE(YEAR(Z18)+1,MONTH(Z18)+6,DAY(Z18))))</f>
        <v/>
      </c>
      <c r="AD18" s="117" t="str">
        <f>IF(OR(Z18="",AA18="",AA18="NOK",AA18="Non Validé",AB18="",AB18="NOk",AB18="Non Validé",AC18="",AC18="Nok",AC18="Non Validé"),"",IF(Z18="","",DATE(YEAR(Z18)+2,MONTH(Z18),DAY(Z18))))</f>
        <v/>
      </c>
      <c r="AE18" s="96"/>
      <c r="AF18" s="89" t="str">
        <f>IF(AE18="","",DATE(YEAR(AE18),MONTH(AE18)+6,DAY(AE18)))</f>
        <v/>
      </c>
      <c r="AG18" s="90" t="str">
        <f>IF(OR(AE18="",AF18="",AF18="NOK",AF18="Non Validé"),"",IF(AE18="","",DATE(YEAR(AE18)+1,MONTH(AE18),DAY(AE18))))</f>
        <v/>
      </c>
      <c r="AH18" s="90" t="str">
        <f>IF(OR(AE18="",AF18="",AF18="NOk",AF18="Non Validé",AG18="",AG18="NOk",AG18="Non Validé"),"",IF(AE18="","",DATE(YEAR(AE18)+1,MONTH(AE18)+6,DAY(AE18))))</f>
        <v/>
      </c>
      <c r="AI18" s="91" t="str">
        <f>IF(OR(AE18="",AF18="",AF18="NOK",AF18="Non Validé",AG18="",AG18="NOk",AG18="Non Validé",AH18="",AH18="Nok",AH18="Non Validé"),"",IF(AE18="","",DATE(YEAR(AE18)+2,MONTH(AE18),DAY(AE18))))</f>
        <v/>
      </c>
      <c r="AJ18" s="95"/>
      <c r="AK18" s="89" t="str">
        <f>IF(AJ18="","",DATE(YEAR(AJ18),MONTH(AJ18)+6,DAY(AJ18)))</f>
        <v/>
      </c>
      <c r="AL18" s="90" t="str">
        <f>IF(OR(AJ18="",AK18="",AK18="NOK",AK18="Non Validé"),"",IF(AJ18="","",DATE(YEAR(AJ18)+1,MONTH(AJ18),DAY(AJ18))))</f>
        <v/>
      </c>
      <c r="AM18" s="90" t="str">
        <f>IF(OR(AJ18="",AK18="",AK18="NOk",AK18="Non Validé",AL18="",AL18="NOk",AL18="Non Validé"),"",IF(AJ18="","",DATE(YEAR(AJ18)+1,MONTH(AJ18)+6,DAY(AJ18))))</f>
        <v/>
      </c>
      <c r="AN18" s="91" t="str">
        <f>IF(OR(AJ18="",AK18="",AK18="NOK",AK18="Non Validé",AL18="",AL18="NOk",AL18="Non Validé",AM18="",AM18="Nok",AM18="Non Validé"),"",IF(AJ18="","",DATE(YEAR(AJ18)+2,MONTH(AJ18),DAY(AJ18))))</f>
        <v/>
      </c>
      <c r="AO18" s="96"/>
      <c r="AP18" s="89" t="str">
        <f>IF(AO18="","",DATE(YEAR(AO18),MONTH(AO18)+6,DAY(AO18)))</f>
        <v/>
      </c>
      <c r="AQ18" s="90" t="str">
        <f>IF(OR(AO18="",AP18="",AP18="NOK",AP18="Non Validé"),"",IF(AO18="","",DATE(YEAR(AO18)+1,MONTH(AO18),DAY(AO18))))</f>
        <v/>
      </c>
      <c r="AR18" s="90" t="str">
        <f>IF(OR(AO18="",AP18="",AP18="NOk",AP18="Non Validé",AQ18="",AQ18="NOk",AQ18="Non Validé"),"",IF(AO18="","",DATE(YEAR(AO18)+1,MONTH(AO18)+6,DAY(AO18))))</f>
        <v/>
      </c>
      <c r="AS18" s="91" t="str">
        <f>IF(OR(AO18="",AP18="",AP18="NOK",AP18="Non Validé",AQ18="",AQ18="NOk",AQ18="Non Validé",AR18="",AR18="Nok",AR18="Non Validé"),"",IF(AO18="","",DATE(YEAR(AO18)+2,MONTH(AO18),DAY(AO18))))</f>
        <v/>
      </c>
      <c r="AT18" s="103"/>
      <c r="AU18" s="89" t="str">
        <f>IF(AT18="","",DATE(YEAR(AT18),MONTH(AT18)+6,DAY(AT18)))</f>
        <v/>
      </c>
      <c r="AV18" s="90" t="str">
        <f>IF(OR(AT18="",AU18="",AU18="NOK",AU18="Non Validé"),"",IF(AT18="","",DATE(YEAR(AT18)+1,MONTH(AT18),DAY(AT18))))</f>
        <v/>
      </c>
      <c r="AW18" s="90" t="str">
        <f>IF(OR(AT18="",AU18="",AU18="NOk",AU18="Non Validé",AV18="",AV18="NOk",AV18="Non Validé"),"",IF(AT18="","",DATE(YEAR(AT18)+1,MONTH(AT18)+6,DAY(AT18))))</f>
        <v/>
      </c>
      <c r="AX18" s="91" t="str">
        <f>IF(OR(AT18="",AU18="",AU18="NOK",AU18="Non Validé",AV18="",AV18="NOk",AV18="Non Validé",AW18="",AW18="Nok",AW18="Non Validé"),"",IF(AT18="","",DATE(YEAR(AT18)+2,MONTH(AT18),DAY(AT18))))</f>
        <v/>
      </c>
      <c r="AY18" s="103"/>
      <c r="AZ18" s="89" t="str">
        <f>IF(AY18="","",DATE(YEAR(AY18),MONTH(AY18)+6,DAY(AY18)))</f>
        <v/>
      </c>
      <c r="BA18" s="90" t="str">
        <f>IF(OR(AY18="",AZ18="",AZ18="NOK",AZ18="Non Validé"),"",IF(AY18="","",DATE(YEAR(AY18)+1,MONTH(AY18),DAY(AY18))))</f>
        <v/>
      </c>
      <c r="BB18" s="90" t="str">
        <f>IF(OR(AY18="",AZ18="",AZ18="NOk",AZ18="Non Validé",BA18="",BA18="NOk",BA18="Non Validé"),"",IF(AY18="","",DATE(YEAR(AY18)+1,MONTH(AY18)+6,DAY(AY18))))</f>
        <v/>
      </c>
      <c r="BC18" s="91" t="str">
        <f>IF(OR(AY18="",AZ18="",AZ18="NOK",AZ18="Non Validé",BA18="",BA18="NOk",BA18="Non Validé",BB18="",BB18="Nok",BB18="Non Validé"),"",IF(AY18="","",DATE(YEAR(AY18)+2,MONTH(AY18),DAY(AY18))))</f>
        <v/>
      </c>
      <c r="BD18" s="92"/>
      <c r="BE18" s="89" t="str">
        <f>IF(BD18="","",DATE(YEAR(BD18),MONTH(BD18)+6,DAY(BD18)))</f>
        <v/>
      </c>
      <c r="BF18" s="90" t="str">
        <f>IF(OR(BD18="",BE18="",BE18="NOK",BE18="Non Validé"),"",IF(BD18="","",DATE(YEAR(BD18)+1,MONTH(BD18),DAY(BD18))))</f>
        <v/>
      </c>
      <c r="BG18" s="90" t="str">
        <f>IF(OR(BD18="",BE18="",BE18="NOk",BE18="Non Validé",BF18="",BF18="NOk",BF18="Non Validé"),"",IF(BD18="","",DATE(YEAR(BD18)+1,MONTH(BD18)+6,DAY(BD18))))</f>
        <v/>
      </c>
      <c r="BH18" s="91" t="str">
        <f>IF(OR(BD18="",BE18="",BE18="NOK",BE18="Non Validé",BF18="",BF18="NOk",BF18="Non Validé",BG18="",BG18="Nok",BG18="Non Validé"),"",IF(BD18="","",DATE(YEAR(BD18)+2,MONTH(BD18),DAY(BD18))))</f>
        <v/>
      </c>
    </row>
    <row r="19" spans="1:60">
      <c r="A19" s="109" t="s">
        <v>105</v>
      </c>
      <c r="B19" s="60" t="s">
        <v>106</v>
      </c>
      <c r="C19" s="60" t="s">
        <v>55</v>
      </c>
      <c r="D19" s="60" t="s">
        <v>56</v>
      </c>
      <c r="E19" s="31" t="s">
        <v>57</v>
      </c>
      <c r="F19" s="93">
        <v>41438</v>
      </c>
      <c r="G19" s="89">
        <f>IF(F19="","",DATE(YEAR(F19),MONTH(F19)+6,DAY(F19)))</f>
        <v>41621</v>
      </c>
      <c r="H19" s="90">
        <f>IF(OR(F19="",G19="",G19="NOK",G19="Non Validé"),"",IF(F19="","",DATE(YEAR(F19)+1,MONTH(F19),DAY(F19))))</f>
        <v>41803</v>
      </c>
      <c r="I19" s="90">
        <f>IF(OR(F19="",G19="",G19="NOk",G19="Non Validé",H19="",H19="NOk",H19="Non Validé"),"",IF(F19="","",DATE(YEAR(F19)+1,MONTH(F19)+6,DAY(F19))))</f>
        <v>41986</v>
      </c>
      <c r="J19" s="91">
        <f>IF(OR(F19="",G19="",G19="NOK",G19="Non Validé",H19="",H19="NOk",H19="Non Validé",I19="",I19="Nok",I19="Non Validé"),"",IF(F19="","",DATE(YEAR(F19)+2,MONTH(F19),DAY(F19))))</f>
        <v>42168</v>
      </c>
      <c r="K19" s="96"/>
      <c r="L19" s="112" t="str">
        <f>IF(K19="","",DATE(YEAR(K19),MONTH(K19)+6,DAY(K19)))</f>
        <v/>
      </c>
      <c r="M19" s="90" t="str">
        <f>IF(OR(K19="",L19="",L19="NOK",L19="Non Validé"),"",IF(K19="","",DATE(YEAR(K19)+1,MONTH(K19),DAY(K19))))</f>
        <v/>
      </c>
      <c r="N19" s="90" t="str">
        <f>IF(OR(K19="",L19="",L19="NOk",L19="Non Validé",M19="",M19="NOk",M19="Non Validé"),"",IF(K19="","",DATE(YEAR(K19)+1,MONTH(K19)+6,DAY(K19))))</f>
        <v/>
      </c>
      <c r="O19" s="113" t="str">
        <f>IF(OR(K19="",L19="",L19="NOK",L19="Non Validé",M19="",M19="NOk",M19="Non Validé",N19="",N19="Nok",N19="Non Validé"),"",IF(K19="","",DATE(YEAR(K19)+2,MONTH(K19),DAY(K19))))</f>
        <v/>
      </c>
      <c r="P19" s="96"/>
      <c r="Q19" s="89" t="str">
        <f>IF(P19="","",DATE(YEAR(P19),MONTH(P19)+6,DAY(P19)))</f>
        <v/>
      </c>
      <c r="R19" s="90" t="str">
        <f>IF(OR(P19="",Q19="",Q19="NOK",Q19="Non Validé"),"",IF(P19="","",DATE(YEAR(P19)+1,MONTH(P19),DAY(P19))))</f>
        <v/>
      </c>
      <c r="S19" s="90" t="str">
        <f>IF(OR(P19="",Q19="",Q19="NOk",Q19="Non Validé",R19="",R19="NOk",R19="Non Validé"),"",IF(P19="","",DATE(YEAR(P19)+1,MONTH(P19)+6,DAY(P19))))</f>
        <v/>
      </c>
      <c r="T19" s="91" t="str">
        <f>IF(OR(P19="",Q19="",Q19="NOK",Q19="Non Validé",R19="",R19="NOk",R19="Non Validé",S19="",S19="Nok",S19="Non Validé"),"",IF(P19="","",DATE(YEAR(P19)+2,MONTH(P19),DAY(P19))))</f>
        <v/>
      </c>
      <c r="U19" s="96"/>
      <c r="V19" s="89" t="str">
        <f>IF(U19="","",DATE(YEAR(U19),MONTH(U19)+6,DAY(U19)))</f>
        <v/>
      </c>
      <c r="W19" s="90" t="str">
        <f>IF(OR(U19="",V19="",V19="NOK",V19="Non Validé"),"",IF(U19="","",DATE(YEAR(U19)+1,MONTH(U19),DAY(U19))))</f>
        <v/>
      </c>
      <c r="X19" s="90" t="str">
        <f>IF(OR(U19="",V19="",V19="NOk",V19="Non Validé",W19="",W19="NOk",W19="Non Validé"),"",IF(U19="","",DATE(YEAR(U19)+1,MONTH(U19)+6,DAY(U19))))</f>
        <v/>
      </c>
      <c r="Y19" s="91" t="str">
        <f>IF(OR(U19="",V19="",V19="NOK",V19="Non Validé",W19="",W19="NOk",W19="Non Validé",X19="",X19="Nok",X19="Non Validé"),"",IF(U19="","",DATE(YEAR(U19)+2,MONTH(U19),DAY(U19))))</f>
        <v/>
      </c>
      <c r="Z19" s="96"/>
      <c r="AA19" s="89" t="str">
        <f>IF(Z19="","",DATE(YEAR(Z19),MONTH(Z19)+6,DAY(Z19)))</f>
        <v/>
      </c>
      <c r="AB19" s="90" t="str">
        <f>IF(OR(Z19="",AA19="",AA19="NOK",AA19="Non Validé"),"",IF(Z19="","",DATE(YEAR(Z19)+1,MONTH(Z19),DAY(Z19))))</f>
        <v/>
      </c>
      <c r="AC19" s="90" t="str">
        <f>IF(OR(Z19="",AA19="",AA19="NOk",AA19="Non Validé",AB19="",AB19="NOk",AB19="Non Validé"),"",IF(Z19="","",DATE(YEAR(Z19)+1,MONTH(Z19)+6,DAY(Z19))))</f>
        <v/>
      </c>
      <c r="AD19" s="91" t="str">
        <f>IF(OR(Z19="",AA19="",AA19="NOK",AA19="Non Validé",AB19="",AB19="NOk",AB19="Non Validé",AC19="",AC19="Nok",AC19="Non Validé"),"",IF(Z19="","",DATE(YEAR(Z19)+2,MONTH(Z19),DAY(Z19))))</f>
        <v/>
      </c>
      <c r="AE19" s="96"/>
      <c r="AF19" s="89" t="str">
        <f>IF(AE19="","",DATE(YEAR(AE19),MONTH(AE19)+6,DAY(AE19)))</f>
        <v/>
      </c>
      <c r="AG19" s="90" t="str">
        <f>IF(OR(AE19="",AF19="",AF19="NOK",AF19="Non Validé"),"",IF(AE19="","",DATE(YEAR(AE19)+1,MONTH(AE19),DAY(AE19))))</f>
        <v/>
      </c>
      <c r="AH19" s="90" t="str">
        <f>IF(OR(AE19="",AF19="",AF19="NOk",AF19="Non Validé",AG19="",AG19="NOk",AG19="Non Validé"),"",IF(AE19="","",DATE(YEAR(AE19)+1,MONTH(AE19)+6,DAY(AE19))))</f>
        <v/>
      </c>
      <c r="AI19" s="91" t="str">
        <f>IF(OR(AE19="",AF19="",AF19="NOK",AF19="Non Validé",AG19="",AG19="NOk",AG19="Non Validé",AH19="",AH19="Nok",AH19="Non Validé"),"",IF(AE19="","",DATE(YEAR(AE19)+2,MONTH(AE19),DAY(AE19))))</f>
        <v/>
      </c>
      <c r="AJ19" s="96"/>
      <c r="AK19" s="89" t="str">
        <f>IF(AJ19="","",DATE(YEAR(AJ19),MONTH(AJ19)+6,DAY(AJ19)))</f>
        <v/>
      </c>
      <c r="AL19" s="90" t="str">
        <f>IF(OR(AJ19="",AK19="",AK19="NOK",AK19="Non Validé"),"",IF(AJ19="","",DATE(YEAR(AJ19)+1,MONTH(AJ19),DAY(AJ19))))</f>
        <v/>
      </c>
      <c r="AM19" s="90" t="str">
        <f>IF(OR(AJ19="",AK19="",AK19="NOk",AK19="Non Validé",AL19="",AL19="NOk",AL19="Non Validé"),"",IF(AJ19="","",DATE(YEAR(AJ19)+1,MONTH(AJ19)+6,DAY(AJ19))))</f>
        <v/>
      </c>
      <c r="AN19" s="91" t="str">
        <f>IF(OR(AJ19="",AK19="",AK19="NOK",AK19="Non Validé",AL19="",AL19="NOk",AL19="Non Validé",AM19="",AM19="Nok",AM19="Non Validé"),"",IF(AJ19="","",DATE(YEAR(AJ19)+2,MONTH(AJ19),DAY(AJ19))))</f>
        <v/>
      </c>
      <c r="AO19" s="96"/>
      <c r="AP19" s="89" t="str">
        <f>IF(AO19="","",DATE(YEAR(AO19),MONTH(AO19)+6,DAY(AO19)))</f>
        <v/>
      </c>
      <c r="AQ19" s="90" t="str">
        <f>IF(OR(AO19="",AP19="",AP19="NOK",AP19="Non Validé"),"",IF(AO19="","",DATE(YEAR(AO19)+1,MONTH(AO19),DAY(AO19))))</f>
        <v/>
      </c>
      <c r="AR19" s="90" t="str">
        <f>IF(OR(AO19="",AP19="",AP19="NOk",AP19="Non Validé",AQ19="",AQ19="NOk",AQ19="Non Validé"),"",IF(AO19="","",DATE(YEAR(AO19)+1,MONTH(AO19)+6,DAY(AO19))))</f>
        <v/>
      </c>
      <c r="AS19" s="91" t="str">
        <f>IF(OR(AO19="",AP19="",AP19="NOK",AP19="Non Validé",AQ19="",AQ19="NOk",AQ19="Non Validé",AR19="",AR19="Nok",AR19="Non Validé"),"",IF(AO19="","",DATE(YEAR(AO19)+2,MONTH(AO19),DAY(AO19))))</f>
        <v/>
      </c>
      <c r="AT19" s="103"/>
      <c r="AU19" s="89" t="str">
        <f>IF(AT19="","",DATE(YEAR(AT19),MONTH(AT19)+6,DAY(AT19)))</f>
        <v/>
      </c>
      <c r="AV19" s="90" t="str">
        <f>IF(OR(AT19="",AU19="",AU19="NOK",AU19="Non Validé"),"",IF(AT19="","",DATE(YEAR(AT19)+1,MONTH(AT19),DAY(AT19))))</f>
        <v/>
      </c>
      <c r="AW19" s="90" t="str">
        <f>IF(OR(AT19="",AU19="",AU19="NOk",AU19="Non Validé",AV19="",AV19="NOk",AV19="Non Validé"),"",IF(AT19="","",DATE(YEAR(AT19)+1,MONTH(AT19)+6,DAY(AT19))))</f>
        <v/>
      </c>
      <c r="AX19" s="91" t="str">
        <f>IF(OR(AT19="",AU19="",AU19="NOK",AU19="Non Validé",AV19="",AV19="NOk",AV19="Non Validé",AW19="",AW19="Nok",AW19="Non Validé"),"",IF(AT19="","",DATE(YEAR(AT19)+2,MONTH(AT19),DAY(AT19))))</f>
        <v/>
      </c>
      <c r="AY19" s="103"/>
      <c r="AZ19" s="89" t="str">
        <f>IF(AY19="","",DATE(YEAR(AY19),MONTH(AY19)+6,DAY(AY19)))</f>
        <v/>
      </c>
      <c r="BA19" s="90" t="str">
        <f>IF(OR(AY19="",AZ19="",AZ19="NOK",AZ19="Non Validé"),"",IF(AY19="","",DATE(YEAR(AY19)+1,MONTH(AY19),DAY(AY19))))</f>
        <v/>
      </c>
      <c r="BB19" s="90" t="str">
        <f>IF(OR(AY19="",AZ19="",AZ19="NOk",AZ19="Non Validé",BA19="",BA19="NOk",BA19="Non Validé"),"",IF(AY19="","",DATE(YEAR(AY19)+1,MONTH(AY19)+6,DAY(AY19))))</f>
        <v/>
      </c>
      <c r="BC19" s="91" t="str">
        <f>IF(OR(AY19="",AZ19="",AZ19="NOK",AZ19="Non Validé",BA19="",BA19="NOk",BA19="Non Validé",BB19="",BB19="Nok",BB19="Non Validé"),"",IF(AY19="","",DATE(YEAR(AY19)+2,MONTH(AY19),DAY(AY19))))</f>
        <v/>
      </c>
      <c r="BD19" s="92"/>
      <c r="BE19" s="89" t="str">
        <f>IF(BD19="","",DATE(YEAR(BD19),MONTH(BD19)+6,DAY(BD19)))</f>
        <v/>
      </c>
      <c r="BF19" s="90" t="str">
        <f>IF(OR(BD19="",BE19="",BE19="NOK",BE19="Non Validé"),"",IF(BD19="","",DATE(YEAR(BD19)+1,MONTH(BD19),DAY(BD19))))</f>
        <v/>
      </c>
      <c r="BG19" s="90" t="str">
        <f>IF(OR(BD19="",BE19="",BE19="NOk",BE19="Non Validé",BF19="",BF19="NOk",BF19="Non Validé"),"",IF(BD19="","",DATE(YEAR(BD19)+1,MONTH(BD19)+6,DAY(BD19))))</f>
        <v/>
      </c>
      <c r="BH19" s="91" t="str">
        <f>IF(OR(BD19="",BE19="",BE19="NOK",BE19="Non Validé",BF19="",BF19="NOk",BF19="Non Validé",BG19="",BG19="Nok",BG19="Non Validé"),"",IF(BD19="","",DATE(YEAR(BD19)+2,MONTH(BD19),DAY(BD19))))</f>
        <v/>
      </c>
    </row>
    <row r="20" spans="1:60">
      <c r="A20" s="109" t="s">
        <v>101</v>
      </c>
      <c r="B20" s="60" t="s">
        <v>102</v>
      </c>
      <c r="C20" s="60" t="s">
        <v>42</v>
      </c>
      <c r="D20" s="18" t="s">
        <v>103</v>
      </c>
      <c r="E20" s="31" t="s">
        <v>69</v>
      </c>
      <c r="F20" s="93">
        <v>41164</v>
      </c>
      <c r="G20" s="89"/>
      <c r="H20" s="90" t="s">
        <v>120</v>
      </c>
      <c r="I20" s="90" t="s">
        <v>120</v>
      </c>
      <c r="J20" s="91">
        <f>IF(OR(F20="",H20="",H20="NOk",H20="Non Validé",I20="",I20="Nok",I20="Non Validé"),"",IF(F20="","",DATE(YEAR(F20)+2,MONTH(F20),DAY(F20))))</f>
        <v>41894</v>
      </c>
      <c r="K20" s="95">
        <v>41366</v>
      </c>
      <c r="L20" s="112" t="s">
        <v>120</v>
      </c>
      <c r="M20" s="90" t="s">
        <v>120</v>
      </c>
      <c r="N20" s="90">
        <f>IF(OR(K20="",L20="",L20="NOk",L20="Non Validé",M20="",M20="NOk",M20="Non Validé"),"",IF(K20="","",DATE(YEAR(K20)+1,MONTH(K20)+6,DAY(K20))))</f>
        <v>41914</v>
      </c>
      <c r="O20" s="113">
        <f>IF(OR(K20="",L20="",L20="NOK",L20="Non Validé",M20="",M20="NOk",M20="Non Validé",N20="",N20="Nok",N20="Non Validé"),"",IF(K20="","",DATE(YEAR(K20)+2,MONTH(K20),DAY(K20))))</f>
        <v>42096</v>
      </c>
      <c r="P20" s="96"/>
      <c r="Q20" s="89" t="str">
        <f>IF(P20="","",DATE(YEAR(P20),MONTH(P20)+6,DAY(P20)))</f>
        <v/>
      </c>
      <c r="R20" s="90" t="str">
        <f>IF(OR(P20="",Q20="",Q20="NOK",Q20="Non Validé"),"",IF(P20="","",DATE(YEAR(P20)+1,MONTH(P20),DAY(P20))))</f>
        <v/>
      </c>
      <c r="S20" s="90" t="str">
        <f>IF(OR(P20="",Q20="",Q20="NOk",Q20="Non Validé",R20="",R20="NOk",R20="Non Validé"),"",IF(P20="","",DATE(YEAR(P20)+1,MONTH(P20)+6,DAY(P20))))</f>
        <v/>
      </c>
      <c r="T20" s="91" t="str">
        <f>IF(OR(P20="",Q20="",Q20="NOK",Q20="Non Validé",R20="",R20="NOk",R20="Non Validé",S20="",S20="Nok",S20="Non Validé"),"",IF(P20="","",DATE(YEAR(P20)+2,MONTH(P20),DAY(P20))))</f>
        <v/>
      </c>
      <c r="U20" s="95">
        <v>41521</v>
      </c>
      <c r="V20" s="89" t="s">
        <v>120</v>
      </c>
      <c r="W20" s="90">
        <f>IF(OR(U20="",V20="",V20="NOK",V20="Non Validé"),"",IF(U20="","",DATE(YEAR(U20)+1,MONTH(U20),DAY(U20))))</f>
        <v>41886</v>
      </c>
      <c r="X20" s="90">
        <f>IF(OR(U20="",V20="",V20="NOk",V20="Non Validé",W20="",W20="NOk",W20="Non Validé"),"",IF(U20="","",DATE(YEAR(U20)+1,MONTH(U20)+6,DAY(U20))))</f>
        <v>42067</v>
      </c>
      <c r="Y20" s="91">
        <f>IF(OR(U20="",V20="",V20="NOK",V20="Non Validé",W20="",W20="NOk",W20="Non Validé",X20="",X20="Nok",X20="Non Validé"),"",IF(U20="","",DATE(YEAR(U20)+2,MONTH(U20),DAY(U20))))</f>
        <v>42251</v>
      </c>
      <c r="Z20" s="96"/>
      <c r="AA20" s="89" t="str">
        <f>IF(Z20="","",DATE(YEAR(Z20),MONTH(Z20)+6,DAY(Z20)))</f>
        <v/>
      </c>
      <c r="AB20" s="90" t="str">
        <f>IF(OR(Z20="",AA20="",AA20="NOK",AA20="Non Validé"),"",IF(Z20="","",DATE(YEAR(Z20)+1,MONTH(Z20),DAY(Z20))))</f>
        <v/>
      </c>
      <c r="AC20" s="90" t="str">
        <f>IF(OR(Z20="",AA20="",AA20="NOk",AA20="Non Validé",AB20="",AB20="NOk",AB20="Non Validé"),"",IF(Z20="","",DATE(YEAR(Z20)+1,MONTH(Z20)+6,DAY(Z20))))</f>
        <v/>
      </c>
      <c r="AD20" s="91" t="str">
        <f>IF(OR(Z20="",AA20="",AA20="NOK",AA20="Non Validé",AB20="",AB20="NOk",AB20="Non Validé",AC20="",AC20="Nok",AC20="Non Validé"),"",IF(Z20="","",DATE(YEAR(Z20)+2,MONTH(Z20),DAY(Z20))))</f>
        <v/>
      </c>
      <c r="AE20" s="96"/>
      <c r="AF20" s="89" t="str">
        <f>IF(AE20="","",DATE(YEAR(AE20),MONTH(AE20)+6,DAY(AE20)))</f>
        <v/>
      </c>
      <c r="AG20" s="90" t="str">
        <f>IF(OR(AE20="",AF20="",AF20="NOK",AF20="Non Validé"),"",IF(AE20="","",DATE(YEAR(AE20)+1,MONTH(AE20),DAY(AE20))))</f>
        <v/>
      </c>
      <c r="AH20" s="90" t="str">
        <f>IF(OR(AE20="",AF20="",AF20="NOk",AF20="Non Validé",AG20="",AG20="NOk",AG20="Non Validé"),"",IF(AE20="","",DATE(YEAR(AE20)+1,MONTH(AE20)+6,DAY(AE20))))</f>
        <v/>
      </c>
      <c r="AI20" s="91" t="str">
        <f>IF(OR(AE20="",AF20="",AF20="NOK",AF20="Non Validé",AG20="",AG20="NOk",AG20="Non Validé",AH20="",AH20="Nok",AH20="Non Validé"),"",IF(AE20="","",DATE(YEAR(AE20)+2,MONTH(AE20),DAY(AE20))))</f>
        <v/>
      </c>
      <c r="AJ20" s="95">
        <v>41722</v>
      </c>
      <c r="AK20" s="89">
        <f>IF(AJ20="","",DATE(YEAR(AJ20),MONTH(AJ20)+6,DAY(AJ20)))</f>
        <v>41906</v>
      </c>
      <c r="AL20" s="90">
        <f>IF(OR(AJ20="",AK20="",AK20="NOK",AK20="Non Validé"),"",IF(AJ20="","",DATE(YEAR(AJ20)+1,MONTH(AJ20),DAY(AJ20))))</f>
        <v>42087</v>
      </c>
      <c r="AM20" s="90">
        <f>IF(OR(AJ20="",AK20="",AK20="NOk",AK20="Non Validé",AL20="",AL20="NOk",AL20="Non Validé"),"",IF(AJ20="","",DATE(YEAR(AJ20)+1,MONTH(AJ20)+6,DAY(AJ20))))</f>
        <v>42271</v>
      </c>
      <c r="AN20" s="91">
        <f>IF(OR(AJ20="",AK20="",AK20="NOK",AK20="Non Validé",AL20="",AL20="NOk",AL20="Non Validé",AM20="",AM20="Nok",AM20="Non Validé"),"",IF(AJ20="","",DATE(YEAR(AJ20)+2,MONTH(AJ20),DAY(AJ20))))</f>
        <v>42453</v>
      </c>
      <c r="AO20" s="96"/>
      <c r="AP20" s="89" t="str">
        <f>IF(AO20="","",DATE(YEAR(AO20),MONTH(AO20)+6,DAY(AO20)))</f>
        <v/>
      </c>
      <c r="AQ20" s="90" t="str">
        <f>IF(OR(AO20="",AP20="",AP20="NOK",AP20="Non Validé"),"",IF(AO20="","",DATE(YEAR(AO20)+1,MONTH(AO20),DAY(AO20))))</f>
        <v/>
      </c>
      <c r="AR20" s="90" t="str">
        <f>IF(OR(AO20="",AP20="",AP20="NOk",AP20="Non Validé",AQ20="",AQ20="NOk",AQ20="Non Validé"),"",IF(AO20="","",DATE(YEAR(AO20)+1,MONTH(AO20)+6,DAY(AO20))))</f>
        <v/>
      </c>
      <c r="AS20" s="91" t="str">
        <f>IF(OR(AO20="",AP20="",AP20="NOK",AP20="Non Validé",AQ20="",AQ20="NOk",AQ20="Non Validé",AR20="",AR20="Nok",AR20="Non Validé"),"",IF(AO20="","",DATE(YEAR(AO20)+2,MONTH(AO20),DAY(AO20))))</f>
        <v/>
      </c>
      <c r="AT20" s="103"/>
      <c r="AU20" s="89" t="str">
        <f>IF(AT20="","",DATE(YEAR(AT20),MONTH(AT20)+6,DAY(AT20)))</f>
        <v/>
      </c>
      <c r="AV20" s="90" t="str">
        <f>IF(OR(AT20="",AU20="",AU20="NOK",AU20="Non Validé"),"",IF(AT20="","",DATE(YEAR(AT20)+1,MONTH(AT20),DAY(AT20))))</f>
        <v/>
      </c>
      <c r="AW20" s="90" t="str">
        <f>IF(OR(AT20="",AU20="",AU20="NOk",AU20="Non Validé",AV20="",AV20="NOk",AV20="Non Validé"),"",IF(AT20="","",DATE(YEAR(AT20)+1,MONTH(AT20)+6,DAY(AT20))))</f>
        <v/>
      </c>
      <c r="AX20" s="91" t="str">
        <f>IF(OR(AT20="",AU20="",AU20="NOK",AU20="Non Validé",AV20="",AV20="NOk",AV20="Non Validé",AW20="",AW20="Nok",AW20="Non Validé"),"",IF(AT20="","",DATE(YEAR(AT20)+2,MONTH(AT20),DAY(AT20))))</f>
        <v/>
      </c>
      <c r="AY20" s="103"/>
      <c r="AZ20" s="89" t="str">
        <f>IF(AY20="","",DATE(YEAR(AY20),MONTH(AY20)+6,DAY(AY20)))</f>
        <v/>
      </c>
      <c r="BA20" s="90" t="str">
        <f>IF(OR(AY20="",AZ20="",AZ20="NOK",AZ20="Non Validé"),"",IF(AY20="","",DATE(YEAR(AY20)+1,MONTH(AY20),DAY(AY20))))</f>
        <v/>
      </c>
      <c r="BB20" s="90" t="str">
        <f>IF(OR(AY20="",AZ20="",AZ20="NOk",AZ20="Non Validé",BA20="",BA20="NOk",BA20="Non Validé"),"",IF(AY20="","",DATE(YEAR(AY20)+1,MONTH(AY20)+6,DAY(AY20))))</f>
        <v/>
      </c>
      <c r="BC20" s="91" t="str">
        <f>IF(OR(AY20="",AZ20="",AZ20="NOK",AZ20="Non Validé",BA20="",BA20="NOk",BA20="Non Validé",BB20="",BB20="Nok",BB20="Non Validé"),"",IF(AY20="","",DATE(YEAR(AY20)+2,MONTH(AY20),DAY(AY20))))</f>
        <v/>
      </c>
      <c r="BD20" s="92"/>
      <c r="BE20" s="89" t="str">
        <f>IF(BD20="","",DATE(YEAR(BD20),MONTH(BD20)+6,DAY(BD20)))</f>
        <v/>
      </c>
      <c r="BF20" s="90" t="str">
        <f>IF(OR(BD20="",BE20="",BE20="NOK",BE20="Non Validé"),"",IF(BD20="","",DATE(YEAR(BD20)+1,MONTH(BD20),DAY(BD20))))</f>
        <v/>
      </c>
      <c r="BG20" s="90" t="str">
        <f>IF(OR(BD20="",BE20="",BE20="NOk",BE20="Non Validé",BF20="",BF20="NOk",BF20="Non Validé"),"",IF(BD20="","",DATE(YEAR(BD20)+1,MONTH(BD20)+6,DAY(BD20))))</f>
        <v/>
      </c>
      <c r="BH20" s="91" t="str">
        <f>IF(OR(BD20="",BE20="",BE20="NOK",BE20="Non Validé",BF20="",BF20="NOk",BF20="Non Validé",BG20="",BG20="Nok",BG20="Non Validé"),"",IF(BD20="","",DATE(YEAR(BD20)+2,MONTH(BD20),DAY(BD20))))</f>
        <v/>
      </c>
    </row>
    <row r="21" spans="1:60">
      <c r="A21" s="157" t="s">
        <v>36</v>
      </c>
      <c r="B21" s="158" t="s">
        <v>37</v>
      </c>
      <c r="C21" s="125" t="s">
        <v>37</v>
      </c>
      <c r="D21" s="18" t="s">
        <v>37</v>
      </c>
      <c r="E21" s="104" t="s">
        <v>38</v>
      </c>
      <c r="F21" s="159"/>
      <c r="G21" s="89" t="str">
        <f>IF(F21="","",DATE(YEAR(F21),MONTH(F21)+6,DAY(F21)))</f>
        <v/>
      </c>
      <c r="H21" s="116" t="str">
        <f>IF(OR(F21="",G21="",G21="NOK",G21="Non Validé"),"",IF(F21="","",DATE(YEAR(F21)+1,MONTH(F21),DAY(F21))))</f>
        <v/>
      </c>
      <c r="I21" s="116" t="str">
        <f>IF(OR(F21="",G21="",G21="NOk",G21="Non Validé",H21="",H21="NOk",H21="Non Validé"),"",IF(F21="","",DATE(YEAR(F21)+1,MONTH(F21)+6,DAY(F21))))</f>
        <v/>
      </c>
      <c r="J21" s="117" t="str">
        <f>IF(OR(F21="",G21="",G21="NOK",G21="Non Validé",H21="",H21="NOk",H21="Non Validé",I21="",I21="Nok",I21="Non Validé"),"",IF(F21="","",DATE(YEAR(F21)+2,MONTH(F21),DAY(F21))))</f>
        <v/>
      </c>
      <c r="K21" s="160"/>
      <c r="L21" s="126" t="str">
        <f>IF(K21="","",DATE(YEAR(K21),MONTH(K21)+6,DAY(K21)))</f>
        <v/>
      </c>
      <c r="M21" s="90" t="str">
        <f>IF(OR(K21="",L21="",L21="NOK",L21="Non Validé"),"",IF(K21="","",DATE(YEAR(K21)+1,MONTH(K21),DAY(K21))))</f>
        <v/>
      </c>
      <c r="N21" s="90" t="str">
        <f>IF(OR(K21="",L21="",L21="NOk",L21="Non Validé",M21="",M21="NOk",M21="Non Validé"),"",IF(K21="","",DATE(YEAR(K21)+1,MONTH(K21)+6,DAY(K21))))</f>
        <v/>
      </c>
      <c r="O21" s="127" t="str">
        <f>IF(OR(K21="",L21="",L21="NOK",L21="Non Validé",M21="",M21="NOk",M21="Non Validé",N21="",N21="Nok",N21="Non Validé"),"",IF(K21="","",DATE(YEAR(K21)+2,MONTH(K21),DAY(K21))))</f>
        <v/>
      </c>
      <c r="P21" s="120"/>
      <c r="Q21" s="115" t="str">
        <f>IF(P21="","",DATE(YEAR(P21),MONTH(P21)+6,DAY(P21)))</f>
        <v/>
      </c>
      <c r="R21" s="116" t="str">
        <f>IF(OR(P21="",Q21="",Q21="NOK",Q21="Non Validé"),"",IF(P21="","",DATE(YEAR(P21)+1,MONTH(P21),DAY(P21))))</f>
        <v/>
      </c>
      <c r="S21" s="116" t="str">
        <f>IF(OR(P21="",Q21="",Q21="NOk",Q21="Non Validé",R21="",R21="NOk",R21="Non Validé"),"",IF(P21="","",DATE(YEAR(P21)+1,MONTH(P21)+6,DAY(P21))))</f>
        <v/>
      </c>
      <c r="T21" s="117" t="str">
        <f>IF(OR(P21="",Q21="",Q21="NOK",Q21="Non Validé",R21="",R21="NOk",R21="Non Validé",S21="",S21="Nok",S21="Non Validé"),"",IF(P21="","",DATE(YEAR(P21)+2,MONTH(P21),DAY(P21))))</f>
        <v/>
      </c>
      <c r="U21" s="120"/>
      <c r="V21" s="115" t="str">
        <f>IF(U21="","",DATE(YEAR(U21),MONTH(U21)+6,DAY(U21)))</f>
        <v/>
      </c>
      <c r="W21" s="116" t="str">
        <f>IF(OR(U21="",V21="",V21="NOK",V21="Non Validé"),"",IF(U21="","",DATE(YEAR(U21)+1,MONTH(U21),DAY(U21))))</f>
        <v/>
      </c>
      <c r="X21" s="116" t="str">
        <f>IF(OR(U21="",V21="",V21="NOk",V21="Non Validé",W21="",W21="NOk",W21="Non Validé"),"",IF(U21="","",DATE(YEAR(U21)+1,MONTH(U21)+6,DAY(U21))))</f>
        <v/>
      </c>
      <c r="Y21" s="117" t="str">
        <f>IF(OR(U21="",V21="",V21="NOK",V21="Non Validé",W21="",W21="NOk",W21="Non Validé",X21="",X21="Nok",X21="Non Validé"),"",IF(U21="","",DATE(YEAR(U21)+2,MONTH(U21),DAY(U21))))</f>
        <v/>
      </c>
      <c r="Z21" s="160"/>
      <c r="AA21" s="115" t="str">
        <f>IF(Z21="","",DATE(YEAR(Z21),MONTH(Z21)+6,DAY(Z21)))</f>
        <v/>
      </c>
      <c r="AB21" s="116" t="str">
        <f>IF(OR(Z21="",AA21="",AA21="NOK",AA21="Non Validé"),"",IF(Z21="","",DATE(YEAR(Z21)+1,MONTH(Z21),DAY(Z21))))</f>
        <v/>
      </c>
      <c r="AC21" s="116" t="str">
        <f>IF(OR(Z21="",AA21="",AA21="NOk",AA21="Non Validé",AB21="",AB21="NOk",AB21="Non Validé"),"",IF(Z21="","",DATE(YEAR(Z21)+1,MONTH(Z21)+6,DAY(Z21))))</f>
        <v/>
      </c>
      <c r="AD21" s="117" t="str">
        <f>IF(OR(Z21="",AA21="",AA21="NOK",AA21="Non Validé",AB21="",AB21="NOk",AB21="Non Validé",AC21="",AC21="Nok",AC21="Non Validé"),"",IF(Z21="","",DATE(YEAR(Z21)+2,MONTH(Z21),DAY(Z21))))</f>
        <v/>
      </c>
      <c r="AE21" s="120"/>
      <c r="AF21" s="115" t="str">
        <f>IF(AE21="","",DATE(YEAR(AE21),MONTH(AE21)+6,DAY(AE21)))</f>
        <v/>
      </c>
      <c r="AG21" s="116" t="str">
        <f>IF(OR(AE21="",AF21="",AF21="NOK",AF21="Non Validé"),"",IF(AE21="","",DATE(YEAR(AE21)+1,MONTH(AE21),DAY(AE21))))</f>
        <v/>
      </c>
      <c r="AH21" s="116" t="str">
        <f>IF(OR(AE21="",AF21="",AF21="NOk",AF21="Non Validé",AG21="",AG21="NOk",AG21="Non Validé"),"",IF(AE21="","",DATE(YEAR(AE21)+1,MONTH(AE21)+6,DAY(AE21))))</f>
        <v/>
      </c>
      <c r="AI21" s="117" t="str">
        <f>IF(OR(AE21="",AF21="",AF21="NOK",AF21="Non Validé",AG21="",AG21="NOk",AG21="Non Validé",AH21="",AH21="Nok",AH21="Non Validé"),"",IF(AE21="","",DATE(YEAR(AE21)+2,MONTH(AE21),DAY(AE21))))</f>
        <v/>
      </c>
      <c r="AJ21" s="120"/>
      <c r="AK21" s="115" t="str">
        <f>IF(AJ21="","",DATE(YEAR(AJ21),MONTH(AJ21)+6,DAY(AJ21)))</f>
        <v/>
      </c>
      <c r="AL21" s="116" t="str">
        <f>IF(OR(AJ21="",AK21="",AK21="NOK",AK21="Non Validé"),"",IF(AJ21="","",DATE(YEAR(AJ21)+1,MONTH(AJ21),DAY(AJ21))))</f>
        <v/>
      </c>
      <c r="AM21" s="116" t="str">
        <f>IF(OR(AJ21="",AK21="",AK21="NOk",AK21="Non Validé",AL21="",AL21="NOk",AL21="Non Validé"),"",IF(AJ21="","",DATE(YEAR(AJ21)+1,MONTH(AJ21)+6,DAY(AJ21))))</f>
        <v/>
      </c>
      <c r="AN21" s="117" t="str">
        <f>IF(OR(AJ21="",AK21="",AK21="NOK",AK21="Non Validé",AL21="",AL21="NOk",AL21="Non Validé",AM21="",AM21="Nok",AM21="Non Validé"),"",IF(AJ21="","",DATE(YEAR(AJ21)+2,MONTH(AJ21),DAY(AJ21))))</f>
        <v/>
      </c>
      <c r="AO21" s="120"/>
      <c r="AP21" s="115" t="str">
        <f>IF(AO21="","",DATE(YEAR(AO21),MONTH(AO21)+6,DAY(AO21)))</f>
        <v/>
      </c>
      <c r="AQ21" s="116" t="str">
        <f>IF(OR(AO21="",AP21="",AP21="NOK",AP21="Non Validé"),"",IF(AO21="","",DATE(YEAR(AO21)+1,MONTH(AO21),DAY(AO21))))</f>
        <v/>
      </c>
      <c r="AR21" s="116" t="str">
        <f>IF(OR(AO21="",AP21="",AP21="NOk",AP21="Non Validé",AQ21="",AQ21="NOk",AQ21="Non Validé"),"",IF(AO21="","",DATE(YEAR(AO21)+1,MONTH(AO21)+6,DAY(AO21))))</f>
        <v/>
      </c>
      <c r="AS21" s="117" t="str">
        <f>IF(OR(AO21="",AP21="",AP21="NOK",AP21="Non Validé",AQ21="",AQ21="NOk",AQ21="Non Validé",AR21="",AR21="Nok",AR21="Non Validé"),"",IF(AO21="","",DATE(YEAR(AO21)+2,MONTH(AO21),DAY(AO21))))</f>
        <v/>
      </c>
      <c r="AT21" s="120"/>
      <c r="AU21" s="115" t="str">
        <f>IF(AT21="","",DATE(YEAR(AT21),MONTH(AT21)+6,DAY(AT21)))</f>
        <v/>
      </c>
      <c r="AV21" s="116" t="str">
        <f>IF(OR(AT21="",AU21="",AU21="NOK",AU21="Non Validé"),"",IF(AT21="","",DATE(YEAR(AT21)+1,MONTH(AT21),DAY(AT21))))</f>
        <v/>
      </c>
      <c r="AW21" s="116" t="str">
        <f>IF(OR(AT21="",AU21="",AU21="NOk",AU21="Non Validé",AV21="",AV21="NOk",AV21="Non Validé"),"",IF(AT21="","",DATE(YEAR(AT21)+1,MONTH(AT21)+6,DAY(AT21))))</f>
        <v/>
      </c>
      <c r="AX21" s="117" t="str">
        <f>IF(OR(AT21="",AU21="",AU21="NOK",AU21="Non Validé",AV21="",AV21="NOk",AV21="Non Validé",AW21="",AW21="Nok",AW21="Non Validé"),"",IF(AT21="","",DATE(YEAR(AT21)+2,MONTH(AT21),DAY(AT21))))</f>
        <v/>
      </c>
      <c r="AY21" s="120"/>
      <c r="AZ21" s="115" t="str">
        <f>IF(AY21="","",DATE(YEAR(AY21),MONTH(AY21)+6,DAY(AY21)))</f>
        <v/>
      </c>
      <c r="BA21" s="116" t="str">
        <f>IF(OR(AY21="",AZ21="",AZ21="NOK",AZ21="Non Validé"),"",IF(AY21="","",DATE(YEAR(AY21)+1,MONTH(AY21),DAY(AY21))))</f>
        <v/>
      </c>
      <c r="BB21" s="116" t="str">
        <f>IF(OR(AY21="",AZ21="",AZ21="NOk",AZ21="Non Validé",BA21="",BA21="NOk",BA21="Non Validé"),"",IF(AY21="","",DATE(YEAR(AY21)+1,MONTH(AY21)+6,DAY(AY21))))</f>
        <v/>
      </c>
      <c r="BC21" s="117" t="str">
        <f>IF(OR(AY21="",AZ21="",AZ21="NOK",AZ21="Non Validé",BA21="",BA21="NOk",BA21="Non Validé",BB21="",BB21="Nok",BB21="Non Validé"),"",IF(AY21="","",DATE(YEAR(AY21)+2,MONTH(AY21),DAY(AY21))))</f>
        <v/>
      </c>
      <c r="BD21" s="120"/>
      <c r="BE21" s="115" t="str">
        <f>IF(BD21="","",DATE(YEAR(BD21),MONTH(BD21)+6,DAY(BD21)))</f>
        <v/>
      </c>
      <c r="BF21" s="116" t="str">
        <f>IF(OR(BD21="",BE21="",BE21="NOK",BE21="Non Validé"),"",IF(BD21="","",DATE(YEAR(BD21)+1,MONTH(BD21),DAY(BD21))))</f>
        <v/>
      </c>
      <c r="BG21" s="116" t="str">
        <f>IF(OR(BD21="",BE21="",BE21="NOk",BE21="Non Validé",BF21="",BF21="NOk",BF21="Non Validé"),"",IF(BD21="","",DATE(YEAR(BD21)+1,MONTH(BD21)+6,DAY(BD21))))</f>
        <v/>
      </c>
      <c r="BH21" s="117" t="str">
        <f>IF(OR(BD21="",BE21="",BE21="NOK",BE21="Non Validé",BF21="",BF21="NOk",BF21="Non Validé",BG21="",BG21="Nok",BG21="Non Validé"),"",IF(BD21="","",DATE(YEAR(BD21)+2,MONTH(BD21),DAY(BD21))))</f>
        <v/>
      </c>
    </row>
    <row r="22" spans="1:60">
      <c r="A22" s="128" t="s">
        <v>81</v>
      </c>
      <c r="B22" s="129" t="s">
        <v>82</v>
      </c>
      <c r="C22" s="125" t="s">
        <v>47</v>
      </c>
      <c r="D22" s="18" t="s">
        <v>83</v>
      </c>
      <c r="E22" s="104" t="s">
        <v>69</v>
      </c>
      <c r="F22" s="110">
        <v>41739</v>
      </c>
      <c r="G22" s="89">
        <f>IF(F22="","",DATE(YEAR(F22),MONTH(F22)+6,DAY(F22)))</f>
        <v>41922</v>
      </c>
      <c r="H22" s="116">
        <f>IF(OR(F22="",G22="",G22="NOK",G22="Non Validé"),"",IF(F22="","",DATE(YEAR(F22)+1,MONTH(F22),DAY(F22))))</f>
        <v>42104</v>
      </c>
      <c r="I22" s="116">
        <f>IF(OR(F22="",G22="",G22="NOk",G22="Non Validé",H22="",H22="NOk",H22="Non Validé"),"",IF(F22="","",DATE(YEAR(F22)+1,MONTH(F22)+6,DAY(F22))))</f>
        <v>42287</v>
      </c>
      <c r="J22" s="117">
        <f>IF(OR(F22="",G22="",G22="NOK",G22="Non Validé",H22="",H22="NOk",H22="Non Validé",I22="",I22="Nok",I22="Non Validé"),"",IF(F22="","",DATE(YEAR(F22)+2,MONTH(F22),DAY(F22))))</f>
        <v>42470</v>
      </c>
      <c r="K22" s="110">
        <v>40953</v>
      </c>
      <c r="L22" s="112" t="s">
        <v>121</v>
      </c>
      <c r="M22" s="90" t="str">
        <f>IF(OR(K22="",L22="",L22="NOK",L22="Non Validé"),"",IF(K22="","",DATE(YEAR(K22)+1,MONTH(K22),DAY(K22))))</f>
        <v/>
      </c>
      <c r="N22" s="90" t="str">
        <f>IF(OR(K22="",L22="",L22="NOk",L22="Non Validé",M22="",M22="NOk",M22="Non Validé"),"",IF(K22="","",DATE(YEAR(K22)+1,MONTH(K22)+6,DAY(K22))))</f>
        <v/>
      </c>
      <c r="O22" s="101" t="str">
        <f>IF(OR(K22="",L22="",L22="NOK",L22="Non Validé",M22="",M22="NOk",M22="Non Validé",N22="",N22="Nok",N22="Non Validé"),"",IF(K22="","",DATE(YEAR(K22)+2,MONTH(K22),DAY(K22))))</f>
        <v/>
      </c>
      <c r="P22" s="114">
        <v>41459</v>
      </c>
      <c r="Q22" s="115" t="s">
        <v>120</v>
      </c>
      <c r="R22" s="116">
        <f>IF(OR(P22="",Q22="",Q22="NOK",Q22="Non Validé"),"",IF(P22="","",DATE(YEAR(P22)+1,MONTH(P22),DAY(P22))))</f>
        <v>41824</v>
      </c>
      <c r="S22" s="116">
        <f>IF(OR(P22="",Q22="",Q22="NOk",Q22="Non Validé",R22="",R22="NOk",R22="Non Validé"),"",IF(P22="","",DATE(YEAR(P22)+1,MONTH(P22)+6,DAY(P22))))</f>
        <v>42008</v>
      </c>
      <c r="T22" s="117">
        <f>IF(OR(P22="",Q22="",Q22="NOK",Q22="Non Validé",R22="",R22="NOk",R22="Non Validé",S22="",S22="Nok",S22="Non Validé"),"",IF(P22="","",DATE(YEAR(P22)+2,MONTH(P22),DAY(P22))))</f>
        <v>42189</v>
      </c>
      <c r="U22" s="114">
        <v>41330</v>
      </c>
      <c r="V22" s="115" t="s">
        <v>120</v>
      </c>
      <c r="W22" s="116" t="s">
        <v>120</v>
      </c>
      <c r="X22" s="116">
        <f>IF(OR(U22="",V22="",V22="NOk",V22="Non Validé",W22="",W22="NOk",W22="Non Validé"),"",IF(U22="","",DATE(YEAR(U22)+1,MONTH(U22)+6,DAY(U22))))</f>
        <v>41876</v>
      </c>
      <c r="Y22" s="117">
        <f>IF(OR(U22="",V22="",V22="NOK",V22="Non Validé",W22="",W22="NOk",W22="Non Validé",X22="",X22="Nok",X22="Non Validé"),"",IF(U22="","",DATE(YEAR(U22)+2,MONTH(U22),DAY(U22))))</f>
        <v>42060</v>
      </c>
      <c r="Z22" s="110"/>
      <c r="AA22" s="115" t="str">
        <f>IF(Z22="","",DATE(YEAR(Z22),MONTH(Z22)+6,DAY(Z22)))</f>
        <v/>
      </c>
      <c r="AB22" s="116" t="str">
        <f>IF(OR(Z22="",AA22="",AA22="NOK",AA22="Non Validé"),"",IF(Z22="","",DATE(YEAR(Z22)+1,MONTH(Z22),DAY(Z22))))</f>
        <v/>
      </c>
      <c r="AC22" s="116" t="str">
        <f>IF(OR(Z22="",AA22="",AA22="NOk",AA22="Non Validé",AB22="",AB22="NOk",AB22="Non Validé"),"",IF(Z22="","",DATE(YEAR(Z22)+1,MONTH(Z22)+6,DAY(Z22))))</f>
        <v/>
      </c>
      <c r="AD22" s="117" t="str">
        <f>IF(OR(Z22="",AA22="",AA22="NOK",AA22="Non Validé",AB22="",AB22="NOk",AB22="Non Validé",AC22="",AC22="Nok",AC22="Non Validé"),"",IF(Z22="","",DATE(YEAR(Z22)+2,MONTH(Z22),DAY(Z22))))</f>
        <v/>
      </c>
      <c r="AE22" s="118"/>
      <c r="AF22" s="115" t="str">
        <f>IF(AE22="","",DATE(YEAR(AE22),MONTH(AE22)+6,DAY(AE22)))</f>
        <v/>
      </c>
      <c r="AG22" s="116" t="str">
        <f>IF(OR(AE22="",AF22="",AF22="NOK",AF22="Non Validé"),"",IF(AE22="","",DATE(YEAR(AE22)+1,MONTH(AE22),DAY(AE22))))</f>
        <v/>
      </c>
      <c r="AH22" s="116" t="str">
        <f>IF(OR(AE22="",AF22="",AF22="NOk",AF22="Non Validé",AG22="",AG22="NOk",AG22="Non Validé"),"",IF(AE22="","",DATE(YEAR(AE22)+1,MONTH(AE22)+6,DAY(AE22))))</f>
        <v/>
      </c>
      <c r="AI22" s="117" t="str">
        <f>IF(OR(AE22="",AF22="",AF22="NOK",AF22="Non Validé",AG22="",AG22="NOk",AG22="Non Validé",AH22="",AH22="Nok",AH22="Non Validé"),"",IF(AE22="","",DATE(YEAR(AE22)+2,MONTH(AE22),DAY(AE22))))</f>
        <v/>
      </c>
      <c r="AJ22" s="114">
        <v>41387</v>
      </c>
      <c r="AK22" s="115" t="s">
        <v>120</v>
      </c>
      <c r="AL22" s="116" t="s">
        <v>120</v>
      </c>
      <c r="AM22" s="116">
        <f>IF(OR(AJ22="",AK22="",AK22="NOk",AK22="Non Validé",AL22="",AL22="NOk",AL22="Non Validé"),"",IF(AJ22="","",DATE(YEAR(AJ22)+1,MONTH(AJ22)+6,DAY(AJ22))))</f>
        <v>41935</v>
      </c>
      <c r="AN22" s="117">
        <f>IF(OR(AJ22="",AK22="",AK22="NOK",AK22="Non Validé",AL22="",AL22="NOk",AL22="Non Validé",AM22="",AM22="Nok",AM22="Non Validé"),"",IF(AJ22="","",DATE(YEAR(AJ22)+2,MONTH(AJ22),DAY(AJ22))))</f>
        <v>42117</v>
      </c>
      <c r="AO22" s="114"/>
      <c r="AP22" s="115" t="str">
        <f>IF(AO22="","",DATE(YEAR(AO22),MONTH(AO22)+6,DAY(AO22)))</f>
        <v/>
      </c>
      <c r="AQ22" s="116" t="str">
        <f>IF(OR(AO22="",AP22="",AP22="NOK",AP22="Non Validé"),"",IF(AO22="","",DATE(YEAR(AO22)+1,MONTH(AO22),DAY(AO22))))</f>
        <v/>
      </c>
      <c r="AR22" s="116" t="str">
        <f>IF(OR(AO22="",AP22="",AP22="NOk",AP22="Non Validé",AQ22="",AQ22="NOk",AQ22="Non Validé"),"",IF(AO22="","",DATE(YEAR(AO22)+1,MONTH(AO22)+6,DAY(AO22))))</f>
        <v/>
      </c>
      <c r="AS22" s="117" t="str">
        <f>IF(OR(AO22="",AP22="",AP22="NOK",AP22="Non Validé",AQ22="",AQ22="NOk",AQ22="Non Validé",AR22="",AR22="Nok",AR22="Non Validé"),"",IF(AO22="","",DATE(YEAR(AO22)+2,MONTH(AO22),DAY(AO22))))</f>
        <v/>
      </c>
      <c r="AT22" s="119"/>
      <c r="AU22" s="115" t="str">
        <f>IF(AT22="","",DATE(YEAR(AT22),MONTH(AT22)+6,DAY(AT22)))</f>
        <v/>
      </c>
      <c r="AV22" s="116" t="str">
        <f>IF(OR(AT22="",AU22="",AU22="NOK",AU22="Non Validé"),"",IF(AT22="","",DATE(YEAR(AT22)+1,MONTH(AT22),DAY(AT22))))</f>
        <v/>
      </c>
      <c r="AW22" s="116" t="str">
        <f>IF(OR(AT22="",AU22="",AU22="NOk",AU22="Non Validé",AV22="",AV22="NOk",AV22="Non Validé"),"",IF(AT22="","",DATE(YEAR(AT22)+1,MONTH(AT22)+6,DAY(AT22))))</f>
        <v/>
      </c>
      <c r="AX22" s="117" t="str">
        <f>IF(OR(AT22="",AU22="",AU22="NOK",AU22="Non Validé",AV22="",AV22="NOk",AV22="Non Validé",AW22="",AW22="Nok",AW22="Non Validé"),"",IF(AT22="","",DATE(YEAR(AT22)+2,MONTH(AT22),DAY(AT22))))</f>
        <v/>
      </c>
      <c r="AY22" s="119"/>
      <c r="AZ22" s="115" t="str">
        <f>IF(AY22="","",DATE(YEAR(AY22),MONTH(AY22)+6,DAY(AY22)))</f>
        <v/>
      </c>
      <c r="BA22" s="116" t="str">
        <f>IF(OR(AY22="",AZ22="",AZ22="NOK",AZ22="Non Validé"),"",IF(AY22="","",DATE(YEAR(AY22)+1,MONTH(AY22),DAY(AY22))))</f>
        <v/>
      </c>
      <c r="BB22" s="116" t="str">
        <f>IF(OR(AY22="",AZ22="",AZ22="NOk",AZ22="Non Validé",BA22="",BA22="NOk",BA22="Non Validé"),"",IF(AY22="","",DATE(YEAR(AY22)+1,MONTH(AY22)+6,DAY(AY22))))</f>
        <v/>
      </c>
      <c r="BC22" s="117" t="str">
        <f>IF(OR(AY22="",AZ22="",AZ22="NOK",AZ22="Non Validé",BA22="",BA22="NOk",BA22="Non Validé",BB22="",BB22="Nok",BB22="Non Validé"),"",IF(AY22="","",DATE(YEAR(AY22)+2,MONTH(AY22),DAY(AY22))))</f>
        <v/>
      </c>
      <c r="BD22" s="120"/>
      <c r="BE22" s="115" t="str">
        <f>IF(BD22="","",DATE(YEAR(BD22),MONTH(BD22)+6,DAY(BD22)))</f>
        <v/>
      </c>
      <c r="BF22" s="116" t="str">
        <f>IF(OR(BD22="",BE22="",BE22="NOK",BE22="Non Validé"),"",IF(BD22="","",DATE(YEAR(BD22)+1,MONTH(BD22),DAY(BD22))))</f>
        <v/>
      </c>
      <c r="BG22" s="116" t="str">
        <f>IF(OR(BD22="",BE22="",BE22="NOk",BE22="Non Validé",BF22="",BF22="NOk",BF22="Non Validé"),"",IF(BD22="","",DATE(YEAR(BD22)+1,MONTH(BD22)+6,DAY(BD22))))</f>
        <v/>
      </c>
      <c r="BH22" s="117" t="str">
        <f>IF(OR(BD22="",BE22="",BE22="NOK",BE22="Non Validé",BF22="",BF22="NOk",BF22="Non Validé",BG22="",BG22="Nok",BG22="Non Validé"),"",IF(BD22="","",DATE(YEAR(BD22)+2,MONTH(BD22),DAY(BD22))))</f>
        <v/>
      </c>
    </row>
    <row r="23" spans="1:60">
      <c r="A23" s="128" t="s">
        <v>58</v>
      </c>
      <c r="B23" s="129" t="s">
        <v>59</v>
      </c>
      <c r="C23" s="130" t="s">
        <v>42</v>
      </c>
      <c r="D23" s="60" t="s">
        <v>60</v>
      </c>
      <c r="E23" s="67" t="s">
        <v>38</v>
      </c>
      <c r="F23" s="110"/>
      <c r="G23" s="115" t="str">
        <f>IF(F23="","",DATE(YEAR(F23),MONTH(F23)+6,DAY(F23)))</f>
        <v/>
      </c>
      <c r="H23" s="116" t="str">
        <f>IF(OR(F23="",G23="",G23="NOK",G23="Non Validé"),"",IF(F23="","",DATE(YEAR(F23)+1,MONTH(F23),DAY(F23))))</f>
        <v/>
      </c>
      <c r="I23" s="116" t="str">
        <f>IF(OR(F23="",G23="",G23="NOk",G23="Non Validé",H23="",H23="NOk",H23="Non Validé"),"",IF(F23="","",DATE(YEAR(F23)+1,MONTH(F23)+6,DAY(F23))))</f>
        <v/>
      </c>
      <c r="J23" s="117" t="str">
        <f>IF(OR(F23="",G23="",G23="NOK",G23="Non Validé",H23="",H23="NOk",H23="Non Validé",I23="",I23="Nok",I23="Non Validé"),"",IF(F23="","",DATE(YEAR(F23)+2,MONTH(F23),DAY(F23))))</f>
        <v/>
      </c>
      <c r="K23" s="110">
        <v>41704</v>
      </c>
      <c r="L23" s="126">
        <f>IF(K23="","",DATE(YEAR(K23),MONTH(K23)+6,DAY(K23)))</f>
        <v>41888</v>
      </c>
      <c r="M23" s="90">
        <f>IF(OR(K23="",L23="",L23="NOK",L23="Non Validé"),"",IF(K23="","",DATE(YEAR(K23)+1,MONTH(K23),DAY(K23))))</f>
        <v>42069</v>
      </c>
      <c r="N23" s="90">
        <f>IF(OR(K23="",L23="",L23="NOk",L23="Non Validé",M23="",M23="NOk",M23="Non Validé"),"",IF(K23="","",DATE(YEAR(K23)+1,MONTH(K23)+6,DAY(K23))))</f>
        <v>42253</v>
      </c>
      <c r="O23" s="127">
        <f>IF(OR(K23="",L23="",L23="NOK",L23="Non Validé",M23="",M23="NOk",M23="Non Validé",N23="",N23="Nok",N23="Non Validé"),"",IF(K23="","",DATE(YEAR(K23)+2,MONTH(K23),DAY(K23))))</f>
        <v>42435</v>
      </c>
      <c r="P23" s="118"/>
      <c r="Q23" s="115" t="str">
        <f>IF(P23="","",DATE(YEAR(P23),MONTH(P23)+6,DAY(P23)))</f>
        <v/>
      </c>
      <c r="R23" s="116" t="str">
        <f>IF(OR(P23="",Q23="",Q23="NOK",Q23="Non Validé"),"",IF(P23="","",DATE(YEAR(P23)+1,MONTH(P23),DAY(P23))))</f>
        <v/>
      </c>
      <c r="S23" s="116" t="str">
        <f>IF(OR(P23="",Q23="",Q23="NOk",Q23="Non Validé",R23="",R23="NOk",R23="Non Validé"),"",IF(P23="","",DATE(YEAR(P23)+1,MONTH(P23)+6,DAY(P23))))</f>
        <v/>
      </c>
      <c r="T23" s="117" t="str">
        <f>IF(OR(P23="",Q23="",Q23="NOK",Q23="Non Validé",R23="",R23="NOk",R23="Non Validé",S23="",S23="Nok",S23="Non Validé"),"",IF(P23="","",DATE(YEAR(P23)+2,MONTH(P23),DAY(P23))))</f>
        <v/>
      </c>
      <c r="U23" s="118"/>
      <c r="V23" s="115" t="str">
        <f>IF(U23="","",DATE(YEAR(U23),MONTH(U23)+6,DAY(U23)))</f>
        <v/>
      </c>
      <c r="W23" s="116" t="str">
        <f>IF(OR(U23="",V23="",V23="NOK",V23="Non Validé"),"",IF(U23="","",DATE(YEAR(U23)+1,MONTH(U23),DAY(U23))))</f>
        <v/>
      </c>
      <c r="X23" s="116" t="str">
        <f>IF(OR(U23="",V23="",V23="NOk",V23="Non Validé",W23="",W23="NOk",W23="Non Validé"),"",IF(U23="","",DATE(YEAR(U23)+1,MONTH(U23)+6,DAY(U23))))</f>
        <v/>
      </c>
      <c r="Y23" s="117" t="str">
        <f>IF(OR(U23="",V23="",V23="NOK",V23="Non Validé",W23="",W23="NOk",W23="Non Validé",X23="",X23="Nok",X23="Non Validé"),"",IF(U23="","",DATE(YEAR(U23)+2,MONTH(U23),DAY(U23))))</f>
        <v/>
      </c>
      <c r="Z23" s="111"/>
      <c r="AA23" s="115" t="str">
        <f>IF(Z23="","",DATE(YEAR(Z23),MONTH(Z23)+6,DAY(Z23)))</f>
        <v/>
      </c>
      <c r="AB23" s="116" t="str">
        <f>IF(OR(Z23="",AA23="",AA23="NOK",AA23="Non Validé"),"",IF(Z23="","",DATE(YEAR(Z23)+1,MONTH(Z23),DAY(Z23))))</f>
        <v/>
      </c>
      <c r="AC23" s="116" t="str">
        <f>IF(OR(Z23="",AA23="",AA23="NOk",AA23="Non Validé",AB23="",AB23="NOk",AB23="Non Validé"),"",IF(Z23="","",DATE(YEAR(Z23)+1,MONTH(Z23)+6,DAY(Z23))))</f>
        <v/>
      </c>
      <c r="AD23" s="117" t="str">
        <f>IF(OR(Z23="",AA23="",AA23="NOK",AA23="Non Validé",AB23="",AB23="NOk",AB23="Non Validé",AC23="",AC23="Nok",AC23="Non Validé"),"",IF(Z23="","",DATE(YEAR(Z23)+2,MONTH(Z23),DAY(Z23))))</f>
        <v/>
      </c>
      <c r="AE23" s="118"/>
      <c r="AF23" s="115" t="str">
        <f>IF(AE23="","",DATE(YEAR(AE23),MONTH(AE23)+6,DAY(AE23)))</f>
        <v/>
      </c>
      <c r="AG23" s="116" t="str">
        <f>IF(OR(AE23="",AF23="",AF23="NOK",AF23="Non Validé"),"",IF(AE23="","",DATE(YEAR(AE23)+1,MONTH(AE23),DAY(AE23))))</f>
        <v/>
      </c>
      <c r="AH23" s="116" t="str">
        <f>IF(OR(AE23="",AF23="",AF23="NOk",AF23="Non Validé",AG23="",AG23="NOk",AG23="Non Validé"),"",IF(AE23="","",DATE(YEAR(AE23)+1,MONTH(AE23)+6,DAY(AE23))))</f>
        <v/>
      </c>
      <c r="AI23" s="117" t="str">
        <f>IF(OR(AE23="",AF23="",AF23="NOK",AF23="Non Validé",AG23="",AG23="NOk",AG23="Non Validé",AH23="",AH23="Nok",AH23="Non Validé"),"",IF(AE23="","",DATE(YEAR(AE23)+2,MONTH(AE23),DAY(AE23))))</f>
        <v/>
      </c>
      <c r="AJ23" s="118"/>
      <c r="AK23" s="115" t="str">
        <f>IF(AJ23="","",DATE(YEAR(AJ23),MONTH(AJ23)+6,DAY(AJ23)))</f>
        <v/>
      </c>
      <c r="AL23" s="116" t="str">
        <f>IF(OR(AJ23="",AK23="",AK23="NOK",AK23="Non Validé"),"",IF(AJ23="","",DATE(YEAR(AJ23)+1,MONTH(AJ23),DAY(AJ23))))</f>
        <v/>
      </c>
      <c r="AM23" s="116" t="str">
        <f>IF(OR(AJ23="",AK23="",AK23="NOk",AK23="Non Validé",AL23="",AL23="NOk",AL23="Non Validé"),"",IF(AJ23="","",DATE(YEAR(AJ23)+1,MONTH(AJ23)+6,DAY(AJ23))))</f>
        <v/>
      </c>
      <c r="AN23" s="117" t="str">
        <f>IF(OR(AJ23="",AK23="",AK23="NOK",AK23="Non Validé",AL23="",AL23="NOk",AL23="Non Validé",AM23="",AM23="Nok",AM23="Non Validé"),"",IF(AJ23="","",DATE(YEAR(AJ23)+2,MONTH(AJ23),DAY(AJ23))))</f>
        <v/>
      </c>
      <c r="AO23" s="118"/>
      <c r="AP23" s="115" t="str">
        <f>IF(AO23="","",DATE(YEAR(AO23),MONTH(AO23)+6,DAY(AO23)))</f>
        <v/>
      </c>
      <c r="AQ23" s="116" t="str">
        <f>IF(OR(AO23="",AP23="",AP23="NOK",AP23="Non Validé"),"",IF(AO23="","",DATE(YEAR(AO23)+1,MONTH(AO23),DAY(AO23))))</f>
        <v/>
      </c>
      <c r="AR23" s="116" t="str">
        <f>IF(OR(AO23="",AP23="",AP23="NOk",AP23="Non Validé",AQ23="",AQ23="NOk",AQ23="Non Validé"),"",IF(AO23="","",DATE(YEAR(AO23)+1,MONTH(AO23)+6,DAY(AO23))))</f>
        <v/>
      </c>
      <c r="AS23" s="117" t="str">
        <f>IF(OR(AO23="",AP23="",AP23="NOK",AP23="Non Validé",AQ23="",AQ23="NOk",AQ23="Non Validé",AR23="",AR23="Nok",AR23="Non Validé"),"",IF(AO23="","",DATE(YEAR(AO23)+2,MONTH(AO23),DAY(AO23))))</f>
        <v/>
      </c>
      <c r="AT23" s="119"/>
      <c r="AU23" s="115" t="str">
        <f>IF(AT23="","",DATE(YEAR(AT23),MONTH(AT23)+6,DAY(AT23)))</f>
        <v/>
      </c>
      <c r="AV23" s="116" t="str">
        <f>IF(OR(AT23="",AU23="",AU23="NOK",AU23="Non Validé"),"",IF(AT23="","",DATE(YEAR(AT23)+1,MONTH(AT23),DAY(AT23))))</f>
        <v/>
      </c>
      <c r="AW23" s="116" t="str">
        <f>IF(OR(AT23="",AU23="",AU23="NOk",AU23="Non Validé",AV23="",AV23="NOk",AV23="Non Validé"),"",IF(AT23="","",DATE(YEAR(AT23)+1,MONTH(AT23)+6,DAY(AT23))))</f>
        <v/>
      </c>
      <c r="AX23" s="117" t="str">
        <f>IF(OR(AT23="",AU23="",AU23="NOK",AU23="Non Validé",AV23="",AV23="NOk",AV23="Non Validé",AW23="",AW23="Nok",AW23="Non Validé"),"",IF(AT23="","",DATE(YEAR(AT23)+2,MONTH(AT23),DAY(AT23))))</f>
        <v/>
      </c>
      <c r="AY23" s="119"/>
      <c r="AZ23" s="115" t="str">
        <f>IF(AY23="","",DATE(YEAR(AY23),MONTH(AY23)+6,DAY(AY23)))</f>
        <v/>
      </c>
      <c r="BA23" s="116" t="str">
        <f>IF(OR(AY23="",AZ23="",AZ23="NOK",AZ23="Non Validé"),"",IF(AY23="","",DATE(YEAR(AY23)+1,MONTH(AY23),DAY(AY23))))</f>
        <v/>
      </c>
      <c r="BB23" s="116" t="str">
        <f>IF(OR(AY23="",AZ23="",AZ23="NOk",AZ23="Non Validé",BA23="",BA23="NOk",BA23="Non Validé"),"",IF(AY23="","",DATE(YEAR(AY23)+1,MONTH(AY23)+6,DAY(AY23))))</f>
        <v/>
      </c>
      <c r="BC23" s="117" t="str">
        <f>IF(OR(AY23="",AZ23="",AZ23="NOK",AZ23="Non Validé",BA23="",BA23="NOk",BA23="Non Validé",BB23="",BB23="Nok",BB23="Non Validé"),"",IF(AY23="","",DATE(YEAR(AY23)+2,MONTH(AY23),DAY(AY23))))</f>
        <v/>
      </c>
      <c r="BD23" s="120"/>
      <c r="BE23" s="115" t="str">
        <f>IF(BD23="","",DATE(YEAR(BD23),MONTH(BD23)+6,DAY(BD23)))</f>
        <v/>
      </c>
      <c r="BF23" s="116" t="str">
        <f>IF(OR(BD23="",BE23="",BE23="NOK",BE23="Non Validé"),"",IF(BD23="","",DATE(YEAR(BD23)+1,MONTH(BD23),DAY(BD23))))</f>
        <v/>
      </c>
      <c r="BG23" s="116" t="str">
        <f>IF(OR(BD23="",BE23="",BE23="NOk",BE23="Non Validé",BF23="",BF23="NOk",BF23="Non Validé"),"",IF(BD23="","",DATE(YEAR(BD23)+1,MONTH(BD23)+6,DAY(BD23))))</f>
        <v/>
      </c>
      <c r="BH23" s="117" t="str">
        <f>IF(OR(BD23="",BE23="",BE23="NOK",BE23="Non Validé",BF23="",BF23="NOk",BF23="Non Validé",BG23="",BG23="Nok",BG23="Non Validé"),"",IF(BD23="","",DATE(YEAR(BD23)+2,MONTH(BD23),DAY(BD23))))</f>
        <v/>
      </c>
    </row>
    <row r="24" spans="1:60">
      <c r="A24" s="123" t="s">
        <v>66</v>
      </c>
      <c r="B24" s="124" t="s">
        <v>67</v>
      </c>
      <c r="C24" s="125" t="s">
        <v>68</v>
      </c>
      <c r="D24" s="18" t="s">
        <v>60</v>
      </c>
      <c r="E24" s="105" t="s">
        <v>69</v>
      </c>
      <c r="F24" s="131"/>
      <c r="G24" s="106" t="str">
        <f>IF(F24="","",DATE(YEAR(F24),MONTH(F24)+6,DAY(F24)))</f>
        <v/>
      </c>
      <c r="H24" s="107" t="str">
        <f>IF(OR(F24="",G24="",G24="NOK",G24="Non Validé"),"",IF(F24="","",DATE(YEAR(F24)+1,MONTH(F24),DAY(F24))))</f>
        <v/>
      </c>
      <c r="I24" s="162" t="str">
        <f>IF(OR(F24="",G24="",G24="NOk",G24="Non Validé",H24="",H24="NOk",H24="Non Validé"),"",IF(F24="","",DATE(YEAR(F24)+1,MONTH(F24)+6,DAY(F24))))</f>
        <v/>
      </c>
      <c r="J24" s="91" t="str">
        <f>IF(OR(F24="",G24="",G24="NOK",G24="Non Validé",H24="",H24="NOk",H24="Non Validé",I24="",I24="Nok",I24="Non Validé"),"",IF(F24="","",DATE(YEAR(F24)+2,MONTH(F24),DAY(F24))))</f>
        <v/>
      </c>
      <c r="K24" s="55">
        <v>41317</v>
      </c>
      <c r="L24" s="112" t="s">
        <v>120</v>
      </c>
      <c r="M24" s="90" t="s">
        <v>120</v>
      </c>
      <c r="N24" s="90">
        <f>IF(OR(K24="",L24="",L24="NOk",L24="Non Validé",M24="",M24="NOk",M24="Non Validé"),"",IF(K24="","",DATE(YEAR(K24)+1,MONTH(K24)+6,DAY(K24))))</f>
        <v>41863</v>
      </c>
      <c r="O24" s="113">
        <f>IF(OR(K24="",L24="",L24="NOK",L24="Non Validé",M24="",M24="NOk",M24="Non Validé",N24="",N24="Nok",N24="Non Validé"),"",IF(K24="","",DATE(YEAR(K24)+2,MONTH(K24),DAY(K24))))</f>
        <v>42047</v>
      </c>
      <c r="P24" s="135"/>
      <c r="Q24" s="89" t="str">
        <f>IF(P24="","",DATE(YEAR(P24),MONTH(P24)+6,DAY(P24)))</f>
        <v/>
      </c>
      <c r="R24" s="90" t="str">
        <f>IF(OR(P24="",Q24="",Q24="NOK",Q24="Non Validé"),"",IF(P24="","",DATE(YEAR(P24)+1,MONTH(P24),DAY(P24))))</f>
        <v/>
      </c>
      <c r="S24" s="90" t="str">
        <f>IF(OR(P24="",Q24="",Q24="NOk",Q24="Non Validé",R24="",R24="NOk",R24="Non Validé"),"",IF(P24="","",DATE(YEAR(P24)+1,MONTH(P24)+6,DAY(P24))))</f>
        <v/>
      </c>
      <c r="T24" s="91" t="str">
        <f>IF(OR(P24="",Q24="",Q24="NOK",Q24="Non Validé",R24="",R24="NOk",R24="Non Validé",S24="",S24="Nok",S24="Non Validé"),"",IF(P24="","",DATE(YEAR(P24)+2,MONTH(P24),DAY(P24))))</f>
        <v/>
      </c>
      <c r="U24" s="135"/>
      <c r="V24" s="89" t="str">
        <f>IF(U24="","",DATE(YEAR(U24),MONTH(U24)+6,DAY(U24)))</f>
        <v/>
      </c>
      <c r="W24" s="90" t="str">
        <f>IF(OR(U24="",V24="",V24="NOK",V24="Non Validé"),"",IF(U24="","",DATE(YEAR(U24)+1,MONTH(U24),DAY(U24))))</f>
        <v/>
      </c>
      <c r="X24" s="90" t="str">
        <f>IF(OR(U24="",V24="",V24="NOk",V24="Non Validé",W24="",W24="NOk",W24="Non Validé"),"",IF(U24="","",DATE(YEAR(U24)+1,MONTH(U24)+6,DAY(U24))))</f>
        <v/>
      </c>
      <c r="Y24" s="91" t="str">
        <f>IF(OR(U24="",V24="",V24="NOK",V24="Non Validé",W24="",W24="NOk",W24="Non Validé",X24="",X24="Nok",X24="Non Validé"),"",IF(U24="","",DATE(YEAR(U24)+2,MONTH(U24),DAY(U24))))</f>
        <v/>
      </c>
      <c r="Z24" s="55"/>
      <c r="AA24" s="89" t="str">
        <f>IF(Z24="","",DATE(YEAR(Z24),MONTH(Z24)+6,DAY(Z24)))</f>
        <v/>
      </c>
      <c r="AB24" s="90" t="str">
        <f>IF(OR(Z24="",AA24="",AA24="NOK",AA24="Non Validé"),"",IF(Z24="","",DATE(YEAR(Z24)+1,MONTH(Z24),DAY(Z24))))</f>
        <v/>
      </c>
      <c r="AC24" s="90" t="str">
        <f>IF(OR(Z24="",AA24="",AA24="NOk",AA24="Non Validé",AB24="",AB24="NOk",AB24="Non Validé"),"",IF(Z24="","",DATE(YEAR(Z24)+1,MONTH(Z24)+6,DAY(Z24))))</f>
        <v/>
      </c>
      <c r="AD24" s="91" t="str">
        <f>IF(OR(Z24="",AA24="",AA24="NOK",AA24="Non Validé",AB24="",AB24="NOk",AB24="Non Validé",AC24="",AC24="Nok",AC24="Non Validé"),"",IF(Z24="","",DATE(YEAR(Z24)+2,MONTH(Z24),DAY(Z24))))</f>
        <v/>
      </c>
      <c r="AE24" s="135"/>
      <c r="AF24" s="89" t="str">
        <f>IF(AE24="","",DATE(YEAR(AE24),MONTH(AE24)+6,DAY(AE24)))</f>
        <v/>
      </c>
      <c r="AG24" s="90" t="str">
        <f>IF(OR(AE24="",AF24="",AF24="NOK",AF24="Non Validé"),"",IF(AE24="","",DATE(YEAR(AE24)+1,MONTH(AE24),DAY(AE24))))</f>
        <v/>
      </c>
      <c r="AH24" s="90" t="str">
        <f>IF(OR(AE24="",AF24="",AF24="NOk",AF24="Non Validé",AG24="",AG24="NOk",AG24="Non Validé"),"",IF(AE24="","",DATE(YEAR(AE24)+1,MONTH(AE24)+6,DAY(AE24))))</f>
        <v/>
      </c>
      <c r="AI24" s="91" t="str">
        <f>IF(OR(AE24="",AF24="",AF24="NOK",AF24="Non Validé",AG24="",AG24="NOk",AG24="Non Validé",AH24="",AH24="Nok",AH24="Non Validé"),"",IF(AE24="","",DATE(YEAR(AE24)+2,MONTH(AE24),DAY(AE24))))</f>
        <v/>
      </c>
      <c r="AJ24" s="135"/>
      <c r="AK24" s="89" t="str">
        <f>IF(AJ24="","",DATE(YEAR(AJ24),MONTH(AJ24)+6,DAY(AJ24)))</f>
        <v/>
      </c>
      <c r="AL24" s="90" t="str">
        <f>IF(OR(AJ24="",AK24="",AK24="NOK",AK24="Non Validé"),"",IF(AJ24="","",DATE(YEAR(AJ24)+1,MONTH(AJ24),DAY(AJ24))))</f>
        <v/>
      </c>
      <c r="AM24" s="90" t="str">
        <f>IF(OR(AJ24="",AK24="",AK24="NOk",AK24="Non Validé",AL24="",AL24="NOk",AL24="Non Validé"),"",IF(AJ24="","",DATE(YEAR(AJ24)+1,MONTH(AJ24)+6,DAY(AJ24))))</f>
        <v/>
      </c>
      <c r="AN24" s="91" t="str">
        <f>IF(OR(AJ24="",AK24="",AK24="NOK",AK24="Non Validé",AL24="",AL24="NOk",AL24="Non Validé",AM24="",AM24="Nok",AM24="Non Validé"),"",IF(AJ24="","",DATE(YEAR(AJ24)+2,MONTH(AJ24),DAY(AJ24))))</f>
        <v/>
      </c>
      <c r="AO24" s="135"/>
      <c r="AP24" s="89" t="str">
        <f>IF(AO24="","",DATE(YEAR(AO24),MONTH(AO24)+6,DAY(AO24)))</f>
        <v/>
      </c>
      <c r="AQ24" s="90" t="str">
        <f>IF(OR(AO24="",AP24="",AP24="NOK",AP24="Non Validé"),"",IF(AO24="","",DATE(YEAR(AO24)+1,MONTH(AO24),DAY(AO24))))</f>
        <v/>
      </c>
      <c r="AR24" s="90" t="str">
        <f>IF(OR(AO24="",AP24="",AP24="NOk",AP24="Non Validé",AQ24="",AQ24="NOk",AQ24="Non Validé"),"",IF(AO24="","",DATE(YEAR(AO24)+1,MONTH(AO24)+6,DAY(AO24))))</f>
        <v/>
      </c>
      <c r="AS24" s="91" t="str">
        <f>IF(OR(AO24="",AP24="",AP24="NOK",AP24="Non Validé",AQ24="",AQ24="NOk",AQ24="Non Validé",AR24="",AR24="Nok",AR24="Non Validé"),"",IF(AO24="","",DATE(YEAR(AO24)+2,MONTH(AO24),DAY(AO24))))</f>
        <v/>
      </c>
      <c r="AT24" s="133"/>
      <c r="AU24" s="89" t="str">
        <f>IF(AT24="","",DATE(YEAR(AT24),MONTH(AT24)+6,DAY(AT24)))</f>
        <v/>
      </c>
      <c r="AV24" s="90" t="str">
        <f>IF(OR(AT24="",AU24="",AU24="NOK",AU24="Non Validé"),"",IF(AT24="","",DATE(YEAR(AT24)+1,MONTH(AT24),DAY(AT24))))</f>
        <v/>
      </c>
      <c r="AW24" s="90" t="str">
        <f>IF(OR(AT24="",AU24="",AU24="NOk",AU24="Non Validé",AV24="",AV24="NOk",AV24="Non Validé"),"",IF(AT24="","",DATE(YEAR(AT24)+1,MONTH(AT24)+6,DAY(AT24))))</f>
        <v/>
      </c>
      <c r="AX24" s="91" t="str">
        <f>IF(OR(AT24="",AU24="",AU24="NOK",AU24="Non Validé",AV24="",AV24="NOk",AV24="Non Validé",AW24="",AW24="Nok",AW24="Non Validé"),"",IF(AT24="","",DATE(YEAR(AT24)+2,MONTH(AT24),DAY(AT24))))</f>
        <v/>
      </c>
      <c r="AY24" s="133"/>
      <c r="AZ24" s="89" t="str">
        <f>IF(AY24="","",DATE(YEAR(AY24),MONTH(AY24)+6,DAY(AY24)))</f>
        <v/>
      </c>
      <c r="BA24" s="90" t="str">
        <f>IF(OR(AY24="",AZ24="",AZ24="NOK",AZ24="Non Validé"),"",IF(AY24="","",DATE(YEAR(AY24)+1,MONTH(AY24),DAY(AY24))))</f>
        <v/>
      </c>
      <c r="BB24" s="90" t="str">
        <f>IF(OR(AY24="",AZ24="",AZ24="NOk",AZ24="Non Validé",BA24="",BA24="NOk",BA24="Non Validé"),"",IF(AY24="","",DATE(YEAR(AY24)+1,MONTH(AY24)+6,DAY(AY24))))</f>
        <v/>
      </c>
      <c r="BC24" s="91" t="str">
        <f>IF(OR(AY24="",AZ24="",AZ24="NOK",AZ24="Non Validé",BA24="",BA24="NOk",BA24="Non Validé",BB24="",BB24="Nok",BB24="Non Validé"),"",IF(AY24="","",DATE(YEAR(AY24)+2,MONTH(AY24),DAY(AY24))))</f>
        <v/>
      </c>
      <c r="BD24" s="23"/>
      <c r="BE24" s="89" t="str">
        <f>IF(BD24="","",DATE(YEAR(BD24),MONTH(BD24)+6,DAY(BD24)))</f>
        <v/>
      </c>
      <c r="BF24" s="90" t="str">
        <f>IF(OR(BD24="",BE24="",BE24="NOK",BE24="Non Validé"),"",IF(BD24="","",DATE(YEAR(BD24)+1,MONTH(BD24),DAY(BD24))))</f>
        <v/>
      </c>
      <c r="BG24" s="90" t="str">
        <f>IF(OR(BD24="",BE24="",BE24="NOk",BE24="Non Validé",BF24="",BF24="NOk",BF24="Non Validé"),"",IF(BD24="","",DATE(YEAR(BD24)+1,MONTH(BD24)+6,DAY(BD24))))</f>
        <v/>
      </c>
      <c r="BH24" s="91" t="str">
        <f>IF(OR(BD24="",BE24="",BE24="NOK",BE24="Non Validé",BF24="",BF24="NOk",BF24="Non Validé",BG24="",BG24="Nok",BG24="Non Validé"),"",IF(BD24="","",DATE(YEAR(BD24)+2,MONTH(BD24),DAY(BD24))))</f>
        <v/>
      </c>
    </row>
    <row r="25" spans="1:60">
      <c r="A25" s="128" t="s">
        <v>95</v>
      </c>
      <c r="B25" s="129" t="s">
        <v>96</v>
      </c>
      <c r="C25" s="125" t="s">
        <v>42</v>
      </c>
      <c r="D25" s="18" t="s">
        <v>60</v>
      </c>
      <c r="E25" s="67" t="s">
        <v>69</v>
      </c>
      <c r="F25" s="131">
        <v>41739</v>
      </c>
      <c r="G25" s="89">
        <f>IF(F25="","",DATE(YEAR(F25),MONTH(F25)+6,DAY(F25)))</f>
        <v>41922</v>
      </c>
      <c r="H25" s="90">
        <f>IF(OR(F25="",G25="",G25="NOK",G25="Non Validé"),"",IF(F25="","",DATE(YEAR(F25)+1,MONTH(F25),DAY(F25))))</f>
        <v>42104</v>
      </c>
      <c r="I25" s="90">
        <f>IF(F25="","",DATE(YEAR(F25)+1,MONTH(F25)+6,DAY(F25)))</f>
        <v>42287</v>
      </c>
      <c r="J25" s="91">
        <f>IF(OR(F25="",I25="",I25="Nok",I25="Non Validé"),"",IF(F25="","",DATE(YEAR(F25)+2,MONTH(F25),DAY(F25))))</f>
        <v>42470</v>
      </c>
      <c r="K25" s="131">
        <v>41352</v>
      </c>
      <c r="L25" s="112" t="s">
        <v>120</v>
      </c>
      <c r="M25" s="90" t="s">
        <v>120</v>
      </c>
      <c r="N25" s="90">
        <f>IF(OR(K25="",L25="",L25="NOk",L25="Non Validé",M25="",M25="NOk",M25="Non Validé"),"",IF(K25="","",DATE(YEAR(K25)+1,MONTH(K25)+6,DAY(K25))))</f>
        <v>41901</v>
      </c>
      <c r="O25" s="113">
        <f>IF(OR(K25="",L25="",L25="NOK",L25="Non Validé",M25="",M25="NOk",M25="Non Validé",N25="",N25="Nok",N25="Non Validé"),"",IF(K25="","",DATE(YEAR(K25)+2,MONTH(K25),DAY(K25))))</f>
        <v>42082</v>
      </c>
      <c r="P25" s="132"/>
      <c r="Q25" s="89" t="str">
        <f>IF(P25="","",DATE(YEAR(P25),MONTH(P25)+6,DAY(P25)))</f>
        <v/>
      </c>
      <c r="R25" s="90" t="str">
        <f>IF(OR(P25="",Q25="",Q25="NOK",Q25="Non Validé"),"",IF(P25="","",DATE(YEAR(P25)+1,MONTH(P25),DAY(P25))))</f>
        <v/>
      </c>
      <c r="S25" s="90" t="str">
        <f>IF(OR(P25="",Q25="",Q25="NOk",Q25="Non Validé",R25="",R25="NOk",R25="Non Validé"),"",IF(P25="","",DATE(YEAR(P25)+1,MONTH(P25)+6,DAY(P25))))</f>
        <v/>
      </c>
      <c r="T25" s="91" t="str">
        <f>IF(OR(P25="",Q25="",Q25="NOK",Q25="Non Validé",R25="",R25="NOk",R25="Non Validé",S25="",S25="Nok",S25="Non Validé"),"",IF(P25="","",DATE(YEAR(P25)+2,MONTH(P25),DAY(P25))))</f>
        <v/>
      </c>
      <c r="U25" s="132"/>
      <c r="V25" s="89" t="str">
        <f>IF(U25="","",DATE(YEAR(U25),MONTH(U25)+6,DAY(U25)))</f>
        <v/>
      </c>
      <c r="W25" s="90" t="str">
        <f>IF(OR(U25="",V25="",V25="NOK",V25="Non Validé"),"",IF(U25="","",DATE(YEAR(U25)+1,MONTH(U25),DAY(U25))))</f>
        <v/>
      </c>
      <c r="X25" s="90" t="str">
        <f>IF(OR(U25="",V25="",V25="NOk",V25="Non Validé",W25="",W25="NOk",W25="Non Validé"),"",IF(U25="","",DATE(YEAR(U25)+1,MONTH(U25)+6,DAY(U25))))</f>
        <v/>
      </c>
      <c r="Y25" s="91" t="str">
        <f>IF(OR(U25="",V25="",V25="NOK",V25="Non Validé",W25="",W25="NOk",W25="Non Validé",X25="",X25="Nok",X25="Non Validé"),"",IF(U25="","",DATE(YEAR(U25)+2,MONTH(U25),DAY(U25))))</f>
        <v/>
      </c>
      <c r="Z25" s="129"/>
      <c r="AA25" s="89" t="str">
        <f>IF(Z25="","",DATE(YEAR(Z25),MONTH(Z25)+6,DAY(Z25)))</f>
        <v/>
      </c>
      <c r="AB25" s="90" t="str">
        <f>IF(OR(Z25="",AA25="",AA25="NOK",AA25="Non Validé"),"",IF(Z25="","",DATE(YEAR(Z25)+1,MONTH(Z25),DAY(Z25))))</f>
        <v/>
      </c>
      <c r="AC25" s="90" t="str">
        <f>IF(OR(Z25="",AA25="",AA25="NOk",AA25="Non Validé",AB25="",AB25="NOk",AB25="Non Validé"),"",IF(Z25="","",DATE(YEAR(Z25)+1,MONTH(Z25)+6,DAY(Z25))))</f>
        <v/>
      </c>
      <c r="AD25" s="91" t="str">
        <f>IF(OR(Z25="",AA25="",AA25="NOK",AA25="Non Validé",AB25="",AB25="NOk",AB25="Non Validé",AC25="",AC25="Nok",AC25="Non Validé"),"",IF(Z25="","",DATE(YEAR(Z25)+2,MONTH(Z25),DAY(Z25))))</f>
        <v/>
      </c>
      <c r="AE25" s="132"/>
      <c r="AF25" s="89" t="str">
        <f>IF(AE25="","",DATE(YEAR(AE25),MONTH(AE25)+6,DAY(AE25)))</f>
        <v/>
      </c>
      <c r="AG25" s="90" t="str">
        <f>IF(OR(AE25="",AF25="",AF25="NOK",AF25="Non Validé"),"",IF(AE25="","",DATE(YEAR(AE25)+1,MONTH(AE25),DAY(AE25))))</f>
        <v/>
      </c>
      <c r="AH25" s="90" t="str">
        <f>IF(OR(AE25="",AF25="",AF25="NOk",AF25="Non Validé",AG25="",AG25="NOk",AG25="Non Validé"),"",IF(AE25="","",DATE(YEAR(AE25)+1,MONTH(AE25)+6,DAY(AE25))))</f>
        <v/>
      </c>
      <c r="AI25" s="91" t="str">
        <f>IF(OR(AE25="",AF25="",AF25="NOK",AF25="Non Validé",AG25="",AG25="NOk",AG25="Non Validé",AH25="",AH25="Nok",AH25="Non Validé"),"",IF(AE25="","",DATE(YEAR(AE25)+2,MONTH(AE25),DAY(AE25))))</f>
        <v/>
      </c>
      <c r="AJ25" s="132"/>
      <c r="AK25" s="89" t="str">
        <f>IF(AJ25="","",DATE(YEAR(AJ25),MONTH(AJ25)+6,DAY(AJ25)))</f>
        <v/>
      </c>
      <c r="AL25" s="90" t="str">
        <f>IF(OR(AJ25="",AK25="",AK25="NOK",AK25="Non Validé"),"",IF(AJ25="","",DATE(YEAR(AJ25)+1,MONTH(AJ25),DAY(AJ25))))</f>
        <v/>
      </c>
      <c r="AM25" s="90" t="str">
        <f>IF(OR(AJ25="",AK25="",AK25="NOk",AK25="Non Validé",AL25="",AL25="NOk",AL25="Non Validé"),"",IF(AJ25="","",DATE(YEAR(AJ25)+1,MONTH(AJ25)+6,DAY(AJ25))))</f>
        <v/>
      </c>
      <c r="AN25" s="91" t="str">
        <f>IF(OR(AJ25="",AK25="",AK25="NOK",AK25="Non Validé",AL25="",AL25="NOk",AL25="Non Validé",AM25="",AM25="Nok",AM25="Non Validé"),"",IF(AJ25="","",DATE(YEAR(AJ25)+2,MONTH(AJ25),DAY(AJ25))))</f>
        <v/>
      </c>
      <c r="AO25" s="132"/>
      <c r="AP25" s="89" t="str">
        <f>IF(AO25="","",DATE(YEAR(AO25),MONTH(AO25)+6,DAY(AO25)))</f>
        <v/>
      </c>
      <c r="AQ25" s="90" t="str">
        <f>IF(OR(AO25="",AP25="",AP25="NOK",AP25="Non Validé"),"",IF(AO25="","",DATE(YEAR(AO25)+1,MONTH(AO25),DAY(AO25))))</f>
        <v/>
      </c>
      <c r="AR25" s="90" t="str">
        <f>IF(OR(AO25="",AP25="",AP25="NOk",AP25="Non Validé",AQ25="",AQ25="NOk",AQ25="Non Validé"),"",IF(AO25="","",DATE(YEAR(AO25)+1,MONTH(AO25)+6,DAY(AO25))))</f>
        <v/>
      </c>
      <c r="AS25" s="91" t="str">
        <f>IF(OR(AO25="",AP25="",AP25="NOK",AP25="Non Validé",AQ25="",AQ25="NOk",AQ25="Non Validé",AR25="",AR25="Nok",AR25="Non Validé"),"",IF(AO25="","",DATE(YEAR(AO25)+2,MONTH(AO25),DAY(AO25))))</f>
        <v/>
      </c>
      <c r="AT25" s="133"/>
      <c r="AU25" s="89" t="str">
        <f>IF(AT25="","",DATE(YEAR(AT25),MONTH(AT25)+6,DAY(AT25)))</f>
        <v/>
      </c>
      <c r="AV25" s="90" t="str">
        <f>IF(OR(AT25="",AU25="",AU25="NOK",AU25="Non Validé"),"",IF(AT25="","",DATE(YEAR(AT25)+1,MONTH(AT25),DAY(AT25))))</f>
        <v/>
      </c>
      <c r="AW25" s="90" t="str">
        <f>IF(OR(AT25="",AU25="",AU25="NOk",AU25="Non Validé",AV25="",AV25="NOk",AV25="Non Validé"),"",IF(AT25="","",DATE(YEAR(AT25)+1,MONTH(AT25)+6,DAY(AT25))))</f>
        <v/>
      </c>
      <c r="AX25" s="91" t="str">
        <f>IF(OR(AT25="",AU25="",AU25="NOK",AU25="Non Validé",AV25="",AV25="NOk",AV25="Non Validé",AW25="",AW25="Nok",AW25="Non Validé"),"",IF(AT25="","",DATE(YEAR(AT25)+2,MONTH(AT25),DAY(AT25))))</f>
        <v/>
      </c>
      <c r="AY25" s="133"/>
      <c r="AZ25" s="89" t="str">
        <f>IF(AY25="","",DATE(YEAR(AY25),MONTH(AY25)+6,DAY(AY25)))</f>
        <v/>
      </c>
      <c r="BA25" s="90" t="str">
        <f>IF(OR(AY25="",AZ25="",AZ25="NOK",AZ25="Non Validé"),"",IF(AY25="","",DATE(YEAR(AY25)+1,MONTH(AY25),DAY(AY25))))</f>
        <v/>
      </c>
      <c r="BB25" s="90" t="str">
        <f>IF(OR(AY25="",AZ25="",AZ25="NOk",AZ25="Non Validé",BA25="",BA25="NOk",BA25="Non Validé"),"",IF(AY25="","",DATE(YEAR(AY25)+1,MONTH(AY25)+6,DAY(AY25))))</f>
        <v/>
      </c>
      <c r="BC25" s="91" t="str">
        <f>IF(OR(AY25="",AZ25="",AZ25="NOK",AZ25="Non Validé",BA25="",BA25="NOk",BA25="Non Validé",BB25="",BB25="Nok",BB25="Non Validé"),"",IF(AY25="","",DATE(YEAR(AY25)+2,MONTH(AY25),DAY(AY25))))</f>
        <v/>
      </c>
      <c r="BD25" s="23"/>
      <c r="BE25" s="89" t="str">
        <f>IF(BD25="","",DATE(YEAR(BD25),MONTH(BD25)+6,DAY(BD25)))</f>
        <v/>
      </c>
      <c r="BF25" s="90" t="str">
        <f>IF(OR(BD25="",BE25="",BE25="NOK",BE25="Non Validé"),"",IF(BD25="","",DATE(YEAR(BD25)+1,MONTH(BD25),DAY(BD25))))</f>
        <v/>
      </c>
      <c r="BG25" s="90" t="str">
        <f>IF(OR(BD25="",BE25="",BE25="NOk",BE25="Non Validé",BF25="",BF25="NOk",BF25="Non Validé"),"",IF(BD25="","",DATE(YEAR(BD25)+1,MONTH(BD25)+6,DAY(BD25))))</f>
        <v/>
      </c>
      <c r="BH25" s="91" t="str">
        <f>IF(OR(BD25="",BE25="",BE25="NOK",BE25="Non Validé",BF25="",BF25="NOk",BF25="Non Validé",BG25="",BG25="Nok",BG25="Non Validé"),"",IF(BD25="","",DATE(YEAR(BD25)+2,MONTH(BD25),DAY(BD25))))</f>
        <v/>
      </c>
    </row>
  </sheetData>
  <autoFilter ref="A5:BH5">
    <sortState ref="A6:BH25">
      <sortCondition ref="D5"/>
    </sortState>
  </autoFilter>
  <mergeCells count="11">
    <mergeCell ref="AE4:AI4"/>
    <mergeCell ref="F4:J4"/>
    <mergeCell ref="K4:O4"/>
    <mergeCell ref="P4:T4"/>
    <mergeCell ref="U4:Y4"/>
    <mergeCell ref="Z4:AD4"/>
    <mergeCell ref="AJ4:AN4"/>
    <mergeCell ref="AO4:AS4"/>
    <mergeCell ref="AT4:AX4"/>
    <mergeCell ref="AY4:BC4"/>
    <mergeCell ref="BD4:BH4"/>
  </mergeCells>
  <conditionalFormatting sqref="AZ6 AZ21:AZ23">
    <cfRule type="containsText" dxfId="813" priority="809" operator="containsText" text="Non Validé">
      <formula>NOT(ISERROR(SEARCH("Non Validé",AZ6)))</formula>
    </cfRule>
  </conditionalFormatting>
  <conditionalFormatting sqref="L23:O25 AF6:AI6 AA6:AD6 V6:Y6 Q6:T6 L6:O6 AK6:AN6 L21:O21 AK21:AN25 Q21:T25 V21:Y25 AA21:AD25 AF21:AI25">
    <cfRule type="timePeriod" dxfId="812" priority="797" timePeriod="nextMonth">
      <formula>AND(MONTH(L6)=MONTH(EDATE(TODAY(),0+1)),YEAR(L6)=YEAR(EDATE(TODAY(),0+1)))</formula>
    </cfRule>
    <cfRule type="timePeriod" dxfId="811" priority="810" timePeriod="thisMonth">
      <formula>AND(MONTH(L6)=MONTH(TODAY()),YEAR(L6)=YEAR(TODAY()))</formula>
    </cfRule>
    <cfRule type="containsText" dxfId="810" priority="811" operator="containsText" text="Non Validé">
      <formula>NOT(ISERROR(SEARCH("Non Validé",L6)))</formula>
    </cfRule>
    <cfRule type="containsText" dxfId="809" priority="812" operator="containsText" text="NOk">
      <formula>NOT(ISERROR(SEARCH("NOk",L6)))</formula>
    </cfRule>
    <cfRule type="expression" dxfId="808" priority="813">
      <formula>L6&lt;TODAY()+11</formula>
    </cfRule>
    <cfRule type="containsText" dxfId="807" priority="814" operator="containsText" text="Validé">
      <formula>NOT(ISERROR(SEARCH("Validé",L6)))</formula>
    </cfRule>
  </conditionalFormatting>
  <conditionalFormatting sqref="BE6:BH6 AU6:AX6 AU21:AX25 BE21:BH25">
    <cfRule type="containsText" dxfId="806" priority="793" operator="containsText" text="Non Validé">
      <formula>NOT(ISERROR(SEARCH("Non Validé",AU6)))</formula>
    </cfRule>
    <cfRule type="timePeriod" dxfId="805" priority="795" timePeriod="nextMonth">
      <formula>AND(MONTH(AU6)=MONTH(EDATE(TODAY(),0+1)),YEAR(AU6)=YEAR(EDATE(TODAY(),0+1)))</formula>
    </cfRule>
    <cfRule type="containsText" dxfId="804" priority="802" operator="containsText" text="NOk">
      <formula>NOT(ISERROR(SEARCH("NOk",AU6)))</formula>
    </cfRule>
    <cfRule type="expression" dxfId="803" priority="803">
      <formula>AU6&lt;TODAY()+11</formula>
    </cfRule>
    <cfRule type="containsText" dxfId="802" priority="804" operator="containsText" text="Validé">
      <formula>NOT(ISERROR(SEARCH("Validé",AU6)))</formula>
    </cfRule>
    <cfRule type="timePeriod" dxfId="801" priority="805" timePeriod="thisMonth">
      <formula>AND(MONTH(AU6)=MONTH(TODAY()),YEAR(AU6)=YEAR(TODAY()))</formula>
    </cfRule>
  </conditionalFormatting>
  <conditionalFormatting sqref="AZ6:BC6 AZ21:BC25">
    <cfRule type="containsText" dxfId="800" priority="792" operator="containsText" text="NOk">
      <formula>NOT(ISERROR(SEARCH("NOk",AZ6)))</formula>
    </cfRule>
    <cfRule type="timePeriod" dxfId="799" priority="794" timePeriod="nextMonth">
      <formula>AND(MONTH(AZ6)=MONTH(EDATE(TODAY(),0+1)),YEAR(AZ6)=YEAR(EDATE(TODAY(),0+1)))</formula>
    </cfRule>
    <cfRule type="containsText" dxfId="798" priority="798" operator="containsText" text="Non Validé">
      <formula>NOT(ISERROR(SEARCH("Non Validé",AZ6)))</formula>
    </cfRule>
    <cfRule type="expression" dxfId="797" priority="799">
      <formula>AZ6&lt;TODAY()+11</formula>
    </cfRule>
    <cfRule type="containsText" dxfId="796" priority="800" operator="containsText" text="Validé">
      <formula>NOT(ISERROR(SEARCH("Validé",AZ6)))</formula>
    </cfRule>
    <cfRule type="timePeriod" dxfId="795" priority="801" timePeriod="thisMonth">
      <formula>AND(MONTH(AZ6)=MONTH(TODAY()),YEAR(AZ6)=YEAR(TODAY()))</formula>
    </cfRule>
  </conditionalFormatting>
  <conditionalFormatting sqref="G6:J6 G23:J25 H21:J22">
    <cfRule type="timePeriod" dxfId="794" priority="785" timePeriod="nextMonth">
      <formula>AND(MONTH(G6)=MONTH(EDATE(TODAY(),0+1)),YEAR(G6)=YEAR(EDATE(TODAY(),0+1)))</formula>
    </cfRule>
    <cfRule type="timePeriod" dxfId="793" priority="786" timePeriod="thisMonth">
      <formula>AND(MONTH(G6)=MONTH(TODAY()),YEAR(G6)=YEAR(TODAY()))</formula>
    </cfRule>
    <cfRule type="containsText" dxfId="792" priority="787" operator="containsText" text="Non Validé">
      <formula>NOT(ISERROR(SEARCH("Non Validé",G6)))</formula>
    </cfRule>
    <cfRule type="containsText" dxfId="791" priority="788" operator="containsText" text="NOk">
      <formula>NOT(ISERROR(SEARCH("NOk",G6)))</formula>
    </cfRule>
    <cfRule type="expression" dxfId="790" priority="789">
      <formula>G6&lt;TODAY()+11</formula>
    </cfRule>
    <cfRule type="containsText" dxfId="789" priority="790" operator="containsText" text="Validé">
      <formula>NOT(ISERROR(SEARCH("Validé",G6)))</formula>
    </cfRule>
  </conditionalFormatting>
  <conditionalFormatting sqref="AP6:AS6 AP21:AS25">
    <cfRule type="expression" dxfId="788" priority="784">
      <formula>AP6&lt;TODAY()-3</formula>
    </cfRule>
    <cfRule type="containsText" dxfId="787" priority="791" operator="containsText" text="NOk">
      <formula>NOT(ISERROR(SEARCH("NOk",AP6)))</formula>
    </cfRule>
    <cfRule type="timePeriod" dxfId="786" priority="796" timePeriod="nextMonth">
      <formula>AND(MONTH(AP6)=MONTH(EDATE(TODAY(),0+1)),YEAR(AP6)=YEAR(EDATE(TODAY(),0+1)))</formula>
    </cfRule>
    <cfRule type="containsText" dxfId="785" priority="806" operator="containsText" text="Non Validé">
      <formula>NOT(ISERROR(SEARCH("Non Validé",AP6)))</formula>
    </cfRule>
    <cfRule type="containsText" dxfId="784" priority="807" operator="containsText" text="Validé">
      <formula>NOT(ISERROR(SEARCH("Validé",AP6)))</formula>
    </cfRule>
    <cfRule type="timePeriod" dxfId="783" priority="808" timePeriod="thisMonth">
      <formula>AND(MONTH(AP6)=MONTH(TODAY()),YEAR(AP6)=YEAR(TODAY()))</formula>
    </cfRule>
  </conditionalFormatting>
  <conditionalFormatting sqref="H22">
    <cfRule type="expression" dxfId="782" priority="778">
      <formula>H22&lt;TODAY()-30</formula>
    </cfRule>
    <cfRule type="containsText" dxfId="781" priority="779" operator="containsText" text="NOk">
      <formula>NOT(ISERROR(SEARCH("NOk",H22)))</formula>
    </cfRule>
    <cfRule type="timePeriod" dxfId="780" priority="780" timePeriod="nextMonth">
      <formula>AND(MONTH(H22)=MONTH(EDATE(TODAY(),0+1)),YEAR(H22)=YEAR(EDATE(TODAY(),0+1)))</formula>
    </cfRule>
    <cfRule type="containsText" dxfId="779" priority="781" operator="containsText" text="Non Validé">
      <formula>NOT(ISERROR(SEARCH("Non Validé",H22)))</formula>
    </cfRule>
    <cfRule type="containsText" dxfId="778" priority="782" operator="containsText" text="Validé">
      <formula>NOT(ISERROR(SEARCH("Validé",H22)))</formula>
    </cfRule>
    <cfRule type="timePeriod" dxfId="777" priority="783" timePeriod="thisMonth">
      <formula>AND(MONTH(H22)=MONTH(TODAY()),YEAR(H22)=YEAR(TODAY()))</formula>
    </cfRule>
  </conditionalFormatting>
  <conditionalFormatting sqref="I22">
    <cfRule type="expression" dxfId="776" priority="772">
      <formula>I22&lt;TODAY()-30</formula>
    </cfRule>
    <cfRule type="containsText" dxfId="775" priority="773" operator="containsText" text="NOk">
      <formula>NOT(ISERROR(SEARCH("NOk",I22)))</formula>
    </cfRule>
    <cfRule type="timePeriod" dxfId="774" priority="774" timePeriod="nextMonth">
      <formula>AND(MONTH(I22)=MONTH(EDATE(TODAY(),0+1)),YEAR(I22)=YEAR(EDATE(TODAY(),0+1)))</formula>
    </cfRule>
    <cfRule type="containsText" dxfId="773" priority="775" operator="containsText" text="Non Validé">
      <formula>NOT(ISERROR(SEARCH("Non Validé",I22)))</formula>
    </cfRule>
    <cfRule type="containsText" dxfId="772" priority="776" operator="containsText" text="Validé">
      <formula>NOT(ISERROR(SEARCH("Validé",I22)))</formula>
    </cfRule>
    <cfRule type="timePeriod" dxfId="771" priority="777" timePeriod="thisMonth">
      <formula>AND(MONTH(I22)=MONTH(TODAY()),YEAR(I22)=YEAR(TODAY()))</formula>
    </cfRule>
  </conditionalFormatting>
  <conditionalFormatting sqref="J22">
    <cfRule type="expression" dxfId="770" priority="766">
      <formula>J22&lt;TODAY()-30</formula>
    </cfRule>
    <cfRule type="containsText" dxfId="769" priority="767" operator="containsText" text="NOk">
      <formula>NOT(ISERROR(SEARCH("NOk",J22)))</formula>
    </cfRule>
    <cfRule type="timePeriod" dxfId="768" priority="768" timePeriod="nextMonth">
      <formula>AND(MONTH(J22)=MONTH(EDATE(TODAY(),0+1)),YEAR(J22)=YEAR(EDATE(TODAY(),0+1)))</formula>
    </cfRule>
    <cfRule type="containsText" dxfId="767" priority="769" operator="containsText" text="Non Validé">
      <formula>NOT(ISERROR(SEARCH("Non Validé",J22)))</formula>
    </cfRule>
    <cfRule type="containsText" dxfId="766" priority="770" operator="containsText" text="Validé">
      <formula>NOT(ISERROR(SEARCH("Validé",J22)))</formula>
    </cfRule>
    <cfRule type="timePeriod" dxfId="765" priority="771" timePeriod="thisMonth">
      <formula>AND(MONTH(J22)=MONTH(TODAY()),YEAR(J22)=YEAR(TODAY()))</formula>
    </cfRule>
  </conditionalFormatting>
  <conditionalFormatting sqref="L22:O22">
    <cfRule type="timePeriod" dxfId="764" priority="760" timePeriod="nextMonth">
      <formula>AND(MONTH(L22)=MONTH(EDATE(TODAY(),0+1)),YEAR(L22)=YEAR(EDATE(TODAY(),0+1)))</formula>
    </cfRule>
    <cfRule type="timePeriod" dxfId="763" priority="761" timePeriod="thisMonth">
      <formula>AND(MONTH(L22)=MONTH(TODAY()),YEAR(L22)=YEAR(TODAY()))</formula>
    </cfRule>
    <cfRule type="containsText" dxfId="762" priority="762" operator="containsText" text="Non Validé">
      <formula>NOT(ISERROR(SEARCH("Non Validé",L22)))</formula>
    </cfRule>
    <cfRule type="containsText" dxfId="761" priority="763" operator="containsText" text="NOk">
      <formula>NOT(ISERROR(SEARCH("NOk",L22)))</formula>
    </cfRule>
    <cfRule type="expression" dxfId="760" priority="764">
      <formula>L22&lt;TODAY()+11</formula>
    </cfRule>
    <cfRule type="containsText" dxfId="759" priority="765" operator="containsText" text="Validé">
      <formula>NOT(ISERROR(SEARCH("Validé",L22)))</formula>
    </cfRule>
  </conditionalFormatting>
  <conditionalFormatting sqref="L22">
    <cfRule type="containsBlanks" dxfId="758" priority="753">
      <formula>LEN(TRIM(L22))=0</formula>
    </cfRule>
  </conditionalFormatting>
  <conditionalFormatting sqref="L22">
    <cfRule type="expression" dxfId="757" priority="754">
      <formula>L22&lt;TODAY()-30</formula>
    </cfRule>
    <cfRule type="containsText" dxfId="756" priority="755" operator="containsText" text="NOk">
      <formula>NOT(ISERROR(SEARCH("NOk",L22)))</formula>
    </cfRule>
    <cfRule type="timePeriod" dxfId="755" priority="756" timePeriod="nextMonth">
      <formula>AND(MONTH(L22)=MONTH(EDATE(TODAY(),0+1)),YEAR(L22)=YEAR(EDATE(TODAY(),0+1)))</formula>
    </cfRule>
    <cfRule type="containsText" dxfId="754" priority="757" operator="containsText" text="Non Validé">
      <formula>NOT(ISERROR(SEARCH("Non Validé",L22)))</formula>
    </cfRule>
    <cfRule type="containsText" dxfId="753" priority="758" operator="containsText" text="Validé">
      <formula>NOT(ISERROR(SEARCH("Validé",L22)))</formula>
    </cfRule>
    <cfRule type="timePeriod" dxfId="752" priority="759" timePeriod="thisMonth">
      <formula>AND(MONTH(L22)=MONTH(TODAY()),YEAR(L22)=YEAR(TODAY()))</formula>
    </cfRule>
  </conditionalFormatting>
  <conditionalFormatting sqref="M22">
    <cfRule type="containsBlanks" dxfId="751" priority="746">
      <formula>LEN(TRIM(M22))=0</formula>
    </cfRule>
  </conditionalFormatting>
  <conditionalFormatting sqref="M22">
    <cfRule type="expression" dxfId="750" priority="747">
      <formula>M22&lt;TODAY()-30</formula>
    </cfRule>
    <cfRule type="containsText" dxfId="749" priority="748" operator="containsText" text="NOk">
      <formula>NOT(ISERROR(SEARCH("NOk",M22)))</formula>
    </cfRule>
    <cfRule type="timePeriod" dxfId="748" priority="749" timePeriod="nextMonth">
      <formula>AND(MONTH(M22)=MONTH(EDATE(TODAY(),0+1)),YEAR(M22)=YEAR(EDATE(TODAY(),0+1)))</formula>
    </cfRule>
    <cfRule type="containsText" dxfId="747" priority="750" operator="containsText" text="Non Validé">
      <formula>NOT(ISERROR(SEARCH("Non Validé",M22)))</formula>
    </cfRule>
    <cfRule type="containsText" dxfId="746" priority="751" operator="containsText" text="Validé">
      <formula>NOT(ISERROR(SEARCH("Validé",M22)))</formula>
    </cfRule>
    <cfRule type="timePeriod" dxfId="745" priority="752" timePeriod="thisMonth">
      <formula>AND(MONTH(M22)=MONTH(TODAY()),YEAR(M22)=YEAR(TODAY()))</formula>
    </cfRule>
  </conditionalFormatting>
  <conditionalFormatting sqref="N22">
    <cfRule type="containsBlanks" dxfId="744" priority="739">
      <formula>LEN(TRIM(N22))=0</formula>
    </cfRule>
  </conditionalFormatting>
  <conditionalFormatting sqref="N22">
    <cfRule type="expression" dxfId="743" priority="740">
      <formula>N22&lt;TODAY()-30</formula>
    </cfRule>
    <cfRule type="containsText" dxfId="742" priority="741" operator="containsText" text="NOk">
      <formula>NOT(ISERROR(SEARCH("NOk",N22)))</formula>
    </cfRule>
    <cfRule type="timePeriod" dxfId="741" priority="742" timePeriod="nextMonth">
      <formula>AND(MONTH(N22)=MONTH(EDATE(TODAY(),0+1)),YEAR(N22)=YEAR(EDATE(TODAY(),0+1)))</formula>
    </cfRule>
    <cfRule type="containsText" dxfId="740" priority="743" operator="containsText" text="Non Validé">
      <formula>NOT(ISERROR(SEARCH("Non Validé",N22)))</formula>
    </cfRule>
    <cfRule type="containsText" dxfId="739" priority="744" operator="containsText" text="Validé">
      <formula>NOT(ISERROR(SEARCH("Validé",N22)))</formula>
    </cfRule>
    <cfRule type="timePeriod" dxfId="738" priority="745" timePeriod="thisMonth">
      <formula>AND(MONTH(N22)=MONTH(TODAY()),YEAR(N22)=YEAR(TODAY()))</formula>
    </cfRule>
  </conditionalFormatting>
  <conditionalFormatting sqref="O22">
    <cfRule type="containsBlanks" dxfId="737" priority="732">
      <formula>LEN(TRIM(O22))=0</formula>
    </cfRule>
  </conditionalFormatting>
  <conditionalFormatting sqref="O22">
    <cfRule type="expression" dxfId="736" priority="733">
      <formula>O22&lt;TODAY()-30</formula>
    </cfRule>
    <cfRule type="containsText" dxfId="735" priority="734" operator="containsText" text="NOk">
      <formula>NOT(ISERROR(SEARCH("NOk",O22)))</formula>
    </cfRule>
    <cfRule type="timePeriod" dxfId="734" priority="735" timePeriod="nextMonth">
      <formula>AND(MONTH(O22)=MONTH(EDATE(TODAY(),0+1)),YEAR(O22)=YEAR(EDATE(TODAY(),0+1)))</formula>
    </cfRule>
    <cfRule type="containsText" dxfId="733" priority="736" operator="containsText" text="Non Validé">
      <formula>NOT(ISERROR(SEARCH("Non Validé",O22)))</formula>
    </cfRule>
    <cfRule type="containsText" dxfId="732" priority="737" operator="containsText" text="Validé">
      <formula>NOT(ISERROR(SEARCH("Validé",O22)))</formula>
    </cfRule>
    <cfRule type="timePeriod" dxfId="731" priority="738" timePeriod="thisMonth">
      <formula>AND(MONTH(O22)=MONTH(TODAY()),YEAR(O22)=YEAR(TODAY()))</formula>
    </cfRule>
  </conditionalFormatting>
  <conditionalFormatting sqref="AZ20">
    <cfRule type="containsText" dxfId="730" priority="726" operator="containsText" text="Non Validé">
      <formula>NOT(ISERROR(SEARCH("Non Validé",AZ20)))</formula>
    </cfRule>
  </conditionalFormatting>
  <conditionalFormatting sqref="AF20:AI20 AA20:AD20 V20:Y20 Q20:T20 L20:O20 AK20:AN20">
    <cfRule type="timePeriod" dxfId="729" priority="714" timePeriod="nextMonth">
      <formula>AND(MONTH(L20)=MONTH(EDATE(TODAY(),0+1)),YEAR(L20)=YEAR(EDATE(TODAY(),0+1)))</formula>
    </cfRule>
    <cfRule type="timePeriod" dxfId="728" priority="727" timePeriod="thisMonth">
      <formula>AND(MONTH(L20)=MONTH(TODAY()),YEAR(L20)=YEAR(TODAY()))</formula>
    </cfRule>
    <cfRule type="containsText" dxfId="727" priority="728" operator="containsText" text="Non Validé">
      <formula>NOT(ISERROR(SEARCH("Non Validé",L20)))</formula>
    </cfRule>
    <cfRule type="containsText" dxfId="726" priority="729" operator="containsText" text="NOk">
      <formula>NOT(ISERROR(SEARCH("NOk",L20)))</formula>
    </cfRule>
    <cfRule type="expression" dxfId="725" priority="730">
      <formula>L20&lt;TODAY()+11</formula>
    </cfRule>
    <cfRule type="containsText" dxfId="724" priority="731" operator="containsText" text="Validé">
      <formula>NOT(ISERROR(SEARCH("Validé",L20)))</formula>
    </cfRule>
  </conditionalFormatting>
  <conditionalFormatting sqref="BE20:BH20 AU20:AX20">
    <cfRule type="containsText" dxfId="723" priority="710" operator="containsText" text="Non Validé">
      <formula>NOT(ISERROR(SEARCH("Non Validé",AU20)))</formula>
    </cfRule>
    <cfRule type="timePeriod" dxfId="722" priority="712" timePeriod="nextMonth">
      <formula>AND(MONTH(AU20)=MONTH(EDATE(TODAY(),0+1)),YEAR(AU20)=YEAR(EDATE(TODAY(),0+1)))</formula>
    </cfRule>
    <cfRule type="containsText" dxfId="721" priority="719" operator="containsText" text="NOk">
      <formula>NOT(ISERROR(SEARCH("NOk",AU20)))</formula>
    </cfRule>
    <cfRule type="expression" dxfId="720" priority="720">
      <formula>AU20&lt;TODAY()+11</formula>
    </cfRule>
    <cfRule type="containsText" dxfId="719" priority="721" operator="containsText" text="Validé">
      <formula>NOT(ISERROR(SEARCH("Validé",AU20)))</formula>
    </cfRule>
    <cfRule type="timePeriod" dxfId="718" priority="722" timePeriod="thisMonth">
      <formula>AND(MONTH(AU20)=MONTH(TODAY()),YEAR(AU20)=YEAR(TODAY()))</formula>
    </cfRule>
  </conditionalFormatting>
  <conditionalFormatting sqref="AZ20:BC20">
    <cfRule type="containsText" dxfId="717" priority="709" operator="containsText" text="NOk">
      <formula>NOT(ISERROR(SEARCH("NOk",AZ20)))</formula>
    </cfRule>
    <cfRule type="timePeriod" dxfId="716" priority="711" timePeriod="nextMonth">
      <formula>AND(MONTH(AZ20)=MONTH(EDATE(TODAY(),0+1)),YEAR(AZ20)=YEAR(EDATE(TODAY(),0+1)))</formula>
    </cfRule>
    <cfRule type="containsText" dxfId="715" priority="715" operator="containsText" text="Non Validé">
      <formula>NOT(ISERROR(SEARCH("Non Validé",AZ20)))</formula>
    </cfRule>
    <cfRule type="expression" dxfId="714" priority="716">
      <formula>AZ20&lt;TODAY()+11</formula>
    </cfRule>
    <cfRule type="containsText" dxfId="713" priority="717" operator="containsText" text="Validé">
      <formula>NOT(ISERROR(SEARCH("Validé",AZ20)))</formula>
    </cfRule>
    <cfRule type="timePeriod" dxfId="712" priority="718" timePeriod="thisMonth">
      <formula>AND(MONTH(AZ20)=MONTH(TODAY()),YEAR(AZ20)=YEAR(TODAY()))</formula>
    </cfRule>
  </conditionalFormatting>
  <conditionalFormatting sqref="G20:J20">
    <cfRule type="timePeriod" dxfId="711" priority="702" timePeriod="nextMonth">
      <formula>AND(MONTH(G20)=MONTH(EDATE(TODAY(),0+1)),YEAR(G20)=YEAR(EDATE(TODAY(),0+1)))</formula>
    </cfRule>
    <cfRule type="timePeriod" dxfId="710" priority="703" timePeriod="thisMonth">
      <formula>AND(MONTH(G20)=MONTH(TODAY()),YEAR(G20)=YEAR(TODAY()))</formula>
    </cfRule>
    <cfRule type="containsText" dxfId="709" priority="704" operator="containsText" text="Non Validé">
      <formula>NOT(ISERROR(SEARCH("Non Validé",G20)))</formula>
    </cfRule>
    <cfRule type="containsText" dxfId="708" priority="705" operator="containsText" text="NOk">
      <formula>NOT(ISERROR(SEARCH("NOk",G20)))</formula>
    </cfRule>
    <cfRule type="expression" dxfId="707" priority="706">
      <formula>G20&lt;TODAY()+11</formula>
    </cfRule>
    <cfRule type="containsText" dxfId="706" priority="707" operator="containsText" text="Validé">
      <formula>NOT(ISERROR(SEARCH("Validé",G20)))</formula>
    </cfRule>
  </conditionalFormatting>
  <conditionalFormatting sqref="AP20:AS20">
    <cfRule type="expression" dxfId="705" priority="701">
      <formula>AP20&lt;TODAY()-3</formula>
    </cfRule>
    <cfRule type="containsText" dxfId="704" priority="708" operator="containsText" text="NOk">
      <formula>NOT(ISERROR(SEARCH("NOk",AP20)))</formula>
    </cfRule>
    <cfRule type="timePeriod" dxfId="703" priority="713" timePeriod="nextMonth">
      <formula>AND(MONTH(AP20)=MONTH(EDATE(TODAY(),0+1)),YEAR(AP20)=YEAR(EDATE(TODAY(),0+1)))</formula>
    </cfRule>
    <cfRule type="containsText" dxfId="702" priority="723" operator="containsText" text="Non Validé">
      <formula>NOT(ISERROR(SEARCH("Non Validé",AP20)))</formula>
    </cfRule>
    <cfRule type="containsText" dxfId="701" priority="724" operator="containsText" text="Validé">
      <formula>NOT(ISERROR(SEARCH("Validé",AP20)))</formula>
    </cfRule>
    <cfRule type="timePeriod" dxfId="700" priority="725" timePeriod="thisMonth">
      <formula>AND(MONTH(AP20)=MONTH(TODAY()),YEAR(AP20)=YEAR(TODAY()))</formula>
    </cfRule>
  </conditionalFormatting>
  <conditionalFormatting sqref="AZ19">
    <cfRule type="containsText" dxfId="699" priority="695" operator="containsText" text="Non Validé">
      <formula>NOT(ISERROR(SEARCH("Non Validé",AZ19)))</formula>
    </cfRule>
  </conditionalFormatting>
  <conditionalFormatting sqref="AF19:AI19 AA19:AD19 V19:Y19 Q19:T19 L19:O19 AK19:AN19">
    <cfRule type="timePeriod" dxfId="698" priority="683" timePeriod="nextMonth">
      <formula>AND(MONTH(L19)=MONTH(EDATE(TODAY(),0+1)),YEAR(L19)=YEAR(EDATE(TODAY(),0+1)))</formula>
    </cfRule>
    <cfRule type="timePeriod" dxfId="697" priority="696" timePeriod="thisMonth">
      <formula>AND(MONTH(L19)=MONTH(TODAY()),YEAR(L19)=YEAR(TODAY()))</formula>
    </cfRule>
    <cfRule type="containsText" dxfId="696" priority="697" operator="containsText" text="Non Validé">
      <formula>NOT(ISERROR(SEARCH("Non Validé",L19)))</formula>
    </cfRule>
    <cfRule type="containsText" dxfId="695" priority="698" operator="containsText" text="NOk">
      <formula>NOT(ISERROR(SEARCH("NOk",L19)))</formula>
    </cfRule>
    <cfRule type="expression" dxfId="694" priority="699">
      <formula>L19&lt;TODAY()+11</formula>
    </cfRule>
    <cfRule type="containsText" dxfId="693" priority="700" operator="containsText" text="Validé">
      <formula>NOT(ISERROR(SEARCH("Validé",L19)))</formula>
    </cfRule>
  </conditionalFormatting>
  <conditionalFormatting sqref="BE19:BH19 AU19:AX19">
    <cfRule type="containsText" dxfId="692" priority="679" operator="containsText" text="Non Validé">
      <formula>NOT(ISERROR(SEARCH("Non Validé",AU19)))</formula>
    </cfRule>
    <cfRule type="timePeriod" dxfId="691" priority="681" timePeriod="nextMonth">
      <formula>AND(MONTH(AU19)=MONTH(EDATE(TODAY(),0+1)),YEAR(AU19)=YEAR(EDATE(TODAY(),0+1)))</formula>
    </cfRule>
    <cfRule type="containsText" dxfId="690" priority="688" operator="containsText" text="NOk">
      <formula>NOT(ISERROR(SEARCH("NOk",AU19)))</formula>
    </cfRule>
    <cfRule type="expression" dxfId="689" priority="689">
      <formula>AU19&lt;TODAY()+11</formula>
    </cfRule>
    <cfRule type="containsText" dxfId="688" priority="690" operator="containsText" text="Validé">
      <formula>NOT(ISERROR(SEARCH("Validé",AU19)))</formula>
    </cfRule>
    <cfRule type="timePeriod" dxfId="687" priority="691" timePeriod="thisMonth">
      <formula>AND(MONTH(AU19)=MONTH(TODAY()),YEAR(AU19)=YEAR(TODAY()))</formula>
    </cfRule>
  </conditionalFormatting>
  <conditionalFormatting sqref="AZ19:BC19">
    <cfRule type="containsText" dxfId="686" priority="678" operator="containsText" text="NOk">
      <formula>NOT(ISERROR(SEARCH("NOk",AZ19)))</formula>
    </cfRule>
    <cfRule type="timePeriod" dxfId="685" priority="680" timePeriod="nextMonth">
      <formula>AND(MONTH(AZ19)=MONTH(EDATE(TODAY(),0+1)),YEAR(AZ19)=YEAR(EDATE(TODAY(),0+1)))</formula>
    </cfRule>
    <cfRule type="containsText" dxfId="684" priority="684" operator="containsText" text="Non Validé">
      <formula>NOT(ISERROR(SEARCH("Non Validé",AZ19)))</formula>
    </cfRule>
    <cfRule type="expression" dxfId="683" priority="685">
      <formula>AZ19&lt;TODAY()+11</formula>
    </cfRule>
    <cfRule type="containsText" dxfId="682" priority="686" operator="containsText" text="Validé">
      <formula>NOT(ISERROR(SEARCH("Validé",AZ19)))</formula>
    </cfRule>
    <cfRule type="timePeriod" dxfId="681" priority="687" timePeriod="thisMonth">
      <formula>AND(MONTH(AZ19)=MONTH(TODAY()),YEAR(AZ19)=YEAR(TODAY()))</formula>
    </cfRule>
  </conditionalFormatting>
  <conditionalFormatting sqref="G19:J19">
    <cfRule type="timePeriod" dxfId="680" priority="671" timePeriod="nextMonth">
      <formula>AND(MONTH(G19)=MONTH(EDATE(TODAY(),0+1)),YEAR(G19)=YEAR(EDATE(TODAY(),0+1)))</formula>
    </cfRule>
    <cfRule type="timePeriod" dxfId="679" priority="672" timePeriod="thisMonth">
      <formula>AND(MONTH(G19)=MONTH(TODAY()),YEAR(G19)=YEAR(TODAY()))</formula>
    </cfRule>
    <cfRule type="containsText" dxfId="678" priority="673" operator="containsText" text="Non Validé">
      <formula>NOT(ISERROR(SEARCH("Non Validé",G19)))</formula>
    </cfRule>
    <cfRule type="containsText" dxfId="677" priority="674" operator="containsText" text="NOk">
      <formula>NOT(ISERROR(SEARCH("NOk",G19)))</formula>
    </cfRule>
    <cfRule type="expression" dxfId="676" priority="675">
      <formula>G19&lt;TODAY()+11</formula>
    </cfRule>
    <cfRule type="containsText" dxfId="675" priority="676" operator="containsText" text="Validé">
      <formula>NOT(ISERROR(SEARCH("Validé",G19)))</formula>
    </cfRule>
  </conditionalFormatting>
  <conditionalFormatting sqref="AP19:AS19">
    <cfRule type="expression" dxfId="674" priority="670">
      <formula>AP19&lt;TODAY()-3</formula>
    </cfRule>
    <cfRule type="containsText" dxfId="673" priority="677" operator="containsText" text="NOk">
      <formula>NOT(ISERROR(SEARCH("NOk",AP19)))</formula>
    </cfRule>
    <cfRule type="timePeriod" dxfId="672" priority="682" timePeriod="nextMonth">
      <formula>AND(MONTH(AP19)=MONTH(EDATE(TODAY(),0+1)),YEAR(AP19)=YEAR(EDATE(TODAY(),0+1)))</formula>
    </cfRule>
    <cfRule type="containsText" dxfId="671" priority="692" operator="containsText" text="Non Validé">
      <formula>NOT(ISERROR(SEARCH("Non Validé",AP19)))</formula>
    </cfRule>
    <cfRule type="containsText" dxfId="670" priority="693" operator="containsText" text="Validé">
      <formula>NOT(ISERROR(SEARCH("Validé",AP19)))</formula>
    </cfRule>
    <cfRule type="timePeriod" dxfId="669" priority="694" timePeriod="thisMonth">
      <formula>AND(MONTH(AP19)=MONTH(TODAY()),YEAR(AP19)=YEAR(TODAY()))</formula>
    </cfRule>
  </conditionalFormatting>
  <conditionalFormatting sqref="AZ18">
    <cfRule type="containsText" dxfId="668" priority="664" operator="containsText" text="Non Validé">
      <formula>NOT(ISERROR(SEARCH("Non Validé",AZ18)))</formula>
    </cfRule>
  </conditionalFormatting>
  <conditionalFormatting sqref="AF18:AI18 V18:Y18 Q18:T18 L18:O18 AK18:AN18">
    <cfRule type="timePeriod" dxfId="667" priority="652" timePeriod="nextMonth">
      <formula>AND(MONTH(L18)=MONTH(EDATE(TODAY(),0+1)),YEAR(L18)=YEAR(EDATE(TODAY(),0+1)))</formula>
    </cfRule>
    <cfRule type="timePeriod" dxfId="666" priority="665" timePeriod="thisMonth">
      <formula>AND(MONTH(L18)=MONTH(TODAY()),YEAR(L18)=YEAR(TODAY()))</formula>
    </cfRule>
    <cfRule type="containsText" dxfId="665" priority="666" operator="containsText" text="Non Validé">
      <formula>NOT(ISERROR(SEARCH("Non Validé",L18)))</formula>
    </cfRule>
    <cfRule type="containsText" dxfId="664" priority="667" operator="containsText" text="NOk">
      <formula>NOT(ISERROR(SEARCH("NOk",L18)))</formula>
    </cfRule>
    <cfRule type="expression" dxfId="663" priority="668">
      <formula>L18&lt;TODAY()+11</formula>
    </cfRule>
    <cfRule type="containsText" dxfId="662" priority="669" operator="containsText" text="Validé">
      <formula>NOT(ISERROR(SEARCH("Validé",L18)))</formula>
    </cfRule>
  </conditionalFormatting>
  <conditionalFormatting sqref="BE18:BH18 AU18:AX18">
    <cfRule type="containsText" dxfId="661" priority="648" operator="containsText" text="Non Validé">
      <formula>NOT(ISERROR(SEARCH("Non Validé",AU18)))</formula>
    </cfRule>
    <cfRule type="timePeriod" dxfId="660" priority="650" timePeriod="nextMonth">
      <formula>AND(MONTH(AU18)=MONTH(EDATE(TODAY(),0+1)),YEAR(AU18)=YEAR(EDATE(TODAY(),0+1)))</formula>
    </cfRule>
    <cfRule type="containsText" dxfId="659" priority="657" operator="containsText" text="NOk">
      <formula>NOT(ISERROR(SEARCH("NOk",AU18)))</formula>
    </cfRule>
    <cfRule type="expression" dxfId="658" priority="658">
      <formula>AU18&lt;TODAY()+11</formula>
    </cfRule>
    <cfRule type="containsText" dxfId="657" priority="659" operator="containsText" text="Validé">
      <formula>NOT(ISERROR(SEARCH("Validé",AU18)))</formula>
    </cfRule>
    <cfRule type="timePeriod" dxfId="656" priority="660" timePeriod="thisMonth">
      <formula>AND(MONTH(AU18)=MONTH(TODAY()),YEAR(AU18)=YEAR(TODAY()))</formula>
    </cfRule>
  </conditionalFormatting>
  <conditionalFormatting sqref="AZ18:BC18">
    <cfRule type="containsText" dxfId="655" priority="647" operator="containsText" text="NOk">
      <formula>NOT(ISERROR(SEARCH("NOk",AZ18)))</formula>
    </cfRule>
    <cfRule type="timePeriod" dxfId="654" priority="649" timePeriod="nextMonth">
      <formula>AND(MONTH(AZ18)=MONTH(EDATE(TODAY(),0+1)),YEAR(AZ18)=YEAR(EDATE(TODAY(),0+1)))</formula>
    </cfRule>
    <cfRule type="containsText" dxfId="653" priority="653" operator="containsText" text="Non Validé">
      <formula>NOT(ISERROR(SEARCH("Non Validé",AZ18)))</formula>
    </cfRule>
    <cfRule type="expression" dxfId="652" priority="654">
      <formula>AZ18&lt;TODAY()+11</formula>
    </cfRule>
    <cfRule type="containsText" dxfId="651" priority="655" operator="containsText" text="Validé">
      <formula>NOT(ISERROR(SEARCH("Validé",AZ18)))</formula>
    </cfRule>
    <cfRule type="timePeriod" dxfId="650" priority="656" timePeriod="thisMonth">
      <formula>AND(MONTH(AZ18)=MONTH(TODAY()),YEAR(AZ18)=YEAR(TODAY()))</formula>
    </cfRule>
  </conditionalFormatting>
  <conditionalFormatting sqref="G18:J18">
    <cfRule type="timePeriod" dxfId="649" priority="640" timePeriod="nextMonth">
      <formula>AND(MONTH(G18)=MONTH(EDATE(TODAY(),0+1)),YEAR(G18)=YEAR(EDATE(TODAY(),0+1)))</formula>
    </cfRule>
    <cfRule type="timePeriod" dxfId="648" priority="641" timePeriod="thisMonth">
      <formula>AND(MONTH(G18)=MONTH(TODAY()),YEAR(G18)=YEAR(TODAY()))</formula>
    </cfRule>
    <cfRule type="containsText" dxfId="647" priority="642" operator="containsText" text="Non Validé">
      <formula>NOT(ISERROR(SEARCH("Non Validé",G18)))</formula>
    </cfRule>
    <cfRule type="containsText" dxfId="646" priority="643" operator="containsText" text="NOk">
      <formula>NOT(ISERROR(SEARCH("NOk",G18)))</formula>
    </cfRule>
    <cfRule type="expression" dxfId="645" priority="644">
      <formula>G18&lt;TODAY()+11</formula>
    </cfRule>
    <cfRule type="containsText" dxfId="644" priority="645" operator="containsText" text="Validé">
      <formula>NOT(ISERROR(SEARCH("Validé",G18)))</formula>
    </cfRule>
  </conditionalFormatting>
  <conditionalFormatting sqref="AP18:AS18">
    <cfRule type="expression" dxfId="643" priority="639">
      <formula>AP18&lt;TODAY()-3</formula>
    </cfRule>
    <cfRule type="containsText" dxfId="642" priority="646" operator="containsText" text="NOk">
      <formula>NOT(ISERROR(SEARCH("NOk",AP18)))</formula>
    </cfRule>
    <cfRule type="timePeriod" dxfId="641" priority="651" timePeriod="nextMonth">
      <formula>AND(MONTH(AP18)=MONTH(EDATE(TODAY(),0+1)),YEAR(AP18)=YEAR(EDATE(TODAY(),0+1)))</formula>
    </cfRule>
    <cfRule type="containsText" dxfId="640" priority="661" operator="containsText" text="Non Validé">
      <formula>NOT(ISERROR(SEARCH("Non Validé",AP18)))</formula>
    </cfRule>
    <cfRule type="containsText" dxfId="639" priority="662" operator="containsText" text="Validé">
      <formula>NOT(ISERROR(SEARCH("Validé",AP18)))</formula>
    </cfRule>
    <cfRule type="timePeriod" dxfId="638" priority="663" timePeriod="thisMonth">
      <formula>AND(MONTH(AP18)=MONTH(TODAY()),YEAR(AP18)=YEAR(TODAY()))</formula>
    </cfRule>
  </conditionalFormatting>
  <conditionalFormatting sqref="AZ16">
    <cfRule type="containsText" dxfId="637" priority="633" operator="containsText" text="Non Validé">
      <formula>NOT(ISERROR(SEARCH("Non Validé",AZ16)))</formula>
    </cfRule>
  </conditionalFormatting>
  <conditionalFormatting sqref="AK16:AN16 Q16:T16 V16:Y16 AA16:AD16 AF16:AI16">
    <cfRule type="timePeriod" dxfId="636" priority="621" timePeriod="nextMonth">
      <formula>AND(MONTH(Q16)=MONTH(EDATE(TODAY(),0+1)),YEAR(Q16)=YEAR(EDATE(TODAY(),0+1)))</formula>
    </cfRule>
    <cfRule type="timePeriod" dxfId="635" priority="634" timePeriod="thisMonth">
      <formula>AND(MONTH(Q16)=MONTH(TODAY()),YEAR(Q16)=YEAR(TODAY()))</formula>
    </cfRule>
    <cfRule type="containsText" dxfId="634" priority="635" operator="containsText" text="Non Validé">
      <formula>NOT(ISERROR(SEARCH("Non Validé",Q16)))</formula>
    </cfRule>
    <cfRule type="containsText" dxfId="633" priority="636" operator="containsText" text="NOk">
      <formula>NOT(ISERROR(SEARCH("NOk",Q16)))</formula>
    </cfRule>
    <cfRule type="expression" dxfId="632" priority="637">
      <formula>Q16&lt;TODAY()+11</formula>
    </cfRule>
    <cfRule type="containsText" dxfId="631" priority="638" operator="containsText" text="Validé">
      <formula>NOT(ISERROR(SEARCH("Validé",Q16)))</formula>
    </cfRule>
  </conditionalFormatting>
  <conditionalFormatting sqref="AU16:AX16 BE16:BH16">
    <cfRule type="containsText" dxfId="630" priority="617" operator="containsText" text="Non Validé">
      <formula>NOT(ISERROR(SEARCH("Non Validé",AU16)))</formula>
    </cfRule>
    <cfRule type="timePeriod" dxfId="629" priority="619" timePeriod="nextMonth">
      <formula>AND(MONTH(AU16)=MONTH(EDATE(TODAY(),0+1)),YEAR(AU16)=YEAR(EDATE(TODAY(),0+1)))</formula>
    </cfRule>
    <cfRule type="containsText" dxfId="628" priority="626" operator="containsText" text="NOk">
      <formula>NOT(ISERROR(SEARCH("NOk",AU16)))</formula>
    </cfRule>
    <cfRule type="expression" dxfId="627" priority="627">
      <formula>AU16&lt;TODAY()+11</formula>
    </cfRule>
    <cfRule type="containsText" dxfId="626" priority="628" operator="containsText" text="Validé">
      <formula>NOT(ISERROR(SEARCH("Validé",AU16)))</formula>
    </cfRule>
    <cfRule type="timePeriod" dxfId="625" priority="629" timePeriod="thisMonth">
      <formula>AND(MONTH(AU16)=MONTH(TODAY()),YEAR(AU16)=YEAR(TODAY()))</formula>
    </cfRule>
  </conditionalFormatting>
  <conditionalFormatting sqref="AZ16:BC16">
    <cfRule type="containsText" dxfId="624" priority="616" operator="containsText" text="NOk">
      <formula>NOT(ISERROR(SEARCH("NOk",AZ16)))</formula>
    </cfRule>
    <cfRule type="timePeriod" dxfId="623" priority="618" timePeriod="nextMonth">
      <formula>AND(MONTH(AZ16)=MONTH(EDATE(TODAY(),0+1)),YEAR(AZ16)=YEAR(EDATE(TODAY(),0+1)))</formula>
    </cfRule>
    <cfRule type="containsText" dxfId="622" priority="622" operator="containsText" text="Non Validé">
      <formula>NOT(ISERROR(SEARCH("Non Validé",AZ16)))</formula>
    </cfRule>
    <cfRule type="expression" dxfId="621" priority="623">
      <formula>AZ16&lt;TODAY()+11</formula>
    </cfRule>
    <cfRule type="containsText" dxfId="620" priority="624" operator="containsText" text="Validé">
      <formula>NOT(ISERROR(SEARCH("Validé",AZ16)))</formula>
    </cfRule>
    <cfRule type="timePeriod" dxfId="619" priority="625" timePeriod="thisMonth">
      <formula>AND(MONTH(AZ16)=MONTH(TODAY()),YEAR(AZ16)=YEAR(TODAY()))</formula>
    </cfRule>
  </conditionalFormatting>
  <conditionalFormatting sqref="G16:J16">
    <cfRule type="timePeriod" dxfId="618" priority="609" timePeriod="nextMonth">
      <formula>AND(MONTH(G16)=MONTH(EDATE(TODAY(),0+1)),YEAR(G16)=YEAR(EDATE(TODAY(),0+1)))</formula>
    </cfRule>
    <cfRule type="timePeriod" dxfId="617" priority="610" timePeriod="thisMonth">
      <formula>AND(MONTH(G16)=MONTH(TODAY()),YEAR(G16)=YEAR(TODAY()))</formula>
    </cfRule>
    <cfRule type="containsText" dxfId="616" priority="611" operator="containsText" text="Non Validé">
      <formula>NOT(ISERROR(SEARCH("Non Validé",G16)))</formula>
    </cfRule>
    <cfRule type="containsText" dxfId="615" priority="612" operator="containsText" text="NOk">
      <formula>NOT(ISERROR(SEARCH("NOk",G16)))</formula>
    </cfRule>
    <cfRule type="expression" dxfId="614" priority="613">
      <formula>G16&lt;TODAY()+11</formula>
    </cfRule>
    <cfRule type="containsText" dxfId="613" priority="614" operator="containsText" text="Validé">
      <formula>NOT(ISERROR(SEARCH("Validé",G16)))</formula>
    </cfRule>
  </conditionalFormatting>
  <conditionalFormatting sqref="AP16:AS16">
    <cfRule type="expression" dxfId="612" priority="608">
      <formula>AP16&lt;TODAY()-3</formula>
    </cfRule>
    <cfRule type="containsText" dxfId="611" priority="615" operator="containsText" text="NOk">
      <formula>NOT(ISERROR(SEARCH("NOk",AP16)))</formula>
    </cfRule>
    <cfRule type="timePeriod" dxfId="610" priority="620" timePeriod="nextMonth">
      <formula>AND(MONTH(AP16)=MONTH(EDATE(TODAY(),0+1)),YEAR(AP16)=YEAR(EDATE(TODAY(),0+1)))</formula>
    </cfRule>
    <cfRule type="containsText" dxfId="609" priority="630" operator="containsText" text="Non Validé">
      <formula>NOT(ISERROR(SEARCH("Non Validé",AP16)))</formula>
    </cfRule>
    <cfRule type="containsText" dxfId="608" priority="631" operator="containsText" text="Validé">
      <formula>NOT(ISERROR(SEARCH("Validé",AP16)))</formula>
    </cfRule>
    <cfRule type="timePeriod" dxfId="607" priority="632" timePeriod="thisMonth">
      <formula>AND(MONTH(AP16)=MONTH(TODAY()),YEAR(AP16)=YEAR(TODAY()))</formula>
    </cfRule>
  </conditionalFormatting>
  <conditionalFormatting sqref="G16">
    <cfRule type="containsBlanks" dxfId="606" priority="601">
      <formula>LEN(TRIM(G16))=0</formula>
    </cfRule>
  </conditionalFormatting>
  <conditionalFormatting sqref="G16">
    <cfRule type="expression" dxfId="605" priority="602">
      <formula>G16&lt;TODAY()-30</formula>
    </cfRule>
    <cfRule type="containsText" dxfId="604" priority="603" operator="containsText" text="NOk">
      <formula>NOT(ISERROR(SEARCH("NOk",G16)))</formula>
    </cfRule>
    <cfRule type="timePeriod" dxfId="603" priority="604" timePeriod="nextMonth">
      <formula>AND(MONTH(G16)=MONTH(EDATE(TODAY(),0+1)),YEAR(G16)=YEAR(EDATE(TODAY(),0+1)))</formula>
    </cfRule>
    <cfRule type="containsText" dxfId="602" priority="605" operator="containsText" text="Non Validé">
      <formula>NOT(ISERROR(SEARCH("Non Validé",G16)))</formula>
    </cfRule>
    <cfRule type="containsText" dxfId="601" priority="606" operator="containsText" text="Validé">
      <formula>NOT(ISERROR(SEARCH("Validé",G16)))</formula>
    </cfRule>
    <cfRule type="timePeriod" dxfId="600" priority="607" timePeriod="thisMonth">
      <formula>AND(MONTH(G16)=MONTH(TODAY()),YEAR(G16)=YEAR(TODAY()))</formula>
    </cfRule>
  </conditionalFormatting>
  <conditionalFormatting sqref="H16">
    <cfRule type="containsBlanks" dxfId="599" priority="594">
      <formula>LEN(TRIM(H16))=0</formula>
    </cfRule>
  </conditionalFormatting>
  <conditionalFormatting sqref="H16">
    <cfRule type="expression" dxfId="598" priority="595">
      <formula>H16&lt;TODAY()-30</formula>
    </cfRule>
    <cfRule type="containsText" dxfId="597" priority="596" operator="containsText" text="NOk">
      <formula>NOT(ISERROR(SEARCH("NOk",H16)))</formula>
    </cfRule>
    <cfRule type="timePeriod" dxfId="596" priority="597" timePeriod="nextMonth">
      <formula>AND(MONTH(H16)=MONTH(EDATE(TODAY(),0+1)),YEAR(H16)=YEAR(EDATE(TODAY(),0+1)))</formula>
    </cfRule>
    <cfRule type="containsText" dxfId="595" priority="598" operator="containsText" text="Non Validé">
      <formula>NOT(ISERROR(SEARCH("Non Validé",H16)))</formula>
    </cfRule>
    <cfRule type="containsText" dxfId="594" priority="599" operator="containsText" text="Validé">
      <formula>NOT(ISERROR(SEARCH("Validé",H16)))</formula>
    </cfRule>
    <cfRule type="timePeriod" dxfId="593" priority="600" timePeriod="thisMonth">
      <formula>AND(MONTH(H16)=MONTH(TODAY()),YEAR(H16)=YEAR(TODAY()))</formula>
    </cfRule>
  </conditionalFormatting>
  <conditionalFormatting sqref="I16">
    <cfRule type="containsBlanks" dxfId="592" priority="587">
      <formula>LEN(TRIM(I16))=0</formula>
    </cfRule>
  </conditionalFormatting>
  <conditionalFormatting sqref="I16">
    <cfRule type="expression" dxfId="591" priority="588">
      <formula>I16&lt;TODAY()-30</formula>
    </cfRule>
    <cfRule type="containsText" dxfId="590" priority="589" operator="containsText" text="NOk">
      <formula>NOT(ISERROR(SEARCH("NOk",I16)))</formula>
    </cfRule>
    <cfRule type="timePeriod" dxfId="589" priority="590" timePeriod="nextMonth">
      <formula>AND(MONTH(I16)=MONTH(EDATE(TODAY(),0+1)),YEAR(I16)=YEAR(EDATE(TODAY(),0+1)))</formula>
    </cfRule>
    <cfRule type="containsText" dxfId="588" priority="591" operator="containsText" text="Non Validé">
      <formula>NOT(ISERROR(SEARCH("Non Validé",I16)))</formula>
    </cfRule>
    <cfRule type="containsText" dxfId="587" priority="592" operator="containsText" text="Validé">
      <formula>NOT(ISERROR(SEARCH("Validé",I16)))</formula>
    </cfRule>
    <cfRule type="timePeriod" dxfId="586" priority="593" timePeriod="thisMonth">
      <formula>AND(MONTH(I16)=MONTH(TODAY()),YEAR(I16)=YEAR(TODAY()))</formula>
    </cfRule>
  </conditionalFormatting>
  <conditionalFormatting sqref="J16">
    <cfRule type="containsBlanks" dxfId="585" priority="580">
      <formula>LEN(TRIM(J16))=0</formula>
    </cfRule>
  </conditionalFormatting>
  <conditionalFormatting sqref="J16">
    <cfRule type="expression" dxfId="584" priority="581">
      <formula>J16&lt;TODAY()-30</formula>
    </cfRule>
    <cfRule type="containsText" dxfId="583" priority="582" operator="containsText" text="NOk">
      <formula>NOT(ISERROR(SEARCH("NOk",J16)))</formula>
    </cfRule>
    <cfRule type="timePeriod" dxfId="582" priority="583" timePeriod="nextMonth">
      <formula>AND(MONTH(J16)=MONTH(EDATE(TODAY(),0+1)),YEAR(J16)=YEAR(EDATE(TODAY(),0+1)))</formula>
    </cfRule>
    <cfRule type="containsText" dxfId="581" priority="584" operator="containsText" text="Non Validé">
      <formula>NOT(ISERROR(SEARCH("Non Validé",J16)))</formula>
    </cfRule>
    <cfRule type="containsText" dxfId="580" priority="585" operator="containsText" text="Validé">
      <formula>NOT(ISERROR(SEARCH("Validé",J16)))</formula>
    </cfRule>
    <cfRule type="timePeriod" dxfId="579" priority="586" timePeriod="thisMonth">
      <formula>AND(MONTH(J16)=MONTH(TODAY()),YEAR(J16)=YEAR(TODAY()))</formula>
    </cfRule>
  </conditionalFormatting>
  <conditionalFormatting sqref="AK17:AN17 Q17:S17 V17:X17">
    <cfRule type="timePeriod" dxfId="578" priority="574" timePeriod="nextMonth">
      <formula>AND(MONTH(Q17)=MONTH(EDATE(TODAY(),0+1)),YEAR(Q17)=YEAR(EDATE(TODAY(),0+1)))</formula>
    </cfRule>
    <cfRule type="timePeriod" dxfId="577" priority="575" timePeriod="thisMonth">
      <formula>AND(MONTH(Q17)=MONTH(TODAY()),YEAR(Q17)=YEAR(TODAY()))</formula>
    </cfRule>
    <cfRule type="containsText" dxfId="576" priority="576" operator="containsText" text="Non Validé">
      <formula>NOT(ISERROR(SEARCH("Non Validé",Q17)))</formula>
    </cfRule>
    <cfRule type="containsText" dxfId="575" priority="577" operator="containsText" text="NOk">
      <formula>NOT(ISERROR(SEARCH("NOk",Q17)))</formula>
    </cfRule>
    <cfRule type="expression" dxfId="574" priority="578">
      <formula>Q17&lt;TODAY()+11</formula>
    </cfRule>
    <cfRule type="containsText" dxfId="573" priority="579" operator="containsText" text="Validé">
      <formula>NOT(ISERROR(SEARCH("Validé",Q17)))</formula>
    </cfRule>
  </conditionalFormatting>
  <conditionalFormatting sqref="G17:J17">
    <cfRule type="timePeriod" dxfId="572" priority="568" timePeriod="nextMonth">
      <formula>AND(MONTH(G17)=MONTH(EDATE(TODAY(),0+1)),YEAR(G17)=YEAR(EDATE(TODAY(),0+1)))</formula>
    </cfRule>
    <cfRule type="timePeriod" dxfId="571" priority="569" timePeriod="thisMonth">
      <formula>AND(MONTH(G17)=MONTH(TODAY()),YEAR(G17)=YEAR(TODAY()))</formula>
    </cfRule>
    <cfRule type="containsText" dxfId="570" priority="570" operator="containsText" text="Non Validé">
      <formula>NOT(ISERROR(SEARCH("Non Validé",G17)))</formula>
    </cfRule>
    <cfRule type="containsText" dxfId="569" priority="571" operator="containsText" text="NOk">
      <formula>NOT(ISERROR(SEARCH("NOk",G17)))</formula>
    </cfRule>
    <cfRule type="expression" dxfId="568" priority="572">
      <formula>G17&lt;TODAY()+11</formula>
    </cfRule>
    <cfRule type="containsText" dxfId="567" priority="573" operator="containsText" text="Validé">
      <formula>NOT(ISERROR(SEARCH("Validé",G17)))</formula>
    </cfRule>
  </conditionalFormatting>
  <conditionalFormatting sqref="G17">
    <cfRule type="containsBlanks" dxfId="566" priority="561">
      <formula>LEN(TRIM(G17))=0</formula>
    </cfRule>
  </conditionalFormatting>
  <conditionalFormatting sqref="G17">
    <cfRule type="expression" dxfId="565" priority="562">
      <formula>G17&lt;TODAY()-30</formula>
    </cfRule>
    <cfRule type="containsText" dxfId="564" priority="563" operator="containsText" text="NOk">
      <formula>NOT(ISERROR(SEARCH("NOk",G17)))</formula>
    </cfRule>
    <cfRule type="timePeriod" dxfId="563" priority="564" timePeriod="nextMonth">
      <formula>AND(MONTH(G17)=MONTH(EDATE(TODAY(),0+1)),YEAR(G17)=YEAR(EDATE(TODAY(),0+1)))</formula>
    </cfRule>
    <cfRule type="containsText" dxfId="562" priority="565" operator="containsText" text="Non Validé">
      <formula>NOT(ISERROR(SEARCH("Non Validé",G17)))</formula>
    </cfRule>
    <cfRule type="containsText" dxfId="561" priority="566" operator="containsText" text="Validé">
      <formula>NOT(ISERROR(SEARCH("Validé",G17)))</formula>
    </cfRule>
    <cfRule type="timePeriod" dxfId="560" priority="567" timePeriod="thisMonth">
      <formula>AND(MONTH(G17)=MONTH(TODAY()),YEAR(G17)=YEAR(TODAY()))</formula>
    </cfRule>
  </conditionalFormatting>
  <conditionalFormatting sqref="H17">
    <cfRule type="containsBlanks" dxfId="559" priority="554">
      <formula>LEN(TRIM(H17))=0</formula>
    </cfRule>
  </conditionalFormatting>
  <conditionalFormatting sqref="H17">
    <cfRule type="expression" dxfId="558" priority="555">
      <formula>H17&lt;TODAY()-30</formula>
    </cfRule>
    <cfRule type="containsText" dxfId="557" priority="556" operator="containsText" text="NOk">
      <formula>NOT(ISERROR(SEARCH("NOk",H17)))</formula>
    </cfRule>
    <cfRule type="timePeriod" dxfId="556" priority="557" timePeriod="nextMonth">
      <formula>AND(MONTH(H17)=MONTH(EDATE(TODAY(),0+1)),YEAR(H17)=YEAR(EDATE(TODAY(),0+1)))</formula>
    </cfRule>
    <cfRule type="containsText" dxfId="555" priority="558" operator="containsText" text="Non Validé">
      <formula>NOT(ISERROR(SEARCH("Non Validé",H17)))</formula>
    </cfRule>
    <cfRule type="containsText" dxfId="554" priority="559" operator="containsText" text="Validé">
      <formula>NOT(ISERROR(SEARCH("Validé",H17)))</formula>
    </cfRule>
    <cfRule type="timePeriod" dxfId="553" priority="560" timePeriod="thisMonth">
      <formula>AND(MONTH(H17)=MONTH(TODAY()),YEAR(H17)=YEAR(TODAY()))</formula>
    </cfRule>
  </conditionalFormatting>
  <conditionalFormatting sqref="I17">
    <cfRule type="containsBlanks" dxfId="552" priority="547">
      <formula>LEN(TRIM(I17))=0</formula>
    </cfRule>
  </conditionalFormatting>
  <conditionalFormatting sqref="I17">
    <cfRule type="expression" dxfId="551" priority="548">
      <formula>I17&lt;TODAY()-30</formula>
    </cfRule>
    <cfRule type="containsText" dxfId="550" priority="549" operator="containsText" text="NOk">
      <formula>NOT(ISERROR(SEARCH("NOk",I17)))</formula>
    </cfRule>
    <cfRule type="timePeriod" dxfId="549" priority="550" timePeriod="nextMonth">
      <formula>AND(MONTH(I17)=MONTH(EDATE(TODAY(),0+1)),YEAR(I17)=YEAR(EDATE(TODAY(),0+1)))</formula>
    </cfRule>
    <cfRule type="containsText" dxfId="548" priority="551" operator="containsText" text="Non Validé">
      <formula>NOT(ISERROR(SEARCH("Non Validé",I17)))</formula>
    </cfRule>
    <cfRule type="containsText" dxfId="547" priority="552" operator="containsText" text="Validé">
      <formula>NOT(ISERROR(SEARCH("Validé",I17)))</formula>
    </cfRule>
    <cfRule type="timePeriod" dxfId="546" priority="553" timePeriod="thisMonth">
      <formula>AND(MONTH(I17)=MONTH(TODAY()),YEAR(I17)=YEAR(TODAY()))</formula>
    </cfRule>
  </conditionalFormatting>
  <conditionalFormatting sqref="J17">
    <cfRule type="containsBlanks" dxfId="545" priority="540">
      <formula>LEN(TRIM(J17))=0</formula>
    </cfRule>
  </conditionalFormatting>
  <conditionalFormatting sqref="J17">
    <cfRule type="expression" dxfId="544" priority="541">
      <formula>J17&lt;TODAY()-30</formula>
    </cfRule>
    <cfRule type="containsText" dxfId="543" priority="542" operator="containsText" text="NOk">
      <formula>NOT(ISERROR(SEARCH("NOk",J17)))</formula>
    </cfRule>
    <cfRule type="timePeriod" dxfId="542" priority="543" timePeriod="nextMonth">
      <formula>AND(MONTH(J17)=MONTH(EDATE(TODAY(),0+1)),YEAR(J17)=YEAR(EDATE(TODAY(),0+1)))</formula>
    </cfRule>
    <cfRule type="containsText" dxfId="541" priority="544" operator="containsText" text="Non Validé">
      <formula>NOT(ISERROR(SEARCH("Non Validé",J17)))</formula>
    </cfRule>
    <cfRule type="containsText" dxfId="540" priority="545" operator="containsText" text="Validé">
      <formula>NOT(ISERROR(SEARCH("Validé",J17)))</formula>
    </cfRule>
    <cfRule type="timePeriod" dxfId="539" priority="546" timePeriod="thisMonth">
      <formula>AND(MONTH(J17)=MONTH(TODAY()),YEAR(J17)=YEAR(TODAY()))</formula>
    </cfRule>
  </conditionalFormatting>
  <conditionalFormatting sqref="G17:J17 Q17:T17 L17 V17:Y17 AK17:AN17">
    <cfRule type="timePeriod" dxfId="538" priority="534" timePeriod="nextMonth">
      <formula>AND(MONTH(G17)=MONTH(EDATE(TODAY(),0+1)),YEAR(G17)=YEAR(EDATE(TODAY(),0+1)))</formula>
    </cfRule>
    <cfRule type="timePeriod" dxfId="537" priority="535" timePeriod="thisMonth">
      <formula>AND(MONTH(G17)=MONTH(TODAY()),YEAR(G17)=YEAR(TODAY()))</formula>
    </cfRule>
    <cfRule type="containsText" dxfId="536" priority="536" operator="containsText" text="Non Validé">
      <formula>NOT(ISERROR(SEARCH("Non Validé",G17)))</formula>
    </cfRule>
    <cfRule type="containsText" dxfId="535" priority="537" operator="containsText" text="NOk">
      <formula>NOT(ISERROR(SEARCH("NOk",G17)))</formula>
    </cfRule>
    <cfRule type="expression" dxfId="534" priority="538">
      <formula>G17&lt;TODAY()+11</formula>
    </cfRule>
    <cfRule type="containsText" dxfId="533" priority="539" operator="containsText" text="Validé">
      <formula>NOT(ISERROR(SEARCH("Validé",G17)))</formula>
    </cfRule>
  </conditionalFormatting>
  <conditionalFormatting sqref="L17">
    <cfRule type="containsBlanks" dxfId="532" priority="527">
      <formula>LEN(TRIM(L17))=0</formula>
    </cfRule>
  </conditionalFormatting>
  <conditionalFormatting sqref="L17">
    <cfRule type="expression" dxfId="531" priority="528">
      <formula>L17&lt;TODAY()-30</formula>
    </cfRule>
    <cfRule type="containsText" dxfId="530" priority="529" operator="containsText" text="NOk">
      <formula>NOT(ISERROR(SEARCH("NOk",L17)))</formula>
    </cfRule>
    <cfRule type="timePeriod" dxfId="529" priority="530" timePeriod="nextMonth">
      <formula>AND(MONTH(L17)=MONTH(EDATE(TODAY(),0+1)),YEAR(L17)=YEAR(EDATE(TODAY(),0+1)))</formula>
    </cfRule>
    <cfRule type="containsText" dxfId="528" priority="531" operator="containsText" text="Non Validé">
      <formula>NOT(ISERROR(SEARCH("Non Validé",L17)))</formula>
    </cfRule>
    <cfRule type="containsText" dxfId="527" priority="532" operator="containsText" text="Validé">
      <formula>NOT(ISERROR(SEARCH("Validé",L17)))</formula>
    </cfRule>
    <cfRule type="timePeriod" dxfId="526" priority="533" timePeriod="thisMonth">
      <formula>AND(MONTH(L17)=MONTH(TODAY()),YEAR(L17)=YEAR(TODAY()))</formula>
    </cfRule>
  </conditionalFormatting>
  <conditionalFormatting sqref="G17:J17 Q17:T17 L17 V17:Y17 AK17:AN17">
    <cfRule type="containsBlanks" dxfId="525" priority="520">
      <formula>LEN(TRIM(G17))=0</formula>
    </cfRule>
  </conditionalFormatting>
  <conditionalFormatting sqref="G17:J17 Q17:T17 L17 V17:Y17 AK17:AN17">
    <cfRule type="expression" dxfId="524" priority="521">
      <formula>G17&lt;TODAY()-30</formula>
    </cfRule>
    <cfRule type="containsText" dxfId="523" priority="522" operator="containsText" text="NOk">
      <formula>NOT(ISERROR(SEARCH("NOk",G17)))</formula>
    </cfRule>
    <cfRule type="timePeriod" dxfId="522" priority="523" timePeriod="nextMonth">
      <formula>AND(MONTH(G17)=MONTH(EDATE(TODAY(),0+1)),YEAR(G17)=YEAR(EDATE(TODAY(),0+1)))</formula>
    </cfRule>
    <cfRule type="containsText" dxfId="521" priority="524" operator="containsText" text="Non Validé">
      <formula>NOT(ISERROR(SEARCH("Non Validé",G17)))</formula>
    </cfRule>
    <cfRule type="containsText" dxfId="520" priority="525" operator="containsText" text="Validé">
      <formula>NOT(ISERROR(SEARCH("Validé",G17)))</formula>
    </cfRule>
    <cfRule type="timePeriod" dxfId="519" priority="526" timePeriod="thisMonth">
      <formula>AND(MONTH(G17)=MONTH(TODAY()),YEAR(G17)=YEAR(TODAY()))</formula>
    </cfRule>
  </conditionalFormatting>
  <conditionalFormatting sqref="L16:O16">
    <cfRule type="timePeriod" dxfId="518" priority="514" timePeriod="nextMonth">
      <formula>AND(MONTH(L16)=MONTH(EDATE(TODAY(),0+1)),YEAR(L16)=YEAR(EDATE(TODAY(),0+1)))</formula>
    </cfRule>
    <cfRule type="timePeriod" dxfId="517" priority="515" timePeriod="thisMonth">
      <formula>AND(MONTH(L16)=MONTH(TODAY()),YEAR(L16)=YEAR(TODAY()))</formula>
    </cfRule>
    <cfRule type="containsText" dxfId="516" priority="516" operator="containsText" text="Non Validé">
      <formula>NOT(ISERROR(SEARCH("Non Validé",L16)))</formula>
    </cfRule>
    <cfRule type="containsText" dxfId="515" priority="517" operator="containsText" text="NOk">
      <formula>NOT(ISERROR(SEARCH("NOk",L16)))</formula>
    </cfRule>
    <cfRule type="expression" dxfId="514" priority="518">
      <formula>L16&lt;TODAY()+11</formula>
    </cfRule>
    <cfRule type="containsText" dxfId="513" priority="519" operator="containsText" text="Validé">
      <formula>NOT(ISERROR(SEARCH("Validé",L16)))</formula>
    </cfRule>
  </conditionalFormatting>
  <conditionalFormatting sqref="T17">
    <cfRule type="timePeriod" dxfId="512" priority="508" timePeriod="nextMonth">
      <formula>AND(MONTH(T17)=MONTH(EDATE(TODAY(),0+1)),YEAR(T17)=YEAR(EDATE(TODAY(),0+1)))</formula>
    </cfRule>
    <cfRule type="timePeriod" dxfId="511" priority="509" timePeriod="thisMonth">
      <formula>AND(MONTH(T17)=MONTH(TODAY()),YEAR(T17)=YEAR(TODAY()))</formula>
    </cfRule>
    <cfRule type="containsText" dxfId="510" priority="510" operator="containsText" text="Non Validé">
      <formula>NOT(ISERROR(SEARCH("Non Validé",T17)))</formula>
    </cfRule>
    <cfRule type="containsText" dxfId="509" priority="511" operator="containsText" text="NOk">
      <formula>NOT(ISERROR(SEARCH("NOk",T17)))</formula>
    </cfRule>
    <cfRule type="expression" dxfId="508" priority="512">
      <formula>T17&lt;TODAY()+11</formula>
    </cfRule>
    <cfRule type="containsText" dxfId="507" priority="513" operator="containsText" text="Validé">
      <formula>NOT(ISERROR(SEARCH("Validé",T17)))</formula>
    </cfRule>
  </conditionalFormatting>
  <conditionalFormatting sqref="T17">
    <cfRule type="containsBlanks" dxfId="506" priority="501">
      <formula>LEN(TRIM(T17))=0</formula>
    </cfRule>
  </conditionalFormatting>
  <conditionalFormatting sqref="T17">
    <cfRule type="expression" dxfId="505" priority="502">
      <formula>T17&lt;TODAY()-30</formula>
    </cfRule>
    <cfRule type="containsText" dxfId="504" priority="503" operator="containsText" text="NOk">
      <formula>NOT(ISERROR(SEARCH("NOk",T17)))</formula>
    </cfRule>
    <cfRule type="timePeriod" dxfId="503" priority="504" timePeriod="nextMonth">
      <formula>AND(MONTH(T17)=MONTH(EDATE(TODAY(),0+1)),YEAR(T17)=YEAR(EDATE(TODAY(),0+1)))</formula>
    </cfRule>
    <cfRule type="containsText" dxfId="502" priority="505" operator="containsText" text="Non Validé">
      <formula>NOT(ISERROR(SEARCH("Non Validé",T17)))</formula>
    </cfRule>
    <cfRule type="containsText" dxfId="501" priority="506" operator="containsText" text="Validé">
      <formula>NOT(ISERROR(SEARCH("Validé",T17)))</formula>
    </cfRule>
    <cfRule type="timePeriod" dxfId="500" priority="507" timePeriod="thisMonth">
      <formula>AND(MONTH(T17)=MONTH(TODAY()),YEAR(T17)=YEAR(TODAY()))</formula>
    </cfRule>
  </conditionalFormatting>
  <conditionalFormatting sqref="Y17">
    <cfRule type="timePeriod" dxfId="499" priority="495" timePeriod="nextMonth">
      <formula>AND(MONTH(Y17)=MONTH(EDATE(TODAY(),0+1)),YEAR(Y17)=YEAR(EDATE(TODAY(),0+1)))</formula>
    </cfRule>
    <cfRule type="timePeriod" dxfId="498" priority="496" timePeriod="thisMonth">
      <formula>AND(MONTH(Y17)=MONTH(TODAY()),YEAR(Y17)=YEAR(TODAY()))</formula>
    </cfRule>
    <cfRule type="containsText" dxfId="497" priority="497" operator="containsText" text="Non Validé">
      <formula>NOT(ISERROR(SEARCH("Non Validé",Y17)))</formula>
    </cfRule>
    <cfRule type="containsText" dxfId="496" priority="498" operator="containsText" text="NOk">
      <formula>NOT(ISERROR(SEARCH("NOk",Y17)))</formula>
    </cfRule>
    <cfRule type="expression" dxfId="495" priority="499">
      <formula>Y17&lt;TODAY()+11</formula>
    </cfRule>
    <cfRule type="containsText" dxfId="494" priority="500" operator="containsText" text="Validé">
      <formula>NOT(ISERROR(SEARCH("Validé",Y17)))</formula>
    </cfRule>
  </conditionalFormatting>
  <conditionalFormatting sqref="Y17">
    <cfRule type="containsBlanks" dxfId="493" priority="488">
      <formula>LEN(TRIM(Y17))=0</formula>
    </cfRule>
  </conditionalFormatting>
  <conditionalFormatting sqref="Y17">
    <cfRule type="expression" dxfId="492" priority="489">
      <formula>Y17&lt;TODAY()-30</formula>
    </cfRule>
    <cfRule type="containsText" dxfId="491" priority="490" operator="containsText" text="NOk">
      <formula>NOT(ISERROR(SEARCH("NOk",Y17)))</formula>
    </cfRule>
    <cfRule type="timePeriod" dxfId="490" priority="491" timePeriod="nextMonth">
      <formula>AND(MONTH(Y17)=MONTH(EDATE(TODAY(),0+1)),YEAR(Y17)=YEAR(EDATE(TODAY(),0+1)))</formula>
    </cfRule>
    <cfRule type="containsText" dxfId="489" priority="492" operator="containsText" text="Non Validé">
      <formula>NOT(ISERROR(SEARCH("Non Validé",Y17)))</formula>
    </cfRule>
    <cfRule type="containsText" dxfId="488" priority="493" operator="containsText" text="Validé">
      <formula>NOT(ISERROR(SEARCH("Validé",Y17)))</formula>
    </cfRule>
    <cfRule type="timePeriod" dxfId="487" priority="494" timePeriod="thisMonth">
      <formula>AND(MONTH(Y17)=MONTH(TODAY()),YEAR(Y17)=YEAR(TODAY()))</formula>
    </cfRule>
  </conditionalFormatting>
  <conditionalFormatting sqref="AZ15">
    <cfRule type="containsText" dxfId="486" priority="482" operator="containsText" text="Non Validé">
      <formula>NOT(ISERROR(SEARCH("Non Validé",AZ15)))</formula>
    </cfRule>
  </conditionalFormatting>
  <conditionalFormatting sqref="AF15:AI15 AA15:AD15 V15:Y15 Q15:T15 L15:O15 AK15:AN15">
    <cfRule type="timePeriod" dxfId="485" priority="470" timePeriod="nextMonth">
      <formula>AND(MONTH(L15)=MONTH(EDATE(TODAY(),0+1)),YEAR(L15)=YEAR(EDATE(TODAY(),0+1)))</formula>
    </cfRule>
    <cfRule type="timePeriod" dxfId="484" priority="483" timePeriod="thisMonth">
      <formula>AND(MONTH(L15)=MONTH(TODAY()),YEAR(L15)=YEAR(TODAY()))</formula>
    </cfRule>
    <cfRule type="containsText" dxfId="483" priority="484" operator="containsText" text="Non Validé">
      <formula>NOT(ISERROR(SEARCH("Non Validé",L15)))</formula>
    </cfRule>
    <cfRule type="containsText" dxfId="482" priority="485" operator="containsText" text="NOk">
      <formula>NOT(ISERROR(SEARCH("NOk",L15)))</formula>
    </cfRule>
    <cfRule type="expression" dxfId="481" priority="486">
      <formula>L15&lt;TODAY()+11</formula>
    </cfRule>
    <cfRule type="containsText" dxfId="480" priority="487" operator="containsText" text="Validé">
      <formula>NOT(ISERROR(SEARCH("Validé",L15)))</formula>
    </cfRule>
  </conditionalFormatting>
  <conditionalFormatting sqref="BE15:BH15 AU15:AX15">
    <cfRule type="containsText" dxfId="479" priority="466" operator="containsText" text="Non Validé">
      <formula>NOT(ISERROR(SEARCH("Non Validé",AU15)))</formula>
    </cfRule>
    <cfRule type="timePeriod" dxfId="478" priority="468" timePeriod="nextMonth">
      <formula>AND(MONTH(AU15)=MONTH(EDATE(TODAY(),0+1)),YEAR(AU15)=YEAR(EDATE(TODAY(),0+1)))</formula>
    </cfRule>
    <cfRule type="containsText" dxfId="477" priority="475" operator="containsText" text="NOk">
      <formula>NOT(ISERROR(SEARCH("NOk",AU15)))</formula>
    </cfRule>
    <cfRule type="expression" dxfId="476" priority="476">
      <formula>AU15&lt;TODAY()+11</formula>
    </cfRule>
    <cfRule type="containsText" dxfId="475" priority="477" operator="containsText" text="Validé">
      <formula>NOT(ISERROR(SEARCH("Validé",AU15)))</formula>
    </cfRule>
    <cfRule type="timePeriod" dxfId="474" priority="478" timePeriod="thisMonth">
      <formula>AND(MONTH(AU15)=MONTH(TODAY()),YEAR(AU15)=YEAR(TODAY()))</formula>
    </cfRule>
  </conditionalFormatting>
  <conditionalFormatting sqref="AZ15:BC15">
    <cfRule type="containsText" dxfId="473" priority="465" operator="containsText" text="NOk">
      <formula>NOT(ISERROR(SEARCH("NOk",AZ15)))</formula>
    </cfRule>
    <cfRule type="timePeriod" dxfId="472" priority="467" timePeriod="nextMonth">
      <formula>AND(MONTH(AZ15)=MONTH(EDATE(TODAY(),0+1)),YEAR(AZ15)=YEAR(EDATE(TODAY(),0+1)))</formula>
    </cfRule>
    <cfRule type="containsText" dxfId="471" priority="471" operator="containsText" text="Non Validé">
      <formula>NOT(ISERROR(SEARCH("Non Validé",AZ15)))</formula>
    </cfRule>
    <cfRule type="expression" dxfId="470" priority="472">
      <formula>AZ15&lt;TODAY()+11</formula>
    </cfRule>
    <cfRule type="containsText" dxfId="469" priority="473" operator="containsText" text="Validé">
      <formula>NOT(ISERROR(SEARCH("Validé",AZ15)))</formula>
    </cfRule>
    <cfRule type="timePeriod" dxfId="468" priority="474" timePeriod="thisMonth">
      <formula>AND(MONTH(AZ15)=MONTH(TODAY()),YEAR(AZ15)=YEAR(TODAY()))</formula>
    </cfRule>
  </conditionalFormatting>
  <conditionalFormatting sqref="G15:J15">
    <cfRule type="timePeriod" dxfId="467" priority="458" timePeriod="nextMonth">
      <formula>AND(MONTH(G15)=MONTH(EDATE(TODAY(),0+1)),YEAR(G15)=YEAR(EDATE(TODAY(),0+1)))</formula>
    </cfRule>
    <cfRule type="timePeriod" dxfId="466" priority="459" timePeriod="thisMonth">
      <formula>AND(MONTH(G15)=MONTH(TODAY()),YEAR(G15)=YEAR(TODAY()))</formula>
    </cfRule>
    <cfRule type="containsText" dxfId="465" priority="460" operator="containsText" text="Non Validé">
      <formula>NOT(ISERROR(SEARCH("Non Validé",G15)))</formula>
    </cfRule>
    <cfRule type="containsText" dxfId="464" priority="461" operator="containsText" text="NOk">
      <formula>NOT(ISERROR(SEARCH("NOk",G15)))</formula>
    </cfRule>
    <cfRule type="expression" dxfId="463" priority="462">
      <formula>G15&lt;TODAY()+11</formula>
    </cfRule>
    <cfRule type="containsText" dxfId="462" priority="463" operator="containsText" text="Validé">
      <formula>NOT(ISERROR(SEARCH("Validé",G15)))</formula>
    </cfRule>
  </conditionalFormatting>
  <conditionalFormatting sqref="AP15:AS15">
    <cfRule type="expression" dxfId="461" priority="457">
      <formula>AP15&lt;TODAY()-3</formula>
    </cfRule>
    <cfRule type="containsText" dxfId="460" priority="464" operator="containsText" text="NOk">
      <formula>NOT(ISERROR(SEARCH("NOk",AP15)))</formula>
    </cfRule>
    <cfRule type="timePeriod" dxfId="459" priority="469" timePeriod="nextMonth">
      <formula>AND(MONTH(AP15)=MONTH(EDATE(TODAY(),0+1)),YEAR(AP15)=YEAR(EDATE(TODAY(),0+1)))</formula>
    </cfRule>
    <cfRule type="containsText" dxfId="458" priority="479" operator="containsText" text="Non Validé">
      <formula>NOT(ISERROR(SEARCH("Non Validé",AP15)))</formula>
    </cfRule>
    <cfRule type="containsText" dxfId="457" priority="480" operator="containsText" text="Validé">
      <formula>NOT(ISERROR(SEARCH("Validé",AP15)))</formula>
    </cfRule>
    <cfRule type="timePeriod" dxfId="456" priority="481" timePeriod="thisMonth">
      <formula>AND(MONTH(AP15)=MONTH(TODAY()),YEAR(AP15)=YEAR(TODAY()))</formula>
    </cfRule>
  </conditionalFormatting>
  <conditionalFormatting sqref="AZ14">
    <cfRule type="containsText" dxfId="455" priority="451" operator="containsText" text="Non Validé">
      <formula>NOT(ISERROR(SEARCH("Non Validé",AZ14)))</formula>
    </cfRule>
  </conditionalFormatting>
  <conditionalFormatting sqref="AF14:AI14 AA14:AD14 V14:Y14 Q14:T14 L14:O14 AK14:AN14">
    <cfRule type="timePeriod" dxfId="454" priority="439" timePeriod="nextMonth">
      <formula>AND(MONTH(L14)=MONTH(EDATE(TODAY(),0+1)),YEAR(L14)=YEAR(EDATE(TODAY(),0+1)))</formula>
    </cfRule>
    <cfRule type="timePeriod" dxfId="453" priority="452" timePeriod="thisMonth">
      <formula>AND(MONTH(L14)=MONTH(TODAY()),YEAR(L14)=YEAR(TODAY()))</formula>
    </cfRule>
    <cfRule type="containsText" dxfId="452" priority="453" operator="containsText" text="Non Validé">
      <formula>NOT(ISERROR(SEARCH("Non Validé",L14)))</formula>
    </cfRule>
    <cfRule type="containsText" dxfId="451" priority="454" operator="containsText" text="NOk">
      <formula>NOT(ISERROR(SEARCH("NOk",L14)))</formula>
    </cfRule>
    <cfRule type="expression" dxfId="450" priority="455">
      <formula>L14&lt;TODAY()+11</formula>
    </cfRule>
    <cfRule type="containsText" dxfId="449" priority="456" operator="containsText" text="Validé">
      <formula>NOT(ISERROR(SEARCH("Validé",L14)))</formula>
    </cfRule>
  </conditionalFormatting>
  <conditionalFormatting sqref="BE14:BH14 AU14:AX14">
    <cfRule type="containsText" dxfId="448" priority="435" operator="containsText" text="Non Validé">
      <formula>NOT(ISERROR(SEARCH("Non Validé",AU14)))</formula>
    </cfRule>
    <cfRule type="timePeriod" dxfId="447" priority="437" timePeriod="nextMonth">
      <formula>AND(MONTH(AU14)=MONTH(EDATE(TODAY(),0+1)),YEAR(AU14)=YEAR(EDATE(TODAY(),0+1)))</formula>
    </cfRule>
    <cfRule type="containsText" dxfId="446" priority="444" operator="containsText" text="NOk">
      <formula>NOT(ISERROR(SEARCH("NOk",AU14)))</formula>
    </cfRule>
    <cfRule type="expression" dxfId="445" priority="445">
      <formula>AU14&lt;TODAY()+11</formula>
    </cfRule>
    <cfRule type="containsText" dxfId="444" priority="446" operator="containsText" text="Validé">
      <formula>NOT(ISERROR(SEARCH("Validé",AU14)))</formula>
    </cfRule>
    <cfRule type="timePeriod" dxfId="443" priority="447" timePeriod="thisMonth">
      <formula>AND(MONTH(AU14)=MONTH(TODAY()),YEAR(AU14)=YEAR(TODAY()))</formula>
    </cfRule>
  </conditionalFormatting>
  <conditionalFormatting sqref="AZ14:BC14">
    <cfRule type="containsText" dxfId="442" priority="434" operator="containsText" text="NOk">
      <formula>NOT(ISERROR(SEARCH("NOk",AZ14)))</formula>
    </cfRule>
    <cfRule type="timePeriod" dxfId="441" priority="436" timePeriod="nextMonth">
      <formula>AND(MONTH(AZ14)=MONTH(EDATE(TODAY(),0+1)),YEAR(AZ14)=YEAR(EDATE(TODAY(),0+1)))</formula>
    </cfRule>
    <cfRule type="containsText" dxfId="440" priority="440" operator="containsText" text="Non Validé">
      <formula>NOT(ISERROR(SEARCH("Non Validé",AZ14)))</formula>
    </cfRule>
    <cfRule type="expression" dxfId="439" priority="441">
      <formula>AZ14&lt;TODAY()+11</formula>
    </cfRule>
    <cfRule type="containsText" dxfId="438" priority="442" operator="containsText" text="Validé">
      <formula>NOT(ISERROR(SEARCH("Validé",AZ14)))</formula>
    </cfRule>
    <cfRule type="timePeriod" dxfId="437" priority="443" timePeriod="thisMonth">
      <formula>AND(MONTH(AZ14)=MONTH(TODAY()),YEAR(AZ14)=YEAR(TODAY()))</formula>
    </cfRule>
  </conditionalFormatting>
  <conditionalFormatting sqref="G14:J14">
    <cfRule type="timePeriod" dxfId="436" priority="427" timePeriod="nextMonth">
      <formula>AND(MONTH(G14)=MONTH(EDATE(TODAY(),0+1)),YEAR(G14)=YEAR(EDATE(TODAY(),0+1)))</formula>
    </cfRule>
    <cfRule type="timePeriod" dxfId="435" priority="428" timePeriod="thisMonth">
      <formula>AND(MONTH(G14)=MONTH(TODAY()),YEAR(G14)=YEAR(TODAY()))</formula>
    </cfRule>
    <cfRule type="containsText" dxfId="434" priority="429" operator="containsText" text="Non Validé">
      <formula>NOT(ISERROR(SEARCH("Non Validé",G14)))</formula>
    </cfRule>
    <cfRule type="containsText" dxfId="433" priority="430" operator="containsText" text="NOk">
      <formula>NOT(ISERROR(SEARCH("NOk",G14)))</formula>
    </cfRule>
    <cfRule type="expression" dxfId="432" priority="431">
      <formula>G14&lt;TODAY()+11</formula>
    </cfRule>
    <cfRule type="containsText" dxfId="431" priority="432" operator="containsText" text="Validé">
      <formula>NOT(ISERROR(SEARCH("Validé",G14)))</formula>
    </cfRule>
  </conditionalFormatting>
  <conditionalFormatting sqref="AP14:AS14">
    <cfRule type="expression" dxfId="430" priority="426">
      <formula>AP14&lt;TODAY()-3</formula>
    </cfRule>
    <cfRule type="containsText" dxfId="429" priority="433" operator="containsText" text="NOk">
      <formula>NOT(ISERROR(SEARCH("NOk",AP14)))</formula>
    </cfRule>
    <cfRule type="timePeriod" dxfId="428" priority="438" timePeriod="nextMonth">
      <formula>AND(MONTH(AP14)=MONTH(EDATE(TODAY(),0+1)),YEAR(AP14)=YEAR(EDATE(TODAY(),0+1)))</formula>
    </cfRule>
    <cfRule type="containsText" dxfId="427" priority="448" operator="containsText" text="Non Validé">
      <formula>NOT(ISERROR(SEARCH("Non Validé",AP14)))</formula>
    </cfRule>
    <cfRule type="containsText" dxfId="426" priority="449" operator="containsText" text="Validé">
      <formula>NOT(ISERROR(SEARCH("Validé",AP14)))</formula>
    </cfRule>
    <cfRule type="timePeriod" dxfId="425" priority="450" timePeriod="thisMonth">
      <formula>AND(MONTH(AP14)=MONTH(TODAY()),YEAR(AP14)=YEAR(TODAY()))</formula>
    </cfRule>
  </conditionalFormatting>
  <conditionalFormatting sqref="AZ13">
    <cfRule type="containsText" dxfId="424" priority="420" operator="containsText" text="Non Validé">
      <formula>NOT(ISERROR(SEARCH("Non Validé",AZ13)))</formula>
    </cfRule>
  </conditionalFormatting>
  <conditionalFormatting sqref="AF13:AI13 AA13:AD13 V13:Y13 Q13:T13 L13:O13 AK13:AN13">
    <cfRule type="timePeriod" dxfId="423" priority="408" timePeriod="nextMonth">
      <formula>AND(MONTH(L13)=MONTH(EDATE(TODAY(),0+1)),YEAR(L13)=YEAR(EDATE(TODAY(),0+1)))</formula>
    </cfRule>
    <cfRule type="timePeriod" dxfId="422" priority="421" timePeriod="thisMonth">
      <formula>AND(MONTH(L13)=MONTH(TODAY()),YEAR(L13)=YEAR(TODAY()))</formula>
    </cfRule>
    <cfRule type="containsText" dxfId="421" priority="422" operator="containsText" text="Non Validé">
      <formula>NOT(ISERROR(SEARCH("Non Validé",L13)))</formula>
    </cfRule>
    <cfRule type="containsText" dxfId="420" priority="423" operator="containsText" text="NOk">
      <formula>NOT(ISERROR(SEARCH("NOk",L13)))</formula>
    </cfRule>
    <cfRule type="expression" dxfId="419" priority="424">
      <formula>L13&lt;TODAY()+11</formula>
    </cfRule>
    <cfRule type="containsText" dxfId="418" priority="425" operator="containsText" text="Validé">
      <formula>NOT(ISERROR(SEARCH("Validé",L13)))</formula>
    </cfRule>
  </conditionalFormatting>
  <conditionalFormatting sqref="BE13:BH13 AU13:AX13">
    <cfRule type="containsText" dxfId="417" priority="404" operator="containsText" text="Non Validé">
      <formula>NOT(ISERROR(SEARCH("Non Validé",AU13)))</formula>
    </cfRule>
    <cfRule type="timePeriod" dxfId="416" priority="406" timePeriod="nextMonth">
      <formula>AND(MONTH(AU13)=MONTH(EDATE(TODAY(),0+1)),YEAR(AU13)=YEAR(EDATE(TODAY(),0+1)))</formula>
    </cfRule>
    <cfRule type="containsText" dxfId="415" priority="413" operator="containsText" text="NOk">
      <formula>NOT(ISERROR(SEARCH("NOk",AU13)))</formula>
    </cfRule>
    <cfRule type="expression" dxfId="414" priority="414">
      <formula>AU13&lt;TODAY()+11</formula>
    </cfRule>
    <cfRule type="containsText" dxfId="413" priority="415" operator="containsText" text="Validé">
      <formula>NOT(ISERROR(SEARCH("Validé",AU13)))</formula>
    </cfRule>
    <cfRule type="timePeriod" dxfId="412" priority="416" timePeriod="thisMonth">
      <formula>AND(MONTH(AU13)=MONTH(TODAY()),YEAR(AU13)=YEAR(TODAY()))</formula>
    </cfRule>
  </conditionalFormatting>
  <conditionalFormatting sqref="AZ13:BC13">
    <cfRule type="containsText" dxfId="411" priority="403" operator="containsText" text="NOk">
      <formula>NOT(ISERROR(SEARCH("NOk",AZ13)))</formula>
    </cfRule>
    <cfRule type="timePeriod" dxfId="410" priority="405" timePeriod="nextMonth">
      <formula>AND(MONTH(AZ13)=MONTH(EDATE(TODAY(),0+1)),YEAR(AZ13)=YEAR(EDATE(TODAY(),0+1)))</formula>
    </cfRule>
    <cfRule type="containsText" dxfId="409" priority="409" operator="containsText" text="Non Validé">
      <formula>NOT(ISERROR(SEARCH("Non Validé",AZ13)))</formula>
    </cfRule>
    <cfRule type="expression" dxfId="408" priority="410">
      <formula>AZ13&lt;TODAY()+11</formula>
    </cfRule>
    <cfRule type="containsText" dxfId="407" priority="411" operator="containsText" text="Validé">
      <formula>NOT(ISERROR(SEARCH("Validé",AZ13)))</formula>
    </cfRule>
    <cfRule type="timePeriod" dxfId="406" priority="412" timePeriod="thisMonth">
      <formula>AND(MONTH(AZ13)=MONTH(TODAY()),YEAR(AZ13)=YEAR(TODAY()))</formula>
    </cfRule>
  </conditionalFormatting>
  <conditionalFormatting sqref="G13:J13">
    <cfRule type="timePeriod" dxfId="405" priority="396" timePeriod="nextMonth">
      <formula>AND(MONTH(G13)=MONTH(EDATE(TODAY(),0+1)),YEAR(G13)=YEAR(EDATE(TODAY(),0+1)))</formula>
    </cfRule>
    <cfRule type="timePeriod" dxfId="404" priority="397" timePeriod="thisMonth">
      <formula>AND(MONTH(G13)=MONTH(TODAY()),YEAR(G13)=YEAR(TODAY()))</formula>
    </cfRule>
    <cfRule type="containsText" dxfId="403" priority="398" operator="containsText" text="Non Validé">
      <formula>NOT(ISERROR(SEARCH("Non Validé",G13)))</formula>
    </cfRule>
    <cfRule type="containsText" dxfId="402" priority="399" operator="containsText" text="NOk">
      <formula>NOT(ISERROR(SEARCH("NOk",G13)))</formula>
    </cfRule>
    <cfRule type="expression" dxfId="401" priority="400">
      <formula>G13&lt;TODAY()+11</formula>
    </cfRule>
    <cfRule type="containsText" dxfId="400" priority="401" operator="containsText" text="Validé">
      <formula>NOT(ISERROR(SEARCH("Validé",G13)))</formula>
    </cfRule>
  </conditionalFormatting>
  <conditionalFormatting sqref="AP13:AS13">
    <cfRule type="expression" dxfId="399" priority="395">
      <formula>AP13&lt;TODAY()-3</formula>
    </cfRule>
    <cfRule type="containsText" dxfId="398" priority="402" operator="containsText" text="NOk">
      <formula>NOT(ISERROR(SEARCH("NOk",AP13)))</formula>
    </cfRule>
    <cfRule type="timePeriod" dxfId="397" priority="407" timePeriod="nextMonth">
      <formula>AND(MONTH(AP13)=MONTH(EDATE(TODAY(),0+1)),YEAR(AP13)=YEAR(EDATE(TODAY(),0+1)))</formula>
    </cfRule>
    <cfRule type="containsText" dxfId="396" priority="417" operator="containsText" text="Non Validé">
      <formula>NOT(ISERROR(SEARCH("Non Validé",AP13)))</formula>
    </cfRule>
    <cfRule type="containsText" dxfId="395" priority="418" operator="containsText" text="Validé">
      <formula>NOT(ISERROR(SEARCH("Validé",AP13)))</formula>
    </cfRule>
    <cfRule type="timePeriod" dxfId="394" priority="419" timePeriod="thisMonth">
      <formula>AND(MONTH(AP13)=MONTH(TODAY()),YEAR(AP13)=YEAR(TODAY()))</formula>
    </cfRule>
  </conditionalFormatting>
  <conditionalFormatting sqref="AZ12">
    <cfRule type="containsText" dxfId="393" priority="389" operator="containsText" text="Non Validé">
      <formula>NOT(ISERROR(SEARCH("Non Validé",AZ12)))</formula>
    </cfRule>
  </conditionalFormatting>
  <conditionalFormatting sqref="AF12:AI12 AA12:AD12 V12:Y12 Q12:T12 L12:O12 AK12:AN12">
    <cfRule type="timePeriod" dxfId="392" priority="377" timePeriod="nextMonth">
      <formula>AND(MONTH(L12)=MONTH(EDATE(TODAY(),0+1)),YEAR(L12)=YEAR(EDATE(TODAY(),0+1)))</formula>
    </cfRule>
    <cfRule type="timePeriod" dxfId="391" priority="390" timePeriod="thisMonth">
      <formula>AND(MONTH(L12)=MONTH(TODAY()),YEAR(L12)=YEAR(TODAY()))</formula>
    </cfRule>
    <cfRule type="containsText" dxfId="390" priority="391" operator="containsText" text="Non Validé">
      <formula>NOT(ISERROR(SEARCH("Non Validé",L12)))</formula>
    </cfRule>
    <cfRule type="containsText" dxfId="389" priority="392" operator="containsText" text="NOk">
      <formula>NOT(ISERROR(SEARCH("NOk",L12)))</formula>
    </cfRule>
    <cfRule type="expression" dxfId="388" priority="393">
      <formula>L12&lt;TODAY()+11</formula>
    </cfRule>
    <cfRule type="containsText" dxfId="387" priority="394" operator="containsText" text="Validé">
      <formula>NOT(ISERROR(SEARCH("Validé",L12)))</formula>
    </cfRule>
  </conditionalFormatting>
  <conditionalFormatting sqref="BE12:BH12 AU12:AX12">
    <cfRule type="containsText" dxfId="386" priority="373" operator="containsText" text="Non Validé">
      <formula>NOT(ISERROR(SEARCH("Non Validé",AU12)))</formula>
    </cfRule>
    <cfRule type="timePeriod" dxfId="385" priority="375" timePeriod="nextMonth">
      <formula>AND(MONTH(AU12)=MONTH(EDATE(TODAY(),0+1)),YEAR(AU12)=YEAR(EDATE(TODAY(),0+1)))</formula>
    </cfRule>
    <cfRule type="containsText" dxfId="384" priority="382" operator="containsText" text="NOk">
      <formula>NOT(ISERROR(SEARCH("NOk",AU12)))</formula>
    </cfRule>
    <cfRule type="expression" dxfId="383" priority="383">
      <formula>AU12&lt;TODAY()+11</formula>
    </cfRule>
    <cfRule type="containsText" dxfId="382" priority="384" operator="containsText" text="Validé">
      <formula>NOT(ISERROR(SEARCH("Validé",AU12)))</formula>
    </cfRule>
    <cfRule type="timePeriod" dxfId="381" priority="385" timePeriod="thisMonth">
      <formula>AND(MONTH(AU12)=MONTH(TODAY()),YEAR(AU12)=YEAR(TODAY()))</formula>
    </cfRule>
  </conditionalFormatting>
  <conditionalFormatting sqref="AZ12:BC12">
    <cfRule type="containsText" dxfId="380" priority="372" operator="containsText" text="NOk">
      <formula>NOT(ISERROR(SEARCH("NOk",AZ12)))</formula>
    </cfRule>
    <cfRule type="timePeriod" dxfId="379" priority="374" timePeriod="nextMonth">
      <formula>AND(MONTH(AZ12)=MONTH(EDATE(TODAY(),0+1)),YEAR(AZ12)=YEAR(EDATE(TODAY(),0+1)))</formula>
    </cfRule>
    <cfRule type="containsText" dxfId="378" priority="378" operator="containsText" text="Non Validé">
      <formula>NOT(ISERROR(SEARCH("Non Validé",AZ12)))</formula>
    </cfRule>
    <cfRule type="expression" dxfId="377" priority="379">
      <formula>AZ12&lt;TODAY()+11</formula>
    </cfRule>
    <cfRule type="containsText" dxfId="376" priority="380" operator="containsText" text="Validé">
      <formula>NOT(ISERROR(SEARCH("Validé",AZ12)))</formula>
    </cfRule>
    <cfRule type="timePeriod" dxfId="375" priority="381" timePeriod="thisMonth">
      <formula>AND(MONTH(AZ12)=MONTH(TODAY()),YEAR(AZ12)=YEAR(TODAY()))</formula>
    </cfRule>
  </conditionalFormatting>
  <conditionalFormatting sqref="G12:J12">
    <cfRule type="timePeriod" dxfId="374" priority="365" timePeriod="nextMonth">
      <formula>AND(MONTH(G12)=MONTH(EDATE(TODAY(),0+1)),YEAR(G12)=YEAR(EDATE(TODAY(),0+1)))</formula>
    </cfRule>
    <cfRule type="timePeriod" dxfId="373" priority="366" timePeriod="thisMonth">
      <formula>AND(MONTH(G12)=MONTH(TODAY()),YEAR(G12)=YEAR(TODAY()))</formula>
    </cfRule>
    <cfRule type="containsText" dxfId="372" priority="367" operator="containsText" text="Non Validé">
      <formula>NOT(ISERROR(SEARCH("Non Validé",G12)))</formula>
    </cfRule>
    <cfRule type="containsText" dxfId="371" priority="368" operator="containsText" text="NOk">
      <formula>NOT(ISERROR(SEARCH("NOk",G12)))</formula>
    </cfRule>
    <cfRule type="expression" dxfId="370" priority="369">
      <formula>G12&lt;TODAY()+11</formula>
    </cfRule>
    <cfRule type="containsText" dxfId="369" priority="370" operator="containsText" text="Validé">
      <formula>NOT(ISERROR(SEARCH("Validé",G12)))</formula>
    </cfRule>
  </conditionalFormatting>
  <conditionalFormatting sqref="AP12:AS12">
    <cfRule type="expression" dxfId="368" priority="364">
      <formula>AP12&lt;TODAY()-3</formula>
    </cfRule>
    <cfRule type="containsText" dxfId="367" priority="371" operator="containsText" text="NOk">
      <formula>NOT(ISERROR(SEARCH("NOk",AP12)))</formula>
    </cfRule>
    <cfRule type="timePeriod" dxfId="366" priority="376" timePeriod="nextMonth">
      <formula>AND(MONTH(AP12)=MONTH(EDATE(TODAY(),0+1)),YEAR(AP12)=YEAR(EDATE(TODAY(),0+1)))</formula>
    </cfRule>
    <cfRule type="containsText" dxfId="365" priority="386" operator="containsText" text="Non Validé">
      <formula>NOT(ISERROR(SEARCH("Non Validé",AP12)))</formula>
    </cfRule>
    <cfRule type="containsText" dxfId="364" priority="387" operator="containsText" text="Validé">
      <formula>NOT(ISERROR(SEARCH("Validé",AP12)))</formula>
    </cfRule>
    <cfRule type="timePeriod" dxfId="363" priority="388" timePeriod="thisMonth">
      <formula>AND(MONTH(AP12)=MONTH(TODAY()),YEAR(AP12)=YEAR(TODAY()))</formula>
    </cfRule>
  </conditionalFormatting>
  <conditionalFormatting sqref="AZ11">
    <cfRule type="containsText" dxfId="362" priority="358" operator="containsText" text="Non Validé">
      <formula>NOT(ISERROR(SEARCH("Non Validé",AZ11)))</formula>
    </cfRule>
  </conditionalFormatting>
  <conditionalFormatting sqref="AF11:AI11 AA11:AD11 V11:Y11 Q11:T11 L11:O11 AK11:AN11">
    <cfRule type="timePeriod" dxfId="361" priority="346" timePeriod="nextMonth">
      <formula>AND(MONTH(L11)=MONTH(EDATE(TODAY(),0+1)),YEAR(L11)=YEAR(EDATE(TODAY(),0+1)))</formula>
    </cfRule>
    <cfRule type="timePeriod" dxfId="360" priority="359" timePeriod="thisMonth">
      <formula>AND(MONTH(L11)=MONTH(TODAY()),YEAR(L11)=YEAR(TODAY()))</formula>
    </cfRule>
    <cfRule type="containsText" dxfId="359" priority="360" operator="containsText" text="Non Validé">
      <formula>NOT(ISERROR(SEARCH("Non Validé",L11)))</formula>
    </cfRule>
    <cfRule type="containsText" dxfId="358" priority="361" operator="containsText" text="NOk">
      <formula>NOT(ISERROR(SEARCH("NOk",L11)))</formula>
    </cfRule>
    <cfRule type="expression" dxfId="357" priority="362">
      <formula>L11&lt;TODAY()+11</formula>
    </cfRule>
    <cfRule type="containsText" dxfId="356" priority="363" operator="containsText" text="Validé">
      <formula>NOT(ISERROR(SEARCH("Validé",L11)))</formula>
    </cfRule>
  </conditionalFormatting>
  <conditionalFormatting sqref="BE11:BH11 AU11:AX11">
    <cfRule type="containsText" dxfId="355" priority="342" operator="containsText" text="Non Validé">
      <formula>NOT(ISERROR(SEARCH("Non Validé",AU11)))</formula>
    </cfRule>
    <cfRule type="timePeriod" dxfId="354" priority="344" timePeriod="nextMonth">
      <formula>AND(MONTH(AU11)=MONTH(EDATE(TODAY(),0+1)),YEAR(AU11)=YEAR(EDATE(TODAY(),0+1)))</formula>
    </cfRule>
    <cfRule type="containsText" dxfId="353" priority="351" operator="containsText" text="NOk">
      <formula>NOT(ISERROR(SEARCH("NOk",AU11)))</formula>
    </cfRule>
    <cfRule type="expression" dxfId="352" priority="352">
      <formula>AU11&lt;TODAY()+11</formula>
    </cfRule>
    <cfRule type="containsText" dxfId="351" priority="353" operator="containsText" text="Validé">
      <formula>NOT(ISERROR(SEARCH("Validé",AU11)))</formula>
    </cfRule>
    <cfRule type="timePeriod" dxfId="350" priority="354" timePeriod="thisMonth">
      <formula>AND(MONTH(AU11)=MONTH(TODAY()),YEAR(AU11)=YEAR(TODAY()))</formula>
    </cfRule>
  </conditionalFormatting>
  <conditionalFormatting sqref="AZ11:BC11">
    <cfRule type="containsText" dxfId="349" priority="341" operator="containsText" text="NOk">
      <formula>NOT(ISERROR(SEARCH("NOk",AZ11)))</formula>
    </cfRule>
    <cfRule type="timePeriod" dxfId="348" priority="343" timePeriod="nextMonth">
      <formula>AND(MONTH(AZ11)=MONTH(EDATE(TODAY(),0+1)),YEAR(AZ11)=YEAR(EDATE(TODAY(),0+1)))</formula>
    </cfRule>
    <cfRule type="containsText" dxfId="347" priority="347" operator="containsText" text="Non Validé">
      <formula>NOT(ISERROR(SEARCH("Non Validé",AZ11)))</formula>
    </cfRule>
    <cfRule type="expression" dxfId="346" priority="348">
      <formula>AZ11&lt;TODAY()+11</formula>
    </cfRule>
    <cfRule type="containsText" dxfId="345" priority="349" operator="containsText" text="Validé">
      <formula>NOT(ISERROR(SEARCH("Validé",AZ11)))</formula>
    </cfRule>
    <cfRule type="timePeriod" dxfId="344" priority="350" timePeriod="thisMonth">
      <formula>AND(MONTH(AZ11)=MONTH(TODAY()),YEAR(AZ11)=YEAR(TODAY()))</formula>
    </cfRule>
  </conditionalFormatting>
  <conditionalFormatting sqref="G11:J11">
    <cfRule type="timePeriod" dxfId="343" priority="334" timePeriod="nextMonth">
      <formula>AND(MONTH(G11)=MONTH(EDATE(TODAY(),0+1)),YEAR(G11)=YEAR(EDATE(TODAY(),0+1)))</formula>
    </cfRule>
    <cfRule type="timePeriod" dxfId="342" priority="335" timePeriod="thisMonth">
      <formula>AND(MONTH(G11)=MONTH(TODAY()),YEAR(G11)=YEAR(TODAY()))</formula>
    </cfRule>
    <cfRule type="containsText" dxfId="341" priority="336" operator="containsText" text="Non Validé">
      <formula>NOT(ISERROR(SEARCH("Non Validé",G11)))</formula>
    </cfRule>
    <cfRule type="containsText" dxfId="340" priority="337" operator="containsText" text="NOk">
      <formula>NOT(ISERROR(SEARCH("NOk",G11)))</formula>
    </cfRule>
    <cfRule type="expression" dxfId="339" priority="338">
      <formula>G11&lt;TODAY()+11</formula>
    </cfRule>
    <cfRule type="containsText" dxfId="338" priority="339" operator="containsText" text="Validé">
      <formula>NOT(ISERROR(SEARCH("Validé",G11)))</formula>
    </cfRule>
  </conditionalFormatting>
  <conditionalFormatting sqref="AP11:AS11">
    <cfRule type="expression" dxfId="337" priority="333">
      <formula>AP11&lt;TODAY()-3</formula>
    </cfRule>
    <cfRule type="containsText" dxfId="336" priority="340" operator="containsText" text="NOk">
      <formula>NOT(ISERROR(SEARCH("NOk",AP11)))</formula>
    </cfRule>
    <cfRule type="timePeriod" dxfId="335" priority="345" timePeriod="nextMonth">
      <formula>AND(MONTH(AP11)=MONTH(EDATE(TODAY(),0+1)),YEAR(AP11)=YEAR(EDATE(TODAY(),0+1)))</formula>
    </cfRule>
    <cfRule type="containsText" dxfId="334" priority="355" operator="containsText" text="Non Validé">
      <formula>NOT(ISERROR(SEARCH("Non Validé",AP11)))</formula>
    </cfRule>
    <cfRule type="containsText" dxfId="333" priority="356" operator="containsText" text="Validé">
      <formula>NOT(ISERROR(SEARCH("Validé",AP11)))</formula>
    </cfRule>
    <cfRule type="timePeriod" dxfId="332" priority="357" timePeriod="thisMonth">
      <formula>AND(MONTH(AP11)=MONTH(TODAY()),YEAR(AP11)=YEAR(TODAY()))</formula>
    </cfRule>
  </conditionalFormatting>
  <conditionalFormatting sqref="AZ10">
    <cfRule type="containsText" dxfId="331" priority="327" operator="containsText" text="Non Validé">
      <formula>NOT(ISERROR(SEARCH("Non Validé",AZ10)))</formula>
    </cfRule>
  </conditionalFormatting>
  <conditionalFormatting sqref="AF10:AI10 AA10:AD10 V10:Y10 Q10:T10 L10:O10 AK10:AN10">
    <cfRule type="timePeriod" dxfId="330" priority="315" timePeriod="nextMonth">
      <formula>AND(MONTH(L10)=MONTH(EDATE(TODAY(),0+1)),YEAR(L10)=YEAR(EDATE(TODAY(),0+1)))</formula>
    </cfRule>
    <cfRule type="timePeriod" dxfId="329" priority="328" timePeriod="thisMonth">
      <formula>AND(MONTH(L10)=MONTH(TODAY()),YEAR(L10)=YEAR(TODAY()))</formula>
    </cfRule>
    <cfRule type="containsText" dxfId="328" priority="329" operator="containsText" text="Non Validé">
      <formula>NOT(ISERROR(SEARCH("Non Validé",L10)))</formula>
    </cfRule>
    <cfRule type="containsText" dxfId="327" priority="330" operator="containsText" text="NOk">
      <formula>NOT(ISERROR(SEARCH("NOk",L10)))</formula>
    </cfRule>
    <cfRule type="expression" dxfId="326" priority="331">
      <formula>L10&lt;TODAY()+11</formula>
    </cfRule>
    <cfRule type="containsText" dxfId="325" priority="332" operator="containsText" text="Validé">
      <formula>NOT(ISERROR(SEARCH("Validé",L10)))</formula>
    </cfRule>
  </conditionalFormatting>
  <conditionalFormatting sqref="BE10:BH10 AU10:AX10">
    <cfRule type="containsText" dxfId="324" priority="311" operator="containsText" text="Non Validé">
      <formula>NOT(ISERROR(SEARCH("Non Validé",AU10)))</formula>
    </cfRule>
    <cfRule type="timePeriod" dxfId="323" priority="313" timePeriod="nextMonth">
      <formula>AND(MONTH(AU10)=MONTH(EDATE(TODAY(),0+1)),YEAR(AU10)=YEAR(EDATE(TODAY(),0+1)))</formula>
    </cfRule>
    <cfRule type="containsText" dxfId="322" priority="320" operator="containsText" text="NOk">
      <formula>NOT(ISERROR(SEARCH("NOk",AU10)))</formula>
    </cfRule>
    <cfRule type="expression" dxfId="321" priority="321">
      <formula>AU10&lt;TODAY()+11</formula>
    </cfRule>
    <cfRule type="containsText" dxfId="320" priority="322" operator="containsText" text="Validé">
      <formula>NOT(ISERROR(SEARCH("Validé",AU10)))</formula>
    </cfRule>
    <cfRule type="timePeriod" dxfId="319" priority="323" timePeriod="thisMonth">
      <formula>AND(MONTH(AU10)=MONTH(TODAY()),YEAR(AU10)=YEAR(TODAY()))</formula>
    </cfRule>
  </conditionalFormatting>
  <conditionalFormatting sqref="AZ10:BC10">
    <cfRule type="containsText" dxfId="318" priority="310" operator="containsText" text="NOk">
      <formula>NOT(ISERROR(SEARCH("NOk",AZ10)))</formula>
    </cfRule>
    <cfRule type="timePeriod" dxfId="317" priority="312" timePeriod="nextMonth">
      <formula>AND(MONTH(AZ10)=MONTH(EDATE(TODAY(),0+1)),YEAR(AZ10)=YEAR(EDATE(TODAY(),0+1)))</formula>
    </cfRule>
    <cfRule type="containsText" dxfId="316" priority="316" operator="containsText" text="Non Validé">
      <formula>NOT(ISERROR(SEARCH("Non Validé",AZ10)))</formula>
    </cfRule>
    <cfRule type="expression" dxfId="315" priority="317">
      <formula>AZ10&lt;TODAY()+11</formula>
    </cfRule>
    <cfRule type="containsText" dxfId="314" priority="318" operator="containsText" text="Validé">
      <formula>NOT(ISERROR(SEARCH("Validé",AZ10)))</formula>
    </cfRule>
    <cfRule type="timePeriod" dxfId="313" priority="319" timePeriod="thisMonth">
      <formula>AND(MONTH(AZ10)=MONTH(TODAY()),YEAR(AZ10)=YEAR(TODAY()))</formula>
    </cfRule>
  </conditionalFormatting>
  <conditionalFormatting sqref="G10:J10">
    <cfRule type="timePeriod" dxfId="312" priority="303" timePeriod="nextMonth">
      <formula>AND(MONTH(G10)=MONTH(EDATE(TODAY(),0+1)),YEAR(G10)=YEAR(EDATE(TODAY(),0+1)))</formula>
    </cfRule>
    <cfRule type="timePeriod" dxfId="311" priority="304" timePeriod="thisMonth">
      <formula>AND(MONTH(G10)=MONTH(TODAY()),YEAR(G10)=YEAR(TODAY()))</formula>
    </cfRule>
    <cfRule type="containsText" dxfId="310" priority="305" operator="containsText" text="Non Validé">
      <formula>NOT(ISERROR(SEARCH("Non Validé",G10)))</formula>
    </cfRule>
    <cfRule type="containsText" dxfId="309" priority="306" operator="containsText" text="NOk">
      <formula>NOT(ISERROR(SEARCH("NOk",G10)))</formula>
    </cfRule>
    <cfRule type="expression" dxfId="308" priority="307">
      <formula>G10&lt;TODAY()+11</formula>
    </cfRule>
    <cfRule type="containsText" dxfId="307" priority="308" operator="containsText" text="Validé">
      <formula>NOT(ISERROR(SEARCH("Validé",G10)))</formula>
    </cfRule>
  </conditionalFormatting>
  <conditionalFormatting sqref="AP10:AS10">
    <cfRule type="expression" dxfId="306" priority="302">
      <formula>AP10&lt;TODAY()-3</formula>
    </cfRule>
    <cfRule type="containsText" dxfId="305" priority="309" operator="containsText" text="NOk">
      <formula>NOT(ISERROR(SEARCH("NOk",AP10)))</formula>
    </cfRule>
    <cfRule type="timePeriod" dxfId="304" priority="314" timePeriod="nextMonth">
      <formula>AND(MONTH(AP10)=MONTH(EDATE(TODAY(),0+1)),YEAR(AP10)=YEAR(EDATE(TODAY(),0+1)))</formula>
    </cfRule>
    <cfRule type="containsText" dxfId="303" priority="324" operator="containsText" text="Non Validé">
      <formula>NOT(ISERROR(SEARCH("Non Validé",AP10)))</formula>
    </cfRule>
    <cfRule type="containsText" dxfId="302" priority="325" operator="containsText" text="Validé">
      <formula>NOT(ISERROR(SEARCH("Validé",AP10)))</formula>
    </cfRule>
    <cfRule type="timePeriod" dxfId="301" priority="326" timePeriod="thisMonth">
      <formula>AND(MONTH(AP10)=MONTH(TODAY()),YEAR(AP10)=YEAR(TODAY()))</formula>
    </cfRule>
  </conditionalFormatting>
  <conditionalFormatting sqref="AZ9">
    <cfRule type="containsText" dxfId="300" priority="296" operator="containsText" text="Non Validé">
      <formula>NOT(ISERROR(SEARCH("Non Validé",AZ9)))</formula>
    </cfRule>
  </conditionalFormatting>
  <conditionalFormatting sqref="AF9:AI9 AA9:AD9 V9:Y9 Q9:T9 L9:O9 AK9:AN9">
    <cfRule type="timePeriod" dxfId="299" priority="284" timePeriod="nextMonth">
      <formula>AND(MONTH(L9)=MONTH(EDATE(TODAY(),0+1)),YEAR(L9)=YEAR(EDATE(TODAY(),0+1)))</formula>
    </cfRule>
    <cfRule type="timePeriod" dxfId="298" priority="297" timePeriod="thisMonth">
      <formula>AND(MONTH(L9)=MONTH(TODAY()),YEAR(L9)=YEAR(TODAY()))</formula>
    </cfRule>
    <cfRule type="containsText" dxfId="297" priority="298" operator="containsText" text="Non Validé">
      <formula>NOT(ISERROR(SEARCH("Non Validé",L9)))</formula>
    </cfRule>
    <cfRule type="containsText" dxfId="296" priority="299" operator="containsText" text="NOk">
      <formula>NOT(ISERROR(SEARCH("NOk",L9)))</formula>
    </cfRule>
    <cfRule type="expression" dxfId="295" priority="300">
      <formula>L9&lt;TODAY()+11</formula>
    </cfRule>
    <cfRule type="containsText" dxfId="294" priority="301" operator="containsText" text="Validé">
      <formula>NOT(ISERROR(SEARCH("Validé",L9)))</formula>
    </cfRule>
  </conditionalFormatting>
  <conditionalFormatting sqref="BE9:BH9 AU9:AX9">
    <cfRule type="containsText" dxfId="293" priority="280" operator="containsText" text="Non Validé">
      <formula>NOT(ISERROR(SEARCH("Non Validé",AU9)))</formula>
    </cfRule>
    <cfRule type="timePeriod" dxfId="292" priority="282" timePeriod="nextMonth">
      <formula>AND(MONTH(AU9)=MONTH(EDATE(TODAY(),0+1)),YEAR(AU9)=YEAR(EDATE(TODAY(),0+1)))</formula>
    </cfRule>
    <cfRule type="containsText" dxfId="291" priority="289" operator="containsText" text="NOk">
      <formula>NOT(ISERROR(SEARCH("NOk",AU9)))</formula>
    </cfRule>
    <cfRule type="expression" dxfId="290" priority="290">
      <formula>AU9&lt;TODAY()+11</formula>
    </cfRule>
    <cfRule type="containsText" dxfId="289" priority="291" operator="containsText" text="Validé">
      <formula>NOT(ISERROR(SEARCH("Validé",AU9)))</formula>
    </cfRule>
    <cfRule type="timePeriod" dxfId="288" priority="292" timePeriod="thisMonth">
      <formula>AND(MONTH(AU9)=MONTH(TODAY()),YEAR(AU9)=YEAR(TODAY()))</formula>
    </cfRule>
  </conditionalFormatting>
  <conditionalFormatting sqref="AZ9:BC9">
    <cfRule type="containsText" dxfId="287" priority="279" operator="containsText" text="NOk">
      <formula>NOT(ISERROR(SEARCH("NOk",AZ9)))</formula>
    </cfRule>
    <cfRule type="timePeriod" dxfId="286" priority="281" timePeriod="nextMonth">
      <formula>AND(MONTH(AZ9)=MONTH(EDATE(TODAY(),0+1)),YEAR(AZ9)=YEAR(EDATE(TODAY(),0+1)))</formula>
    </cfRule>
    <cfRule type="containsText" dxfId="285" priority="285" operator="containsText" text="Non Validé">
      <formula>NOT(ISERROR(SEARCH("Non Validé",AZ9)))</formula>
    </cfRule>
    <cfRule type="expression" dxfId="284" priority="286">
      <formula>AZ9&lt;TODAY()+11</formula>
    </cfRule>
    <cfRule type="containsText" dxfId="283" priority="287" operator="containsText" text="Validé">
      <formula>NOT(ISERROR(SEARCH("Validé",AZ9)))</formula>
    </cfRule>
    <cfRule type="timePeriod" dxfId="282" priority="288" timePeriod="thisMonth">
      <formula>AND(MONTH(AZ9)=MONTH(TODAY()),YEAR(AZ9)=YEAR(TODAY()))</formula>
    </cfRule>
  </conditionalFormatting>
  <conditionalFormatting sqref="G9:J9">
    <cfRule type="timePeriod" dxfId="281" priority="272" timePeriod="nextMonth">
      <formula>AND(MONTH(G9)=MONTH(EDATE(TODAY(),0+1)),YEAR(G9)=YEAR(EDATE(TODAY(),0+1)))</formula>
    </cfRule>
    <cfRule type="timePeriod" dxfId="280" priority="273" timePeriod="thisMonth">
      <formula>AND(MONTH(G9)=MONTH(TODAY()),YEAR(G9)=YEAR(TODAY()))</formula>
    </cfRule>
    <cfRule type="containsText" dxfId="279" priority="274" operator="containsText" text="Non Validé">
      <formula>NOT(ISERROR(SEARCH("Non Validé",G9)))</formula>
    </cfRule>
    <cfRule type="containsText" dxfId="278" priority="275" operator="containsText" text="NOk">
      <formula>NOT(ISERROR(SEARCH("NOk",G9)))</formula>
    </cfRule>
    <cfRule type="expression" dxfId="277" priority="276">
      <formula>G9&lt;TODAY()+11</formula>
    </cfRule>
    <cfRule type="containsText" dxfId="276" priority="277" operator="containsText" text="Validé">
      <formula>NOT(ISERROR(SEARCH("Validé",G9)))</formula>
    </cfRule>
  </conditionalFormatting>
  <conditionalFormatting sqref="AP9:AS9">
    <cfRule type="expression" dxfId="275" priority="271">
      <formula>AP9&lt;TODAY()-3</formula>
    </cfRule>
    <cfRule type="containsText" dxfId="274" priority="278" operator="containsText" text="NOk">
      <formula>NOT(ISERROR(SEARCH("NOk",AP9)))</formula>
    </cfRule>
    <cfRule type="timePeriod" dxfId="273" priority="283" timePeriod="nextMonth">
      <formula>AND(MONTH(AP9)=MONTH(EDATE(TODAY(),0+1)),YEAR(AP9)=YEAR(EDATE(TODAY(),0+1)))</formula>
    </cfRule>
    <cfRule type="containsText" dxfId="272" priority="293" operator="containsText" text="Non Validé">
      <formula>NOT(ISERROR(SEARCH("Non Validé",AP9)))</formula>
    </cfRule>
    <cfRule type="containsText" dxfId="271" priority="294" operator="containsText" text="Validé">
      <formula>NOT(ISERROR(SEARCH("Validé",AP9)))</formula>
    </cfRule>
    <cfRule type="timePeriod" dxfId="270" priority="295" timePeriod="thisMonth">
      <formula>AND(MONTH(AP9)=MONTH(TODAY()),YEAR(AP9)=YEAR(TODAY()))</formula>
    </cfRule>
  </conditionalFormatting>
  <conditionalFormatting sqref="AZ7">
    <cfRule type="containsText" dxfId="269" priority="265" operator="containsText" text="Non Validé">
      <formula>NOT(ISERROR(SEARCH("Non Validé",AZ7)))</formula>
    </cfRule>
  </conditionalFormatting>
  <conditionalFormatting sqref="AF7:AI7 AA7:AD7 V7:Y7 Q7:T7 L7:O7 AK7:AN7">
    <cfRule type="timePeriod" dxfId="268" priority="253" timePeriod="nextMonth">
      <formula>AND(MONTH(L7)=MONTH(EDATE(TODAY(),0+1)),YEAR(L7)=YEAR(EDATE(TODAY(),0+1)))</formula>
    </cfRule>
    <cfRule type="timePeriod" dxfId="267" priority="266" timePeriod="thisMonth">
      <formula>AND(MONTH(L7)=MONTH(TODAY()),YEAR(L7)=YEAR(TODAY()))</formula>
    </cfRule>
    <cfRule type="containsText" dxfId="266" priority="267" operator="containsText" text="Non Validé">
      <formula>NOT(ISERROR(SEARCH("Non Validé",L7)))</formula>
    </cfRule>
    <cfRule type="containsText" dxfId="265" priority="268" operator="containsText" text="NOk">
      <formula>NOT(ISERROR(SEARCH("NOk",L7)))</formula>
    </cfRule>
    <cfRule type="expression" dxfId="264" priority="269">
      <formula>L7&lt;TODAY()+11</formula>
    </cfRule>
    <cfRule type="containsText" dxfId="263" priority="270" operator="containsText" text="Validé">
      <formula>NOT(ISERROR(SEARCH("Validé",L7)))</formula>
    </cfRule>
  </conditionalFormatting>
  <conditionalFormatting sqref="BE7:BH7 AU7:AX7">
    <cfRule type="containsText" dxfId="262" priority="249" operator="containsText" text="Non Validé">
      <formula>NOT(ISERROR(SEARCH("Non Validé",AU7)))</formula>
    </cfRule>
    <cfRule type="timePeriod" dxfId="261" priority="251" timePeriod="nextMonth">
      <formula>AND(MONTH(AU7)=MONTH(EDATE(TODAY(),0+1)),YEAR(AU7)=YEAR(EDATE(TODAY(),0+1)))</formula>
    </cfRule>
    <cfRule type="containsText" dxfId="260" priority="258" operator="containsText" text="NOk">
      <formula>NOT(ISERROR(SEARCH("NOk",AU7)))</formula>
    </cfRule>
    <cfRule type="expression" dxfId="259" priority="259">
      <formula>AU7&lt;TODAY()+11</formula>
    </cfRule>
    <cfRule type="containsText" dxfId="258" priority="260" operator="containsText" text="Validé">
      <formula>NOT(ISERROR(SEARCH("Validé",AU7)))</formula>
    </cfRule>
    <cfRule type="timePeriod" dxfId="257" priority="261" timePeriod="thisMonth">
      <formula>AND(MONTH(AU7)=MONTH(TODAY()),YEAR(AU7)=YEAR(TODAY()))</formula>
    </cfRule>
  </conditionalFormatting>
  <conditionalFormatting sqref="AZ7:BC7">
    <cfRule type="containsText" dxfId="256" priority="248" operator="containsText" text="NOk">
      <formula>NOT(ISERROR(SEARCH("NOk",AZ7)))</formula>
    </cfRule>
    <cfRule type="timePeriod" dxfId="255" priority="250" timePeriod="nextMonth">
      <formula>AND(MONTH(AZ7)=MONTH(EDATE(TODAY(),0+1)),YEAR(AZ7)=YEAR(EDATE(TODAY(),0+1)))</formula>
    </cfRule>
    <cfRule type="containsText" dxfId="254" priority="254" operator="containsText" text="Non Validé">
      <formula>NOT(ISERROR(SEARCH("Non Validé",AZ7)))</formula>
    </cfRule>
    <cfRule type="expression" dxfId="253" priority="255">
      <formula>AZ7&lt;TODAY()+11</formula>
    </cfRule>
    <cfRule type="containsText" dxfId="252" priority="256" operator="containsText" text="Validé">
      <formula>NOT(ISERROR(SEARCH("Validé",AZ7)))</formula>
    </cfRule>
    <cfRule type="timePeriod" dxfId="251" priority="257" timePeriod="thisMonth">
      <formula>AND(MONTH(AZ7)=MONTH(TODAY()),YEAR(AZ7)=YEAR(TODAY()))</formula>
    </cfRule>
  </conditionalFormatting>
  <conditionalFormatting sqref="G7:J7">
    <cfRule type="timePeriod" dxfId="250" priority="241" timePeriod="nextMonth">
      <formula>AND(MONTH(G7)=MONTH(EDATE(TODAY(),0+1)),YEAR(G7)=YEAR(EDATE(TODAY(),0+1)))</formula>
    </cfRule>
    <cfRule type="timePeriod" dxfId="249" priority="242" timePeriod="thisMonth">
      <formula>AND(MONTH(G7)=MONTH(TODAY()),YEAR(G7)=YEAR(TODAY()))</formula>
    </cfRule>
    <cfRule type="containsText" dxfId="248" priority="243" operator="containsText" text="Non Validé">
      <formula>NOT(ISERROR(SEARCH("Non Validé",G7)))</formula>
    </cfRule>
    <cfRule type="containsText" dxfId="247" priority="244" operator="containsText" text="NOk">
      <formula>NOT(ISERROR(SEARCH("NOk",G7)))</formula>
    </cfRule>
    <cfRule type="expression" dxfId="246" priority="245">
      <formula>G7&lt;TODAY()+11</formula>
    </cfRule>
    <cfRule type="containsText" dxfId="245" priority="246" operator="containsText" text="Validé">
      <formula>NOT(ISERROR(SEARCH("Validé",G7)))</formula>
    </cfRule>
  </conditionalFormatting>
  <conditionalFormatting sqref="AP7:AS7">
    <cfRule type="expression" dxfId="244" priority="240">
      <formula>AP7&lt;TODAY()-3</formula>
    </cfRule>
    <cfRule type="containsText" dxfId="243" priority="247" operator="containsText" text="NOk">
      <formula>NOT(ISERROR(SEARCH("NOk",AP7)))</formula>
    </cfRule>
    <cfRule type="timePeriod" dxfId="242" priority="252" timePeriod="nextMonth">
      <formula>AND(MONTH(AP7)=MONTH(EDATE(TODAY(),0+1)),YEAR(AP7)=YEAR(EDATE(TODAY(),0+1)))</formula>
    </cfRule>
    <cfRule type="containsText" dxfId="241" priority="262" operator="containsText" text="Non Validé">
      <formula>NOT(ISERROR(SEARCH("Non Validé",AP7)))</formula>
    </cfRule>
    <cfRule type="containsText" dxfId="240" priority="263" operator="containsText" text="Validé">
      <formula>NOT(ISERROR(SEARCH("Validé",AP7)))</formula>
    </cfRule>
    <cfRule type="timePeriod" dxfId="239" priority="264" timePeriod="thisMonth">
      <formula>AND(MONTH(AP7)=MONTH(TODAY()),YEAR(AP7)=YEAR(TODAY()))</formula>
    </cfRule>
  </conditionalFormatting>
  <conditionalFormatting sqref="Q8:S8 V8:X8">
    <cfRule type="timePeriod" dxfId="238" priority="234" timePeriod="nextMonth">
      <formula>AND(MONTH(Q8)=MONTH(EDATE(TODAY(),0+1)),YEAR(Q8)=YEAR(EDATE(TODAY(),0+1)))</formula>
    </cfRule>
    <cfRule type="timePeriod" dxfId="237" priority="235" timePeriod="thisMonth">
      <formula>AND(MONTH(Q8)=MONTH(TODAY()),YEAR(Q8)=YEAR(TODAY()))</formula>
    </cfRule>
    <cfRule type="containsText" dxfId="236" priority="236" operator="containsText" text="Non Validé">
      <formula>NOT(ISERROR(SEARCH("Non Validé",Q8)))</formula>
    </cfRule>
    <cfRule type="containsText" dxfId="235" priority="237" operator="containsText" text="NOk">
      <formula>NOT(ISERROR(SEARCH("NOk",Q8)))</formula>
    </cfRule>
    <cfRule type="expression" dxfId="234" priority="238">
      <formula>Q8&lt;TODAY()+11</formula>
    </cfRule>
    <cfRule type="containsText" dxfId="233" priority="239" operator="containsText" text="Validé">
      <formula>NOT(ISERROR(SEARCH("Validé",Q8)))</formula>
    </cfRule>
  </conditionalFormatting>
  <conditionalFormatting sqref="G8:J8">
    <cfRule type="timePeriod" dxfId="232" priority="228" timePeriod="nextMonth">
      <formula>AND(MONTH(G8)=MONTH(EDATE(TODAY(),0+1)),YEAR(G8)=YEAR(EDATE(TODAY(),0+1)))</formula>
    </cfRule>
    <cfRule type="timePeriod" dxfId="231" priority="229" timePeriod="thisMonth">
      <formula>AND(MONTH(G8)=MONTH(TODAY()),YEAR(G8)=YEAR(TODAY()))</formula>
    </cfRule>
    <cfRule type="containsText" dxfId="230" priority="230" operator="containsText" text="Non Validé">
      <formula>NOT(ISERROR(SEARCH("Non Validé",G8)))</formula>
    </cfRule>
    <cfRule type="containsText" dxfId="229" priority="231" operator="containsText" text="NOk">
      <formula>NOT(ISERROR(SEARCH("NOk",G8)))</formula>
    </cfRule>
    <cfRule type="expression" dxfId="228" priority="232">
      <formula>G8&lt;TODAY()+11</formula>
    </cfRule>
    <cfRule type="containsText" dxfId="227" priority="233" operator="containsText" text="Validé">
      <formula>NOT(ISERROR(SEARCH("Validé",G8)))</formula>
    </cfRule>
  </conditionalFormatting>
  <conditionalFormatting sqref="G8">
    <cfRule type="containsBlanks" dxfId="226" priority="221">
      <formula>LEN(TRIM(G8))=0</formula>
    </cfRule>
  </conditionalFormatting>
  <conditionalFormatting sqref="G8">
    <cfRule type="expression" dxfId="225" priority="222">
      <formula>G8&lt;TODAY()-30</formula>
    </cfRule>
    <cfRule type="containsText" dxfId="224" priority="223" operator="containsText" text="NOk">
      <formula>NOT(ISERROR(SEARCH("NOk",G8)))</formula>
    </cfRule>
    <cfRule type="timePeriod" dxfId="223" priority="224" timePeriod="nextMonth">
      <formula>AND(MONTH(G8)=MONTH(EDATE(TODAY(),0+1)),YEAR(G8)=YEAR(EDATE(TODAY(),0+1)))</formula>
    </cfRule>
    <cfRule type="containsText" dxfId="222" priority="225" operator="containsText" text="Non Validé">
      <formula>NOT(ISERROR(SEARCH("Non Validé",G8)))</formula>
    </cfRule>
    <cfRule type="containsText" dxfId="221" priority="226" operator="containsText" text="Validé">
      <formula>NOT(ISERROR(SEARCH("Validé",G8)))</formula>
    </cfRule>
    <cfRule type="timePeriod" dxfId="220" priority="227" timePeriod="thisMonth">
      <formula>AND(MONTH(G8)=MONTH(TODAY()),YEAR(G8)=YEAR(TODAY()))</formula>
    </cfRule>
  </conditionalFormatting>
  <conditionalFormatting sqref="H8">
    <cfRule type="containsBlanks" dxfId="219" priority="214">
      <formula>LEN(TRIM(H8))=0</formula>
    </cfRule>
  </conditionalFormatting>
  <conditionalFormatting sqref="H8">
    <cfRule type="expression" dxfId="218" priority="215">
      <formula>H8&lt;TODAY()-30</formula>
    </cfRule>
    <cfRule type="containsText" dxfId="217" priority="216" operator="containsText" text="NOk">
      <formula>NOT(ISERROR(SEARCH("NOk",H8)))</formula>
    </cfRule>
    <cfRule type="timePeriod" dxfId="216" priority="217" timePeriod="nextMonth">
      <formula>AND(MONTH(H8)=MONTH(EDATE(TODAY(),0+1)),YEAR(H8)=YEAR(EDATE(TODAY(),0+1)))</formula>
    </cfRule>
    <cfRule type="containsText" dxfId="215" priority="218" operator="containsText" text="Non Validé">
      <formula>NOT(ISERROR(SEARCH("Non Validé",H8)))</formula>
    </cfRule>
    <cfRule type="containsText" dxfId="214" priority="219" operator="containsText" text="Validé">
      <formula>NOT(ISERROR(SEARCH("Validé",H8)))</formula>
    </cfRule>
    <cfRule type="timePeriod" dxfId="213" priority="220" timePeriod="thisMonth">
      <formula>AND(MONTH(H8)=MONTH(TODAY()),YEAR(H8)=YEAR(TODAY()))</formula>
    </cfRule>
  </conditionalFormatting>
  <conditionalFormatting sqref="I8">
    <cfRule type="containsBlanks" dxfId="212" priority="207">
      <formula>LEN(TRIM(I8))=0</formula>
    </cfRule>
  </conditionalFormatting>
  <conditionalFormatting sqref="I8">
    <cfRule type="expression" dxfId="211" priority="208">
      <formula>I8&lt;TODAY()-30</formula>
    </cfRule>
    <cfRule type="containsText" dxfId="210" priority="209" operator="containsText" text="NOk">
      <formula>NOT(ISERROR(SEARCH("NOk",I8)))</formula>
    </cfRule>
    <cfRule type="timePeriod" dxfId="209" priority="210" timePeriod="nextMonth">
      <formula>AND(MONTH(I8)=MONTH(EDATE(TODAY(),0+1)),YEAR(I8)=YEAR(EDATE(TODAY(),0+1)))</formula>
    </cfRule>
    <cfRule type="containsText" dxfId="208" priority="211" operator="containsText" text="Non Validé">
      <formula>NOT(ISERROR(SEARCH("Non Validé",I8)))</formula>
    </cfRule>
    <cfRule type="containsText" dxfId="207" priority="212" operator="containsText" text="Validé">
      <formula>NOT(ISERROR(SEARCH("Validé",I8)))</formula>
    </cfRule>
    <cfRule type="timePeriod" dxfId="206" priority="213" timePeriod="thisMonth">
      <formula>AND(MONTH(I8)=MONTH(TODAY()),YEAR(I8)=YEAR(TODAY()))</formula>
    </cfRule>
  </conditionalFormatting>
  <conditionalFormatting sqref="J8">
    <cfRule type="containsBlanks" dxfId="205" priority="200">
      <formula>LEN(TRIM(J8))=0</formula>
    </cfRule>
  </conditionalFormatting>
  <conditionalFormatting sqref="J8">
    <cfRule type="expression" dxfId="204" priority="201">
      <formula>J8&lt;TODAY()-30</formula>
    </cfRule>
    <cfRule type="containsText" dxfId="203" priority="202" operator="containsText" text="NOk">
      <formula>NOT(ISERROR(SEARCH("NOk",J8)))</formula>
    </cfRule>
    <cfRule type="timePeriod" dxfId="202" priority="203" timePeriod="nextMonth">
      <formula>AND(MONTH(J8)=MONTH(EDATE(TODAY(),0+1)),YEAR(J8)=YEAR(EDATE(TODAY(),0+1)))</formula>
    </cfRule>
    <cfRule type="containsText" dxfId="201" priority="204" operator="containsText" text="Non Validé">
      <formula>NOT(ISERROR(SEARCH("Non Validé",J8)))</formula>
    </cfRule>
    <cfRule type="containsText" dxfId="200" priority="205" operator="containsText" text="Validé">
      <formula>NOT(ISERROR(SEARCH("Validé",J8)))</formula>
    </cfRule>
    <cfRule type="timePeriod" dxfId="199" priority="206" timePeriod="thisMonth">
      <formula>AND(MONTH(J8)=MONTH(TODAY()),YEAR(J8)=YEAR(TODAY()))</formula>
    </cfRule>
  </conditionalFormatting>
  <conditionalFormatting sqref="F8:Y8">
    <cfRule type="timePeriod" dxfId="198" priority="194" timePeriod="nextMonth">
      <formula>AND(MONTH(F8)=MONTH(EDATE(TODAY(),0+1)),YEAR(F8)=YEAR(EDATE(TODAY(),0+1)))</formula>
    </cfRule>
    <cfRule type="timePeriod" dxfId="197" priority="195" timePeriod="thisMonth">
      <formula>AND(MONTH(F8)=MONTH(TODAY()),YEAR(F8)=YEAR(TODAY()))</formula>
    </cfRule>
    <cfRule type="containsText" dxfId="196" priority="196" operator="containsText" text="Non Validé">
      <formula>NOT(ISERROR(SEARCH("Non Validé",F8)))</formula>
    </cfRule>
    <cfRule type="containsText" dxfId="195" priority="197" operator="containsText" text="NOk">
      <formula>NOT(ISERROR(SEARCH("NOk",F8)))</formula>
    </cfRule>
    <cfRule type="expression" dxfId="194" priority="198">
      <formula>F8&lt;TODAY()+11</formula>
    </cfRule>
    <cfRule type="containsText" dxfId="193" priority="199" operator="containsText" text="Validé">
      <formula>NOT(ISERROR(SEARCH("Validé",F8)))</formula>
    </cfRule>
  </conditionalFormatting>
  <conditionalFormatting sqref="L8">
    <cfRule type="containsBlanks" dxfId="192" priority="187">
      <formula>LEN(TRIM(L8))=0</formula>
    </cfRule>
  </conditionalFormatting>
  <conditionalFormatting sqref="L8">
    <cfRule type="expression" dxfId="191" priority="188">
      <formula>L8&lt;TODAY()-30</formula>
    </cfRule>
    <cfRule type="containsText" dxfId="190" priority="189" operator="containsText" text="NOk">
      <formula>NOT(ISERROR(SEARCH("NOk",L8)))</formula>
    </cfRule>
    <cfRule type="timePeriod" dxfId="189" priority="190" timePeriod="nextMonth">
      <formula>AND(MONTH(L8)=MONTH(EDATE(TODAY(),0+1)),YEAR(L8)=YEAR(EDATE(TODAY(),0+1)))</formula>
    </cfRule>
    <cfRule type="containsText" dxfId="188" priority="191" operator="containsText" text="Non Validé">
      <formula>NOT(ISERROR(SEARCH("Non Validé",L8)))</formula>
    </cfRule>
    <cfRule type="containsText" dxfId="187" priority="192" operator="containsText" text="Validé">
      <formula>NOT(ISERROR(SEARCH("Validé",L8)))</formula>
    </cfRule>
    <cfRule type="timePeriod" dxfId="186" priority="193" timePeriod="thisMonth">
      <formula>AND(MONTH(L8)=MONTH(TODAY()),YEAR(L8)=YEAR(TODAY()))</formula>
    </cfRule>
  </conditionalFormatting>
  <conditionalFormatting sqref="M8">
    <cfRule type="containsBlanks" dxfId="185" priority="180">
      <formula>LEN(TRIM(M8))=0</formula>
    </cfRule>
  </conditionalFormatting>
  <conditionalFormatting sqref="M8">
    <cfRule type="expression" dxfId="184" priority="181">
      <formula>M8&lt;TODAY()-30</formula>
    </cfRule>
    <cfRule type="containsText" dxfId="183" priority="182" operator="containsText" text="NOk">
      <formula>NOT(ISERROR(SEARCH("NOk",M8)))</formula>
    </cfRule>
    <cfRule type="timePeriod" dxfId="182" priority="183" timePeriod="nextMonth">
      <formula>AND(MONTH(M8)=MONTH(EDATE(TODAY(),0+1)),YEAR(M8)=YEAR(EDATE(TODAY(),0+1)))</formula>
    </cfRule>
    <cfRule type="containsText" dxfId="181" priority="184" operator="containsText" text="Non Validé">
      <formula>NOT(ISERROR(SEARCH("Non Validé",M8)))</formula>
    </cfRule>
    <cfRule type="containsText" dxfId="180" priority="185" operator="containsText" text="Validé">
      <formula>NOT(ISERROR(SEARCH("Validé",M8)))</formula>
    </cfRule>
    <cfRule type="timePeriod" dxfId="179" priority="186" timePeriod="thisMonth">
      <formula>AND(MONTH(M8)=MONTH(TODAY()),YEAR(M8)=YEAR(TODAY()))</formula>
    </cfRule>
  </conditionalFormatting>
  <conditionalFormatting sqref="N8">
    <cfRule type="containsBlanks" dxfId="178" priority="173">
      <formula>LEN(TRIM(N8))=0</formula>
    </cfRule>
  </conditionalFormatting>
  <conditionalFormatting sqref="N8">
    <cfRule type="expression" dxfId="177" priority="174">
      <formula>N8&lt;TODAY()-30</formula>
    </cfRule>
    <cfRule type="containsText" dxfId="176" priority="175" operator="containsText" text="NOk">
      <formula>NOT(ISERROR(SEARCH("NOk",N8)))</formula>
    </cfRule>
    <cfRule type="timePeriod" dxfId="175" priority="176" timePeriod="nextMonth">
      <formula>AND(MONTH(N8)=MONTH(EDATE(TODAY(),0+1)),YEAR(N8)=YEAR(EDATE(TODAY(),0+1)))</formula>
    </cfRule>
    <cfRule type="containsText" dxfId="174" priority="177" operator="containsText" text="Non Validé">
      <formula>NOT(ISERROR(SEARCH("Non Validé",N8)))</formula>
    </cfRule>
    <cfRule type="containsText" dxfId="173" priority="178" operator="containsText" text="Validé">
      <formula>NOT(ISERROR(SEARCH("Validé",N8)))</formula>
    </cfRule>
    <cfRule type="timePeriod" dxfId="172" priority="179" timePeriod="thisMonth">
      <formula>AND(MONTH(N8)=MONTH(TODAY()),YEAR(N8)=YEAR(TODAY()))</formula>
    </cfRule>
  </conditionalFormatting>
  <conditionalFormatting sqref="F8:Y8">
    <cfRule type="containsBlanks" dxfId="171" priority="166">
      <formula>LEN(TRIM(F8))=0</formula>
    </cfRule>
  </conditionalFormatting>
  <conditionalFormatting sqref="F8:Y8">
    <cfRule type="expression" dxfId="170" priority="167">
      <formula>F8&lt;TODAY()-30</formula>
    </cfRule>
    <cfRule type="containsText" dxfId="169" priority="168" operator="containsText" text="NOk">
      <formula>NOT(ISERROR(SEARCH("NOk",F8)))</formula>
    </cfRule>
    <cfRule type="timePeriod" dxfId="168" priority="169" timePeriod="nextMonth">
      <formula>AND(MONTH(F8)=MONTH(EDATE(TODAY(),0+1)),YEAR(F8)=YEAR(EDATE(TODAY(),0+1)))</formula>
    </cfRule>
    <cfRule type="containsText" dxfId="167" priority="170" operator="containsText" text="Non Validé">
      <formula>NOT(ISERROR(SEARCH("Non Validé",F8)))</formula>
    </cfRule>
    <cfRule type="containsText" dxfId="166" priority="171" operator="containsText" text="Validé">
      <formula>NOT(ISERROR(SEARCH("Validé",F8)))</formula>
    </cfRule>
    <cfRule type="timePeriod" dxfId="165" priority="172" timePeriod="thisMonth">
      <formula>AND(MONTH(F8)=MONTH(TODAY()),YEAR(F8)=YEAR(TODAY()))</formula>
    </cfRule>
  </conditionalFormatting>
  <conditionalFormatting sqref="T8">
    <cfRule type="timePeriod" dxfId="164" priority="160" timePeriod="nextMonth">
      <formula>AND(MONTH(T8)=MONTH(EDATE(TODAY(),0+1)),YEAR(T8)=YEAR(EDATE(TODAY(),0+1)))</formula>
    </cfRule>
    <cfRule type="timePeriod" dxfId="163" priority="161" timePeriod="thisMonth">
      <formula>AND(MONTH(T8)=MONTH(TODAY()),YEAR(T8)=YEAR(TODAY()))</formula>
    </cfRule>
    <cfRule type="containsText" dxfId="162" priority="162" operator="containsText" text="Non Validé">
      <formula>NOT(ISERROR(SEARCH("Non Validé",T8)))</formula>
    </cfRule>
    <cfRule type="containsText" dxfId="161" priority="163" operator="containsText" text="NOk">
      <formula>NOT(ISERROR(SEARCH("NOk",T8)))</formula>
    </cfRule>
    <cfRule type="expression" dxfId="160" priority="164">
      <formula>T8&lt;TODAY()+11</formula>
    </cfRule>
    <cfRule type="containsText" dxfId="159" priority="165" operator="containsText" text="Validé">
      <formula>NOT(ISERROR(SEARCH("Validé",T8)))</formula>
    </cfRule>
  </conditionalFormatting>
  <conditionalFormatting sqref="T8">
    <cfRule type="containsBlanks" dxfId="158" priority="153">
      <formula>LEN(TRIM(T8))=0</formula>
    </cfRule>
  </conditionalFormatting>
  <conditionalFormatting sqref="T8">
    <cfRule type="expression" dxfId="157" priority="154">
      <formula>T8&lt;TODAY()-30</formula>
    </cfRule>
    <cfRule type="containsText" dxfId="156" priority="155" operator="containsText" text="NOk">
      <formula>NOT(ISERROR(SEARCH("NOk",T8)))</formula>
    </cfRule>
    <cfRule type="timePeriod" dxfId="155" priority="156" timePeriod="nextMonth">
      <formula>AND(MONTH(T8)=MONTH(EDATE(TODAY(),0+1)),YEAR(T8)=YEAR(EDATE(TODAY(),0+1)))</formula>
    </cfRule>
    <cfRule type="containsText" dxfId="154" priority="157" operator="containsText" text="Non Validé">
      <formula>NOT(ISERROR(SEARCH("Non Validé",T8)))</formula>
    </cfRule>
    <cfRule type="containsText" dxfId="153" priority="158" operator="containsText" text="Validé">
      <formula>NOT(ISERROR(SEARCH("Validé",T8)))</formula>
    </cfRule>
    <cfRule type="timePeriod" dxfId="152" priority="159" timePeriod="thisMonth">
      <formula>AND(MONTH(T8)=MONTH(TODAY()),YEAR(T8)=YEAR(TODAY()))</formula>
    </cfRule>
  </conditionalFormatting>
  <conditionalFormatting sqref="Y8">
    <cfRule type="timePeriod" dxfId="151" priority="147" timePeriod="nextMonth">
      <formula>AND(MONTH(Y8)=MONTH(EDATE(TODAY(),0+1)),YEAR(Y8)=YEAR(EDATE(TODAY(),0+1)))</formula>
    </cfRule>
    <cfRule type="timePeriod" dxfId="150" priority="148" timePeriod="thisMonth">
      <formula>AND(MONTH(Y8)=MONTH(TODAY()),YEAR(Y8)=YEAR(TODAY()))</formula>
    </cfRule>
    <cfRule type="containsText" dxfId="149" priority="149" operator="containsText" text="Non Validé">
      <formula>NOT(ISERROR(SEARCH("Non Validé",Y8)))</formula>
    </cfRule>
    <cfRule type="containsText" dxfId="148" priority="150" operator="containsText" text="NOk">
      <formula>NOT(ISERROR(SEARCH("NOk",Y8)))</formula>
    </cfRule>
    <cfRule type="expression" dxfId="147" priority="151">
      <formula>Y8&lt;TODAY()+11</formula>
    </cfRule>
    <cfRule type="containsText" dxfId="146" priority="152" operator="containsText" text="Validé">
      <formula>NOT(ISERROR(SEARCH("Validé",Y8)))</formula>
    </cfRule>
  </conditionalFormatting>
  <conditionalFormatting sqref="Y8">
    <cfRule type="containsBlanks" dxfId="145" priority="140">
      <formula>LEN(TRIM(Y8))=0</formula>
    </cfRule>
  </conditionalFormatting>
  <conditionalFormatting sqref="Y8">
    <cfRule type="expression" dxfId="144" priority="141">
      <formula>Y8&lt;TODAY()-30</formula>
    </cfRule>
    <cfRule type="containsText" dxfId="143" priority="142" operator="containsText" text="NOk">
      <formula>NOT(ISERROR(SEARCH("NOk",Y8)))</formula>
    </cfRule>
    <cfRule type="timePeriod" dxfId="142" priority="143" timePeriod="nextMonth">
      <formula>AND(MONTH(Y8)=MONTH(EDATE(TODAY(),0+1)),YEAR(Y8)=YEAR(EDATE(TODAY(),0+1)))</formula>
    </cfRule>
    <cfRule type="containsText" dxfId="141" priority="144" operator="containsText" text="Non Validé">
      <formula>NOT(ISERROR(SEARCH("Non Validé",Y8)))</formula>
    </cfRule>
    <cfRule type="containsText" dxfId="140" priority="145" operator="containsText" text="Validé">
      <formula>NOT(ISERROR(SEARCH("Validé",Y8)))</formula>
    </cfRule>
    <cfRule type="timePeriod" dxfId="139" priority="146" timePeriod="thisMonth">
      <formula>AND(MONTH(Y8)=MONTH(TODAY()),YEAR(Y8)=YEAR(TODAY()))</formula>
    </cfRule>
  </conditionalFormatting>
  <conditionalFormatting sqref="AZ8">
    <cfRule type="containsText" dxfId="138" priority="134" operator="containsText" text="Non Validé">
      <formula>NOT(ISERROR(SEARCH("Non Validé",AZ8)))</formula>
    </cfRule>
  </conditionalFormatting>
  <conditionalFormatting sqref="AA8:AD8 AF8:AI8">
    <cfRule type="timePeriod" dxfId="137" priority="125" timePeriod="nextMonth">
      <formula>AND(MONTH(AA8)=MONTH(EDATE(TODAY(),0+1)),YEAR(AA8)=YEAR(EDATE(TODAY(),0+1)))</formula>
    </cfRule>
    <cfRule type="timePeriod" dxfId="136" priority="135" timePeriod="thisMonth">
      <formula>AND(MONTH(AA8)=MONTH(TODAY()),YEAR(AA8)=YEAR(TODAY()))</formula>
    </cfRule>
    <cfRule type="containsText" dxfId="135" priority="136" operator="containsText" text="Non Validé">
      <formula>NOT(ISERROR(SEARCH("Non Validé",AA8)))</formula>
    </cfRule>
    <cfRule type="containsText" dxfId="134" priority="137" operator="containsText" text="NOk">
      <formula>NOT(ISERROR(SEARCH("NOk",AA8)))</formula>
    </cfRule>
    <cfRule type="expression" dxfId="133" priority="138">
      <formula>AA8&lt;TODAY()+11</formula>
    </cfRule>
    <cfRule type="containsText" dxfId="132" priority="139" operator="containsText" text="Validé">
      <formula>NOT(ISERROR(SEARCH("Validé",AA8)))</formula>
    </cfRule>
  </conditionalFormatting>
  <conditionalFormatting sqref="AU8:AX8 BE8:BH8">
    <cfRule type="containsText" dxfId="131" priority="122" operator="containsText" text="Non Validé">
      <formula>NOT(ISERROR(SEARCH("Non Validé",AU8)))</formula>
    </cfRule>
    <cfRule type="timePeriod" dxfId="130" priority="124" timePeriod="nextMonth">
      <formula>AND(MONTH(AU8)=MONTH(EDATE(TODAY(),0+1)),YEAR(AU8)=YEAR(EDATE(TODAY(),0+1)))</formula>
    </cfRule>
    <cfRule type="containsText" dxfId="129" priority="130" operator="containsText" text="NOk">
      <formula>NOT(ISERROR(SEARCH("NOk",AU8)))</formula>
    </cfRule>
    <cfRule type="expression" dxfId="128" priority="131">
      <formula>AU8&lt;TODAY()+11</formula>
    </cfRule>
    <cfRule type="containsText" dxfId="127" priority="132" operator="containsText" text="Validé">
      <formula>NOT(ISERROR(SEARCH("Validé",AU8)))</formula>
    </cfRule>
    <cfRule type="timePeriod" dxfId="126" priority="133" timePeriod="thisMonth">
      <formula>AND(MONTH(AU8)=MONTH(TODAY()),YEAR(AU8)=YEAR(TODAY()))</formula>
    </cfRule>
  </conditionalFormatting>
  <conditionalFormatting sqref="AZ8:BC8">
    <cfRule type="containsText" dxfId="125" priority="121" operator="containsText" text="NOk">
      <formula>NOT(ISERROR(SEARCH("NOk",AZ8)))</formula>
    </cfRule>
    <cfRule type="timePeriod" dxfId="124" priority="123" timePeriod="nextMonth">
      <formula>AND(MONTH(AZ8)=MONTH(EDATE(TODAY(),0+1)),YEAR(AZ8)=YEAR(EDATE(TODAY(),0+1)))</formula>
    </cfRule>
    <cfRule type="containsText" dxfId="123" priority="126" operator="containsText" text="Non Validé">
      <formula>NOT(ISERROR(SEARCH("Non Validé",AZ8)))</formula>
    </cfRule>
    <cfRule type="expression" dxfId="122" priority="127">
      <formula>AZ8&lt;TODAY()+11</formula>
    </cfRule>
    <cfRule type="containsText" dxfId="121" priority="128" operator="containsText" text="Validé">
      <formula>NOT(ISERROR(SEARCH("Validé",AZ8)))</formula>
    </cfRule>
    <cfRule type="timePeriod" dxfId="120" priority="129" timePeriod="thisMonth">
      <formula>AND(MONTH(AZ8)=MONTH(TODAY()),YEAR(AZ8)=YEAR(TODAY()))</formula>
    </cfRule>
  </conditionalFormatting>
  <conditionalFormatting sqref="Z8:AI8 AT8:BH8">
    <cfRule type="timePeriod" dxfId="119" priority="115" timePeriod="nextMonth">
      <formula>AND(MONTH(Z8)=MONTH(EDATE(TODAY(),0+1)),YEAR(Z8)=YEAR(EDATE(TODAY(),0+1)))</formula>
    </cfRule>
    <cfRule type="timePeriod" dxfId="118" priority="116" timePeriod="thisMonth">
      <formula>AND(MONTH(Z8)=MONTH(TODAY()),YEAR(Z8)=YEAR(TODAY()))</formula>
    </cfRule>
    <cfRule type="containsText" dxfId="117" priority="117" operator="containsText" text="Non Validé">
      <formula>NOT(ISERROR(SEARCH("Non Validé",Z8)))</formula>
    </cfRule>
    <cfRule type="containsText" dxfId="116" priority="118" operator="containsText" text="NOk">
      <formula>NOT(ISERROR(SEARCH("NOk",Z8)))</formula>
    </cfRule>
    <cfRule type="expression" dxfId="115" priority="119">
      <formula>Z8&lt;TODAY()+11</formula>
    </cfRule>
    <cfRule type="containsText" dxfId="114" priority="120" operator="containsText" text="Validé">
      <formula>NOT(ISERROR(SEARCH("Validé",Z8)))</formula>
    </cfRule>
  </conditionalFormatting>
  <conditionalFormatting sqref="Z8:AI8 AT8:BH8">
    <cfRule type="containsBlanks" dxfId="113" priority="108">
      <formula>LEN(TRIM(Z8))=0</formula>
    </cfRule>
  </conditionalFormatting>
  <conditionalFormatting sqref="Z8:AI8 AT8:BH8">
    <cfRule type="expression" dxfId="112" priority="109">
      <formula>Z8&lt;TODAY()-30</formula>
    </cfRule>
    <cfRule type="containsText" dxfId="111" priority="110" operator="containsText" text="NOk">
      <formula>NOT(ISERROR(SEARCH("NOk",Z8)))</formula>
    </cfRule>
    <cfRule type="timePeriod" dxfId="110" priority="111" timePeriod="nextMonth">
      <formula>AND(MONTH(Z8)=MONTH(EDATE(TODAY(),0+1)),YEAR(Z8)=YEAR(EDATE(TODAY(),0+1)))</formula>
    </cfRule>
    <cfRule type="containsText" dxfId="109" priority="112" operator="containsText" text="Non Validé">
      <formula>NOT(ISERROR(SEARCH("Non Validé",Z8)))</formula>
    </cfRule>
    <cfRule type="containsText" dxfId="108" priority="113" operator="containsText" text="Validé">
      <formula>NOT(ISERROR(SEARCH("Validé",Z8)))</formula>
    </cfRule>
    <cfRule type="timePeriod" dxfId="107" priority="114" timePeriod="thisMonth">
      <formula>AND(MONTH(Z8)=MONTH(TODAY()),YEAR(Z8)=YEAR(TODAY()))</formula>
    </cfRule>
  </conditionalFormatting>
  <conditionalFormatting sqref="G22">
    <cfRule type="containsBlanks" dxfId="106" priority="95">
      <formula>LEN(TRIM(G22))=0</formula>
    </cfRule>
  </conditionalFormatting>
  <conditionalFormatting sqref="G22">
    <cfRule type="expression" dxfId="105" priority="96">
      <formula>G22&lt;TODAY()-30</formula>
    </cfRule>
    <cfRule type="containsText" dxfId="104" priority="97" operator="containsText" text="NOk">
      <formula>NOT(ISERROR(SEARCH("NOk",G22)))</formula>
    </cfRule>
    <cfRule type="timePeriod" dxfId="103" priority="98" timePeriod="nextMonth">
      <formula>AND(MONTH(G22)=MONTH(EDATE(TODAY(),0+1)),YEAR(G22)=YEAR(EDATE(TODAY(),0+1)))</formula>
    </cfRule>
    <cfRule type="containsText" dxfId="102" priority="99" operator="containsText" text="Non Validé">
      <formula>NOT(ISERROR(SEARCH("Non Validé",G22)))</formula>
    </cfRule>
    <cfRule type="containsText" dxfId="101" priority="100" operator="containsText" text="Validé">
      <formula>NOT(ISERROR(SEARCH("Validé",G22)))</formula>
    </cfRule>
    <cfRule type="timePeriod" dxfId="100" priority="101" timePeriod="thisMonth">
      <formula>AND(MONTH(G22)=MONTH(TODAY()),YEAR(G22)=YEAR(TODAY()))</formula>
    </cfRule>
  </conditionalFormatting>
  <conditionalFormatting sqref="G22">
    <cfRule type="timePeriod" dxfId="99" priority="102" timePeriod="nextMonth">
      <formula>AND(MONTH(G22)=MONTH(EDATE(TODAY(),0+1)),YEAR(G22)=YEAR(EDATE(TODAY(),0+1)))</formula>
    </cfRule>
    <cfRule type="timePeriod" dxfId="98" priority="103" timePeriod="thisMonth">
      <formula>AND(MONTH(G22)=MONTH(TODAY()),YEAR(G22)=YEAR(TODAY()))</formula>
    </cfRule>
    <cfRule type="containsText" dxfId="97" priority="104" operator="containsText" text="Non Validé">
      <formula>NOT(ISERROR(SEARCH("Non Validé",G22)))</formula>
    </cfRule>
    <cfRule type="containsText" dxfId="96" priority="105" operator="containsText" text="NOk">
      <formula>NOT(ISERROR(SEARCH("NOk",G22)))</formula>
    </cfRule>
    <cfRule type="expression" dxfId="95" priority="106">
      <formula>G22&lt;TODAY()+11</formula>
    </cfRule>
    <cfRule type="containsText" dxfId="94" priority="107" operator="containsText" text="Validé">
      <formula>NOT(ISERROR(SEARCH("Validé",G22)))</formula>
    </cfRule>
  </conditionalFormatting>
  <conditionalFormatting sqref="G21">
    <cfRule type="containsBlanks" dxfId="93" priority="82">
      <formula>LEN(TRIM(G21))=0</formula>
    </cfRule>
  </conditionalFormatting>
  <conditionalFormatting sqref="G21">
    <cfRule type="expression" dxfId="92" priority="83">
      <formula>G21&lt;TODAY()-30</formula>
    </cfRule>
    <cfRule type="containsText" dxfId="91" priority="84" operator="containsText" text="NOk">
      <formula>NOT(ISERROR(SEARCH("NOk",G21)))</formula>
    </cfRule>
    <cfRule type="timePeriod" dxfId="90" priority="85" timePeriod="nextMonth">
      <formula>AND(MONTH(G21)=MONTH(EDATE(TODAY(),0+1)),YEAR(G21)=YEAR(EDATE(TODAY(),0+1)))</formula>
    </cfRule>
    <cfRule type="containsText" dxfId="89" priority="86" operator="containsText" text="Non Validé">
      <formula>NOT(ISERROR(SEARCH("Non Validé",G21)))</formula>
    </cfRule>
    <cfRule type="containsText" dxfId="88" priority="87" operator="containsText" text="Validé">
      <formula>NOT(ISERROR(SEARCH("Validé",G21)))</formula>
    </cfRule>
    <cfRule type="timePeriod" dxfId="87" priority="88" timePeriod="thisMonth">
      <formula>AND(MONTH(G21)=MONTH(TODAY()),YEAR(G21)=YEAR(TODAY()))</formula>
    </cfRule>
  </conditionalFormatting>
  <conditionalFormatting sqref="G21">
    <cfRule type="timePeriod" dxfId="86" priority="89" timePeriod="nextMonth">
      <formula>AND(MONTH(G21)=MONTH(EDATE(TODAY(),0+1)),YEAR(G21)=YEAR(EDATE(TODAY(),0+1)))</formula>
    </cfRule>
    <cfRule type="timePeriod" dxfId="85" priority="90" timePeriod="thisMonth">
      <formula>AND(MONTH(G21)=MONTH(TODAY()),YEAR(G21)=YEAR(TODAY()))</formula>
    </cfRule>
    <cfRule type="containsText" dxfId="84" priority="91" operator="containsText" text="Non Validé">
      <formula>NOT(ISERROR(SEARCH("Non Validé",G21)))</formula>
    </cfRule>
    <cfRule type="containsText" dxfId="83" priority="92" operator="containsText" text="NOk">
      <formula>NOT(ISERROR(SEARCH("NOk",G21)))</formula>
    </cfRule>
    <cfRule type="expression" dxfId="82" priority="93">
      <formula>G21&lt;TODAY()+11</formula>
    </cfRule>
    <cfRule type="containsText" dxfId="81" priority="94" operator="containsText" text="Validé">
      <formula>NOT(ISERROR(SEARCH("Validé",G21)))</formula>
    </cfRule>
  </conditionalFormatting>
  <conditionalFormatting sqref="M17:O17">
    <cfRule type="timePeriod" dxfId="80" priority="76" timePeriod="nextMonth">
      <formula>AND(MONTH(M17)=MONTH(EDATE(TODAY(),0+1)),YEAR(M17)=YEAR(EDATE(TODAY(),0+1)))</formula>
    </cfRule>
    <cfRule type="timePeriod" dxfId="79" priority="77" timePeriod="thisMonth">
      <formula>AND(MONTH(M17)=MONTH(TODAY()),YEAR(M17)=YEAR(TODAY()))</formula>
    </cfRule>
    <cfRule type="containsText" dxfId="78" priority="78" operator="containsText" text="Non Validé">
      <formula>NOT(ISERROR(SEARCH("Non Validé",M17)))</formula>
    </cfRule>
    <cfRule type="containsText" dxfId="77" priority="79" operator="containsText" text="NOk">
      <formula>NOT(ISERROR(SEARCH("NOk",M17)))</formula>
    </cfRule>
    <cfRule type="expression" dxfId="76" priority="80">
      <formula>M17&lt;TODAY()+11</formula>
    </cfRule>
    <cfRule type="containsText" dxfId="75" priority="81" operator="containsText" text="Validé">
      <formula>NOT(ISERROR(SEARCH("Validé",M17)))</formula>
    </cfRule>
  </conditionalFormatting>
  <conditionalFormatting sqref="AA18:AD18">
    <cfRule type="timePeriod" dxfId="74" priority="70" timePeriod="nextMonth">
      <formula>AND(MONTH(AA18)=MONTH(EDATE(TODAY(),0+1)),YEAR(AA18)=YEAR(EDATE(TODAY(),0+1)))</formula>
    </cfRule>
    <cfRule type="timePeriod" dxfId="73" priority="71" timePeriod="thisMonth">
      <formula>AND(MONTH(AA18)=MONTH(TODAY()),YEAR(AA18)=YEAR(TODAY()))</formula>
    </cfRule>
    <cfRule type="containsText" dxfId="72" priority="72" operator="containsText" text="Non Validé">
      <formula>NOT(ISERROR(SEARCH("Non Validé",AA18)))</formula>
    </cfRule>
    <cfRule type="containsText" dxfId="71" priority="73" operator="containsText" text="NOk">
      <formula>NOT(ISERROR(SEARCH("NOk",AA18)))</formula>
    </cfRule>
    <cfRule type="expression" dxfId="70" priority="74">
      <formula>AA18&lt;TODAY()+11</formula>
    </cfRule>
    <cfRule type="containsText" dxfId="69" priority="75" operator="containsText" text="Validé">
      <formula>NOT(ISERROR(SEARCH("Validé",AA18)))</formula>
    </cfRule>
  </conditionalFormatting>
  <conditionalFormatting sqref="AA17:AD17">
    <cfRule type="timePeriod" dxfId="68" priority="64" timePeriod="nextMonth">
      <formula>AND(MONTH(AA17)=MONTH(EDATE(TODAY(),0+1)),YEAR(AA17)=YEAR(EDATE(TODAY(),0+1)))</formula>
    </cfRule>
    <cfRule type="timePeriod" dxfId="67" priority="65" timePeriod="thisMonth">
      <formula>AND(MONTH(AA17)=MONTH(TODAY()),YEAR(AA17)=YEAR(TODAY()))</formula>
    </cfRule>
    <cfRule type="containsText" dxfId="66" priority="66" operator="containsText" text="Non Validé">
      <formula>NOT(ISERROR(SEARCH("Non Validé",AA17)))</formula>
    </cfRule>
    <cfRule type="containsText" dxfId="65" priority="67" operator="containsText" text="NOk">
      <formula>NOT(ISERROR(SEARCH("NOk",AA17)))</formula>
    </cfRule>
    <cfRule type="expression" dxfId="64" priority="68">
      <formula>AA17&lt;TODAY()+11</formula>
    </cfRule>
    <cfRule type="containsText" dxfId="63" priority="69" operator="containsText" text="Validé">
      <formula>NOT(ISERROR(SEARCH("Validé",AA17)))</formula>
    </cfRule>
  </conditionalFormatting>
  <conditionalFormatting sqref="AF17:AI17">
    <cfRule type="timePeriod" dxfId="62" priority="58" timePeriod="nextMonth">
      <formula>AND(MONTH(AF17)=MONTH(EDATE(TODAY(),0+1)),YEAR(AF17)=YEAR(EDATE(TODAY(),0+1)))</formula>
    </cfRule>
    <cfRule type="timePeriod" dxfId="61" priority="59" timePeriod="thisMonth">
      <formula>AND(MONTH(AF17)=MONTH(TODAY()),YEAR(AF17)=YEAR(TODAY()))</formula>
    </cfRule>
    <cfRule type="containsText" dxfId="60" priority="60" operator="containsText" text="Non Validé">
      <formula>NOT(ISERROR(SEARCH("Non Validé",AF17)))</formula>
    </cfRule>
    <cfRule type="containsText" dxfId="59" priority="61" operator="containsText" text="NOk">
      <formula>NOT(ISERROR(SEARCH("NOk",AF17)))</formula>
    </cfRule>
    <cfRule type="expression" dxfId="58" priority="62">
      <formula>AF17&lt;TODAY()+11</formula>
    </cfRule>
    <cfRule type="containsText" dxfId="57" priority="63" operator="containsText" text="Validé">
      <formula>NOT(ISERROR(SEARCH("Validé",AF17)))</formula>
    </cfRule>
  </conditionalFormatting>
  <conditionalFormatting sqref="AP17:AS17">
    <cfRule type="expression" dxfId="56" priority="52">
      <formula>AP17&lt;TODAY()-3</formula>
    </cfRule>
    <cfRule type="containsText" dxfId="55" priority="53" operator="containsText" text="NOk">
      <formula>NOT(ISERROR(SEARCH("NOk",AP17)))</formula>
    </cfRule>
    <cfRule type="timePeriod" dxfId="54" priority="54" timePeriod="nextMonth">
      <formula>AND(MONTH(AP17)=MONTH(EDATE(TODAY(),0+1)),YEAR(AP17)=YEAR(EDATE(TODAY(),0+1)))</formula>
    </cfRule>
    <cfRule type="containsText" dxfId="53" priority="55" operator="containsText" text="Non Validé">
      <formula>NOT(ISERROR(SEARCH("Non Validé",AP17)))</formula>
    </cfRule>
    <cfRule type="containsText" dxfId="52" priority="56" operator="containsText" text="Validé">
      <formula>NOT(ISERROR(SEARCH("Validé",AP17)))</formula>
    </cfRule>
    <cfRule type="timePeriod" dxfId="51" priority="57" timePeriod="thisMonth">
      <formula>AND(MONTH(AP17)=MONTH(TODAY()),YEAR(AP17)=YEAR(TODAY()))</formula>
    </cfRule>
  </conditionalFormatting>
  <conditionalFormatting sqref="AZ17">
    <cfRule type="containsText" dxfId="50" priority="51" operator="containsText" text="Non Validé">
      <formula>NOT(ISERROR(SEARCH("Non Validé",AZ17)))</formula>
    </cfRule>
  </conditionalFormatting>
  <conditionalFormatting sqref="AU17:AX17 BE17:BH17">
    <cfRule type="containsText" dxfId="49" priority="40" operator="containsText" text="Non Validé">
      <formula>NOT(ISERROR(SEARCH("Non Validé",AU17)))</formula>
    </cfRule>
    <cfRule type="timePeriod" dxfId="48" priority="42" timePeriod="nextMonth">
      <formula>AND(MONTH(AU17)=MONTH(EDATE(TODAY(),0+1)),YEAR(AU17)=YEAR(EDATE(TODAY(),0+1)))</formula>
    </cfRule>
    <cfRule type="containsText" dxfId="47" priority="47" operator="containsText" text="NOk">
      <formula>NOT(ISERROR(SEARCH("NOk",AU17)))</formula>
    </cfRule>
    <cfRule type="expression" dxfId="46" priority="48">
      <formula>AU17&lt;TODAY()+11</formula>
    </cfRule>
    <cfRule type="containsText" dxfId="45" priority="49" operator="containsText" text="Validé">
      <formula>NOT(ISERROR(SEARCH("Validé",AU17)))</formula>
    </cfRule>
    <cfRule type="timePeriod" dxfId="44" priority="50" timePeriod="thisMonth">
      <formula>AND(MONTH(AU17)=MONTH(TODAY()),YEAR(AU17)=YEAR(TODAY()))</formula>
    </cfRule>
  </conditionalFormatting>
  <conditionalFormatting sqref="AZ17:BC17">
    <cfRule type="containsText" dxfId="43" priority="39" operator="containsText" text="NOk">
      <formula>NOT(ISERROR(SEARCH("NOk",AZ17)))</formula>
    </cfRule>
    <cfRule type="timePeriod" dxfId="42" priority="41" timePeriod="nextMonth">
      <formula>AND(MONTH(AZ17)=MONTH(EDATE(TODAY(),0+1)),YEAR(AZ17)=YEAR(EDATE(TODAY(),0+1)))</formula>
    </cfRule>
    <cfRule type="containsText" dxfId="41" priority="43" operator="containsText" text="Non Validé">
      <formula>NOT(ISERROR(SEARCH("Non Validé",AZ17)))</formula>
    </cfRule>
    <cfRule type="expression" dxfId="40" priority="44">
      <formula>AZ17&lt;TODAY()+11</formula>
    </cfRule>
    <cfRule type="containsText" dxfId="39" priority="45" operator="containsText" text="Validé">
      <formula>NOT(ISERROR(SEARCH("Validé",AZ17)))</formula>
    </cfRule>
    <cfRule type="timePeriod" dxfId="38" priority="46" timePeriod="thisMonth">
      <formula>AND(MONTH(AZ17)=MONTH(TODAY()),YEAR(AZ17)=YEAR(TODAY()))</formula>
    </cfRule>
  </conditionalFormatting>
  <conditionalFormatting sqref="AP8:AS8">
    <cfRule type="timePeriod" dxfId="37" priority="33" timePeriod="nextMonth">
      <formula>AND(MONTH(AP8)=MONTH(EDATE(TODAY(),0+1)),YEAR(AP8)=YEAR(EDATE(TODAY(),0+1)))</formula>
    </cfRule>
    <cfRule type="timePeriod" dxfId="36" priority="34" timePeriod="thisMonth">
      <formula>AND(MONTH(AP8)=MONTH(TODAY()),YEAR(AP8)=YEAR(TODAY()))</formula>
    </cfRule>
    <cfRule type="containsText" dxfId="35" priority="35" operator="containsText" text="Non Validé">
      <formula>NOT(ISERROR(SEARCH("Non Validé",AP8)))</formula>
    </cfRule>
    <cfRule type="containsText" dxfId="34" priority="36" operator="containsText" text="NOk">
      <formula>NOT(ISERROR(SEARCH("NOk",AP8)))</formula>
    </cfRule>
    <cfRule type="expression" dxfId="33" priority="37">
      <formula>AP8&lt;TODAY()+11</formula>
    </cfRule>
    <cfRule type="containsText" dxfId="32" priority="38" operator="containsText" text="Validé">
      <formula>NOT(ISERROR(SEARCH("Validé",AP8)))</formula>
    </cfRule>
  </conditionalFormatting>
  <conditionalFormatting sqref="AO8:AS8">
    <cfRule type="timePeriod" dxfId="31" priority="27" timePeriod="nextMonth">
      <formula>AND(MONTH(AO8)=MONTH(EDATE(TODAY(),0+1)),YEAR(AO8)=YEAR(EDATE(TODAY(),0+1)))</formula>
    </cfRule>
    <cfRule type="timePeriod" dxfId="30" priority="28" timePeriod="thisMonth">
      <formula>AND(MONTH(AO8)=MONTH(TODAY()),YEAR(AO8)=YEAR(TODAY()))</formula>
    </cfRule>
    <cfRule type="containsText" dxfId="29" priority="29" operator="containsText" text="Non Validé">
      <formula>NOT(ISERROR(SEARCH("Non Validé",AO8)))</formula>
    </cfRule>
    <cfRule type="containsText" dxfId="28" priority="30" operator="containsText" text="NOk">
      <formula>NOT(ISERROR(SEARCH("NOk",AO8)))</formula>
    </cfRule>
    <cfRule type="expression" dxfId="27" priority="31">
      <formula>AO8&lt;TODAY()+11</formula>
    </cfRule>
    <cfRule type="containsText" dxfId="26" priority="32" operator="containsText" text="Validé">
      <formula>NOT(ISERROR(SEARCH("Validé",AO8)))</formula>
    </cfRule>
  </conditionalFormatting>
  <conditionalFormatting sqref="AO8:AS8">
    <cfRule type="containsBlanks" dxfId="25" priority="20">
      <formula>LEN(TRIM(AO8))=0</formula>
    </cfRule>
  </conditionalFormatting>
  <conditionalFormatting sqref="AO8:AS8">
    <cfRule type="expression" dxfId="24" priority="21">
      <formula>AO8&lt;TODAY()-30</formula>
    </cfRule>
    <cfRule type="containsText" dxfId="23" priority="22" operator="containsText" text="NOk">
      <formula>NOT(ISERROR(SEARCH("NOk",AO8)))</formula>
    </cfRule>
    <cfRule type="timePeriod" dxfId="22" priority="23" timePeriod="nextMonth">
      <formula>AND(MONTH(AO8)=MONTH(EDATE(TODAY(),0+1)),YEAR(AO8)=YEAR(EDATE(TODAY(),0+1)))</formula>
    </cfRule>
    <cfRule type="containsText" dxfId="21" priority="24" operator="containsText" text="Non Validé">
      <formula>NOT(ISERROR(SEARCH("Non Validé",AO8)))</formula>
    </cfRule>
    <cfRule type="containsText" dxfId="20" priority="25" operator="containsText" text="Validé">
      <formula>NOT(ISERROR(SEARCH("Validé",AO8)))</formula>
    </cfRule>
    <cfRule type="timePeriod" dxfId="19" priority="26" timePeriod="thisMonth">
      <formula>AND(MONTH(AO8)=MONTH(TODAY()),YEAR(AO8)=YEAR(TODAY()))</formula>
    </cfRule>
  </conditionalFormatting>
  <conditionalFormatting sqref="AK8:AN8">
    <cfRule type="timePeriod" dxfId="18" priority="14" timePeriod="nextMonth">
      <formula>AND(MONTH(AK8)=MONTH(EDATE(TODAY(),0+1)),YEAR(AK8)=YEAR(EDATE(TODAY(),0+1)))</formula>
    </cfRule>
    <cfRule type="timePeriod" dxfId="17" priority="15" timePeriod="thisMonth">
      <formula>AND(MONTH(AK8)=MONTH(TODAY()),YEAR(AK8)=YEAR(TODAY()))</formula>
    </cfRule>
    <cfRule type="containsText" dxfId="16" priority="16" operator="containsText" text="Non Validé">
      <formula>NOT(ISERROR(SEARCH("Non Validé",AK8)))</formula>
    </cfRule>
    <cfRule type="containsText" dxfId="15" priority="17" operator="containsText" text="NOk">
      <formula>NOT(ISERROR(SEARCH("NOk",AK8)))</formula>
    </cfRule>
    <cfRule type="expression" dxfId="14" priority="18">
      <formula>AK8&lt;TODAY()+11</formula>
    </cfRule>
    <cfRule type="containsText" dxfId="13" priority="19" operator="containsText" text="Validé">
      <formula>NOT(ISERROR(SEARCH("Validé",AK8)))</formula>
    </cfRule>
  </conditionalFormatting>
  <conditionalFormatting sqref="AJ8:AN8">
    <cfRule type="timePeriod" dxfId="12" priority="8" timePeriod="nextMonth">
      <formula>AND(MONTH(AJ8)=MONTH(EDATE(TODAY(),0+1)),YEAR(AJ8)=YEAR(EDATE(TODAY(),0+1)))</formula>
    </cfRule>
    <cfRule type="timePeriod" dxfId="11" priority="9" timePeriod="thisMonth">
      <formula>AND(MONTH(AJ8)=MONTH(TODAY()),YEAR(AJ8)=YEAR(TODAY()))</formula>
    </cfRule>
    <cfRule type="containsText" dxfId="10" priority="10" operator="containsText" text="Non Validé">
      <formula>NOT(ISERROR(SEARCH("Non Validé",AJ8)))</formula>
    </cfRule>
    <cfRule type="containsText" dxfId="9" priority="11" operator="containsText" text="NOk">
      <formula>NOT(ISERROR(SEARCH("NOk",AJ8)))</formula>
    </cfRule>
    <cfRule type="expression" dxfId="8" priority="12">
      <formula>AJ8&lt;TODAY()+11</formula>
    </cfRule>
    <cfRule type="containsText" dxfId="7" priority="13" operator="containsText" text="Validé">
      <formula>NOT(ISERROR(SEARCH("Validé",AJ8)))</formula>
    </cfRule>
  </conditionalFormatting>
  <conditionalFormatting sqref="AJ8:AN8">
    <cfRule type="containsBlanks" dxfId="6" priority="1">
      <formula>LEN(TRIM(AJ8))=0</formula>
    </cfRule>
  </conditionalFormatting>
  <conditionalFormatting sqref="AJ8:AN8">
    <cfRule type="expression" dxfId="5" priority="2">
      <formula>AJ8&lt;TODAY()-30</formula>
    </cfRule>
    <cfRule type="containsText" dxfId="4" priority="3" operator="containsText" text="NOk">
      <formula>NOT(ISERROR(SEARCH("NOk",AJ8)))</formula>
    </cfRule>
    <cfRule type="timePeriod" dxfId="3" priority="4" timePeriod="nextMonth">
      <formula>AND(MONTH(AJ8)=MONTH(EDATE(TODAY(),0+1)),YEAR(AJ8)=YEAR(EDATE(TODAY(),0+1)))</formula>
    </cfRule>
    <cfRule type="containsText" dxfId="2" priority="5" operator="containsText" text="Non Validé">
      <formula>NOT(ISERROR(SEARCH("Non Validé",AJ8)))</formula>
    </cfRule>
    <cfRule type="containsText" dxfId="1" priority="6" operator="containsText" text="Validé">
      <formula>NOT(ISERROR(SEARCH("Validé",AJ8)))</formula>
    </cfRule>
    <cfRule type="timePeriod" dxfId="0" priority="7" timePeriod="thisMonth">
      <formula>AND(MONTH(AJ8)=MONTH(TODAY()),YEAR(AJ8)=YEAR(TODAY()))</formula>
    </cfRule>
  </conditionalFormatting>
  <dataValidations count="4">
    <dataValidation type="list" allowBlank="1" showInputMessage="1" showErrorMessage="1" sqref="D6:D25">
      <formula1>Listresp</formula1>
    </dataValidation>
    <dataValidation type="list" allowBlank="1" showInputMessage="1" showErrorMessage="1" sqref="C6:C25">
      <formula1>Listprojet</formula1>
    </dataValidation>
    <dataValidation type="list" allowBlank="1" showInputMessage="1" showErrorMessage="1" sqref="E6:E25">
      <formula1>ListdynMetier</formula1>
    </dataValidation>
    <dataValidation type="list" allowBlank="1" showInputMessage="1" showErrorMessage="1" sqref="L18:O21 M17:O17 BE9:BH25 AK9:AN16 AP6:AS7 AP9:AS25 Q9:T16 L9:O16 G9:J15 V9:Y16 V6:Y7 L6:O7 Q6:T7 G6:J7 AA6:AD7 BE6:BH7 AU6:AX7 AZ6:BC7 AF6:AI7 AK6:AN7 G18:G20 G23:G25 H18:J25 L23:O25 Q18:T25 V18:Y25 AA9:AD25 AF9:AI25 AK18:AN25 AU9:AX25 AZ9:BC25">
      <formula1>Audit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Récapitulatif</vt:lpstr>
      <vt:lpstr>Audit</vt:lpstr>
    </vt:vector>
  </TitlesOfParts>
  <Company>ALSTOM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WYSOCKI Matthieu</dc:creator>
  <cp:lastModifiedBy>Guy Blancher</cp:lastModifiedBy>
  <dcterms:created xsi:type="dcterms:W3CDTF">2014-05-20T12:53:35Z</dcterms:created>
  <dcterms:modified xsi:type="dcterms:W3CDTF">2014-05-21T03:47:15Z</dcterms:modified>
</cp:coreProperties>
</file>