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015" windowHeight="9900"/>
  </bookViews>
  <sheets>
    <sheet name="Planning" sheetId="1" r:id="rId1"/>
    <sheet name="Datas" sheetId="2" r:id="rId2"/>
    <sheet name="Fil de l'eau" sheetId="3" r:id="rId3"/>
  </sheets>
  <externalReferences>
    <externalReference r:id="rId4"/>
  </externalReferences>
  <definedNames>
    <definedName name="_xlnm._FilterDatabase" localSheetId="0" hidden="1">Planning!$A$6:$AG$29</definedName>
    <definedName name="Années" xml:space="preserve"> OFFSET(Datas!$H$2,,,COUNTA(Datas!$H:$H)-1)</definedName>
    <definedName name="Donnes">OFFSET(Datas!$M$2,,,COUNTA(Datas!$M:$M)-1)</definedName>
    <definedName name="Fériés">OFFSET(Datas!$F$2,,,COUNTA(Datas!$F:$F)-1)</definedName>
    <definedName name="Mois">OFFSET(Datas!$J$2,,,COUNTA(Datas!$J:$J)-1)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1" l="1"/>
  <c r="E2" i="1"/>
  <c r="A6" i="1" l="1"/>
  <c r="C8" i="1"/>
  <c r="D8" i="1" l="1"/>
  <c r="E8" i="1" s="1"/>
  <c r="C2" i="2"/>
  <c r="F5" i="2" s="1"/>
  <c r="F8" i="1" l="1"/>
  <c r="F12" i="2"/>
  <c r="F10" i="2"/>
  <c r="F14" i="2"/>
  <c r="F3" i="2"/>
  <c r="F4" i="2" s="1"/>
  <c r="F6" i="2"/>
  <c r="F11" i="2"/>
  <c r="F13" i="2"/>
  <c r="F2" i="2"/>
  <c r="G8" i="1" l="1"/>
  <c r="F7" i="2"/>
  <c r="F9" i="2"/>
  <c r="F8" i="2"/>
  <c r="H8" i="1" l="1"/>
  <c r="I8" i="1" l="1"/>
  <c r="J8" i="1" l="1"/>
  <c r="K8" i="1" l="1"/>
  <c r="L8" i="1" l="1"/>
  <c r="M8" i="1" l="1"/>
  <c r="N8" i="1" l="1"/>
  <c r="O8" i="1" l="1"/>
  <c r="P8" i="1" l="1"/>
  <c r="Q8" i="1" l="1"/>
  <c r="R8" i="1" l="1"/>
  <c r="S8" i="1" l="1"/>
  <c r="T8" i="1" l="1"/>
  <c r="U8" i="1" l="1"/>
  <c r="V8" i="1" l="1"/>
  <c r="W8" i="1" l="1"/>
  <c r="X8" i="1" l="1"/>
  <c r="Y8" i="1" l="1"/>
  <c r="Z8" i="1" l="1"/>
  <c r="AA8" i="1" l="1"/>
  <c r="AB8" i="1" l="1"/>
  <c r="AC8" i="1" l="1"/>
  <c r="AD8" i="1" l="1"/>
  <c r="AE8" i="1" l="1"/>
  <c r="AF8" i="1" l="1"/>
  <c r="AG8" i="1" l="1"/>
</calcChain>
</file>

<file path=xl/sharedStrings.xml><?xml version="1.0" encoding="utf-8"?>
<sst xmlns="http://schemas.openxmlformats.org/spreadsheetml/2006/main" count="146" uniqueCount="70">
  <si>
    <t xml:space="preserve"> C = congé </t>
  </si>
  <si>
    <t xml:space="preserve"> CC = Congé de Circonstance</t>
  </si>
  <si>
    <t xml:space="preserve"> F = Formation</t>
  </si>
  <si>
    <t xml:space="preserve"> M = Maladie</t>
  </si>
  <si>
    <t>Grade</t>
  </si>
  <si>
    <t>Noms</t>
  </si>
  <si>
    <t>Chefs d'équipe</t>
  </si>
  <si>
    <t>CP</t>
  </si>
  <si>
    <t>VAN BELLE Stefaan</t>
  </si>
  <si>
    <t>INPP</t>
  </si>
  <si>
    <t>DOHOGNE Geoffrey</t>
  </si>
  <si>
    <t>Rédacteurs</t>
  </si>
  <si>
    <t>INP</t>
  </si>
  <si>
    <t>SEYKENS Cédric</t>
  </si>
  <si>
    <t>VERSTRAETEN Justine</t>
  </si>
  <si>
    <t>MAES Julien</t>
  </si>
  <si>
    <t>PALUMBO Nicolas</t>
  </si>
  <si>
    <t>DEROM Renaud</t>
  </si>
  <si>
    <t>HAUWAERT Laurence</t>
  </si>
  <si>
    <t>Stagiaires</t>
  </si>
  <si>
    <t>Vérification Quota</t>
  </si>
  <si>
    <t>Mercures</t>
  </si>
  <si>
    <t>REYNDERS Marc</t>
  </si>
  <si>
    <t>AGT</t>
  </si>
  <si>
    <t>GODEAU Jean</t>
  </si>
  <si>
    <t>BRICOURT Dominique</t>
  </si>
  <si>
    <t>DEHUT Christina</t>
  </si>
  <si>
    <t>Mois</t>
  </si>
  <si>
    <t>Année</t>
  </si>
  <si>
    <t>Janvier</t>
  </si>
  <si>
    <t>Date</t>
  </si>
  <si>
    <t>Février</t>
  </si>
  <si>
    <t>1er Janvier</t>
  </si>
  <si>
    <t>Mars</t>
  </si>
  <si>
    <t>Pâques</t>
  </si>
  <si>
    <t>Avril</t>
  </si>
  <si>
    <t>Lundi de Pâques</t>
  </si>
  <si>
    <t>Mai</t>
  </si>
  <si>
    <t>1er Mai</t>
  </si>
  <si>
    <t>Juin</t>
  </si>
  <si>
    <t>Ascenscion</t>
  </si>
  <si>
    <t>Juillet</t>
  </si>
  <si>
    <t>Pentecôte</t>
  </si>
  <si>
    <t>Août</t>
  </si>
  <si>
    <t>Lundi de la Pentecôte</t>
  </si>
  <si>
    <t>Septembre</t>
  </si>
  <si>
    <t>Octobre</t>
  </si>
  <si>
    <t>Novembre</t>
  </si>
  <si>
    <t>Décembre</t>
  </si>
  <si>
    <t>Données valides</t>
  </si>
  <si>
    <t>C</t>
  </si>
  <si>
    <t>CC</t>
  </si>
  <si>
    <t>F</t>
  </si>
  <si>
    <t>M</t>
  </si>
  <si>
    <t>D1</t>
  </si>
  <si>
    <t>D2</t>
  </si>
  <si>
    <t>D3</t>
  </si>
  <si>
    <t>Fil de l'eau</t>
  </si>
  <si>
    <t>Année :</t>
  </si>
  <si>
    <t>Mois :</t>
  </si>
  <si>
    <t>Jour fériés</t>
  </si>
  <si>
    <t>Années</t>
  </si>
  <si>
    <t>Num</t>
  </si>
  <si>
    <t>1er Novembre</t>
  </si>
  <si>
    <t>Fériés</t>
  </si>
  <si>
    <t/>
  </si>
  <si>
    <t>Note planning</t>
  </si>
  <si>
    <t>cc</t>
  </si>
  <si>
    <t>-</t>
  </si>
  <si>
    <t>https://forum.excel-pratique.com/viewtopic.php?f=2&amp;t=136520&amp;sid=8d57ea39b6bcc4b927281c0df5b55771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</si>
</sst>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0.00\ &quot;€&quot;;[Red]\-#,##0.00\ &quot;€&quot;"/>
    <numFmt numFmtId="164" formatCode="ddd\ dd"/>
  </numFmts>
  <fonts count="12" x14ac:knownFonts="1">
    <font>
      <sz val="11"/>
      <color theme="1"/>
      <name val="Calibri"/>
      <family val="2"/>
      <scheme val="minor"/>
    </font>
    <font>
      <sz val="11"/>
      <color rgb="FFFF0000"/>
      <name val="Calibri"/>
      <family val="2"/>
      <scheme val="minor"/>
    </font>
    <font>
      <sz val="11"/>
      <color theme="0"/>
      <name val="Calibri"/>
      <family val="2"/>
      <scheme val="minor"/>
    </font>
    <font>
      <b/>
      <sz val="18"/>
      <color theme="1"/>
      <name val="Calibri"/>
      <family val="2"/>
      <scheme val="minor"/>
    </font>
    <font>
      <b/>
      <sz val="14"/>
      <color theme="1"/>
      <name val="Calibri"/>
      <family val="2"/>
      <scheme val="minor"/>
    </font>
    <font>
      <i/>
      <sz val="11"/>
      <color theme="1"/>
      <name val="Calibri"/>
      <family val="2"/>
      <scheme val="minor"/>
    </font>
    <font>
      <b/>
      <i/>
      <sz val="16"/>
      <color theme="1"/>
      <name val="Calibri"/>
      <family val="2"/>
      <scheme val="minor"/>
    </font>
    <font>
      <sz val="12"/>
      <color theme="1"/>
      <name val="Calibri"/>
      <family val="2"/>
      <scheme val="minor"/>
    </font>
    <font>
      <sz val="10"/>
      <name val="Arial"/>
      <family val="2"/>
    </font>
    <font>
      <b/>
      <sz val="12"/>
      <color theme="1"/>
      <name val="Calibri"/>
      <family val="2"/>
      <scheme val="minor"/>
    </font>
    <font>
      <b/>
      <sz val="11"/>
      <color rgb="FFC00000"/>
      <name val="Calibri"/>
      <family val="2"/>
      <scheme val="minor"/>
    </font>
    <font>
      <u/>
      <sz val="11"/>
      <color theme="10"/>
      <name val="Calibri"/>
      <family val="2"/>
      <scheme val="minor"/>
    </font>
  </fonts>
  <fills count="18">
    <fill>
      <patternFill patternType="none"/>
    </fill>
    <fill>
      <patternFill patternType="gray125"/>
    </fill>
    <fill>
      <patternFill patternType="solid">
        <fgColor rgb="FF002060"/>
        <bgColor indexed="64"/>
      </patternFill>
    </fill>
    <fill>
      <patternFill patternType="solid">
        <fgColor rgb="FFFFFF00"/>
        <bgColor indexed="64"/>
      </patternFill>
    </fill>
    <fill>
      <patternFill patternType="solid">
        <fgColor rgb="FF7030A0"/>
        <bgColor indexed="64"/>
      </patternFill>
    </fill>
    <fill>
      <patternFill patternType="solid">
        <fgColor rgb="FFCC6600"/>
        <bgColor indexed="64"/>
      </patternFill>
    </fill>
    <fill>
      <patternFill patternType="solid">
        <fgColor rgb="FFFF0000"/>
        <bgColor indexed="64"/>
      </patternFill>
    </fill>
    <fill>
      <patternFill patternType="solid">
        <fgColor theme="7"/>
        <bgColor indexed="64"/>
      </patternFill>
    </fill>
    <fill>
      <patternFill patternType="solid">
        <fgColor theme="9"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rgb="FFB7EBDB"/>
        <bgColor indexed="64"/>
      </patternFill>
    </fill>
    <fill>
      <gradientFill degree="90">
        <stop position="0">
          <color theme="0"/>
        </stop>
        <stop position="1">
          <color theme="7" tint="0.80001220740379042"/>
        </stop>
      </gradientFill>
    </fill>
    <fill>
      <patternFill patternType="solid">
        <fgColor rgb="FFFFFFFF"/>
        <bgColor rgb="FF000000"/>
      </patternFill>
    </fill>
    <fill>
      <patternFill patternType="solid">
        <fgColor rgb="FFE2EFDA"/>
        <bgColor indexed="64"/>
      </patternFill>
    </fill>
    <fill>
      <patternFill patternType="solid">
        <fgColor theme="1" tint="4.9989318521683403E-2"/>
        <bgColor indexed="64"/>
      </patternFill>
    </fill>
    <fill>
      <patternFill patternType="solid">
        <fgColor rgb="FF000000"/>
        <bgColor indexed="64"/>
      </patternFill>
    </fill>
    <fill>
      <patternFill patternType="solid">
        <fgColor theme="6" tint="0.79998168889431442"/>
        <bgColor indexed="64"/>
      </patternFill>
    </fill>
  </fills>
  <borders count="4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double">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bottom style="double">
        <color auto="1"/>
      </bottom>
      <diagonal/>
    </border>
    <border>
      <left style="thin">
        <color auto="1"/>
      </left>
      <right style="double">
        <color auto="1"/>
      </right>
      <top/>
      <bottom style="double">
        <color auto="1"/>
      </bottom>
      <diagonal/>
    </border>
    <border>
      <left/>
      <right style="thin">
        <color auto="1"/>
      </right>
      <top style="hair">
        <color auto="1"/>
      </top>
      <bottom style="double">
        <color auto="1"/>
      </bottom>
      <diagonal/>
    </border>
    <border>
      <left/>
      <right style="medium">
        <color auto="1"/>
      </right>
      <top style="hair">
        <color auto="1"/>
      </top>
      <bottom style="double">
        <color auto="1"/>
      </bottom>
      <diagonal/>
    </border>
    <border>
      <left style="medium">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thin">
        <color auto="1"/>
      </top>
      <bottom/>
      <diagonal/>
    </border>
    <border>
      <left style="thin">
        <color auto="1"/>
      </left>
      <right style="double">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double">
        <color auto="1"/>
      </top>
      <bottom style="double">
        <color auto="1"/>
      </bottom>
      <diagonal/>
    </border>
    <border>
      <left/>
      <right style="medium">
        <color auto="1"/>
      </right>
      <top style="double">
        <color auto="1"/>
      </top>
      <bottom style="double">
        <color auto="1"/>
      </bottom>
      <diagonal/>
    </border>
    <border>
      <left style="thin">
        <color auto="1"/>
      </left>
      <right/>
      <top style="double">
        <color auto="1"/>
      </top>
      <bottom style="double">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double">
        <color auto="1"/>
      </top>
      <bottom style="double">
        <color auto="1"/>
      </bottom>
      <diagonal/>
    </border>
  </borders>
  <cellStyleXfs count="2">
    <xf numFmtId="0" fontId="0" fillId="0" borderId="0"/>
    <xf numFmtId="0" fontId="11" fillId="0" borderId="0" applyNumberFormat="0" applyFill="0" applyBorder="0" applyAlignment="0" applyProtection="0"/>
  </cellStyleXfs>
  <cellXfs count="91">
    <xf numFmtId="0" fontId="0" fillId="0" borderId="0" xfId="0"/>
    <xf numFmtId="0" fontId="2" fillId="0" borderId="0" xfId="0" applyFont="1" applyAlignment="1">
      <alignment textRotation="90"/>
    </xf>
    <xf numFmtId="0" fontId="1" fillId="0" borderId="0" xfId="0" applyFont="1"/>
    <xf numFmtId="0" fontId="2" fillId="0" borderId="0" xfId="0" applyFont="1"/>
    <xf numFmtId="14" fontId="2" fillId="0" borderId="0" xfId="0" applyNumberFormat="1" applyFont="1"/>
    <xf numFmtId="0" fontId="0" fillId="2" borderId="0" xfId="0" applyFill="1" applyAlignment="1" applyProtection="1">
      <alignment horizontal="center" vertical="center"/>
    </xf>
    <xf numFmtId="0" fontId="0" fillId="0" borderId="0" xfId="0" applyAlignment="1" applyProtection="1">
      <alignment vertical="center"/>
    </xf>
    <xf numFmtId="0" fontId="0" fillId="3" borderId="0" xfId="0" applyFill="1" applyAlignment="1" applyProtection="1">
      <alignment horizontal="center" vertical="center"/>
    </xf>
    <xf numFmtId="0" fontId="0" fillId="4" borderId="0" xfId="0" applyFill="1" applyAlignment="1" applyProtection="1">
      <alignment horizontal="center" vertical="center"/>
    </xf>
    <xf numFmtId="0" fontId="0" fillId="5" borderId="0" xfId="0" applyFont="1" applyFill="1" applyAlignment="1" applyProtection="1">
      <alignment horizontal="center" vertical="center"/>
    </xf>
    <xf numFmtId="0" fontId="0" fillId="6" borderId="0" xfId="0" applyFill="1"/>
    <xf numFmtId="0" fontId="0" fillId="0" borderId="0" xfId="0" quotePrefix="1" applyAlignment="1" applyProtection="1">
      <alignment vertical="center"/>
    </xf>
    <xf numFmtId="0" fontId="0" fillId="0" borderId="0" xfId="0" applyAlignment="1">
      <alignment textRotation="90"/>
    </xf>
    <xf numFmtId="0" fontId="0" fillId="0" borderId="0" xfId="0" applyAlignment="1"/>
    <xf numFmtId="164" fontId="5" fillId="0" borderId="9" xfId="0" applyNumberFormat="1" applyFont="1" applyBorder="1" applyAlignment="1">
      <alignment horizontal="center" vertical="center" textRotation="90"/>
    </xf>
    <xf numFmtId="164" fontId="5" fillId="0" borderId="10" xfId="0" applyNumberFormat="1" applyFont="1" applyBorder="1" applyAlignment="1">
      <alignment horizontal="center" vertical="center" textRotation="90"/>
    </xf>
    <xf numFmtId="164" fontId="5" fillId="0" borderId="13" xfId="0" applyNumberFormat="1" applyFont="1" applyBorder="1" applyAlignment="1">
      <alignment horizontal="center" vertical="center"/>
    </xf>
    <xf numFmtId="164" fontId="5" fillId="0" borderId="14" xfId="0" applyNumberFormat="1" applyFont="1" applyBorder="1" applyAlignment="1">
      <alignment horizontal="center" vertical="center"/>
    </xf>
    <xf numFmtId="0" fontId="5" fillId="0" borderId="18" xfId="0" applyFont="1" applyBorder="1" applyAlignment="1" applyProtection="1">
      <alignment horizontal="center" vertical="center"/>
    </xf>
    <xf numFmtId="0" fontId="5" fillId="0" borderId="19" xfId="0" applyFont="1" applyBorder="1" applyAlignment="1" applyProtection="1">
      <alignment vertical="center"/>
    </xf>
    <xf numFmtId="0" fontId="0" fillId="0" borderId="20"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5" fillId="0" borderId="23" xfId="0" applyFont="1" applyBorder="1" applyAlignment="1" applyProtection="1">
      <alignment horizontal="center" vertical="center"/>
    </xf>
    <xf numFmtId="0" fontId="5" fillId="0" borderId="24" xfId="0" applyFont="1" applyBorder="1" applyAlignment="1" applyProtection="1">
      <alignment vertical="center"/>
    </xf>
    <xf numFmtId="0" fontId="0" fillId="0" borderId="25" xfId="0" applyBorder="1" applyAlignment="1" applyProtection="1">
      <alignment horizontal="center" vertical="center"/>
      <protection locked="0"/>
    </xf>
    <xf numFmtId="0" fontId="0" fillId="0" borderId="26" xfId="0"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5" fillId="0" borderId="28" xfId="0" applyFont="1" applyBorder="1" applyAlignment="1" applyProtection="1">
      <alignment horizontal="center" vertical="center"/>
    </xf>
    <xf numFmtId="0" fontId="5" fillId="0" borderId="29" xfId="0" applyFont="1" applyBorder="1" applyAlignment="1" applyProtection="1">
      <alignment vertical="center"/>
    </xf>
    <xf numFmtId="0" fontId="0" fillId="0" borderId="30" xfId="0" applyBorder="1" applyAlignment="1" applyProtection="1">
      <alignment horizontal="center" vertical="center"/>
      <protection locked="0"/>
    </xf>
    <xf numFmtId="0" fontId="0" fillId="0" borderId="31" xfId="0" applyBorder="1" applyAlignment="1" applyProtection="1">
      <alignment horizontal="center" vertical="center"/>
      <protection locked="0"/>
    </xf>
    <xf numFmtId="0" fontId="0" fillId="0" borderId="32" xfId="0" applyBorder="1" applyAlignment="1" applyProtection="1">
      <alignment horizontal="center" vertical="center"/>
      <protection locked="0"/>
    </xf>
    <xf numFmtId="0" fontId="7" fillId="0" borderId="0" xfId="0" applyFont="1" applyAlignment="1">
      <alignment horizontal="center"/>
    </xf>
    <xf numFmtId="49" fontId="0" fillId="0" borderId="0" xfId="0" applyNumberFormat="1"/>
    <xf numFmtId="14" fontId="0" fillId="0" borderId="0" xfId="0" applyNumberFormat="1"/>
    <xf numFmtId="0" fontId="9" fillId="10" borderId="31" xfId="0" applyFont="1" applyFill="1" applyBorder="1" applyAlignment="1">
      <alignment horizontal="center"/>
    </xf>
    <xf numFmtId="0" fontId="10" fillId="12" borderId="31" xfId="0" applyFont="1" applyFill="1" applyBorder="1" applyAlignment="1">
      <alignment horizontal="center"/>
    </xf>
    <xf numFmtId="0" fontId="0" fillId="0" borderId="0" xfId="0" applyAlignment="1">
      <alignment horizontal="center"/>
    </xf>
    <xf numFmtId="0" fontId="10" fillId="13" borderId="0" xfId="0" applyFont="1" applyFill="1" applyBorder="1" applyAlignment="1">
      <alignment horizontal="center"/>
    </xf>
    <xf numFmtId="14" fontId="0" fillId="0" borderId="0" xfId="0" applyNumberFormat="1" applyAlignment="1">
      <alignment horizontal="center"/>
    </xf>
    <xf numFmtId="0" fontId="0" fillId="0" borderId="31" xfId="0" applyBorder="1" applyAlignment="1">
      <alignment horizontal="center"/>
    </xf>
    <xf numFmtId="0" fontId="8" fillId="0" borderId="0" xfId="0" applyFont="1" applyBorder="1" applyAlignment="1">
      <alignment horizontal="center"/>
    </xf>
    <xf numFmtId="49" fontId="0" fillId="0" borderId="0" xfId="0" applyNumberFormat="1" applyAlignment="1">
      <alignment horizontal="center"/>
    </xf>
    <xf numFmtId="0" fontId="0" fillId="0" borderId="34" xfId="0" applyBorder="1" applyAlignment="1">
      <alignment horizontal="center"/>
    </xf>
    <xf numFmtId="14" fontId="0" fillId="0" borderId="25" xfId="0" applyNumberFormat="1" applyBorder="1" applyAlignment="1">
      <alignment horizontal="center"/>
    </xf>
    <xf numFmtId="0" fontId="0" fillId="0" borderId="35" xfId="0" applyBorder="1" applyAlignment="1">
      <alignment horizontal="center"/>
    </xf>
    <xf numFmtId="14" fontId="0" fillId="0" borderId="33" xfId="0" applyNumberFormat="1" applyBorder="1" applyAlignment="1">
      <alignment horizontal="center"/>
    </xf>
    <xf numFmtId="16" fontId="0" fillId="0" borderId="35" xfId="0" applyNumberFormat="1" applyBorder="1" applyAlignment="1">
      <alignment horizontal="center"/>
    </xf>
    <xf numFmtId="16" fontId="0" fillId="0" borderId="36" xfId="0" applyNumberFormat="1" applyBorder="1" applyAlignment="1">
      <alignment horizontal="center"/>
    </xf>
    <xf numFmtId="14" fontId="0" fillId="0" borderId="37" xfId="0" applyNumberFormat="1" applyBorder="1" applyAlignment="1">
      <alignment horizontal="center"/>
    </xf>
    <xf numFmtId="0" fontId="3" fillId="11" borderId="31" xfId="0" applyFont="1" applyFill="1" applyBorder="1" applyAlignment="1">
      <alignment horizontal="center"/>
    </xf>
    <xf numFmtId="0" fontId="0" fillId="0" borderId="37"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5" fillId="14" borderId="39" xfId="0" applyFont="1" applyFill="1" applyBorder="1" applyAlignment="1" applyProtection="1">
      <alignment horizontal="center" vertical="center"/>
    </xf>
    <xf numFmtId="0" fontId="5" fillId="14" borderId="43" xfId="0" applyFont="1" applyFill="1" applyBorder="1" applyAlignment="1" applyProtection="1">
      <alignment vertical="center"/>
    </xf>
    <xf numFmtId="0" fontId="5" fillId="14" borderId="38" xfId="0" applyFont="1" applyFill="1" applyBorder="1" applyAlignment="1" applyProtection="1">
      <alignment vertical="center"/>
    </xf>
    <xf numFmtId="0" fontId="5" fillId="14" borderId="39" xfId="0" applyFont="1" applyFill="1" applyBorder="1" applyAlignment="1" applyProtection="1">
      <alignment vertical="center"/>
    </xf>
    <xf numFmtId="0" fontId="0" fillId="16" borderId="38" xfId="0" applyFill="1" applyBorder="1" applyAlignment="1">
      <alignment horizontal="center"/>
    </xf>
    <xf numFmtId="0" fontId="0" fillId="15" borderId="38" xfId="0" applyFill="1" applyBorder="1" applyAlignment="1">
      <alignment horizontal="center"/>
    </xf>
    <xf numFmtId="0" fontId="0" fillId="15" borderId="39" xfId="0" applyFill="1" applyBorder="1" applyAlignment="1">
      <alignment horizontal="center"/>
    </xf>
    <xf numFmtId="0" fontId="0" fillId="9" borderId="38" xfId="0" applyFill="1" applyBorder="1" applyAlignment="1">
      <alignment horizontal="center"/>
    </xf>
    <xf numFmtId="0" fontId="0" fillId="9" borderId="17" xfId="0" applyFill="1" applyBorder="1" applyAlignment="1">
      <alignment horizontal="center"/>
    </xf>
    <xf numFmtId="0" fontId="0" fillId="9" borderId="16" xfId="0" applyFill="1" applyBorder="1" applyAlignment="1">
      <alignment horizontal="center"/>
    </xf>
    <xf numFmtId="0" fontId="7" fillId="17" borderId="0" xfId="0" applyFont="1" applyFill="1" applyAlignment="1">
      <alignment horizontal="center"/>
    </xf>
    <xf numFmtId="0" fontId="5" fillId="0" borderId="19" xfId="0" quotePrefix="1" applyFont="1" applyBorder="1" applyAlignment="1" applyProtection="1">
      <alignment horizontal="center" vertical="center"/>
    </xf>
    <xf numFmtId="0" fontId="5" fillId="0" borderId="24" xfId="0" quotePrefix="1" applyFont="1" applyBorder="1" applyAlignment="1" applyProtection="1">
      <alignment horizontal="center" vertical="center"/>
    </xf>
    <xf numFmtId="0" fontId="11" fillId="0" borderId="0" xfId="1"/>
    <xf numFmtId="8" fontId="0" fillId="0" borderId="31" xfId="0" applyNumberFormat="1" applyBorder="1" applyAlignment="1" applyProtection="1">
      <alignment horizontal="center" vertical="center"/>
      <protection locked="0"/>
    </xf>
    <xf numFmtId="0" fontId="6" fillId="14" borderId="15" xfId="0" applyFont="1" applyFill="1" applyBorder="1" applyAlignment="1" applyProtection="1">
      <alignment horizontal="center" vertical="center"/>
    </xf>
    <xf numFmtId="0" fontId="6" fillId="14" borderId="40" xfId="0" applyFont="1" applyFill="1" applyBorder="1" applyAlignment="1" applyProtection="1">
      <alignment horizontal="center" vertical="center"/>
    </xf>
    <xf numFmtId="0" fontId="2" fillId="9" borderId="15" xfId="0" applyFont="1" applyFill="1" applyBorder="1" applyAlignment="1" applyProtection="1">
      <alignment horizontal="center" vertical="center"/>
    </xf>
    <xf numFmtId="0" fontId="2" fillId="9" borderId="40" xfId="0" applyFont="1" applyFill="1" applyBorder="1" applyAlignment="1" applyProtection="1">
      <alignment horizontal="center" vertical="center"/>
    </xf>
    <xf numFmtId="0" fontId="6" fillId="8" borderId="15" xfId="0" applyFont="1" applyFill="1" applyBorder="1" applyAlignment="1" applyProtection="1">
      <alignment horizontal="center" vertical="center"/>
    </xf>
    <xf numFmtId="0" fontId="6" fillId="8" borderId="16" xfId="0" applyFont="1" applyFill="1" applyBorder="1" applyAlignment="1" applyProtection="1">
      <alignment horizontal="center" vertical="center"/>
    </xf>
    <xf numFmtId="0" fontId="2" fillId="9" borderId="43" xfId="0" applyFont="1" applyFill="1" applyBorder="1" applyAlignment="1" applyProtection="1">
      <alignment horizontal="center" vertical="center"/>
    </xf>
    <xf numFmtId="0" fontId="2" fillId="9" borderId="38" xfId="0" applyFont="1" applyFill="1" applyBorder="1" applyAlignment="1" applyProtection="1">
      <alignment horizontal="center" vertical="center"/>
    </xf>
    <xf numFmtId="0" fontId="3" fillId="7" borderId="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7" borderId="6" xfId="0" applyFont="1" applyFill="1" applyBorder="1" applyAlignment="1">
      <alignment horizontal="center" vertical="center"/>
    </xf>
    <xf numFmtId="0" fontId="4" fillId="0" borderId="7" xfId="0" applyFont="1" applyBorder="1" applyAlignment="1" applyProtection="1">
      <alignment horizontal="center" vertical="center"/>
    </xf>
    <xf numFmtId="0" fontId="4" fillId="0" borderId="11" xfId="0" applyFont="1" applyBorder="1" applyAlignment="1" applyProtection="1">
      <alignment horizontal="center" vertical="center"/>
    </xf>
    <xf numFmtId="0" fontId="4" fillId="0" borderId="8" xfId="0" applyFont="1" applyBorder="1" applyAlignment="1" applyProtection="1">
      <alignment horizontal="center" vertical="center"/>
    </xf>
    <xf numFmtId="0" fontId="4" fillId="0" borderId="12" xfId="0" applyFont="1" applyBorder="1" applyAlignment="1" applyProtection="1">
      <alignment horizontal="center" vertical="center"/>
    </xf>
    <xf numFmtId="0" fontId="6" fillId="8" borderId="40" xfId="0" applyFont="1" applyFill="1" applyBorder="1" applyAlignment="1" applyProtection="1">
      <alignment horizontal="center" vertical="center"/>
    </xf>
    <xf numFmtId="0" fontId="6" fillId="14" borderId="16" xfId="0" applyFont="1" applyFill="1" applyBorder="1" applyAlignment="1" applyProtection="1">
      <alignment horizontal="center" vertical="center"/>
    </xf>
    <xf numFmtId="0" fontId="0" fillId="0" borderId="0" xfId="0" applyAlignment="1">
      <alignment horizontal="left"/>
    </xf>
  </cellXfs>
  <cellStyles count="2">
    <cellStyle name="Lien hypertexte" xfId="1" builtinId="8"/>
    <cellStyle name="Normal" xfId="0" builtinId="0"/>
  </cellStyles>
  <dxfs count="19">
    <dxf>
      <fill>
        <patternFill>
          <bgColor theme="0" tint="-0.14996795556505021"/>
        </patternFill>
      </fill>
    </dxf>
    <dxf>
      <fill>
        <patternFill>
          <bgColor theme="0" tint="-0.14996795556505021"/>
        </patternFill>
      </fill>
    </dxf>
    <dxf>
      <fill>
        <patternFill>
          <bgColor rgb="FFE2EFDA"/>
        </patternFill>
      </fill>
    </dxf>
    <dxf>
      <fill>
        <patternFill>
          <bgColor theme="1"/>
        </patternFill>
      </fill>
    </dxf>
    <dxf>
      <fill>
        <patternFill patternType="lightUp">
          <bgColor auto="1"/>
        </patternFill>
      </fill>
    </dxf>
    <dxf>
      <fill>
        <patternFill>
          <bgColor theme="0" tint="-0.14996795556505021"/>
        </patternFill>
      </fill>
    </dxf>
    <dxf>
      <fill>
        <patternFill>
          <bgColor theme="0" tint="-0.14996795556505021"/>
        </patternFill>
      </fill>
    </dxf>
    <dxf>
      <fill>
        <patternFill>
          <bgColor theme="7" tint="0.79998168889431442"/>
        </patternFill>
      </fill>
    </dxf>
    <dxf>
      <fill>
        <patternFill>
          <bgColor theme="0" tint="-0.14996795556505021"/>
        </patternFill>
      </fill>
    </dxf>
    <dxf>
      <fill>
        <patternFill patternType="lightUp">
          <bgColor auto="1"/>
        </patternFill>
      </fill>
    </dxf>
    <dxf>
      <font>
        <color rgb="FF9C0006"/>
      </font>
      <fill>
        <patternFill>
          <bgColor rgb="FFFFC7CE"/>
        </patternFill>
      </fill>
    </dxf>
    <dxf>
      <font>
        <b/>
        <i/>
        <color theme="9"/>
      </font>
    </dxf>
    <dxf>
      <font>
        <b/>
        <i/>
        <u/>
        <color rgb="FFFF0000"/>
      </font>
      <fill>
        <patternFill>
          <bgColor theme="5" tint="0.79998168889431442"/>
        </patternFill>
      </fill>
    </dxf>
    <dxf>
      <font>
        <b/>
        <i/>
        <color theme="9"/>
      </font>
    </dxf>
    <dxf>
      <font>
        <b/>
        <i/>
        <u/>
        <color rgb="FFFF0000"/>
      </font>
      <fill>
        <patternFill>
          <bgColor theme="5" tint="0.79998168889431442"/>
        </patternFill>
      </fill>
    </dxf>
    <dxf>
      <font>
        <color rgb="FF002060"/>
      </font>
      <fill>
        <patternFill>
          <bgColor rgb="FF002060"/>
        </patternFill>
      </fill>
    </dxf>
    <dxf>
      <font>
        <color rgb="FFFFFF00"/>
      </font>
      <fill>
        <patternFill>
          <bgColor rgb="FFFFFF00"/>
        </patternFill>
      </fill>
    </dxf>
    <dxf>
      <font>
        <color rgb="FF7030A0"/>
      </font>
      <fill>
        <patternFill>
          <bgColor rgb="FF7030A0"/>
        </patternFill>
      </fill>
    </dxf>
    <dxf>
      <font>
        <color rgb="FFCC6600"/>
      </font>
      <fill>
        <patternFill>
          <bgColor rgb="FFCC6600"/>
        </patternFill>
      </fill>
    </dxf>
  </dxfs>
  <tableStyles count="0" defaultTableStyle="TableStyleMedium2" defaultPivotStyle="PivotStyleLight16"/>
  <colors>
    <mruColors>
      <color rgb="FFE2EFDA"/>
      <color rgb="FF00000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4</xdr:col>
      <xdr:colOff>581025</xdr:colOff>
      <xdr:row>3</xdr:row>
      <xdr:rowOff>161925</xdr:rowOff>
    </xdr:from>
    <xdr:to>
      <xdr:col>11</xdr:col>
      <xdr:colOff>466725</xdr:colOff>
      <xdr:row>11</xdr:row>
      <xdr:rowOff>128587</xdr:rowOff>
    </xdr:to>
    <xdr:sp macro="" textlink="">
      <xdr:nvSpPr>
        <xdr:cNvPr id="2" name="ZoneTexte 1"/>
        <xdr:cNvSpPr txBox="1"/>
      </xdr:nvSpPr>
      <xdr:spPr>
        <a:xfrm>
          <a:off x="5772150" y="733425"/>
          <a:ext cx="5219700" cy="1500187"/>
        </a:xfrm>
        <a:prstGeom prst="round2DiagRect">
          <a:avLst/>
        </a:prstGeom>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t"/>
        <a:lstStyle/>
        <a:p>
          <a:r>
            <a:rPr lang="fr-FR" sz="1200"/>
            <a:t>Lorsqu'on valide une information</a:t>
          </a:r>
          <a:r>
            <a:rPr lang="fr-FR" sz="1200" baseline="0"/>
            <a:t> dans le planning de la feuille du même nom,</a:t>
          </a:r>
        </a:p>
        <a:p>
          <a:r>
            <a:rPr lang="fr-FR" sz="1200" baseline="0"/>
            <a:t>une ligne s'inscrit dans le fil de l'eau.</a:t>
          </a:r>
        </a:p>
        <a:p>
          <a:endParaRPr lang="fr-FR" sz="1200" baseline="0"/>
        </a:p>
        <a:p>
          <a:r>
            <a:rPr lang="fr-FR" sz="1200" baseline="0"/>
            <a:t>Quand on modifie un mois ou une année de la feuille planning, le planning s'efface de toutes ses données et se reconstitue pour la nouvelle période choisie en prenant les renseignements nécesssaires, s'ils existent, dans ce fil de l'eau.</a:t>
          </a:r>
          <a:endParaRPr lang="fr-FR" sz="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es%20documents\Downloads\Planning%20Horaire%20en%20cours%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2"/>
      <sheetName val="Feuil1"/>
    </sheetNames>
    <sheetDataSet>
      <sheetData sheetId="0"/>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forum.excel-pratique.com/viewtopic.php?f=2&amp;t=136520&amp;sid=8d57ea39b6bcc4b927281c0df5b55771"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filterMode="1"/>
  <dimension ref="A1:AG34"/>
  <sheetViews>
    <sheetView tabSelected="1" workbookViewId="0">
      <selection activeCell="B4" sqref="B4"/>
    </sheetView>
  </sheetViews>
  <sheetFormatPr baseColWidth="10" defaultColWidth="11.42578125" defaultRowHeight="15" x14ac:dyDescent="0.25"/>
  <cols>
    <col min="1" max="1" width="8.140625" bestFit="1" customWidth="1"/>
    <col min="2" max="2" width="20.28515625" bestFit="1" customWidth="1"/>
    <col min="3" max="3" width="5.7109375" style="12" customWidth="1"/>
    <col min="4" max="33" width="5.7109375" customWidth="1"/>
  </cols>
  <sheetData>
    <row r="1" spans="1:33" x14ac:dyDescent="0.25">
      <c r="C1" s="1"/>
      <c r="D1" s="2"/>
      <c r="E1" s="3"/>
      <c r="F1" s="3"/>
      <c r="G1" s="3"/>
    </row>
    <row r="2" spans="1:33" x14ac:dyDescent="0.25">
      <c r="C2" s="1">
        <v>1</v>
      </c>
      <c r="D2" s="3"/>
      <c r="E2" s="4">
        <f>DATE(B3,VLOOKUP(B4,Datas!J2:K13,2,0),1)</f>
        <v>43831</v>
      </c>
      <c r="F2" s="4">
        <f>DATE(B3,VLOOKUP(B4,Datas!J2:K13,2,0)+1,1)-1</f>
        <v>43861</v>
      </c>
      <c r="G2" s="4">
        <v>43830</v>
      </c>
      <c r="H2" s="5"/>
      <c r="I2" s="6" t="s">
        <v>0</v>
      </c>
      <c r="L2" s="7"/>
      <c r="M2" s="6" t="s">
        <v>1</v>
      </c>
      <c r="R2" s="8"/>
      <c r="S2" s="6" t="s">
        <v>2</v>
      </c>
      <c r="V2" s="9"/>
      <c r="W2" s="6" t="s">
        <v>3</v>
      </c>
      <c r="Z2" s="10"/>
      <c r="AA2" s="11" t="e">
        <v>#NAME?</v>
      </c>
    </row>
    <row r="3" spans="1:33" ht="23.25" x14ac:dyDescent="0.35">
      <c r="A3" s="36" t="s">
        <v>58</v>
      </c>
      <c r="B3" s="51">
        <v>2020</v>
      </c>
      <c r="C3"/>
    </row>
    <row r="4" spans="1:33" ht="23.25" x14ac:dyDescent="0.35">
      <c r="A4" s="36" t="s">
        <v>59</v>
      </c>
      <c r="B4" s="51" t="s">
        <v>29</v>
      </c>
      <c r="C4"/>
      <c r="H4" s="68" t="s">
        <v>69</v>
      </c>
    </row>
    <row r="5" spans="1:33" ht="15.75" thickBot="1" x14ac:dyDescent="0.3"/>
    <row r="6" spans="1:33" s="13" customFormat="1" ht="15" customHeight="1" x14ac:dyDescent="0.25">
      <c r="A6" s="78" t="str">
        <f>"Période du "&amp;TEXT(E2,"jj")&amp;" au "&amp;TEXT(F2,"jj mmmm aaa")</f>
        <v>Période du 01 au 31 janvier 2020</v>
      </c>
      <c r="B6" s="79"/>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80"/>
    </row>
    <row r="7" spans="1:33" ht="15.75" thickBot="1" x14ac:dyDescent="0.3">
      <c r="A7" s="81"/>
      <c r="B7" s="82"/>
      <c r="C7" s="82"/>
      <c r="D7" s="82"/>
      <c r="E7" s="82"/>
      <c r="F7" s="82"/>
      <c r="G7" s="82"/>
      <c r="H7" s="82"/>
      <c r="I7" s="82"/>
      <c r="J7" s="82"/>
      <c r="K7" s="82"/>
      <c r="L7" s="82"/>
      <c r="M7" s="82"/>
      <c r="N7" s="82"/>
      <c r="O7" s="82"/>
      <c r="P7" s="82"/>
      <c r="Q7" s="82"/>
      <c r="R7" s="82"/>
      <c r="S7" s="82"/>
      <c r="T7" s="82"/>
      <c r="U7" s="82"/>
      <c r="V7" s="82"/>
      <c r="W7" s="82"/>
      <c r="X7" s="82"/>
      <c r="Y7" s="82"/>
      <c r="Z7" s="82"/>
      <c r="AA7" s="82"/>
      <c r="AB7" s="82"/>
      <c r="AC7" s="82"/>
      <c r="AD7" s="82"/>
      <c r="AE7" s="82"/>
      <c r="AF7" s="82"/>
      <c r="AG7" s="83"/>
    </row>
    <row r="8" spans="1:33" ht="39.75" x14ac:dyDescent="0.25">
      <c r="A8" s="84" t="s">
        <v>4</v>
      </c>
      <c r="B8" s="86" t="s">
        <v>5</v>
      </c>
      <c r="C8" s="14">
        <f>E2</f>
        <v>43831</v>
      </c>
      <c r="D8" s="15">
        <f>C8+1</f>
        <v>43832</v>
      </c>
      <c r="E8" s="15">
        <f t="shared" ref="E8:AG8" si="0">D8+1</f>
        <v>43833</v>
      </c>
      <c r="F8" s="15">
        <f t="shared" si="0"/>
        <v>43834</v>
      </c>
      <c r="G8" s="15">
        <f t="shared" si="0"/>
        <v>43835</v>
      </c>
      <c r="H8" s="15">
        <f t="shared" si="0"/>
        <v>43836</v>
      </c>
      <c r="I8" s="15">
        <f t="shared" si="0"/>
        <v>43837</v>
      </c>
      <c r="J8" s="15">
        <f t="shared" si="0"/>
        <v>43838</v>
      </c>
      <c r="K8" s="15">
        <f t="shared" si="0"/>
        <v>43839</v>
      </c>
      <c r="L8" s="15">
        <f t="shared" si="0"/>
        <v>43840</v>
      </c>
      <c r="M8" s="15">
        <f t="shared" si="0"/>
        <v>43841</v>
      </c>
      <c r="N8" s="15">
        <f t="shared" si="0"/>
        <v>43842</v>
      </c>
      <c r="O8" s="15">
        <f t="shared" si="0"/>
        <v>43843</v>
      </c>
      <c r="P8" s="15">
        <f t="shared" si="0"/>
        <v>43844</v>
      </c>
      <c r="Q8" s="15">
        <f t="shared" si="0"/>
        <v>43845</v>
      </c>
      <c r="R8" s="15">
        <f t="shared" si="0"/>
        <v>43846</v>
      </c>
      <c r="S8" s="15">
        <f t="shared" si="0"/>
        <v>43847</v>
      </c>
      <c r="T8" s="15">
        <f t="shared" si="0"/>
        <v>43848</v>
      </c>
      <c r="U8" s="15">
        <f t="shared" si="0"/>
        <v>43849</v>
      </c>
      <c r="V8" s="15">
        <f t="shared" si="0"/>
        <v>43850</v>
      </c>
      <c r="W8" s="15">
        <f t="shared" si="0"/>
        <v>43851</v>
      </c>
      <c r="X8" s="15">
        <f t="shared" si="0"/>
        <v>43852</v>
      </c>
      <c r="Y8" s="15">
        <f t="shared" si="0"/>
        <v>43853</v>
      </c>
      <c r="Z8" s="15">
        <f t="shared" si="0"/>
        <v>43854</v>
      </c>
      <c r="AA8" s="15">
        <f t="shared" si="0"/>
        <v>43855</v>
      </c>
      <c r="AB8" s="15">
        <f t="shared" si="0"/>
        <v>43856</v>
      </c>
      <c r="AC8" s="15">
        <f t="shared" si="0"/>
        <v>43857</v>
      </c>
      <c r="AD8" s="15">
        <f t="shared" si="0"/>
        <v>43858</v>
      </c>
      <c r="AE8" s="15">
        <f t="shared" si="0"/>
        <v>43859</v>
      </c>
      <c r="AF8" s="15">
        <f t="shared" si="0"/>
        <v>43860</v>
      </c>
      <c r="AG8" s="15">
        <f t="shared" si="0"/>
        <v>43861</v>
      </c>
    </row>
    <row r="9" spans="1:33" s="13" customFormat="1" ht="15.75" thickBot="1" x14ac:dyDescent="0.3">
      <c r="A9" s="85"/>
      <c r="B9" s="87"/>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17"/>
    </row>
    <row r="10" spans="1:33" ht="22.5" thickTop="1" thickBot="1" x14ac:dyDescent="0.3">
      <c r="A10" s="74" t="s">
        <v>6</v>
      </c>
      <c r="B10" s="88"/>
      <c r="C10" s="56"/>
      <c r="D10" s="57"/>
      <c r="E10" s="57"/>
      <c r="F10" s="57"/>
      <c r="G10" s="57"/>
      <c r="H10" s="57"/>
      <c r="I10" s="57"/>
      <c r="J10" s="57"/>
      <c r="K10" s="57"/>
      <c r="L10" s="57"/>
      <c r="M10" s="57"/>
      <c r="N10" s="57"/>
      <c r="O10" s="57"/>
      <c r="P10" s="57"/>
      <c r="Q10" s="57"/>
      <c r="R10" s="57"/>
      <c r="S10" s="57"/>
      <c r="T10" s="57"/>
      <c r="U10" s="57"/>
      <c r="V10" s="57"/>
      <c r="W10" s="57"/>
      <c r="X10" s="57"/>
      <c r="Y10" s="57"/>
      <c r="Z10" s="57"/>
      <c r="AA10" s="57"/>
      <c r="AB10" s="57"/>
      <c r="AC10" s="57"/>
      <c r="AD10" s="57"/>
      <c r="AE10" s="57"/>
      <c r="AF10" s="57"/>
      <c r="AG10" s="55"/>
    </row>
    <row r="11" spans="1:33" ht="15.75" thickTop="1" x14ac:dyDescent="0.25">
      <c r="A11" s="18" t="s">
        <v>7</v>
      </c>
      <c r="B11" s="19" t="s">
        <v>8</v>
      </c>
      <c r="C11" s="52"/>
      <c r="D11" s="53"/>
      <c r="E11" s="53"/>
      <c r="F11" s="53"/>
      <c r="G11" s="53"/>
      <c r="H11" s="53"/>
      <c r="I11" s="53"/>
      <c r="J11" s="53"/>
      <c r="K11" s="53"/>
      <c r="L11" s="53"/>
      <c r="M11" s="53"/>
      <c r="N11" s="53"/>
      <c r="O11" s="53"/>
      <c r="P11" s="53"/>
      <c r="Q11" s="53"/>
      <c r="R11" s="53"/>
      <c r="S11" s="53"/>
      <c r="T11" s="53"/>
      <c r="U11" s="53"/>
      <c r="V11" s="53"/>
      <c r="W11" s="53"/>
      <c r="X11" s="53"/>
      <c r="Y11" s="53"/>
      <c r="Z11" s="53"/>
      <c r="AA11" s="53"/>
      <c r="AB11" s="53"/>
      <c r="AC11" s="53"/>
      <c r="AD11" s="53"/>
      <c r="AE11" s="53"/>
      <c r="AF11" s="53"/>
      <c r="AG11" s="54"/>
    </row>
    <row r="12" spans="1:33" ht="15.75" thickBot="1" x14ac:dyDescent="0.3">
      <c r="A12" s="23" t="s">
        <v>9</v>
      </c>
      <c r="B12" s="24" t="s">
        <v>10</v>
      </c>
      <c r="C12" s="25"/>
      <c r="D12" s="26"/>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7"/>
    </row>
    <row r="13" spans="1:33" ht="22.5" thickTop="1" thickBot="1" x14ac:dyDescent="0.3">
      <c r="A13" s="70" t="s">
        <v>11</v>
      </c>
      <c r="B13" s="89"/>
      <c r="C13" s="56"/>
      <c r="D13" s="57"/>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57"/>
      <c r="AF13" s="57"/>
      <c r="AG13" s="55"/>
    </row>
    <row r="14" spans="1:33" ht="15.75" thickTop="1" x14ac:dyDescent="0.25">
      <c r="A14" s="18" t="s">
        <v>12</v>
      </c>
      <c r="B14" s="19" t="s">
        <v>13</v>
      </c>
      <c r="C14" s="20"/>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2"/>
    </row>
    <row r="15" spans="1:33" x14ac:dyDescent="0.25">
      <c r="A15" s="28" t="s">
        <v>12</v>
      </c>
      <c r="B15" s="29" t="s">
        <v>14</v>
      </c>
      <c r="C15" s="30"/>
      <c r="D15" s="31"/>
      <c r="E15" s="31"/>
      <c r="F15" s="69"/>
      <c r="G15" s="31"/>
      <c r="H15" s="31"/>
      <c r="I15" s="31"/>
      <c r="J15" s="31"/>
      <c r="K15" s="31"/>
      <c r="L15" s="31"/>
      <c r="M15" s="31"/>
      <c r="N15" s="31"/>
      <c r="O15" s="31" t="s">
        <v>67</v>
      </c>
      <c r="P15" s="31"/>
      <c r="Q15" s="31"/>
      <c r="R15" s="31"/>
      <c r="S15" s="31"/>
      <c r="T15" s="31"/>
      <c r="U15" s="31"/>
      <c r="V15" s="31"/>
      <c r="W15" s="31"/>
      <c r="X15" s="31"/>
      <c r="Y15" s="31"/>
      <c r="Z15" s="31"/>
      <c r="AA15" s="31"/>
      <c r="AB15" s="31"/>
      <c r="AC15" s="31"/>
      <c r="AD15" s="31"/>
      <c r="AE15" s="31"/>
      <c r="AF15" s="31"/>
      <c r="AG15" s="32"/>
    </row>
    <row r="16" spans="1:33" x14ac:dyDescent="0.25">
      <c r="A16" s="28" t="s">
        <v>12</v>
      </c>
      <c r="B16" s="29" t="s">
        <v>15</v>
      </c>
      <c r="C16" s="30"/>
      <c r="D16" s="31" t="s">
        <v>52</v>
      </c>
      <c r="E16" s="31"/>
      <c r="F16" s="31"/>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2"/>
    </row>
    <row r="17" spans="1:33" x14ac:dyDescent="0.25">
      <c r="A17" s="28" t="s">
        <v>12</v>
      </c>
      <c r="B17" s="29" t="s">
        <v>16</v>
      </c>
      <c r="C17" s="30"/>
      <c r="D17" s="31"/>
      <c r="E17" s="31"/>
      <c r="F17" s="31"/>
      <c r="G17" s="31" t="s">
        <v>53</v>
      </c>
      <c r="H17" s="31" t="s">
        <v>53</v>
      </c>
      <c r="I17" s="31" t="s">
        <v>53</v>
      </c>
      <c r="J17" s="31" t="s">
        <v>53</v>
      </c>
      <c r="K17" s="31"/>
      <c r="L17" s="31"/>
      <c r="M17" s="31"/>
      <c r="N17" s="31"/>
      <c r="O17" s="31"/>
      <c r="P17" s="31"/>
      <c r="Q17" s="31"/>
      <c r="R17" s="31"/>
      <c r="S17" s="31"/>
      <c r="T17" s="31"/>
      <c r="U17" s="31"/>
      <c r="V17" s="31"/>
      <c r="W17" s="31"/>
      <c r="X17" s="31"/>
      <c r="Y17" s="31"/>
      <c r="Z17" s="31"/>
      <c r="AA17" s="31"/>
      <c r="AB17" s="31"/>
      <c r="AC17" s="31"/>
      <c r="AD17" s="31"/>
      <c r="AE17" s="31"/>
      <c r="AF17" s="31"/>
      <c r="AG17" s="32"/>
    </row>
    <row r="18" spans="1:33" x14ac:dyDescent="0.25">
      <c r="A18" s="28" t="s">
        <v>12</v>
      </c>
      <c r="B18" s="29" t="s">
        <v>17</v>
      </c>
      <c r="C18" s="30"/>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2"/>
    </row>
    <row r="19" spans="1:33" ht="15.75" thickBot="1" x14ac:dyDescent="0.3">
      <c r="A19" s="23" t="s">
        <v>12</v>
      </c>
      <c r="B19" s="24" t="s">
        <v>18</v>
      </c>
      <c r="C19" s="25"/>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7"/>
    </row>
    <row r="20" spans="1:33" ht="22.5" thickTop="1" thickBot="1" x14ac:dyDescent="0.3">
      <c r="A20" s="70" t="s">
        <v>19</v>
      </c>
      <c r="B20" s="71"/>
      <c r="C20" s="56"/>
      <c r="D20" s="57"/>
      <c r="E20" s="57"/>
      <c r="F20" s="57"/>
      <c r="G20" s="57"/>
      <c r="H20" s="57"/>
      <c r="I20" s="57"/>
      <c r="J20" s="57"/>
      <c r="K20" s="57"/>
      <c r="L20" s="57"/>
      <c r="M20" s="57"/>
      <c r="N20" s="57"/>
      <c r="O20" s="57"/>
      <c r="P20" s="57"/>
      <c r="Q20" s="57"/>
      <c r="R20" s="57"/>
      <c r="S20" s="57"/>
      <c r="T20" s="57"/>
      <c r="U20" s="57"/>
      <c r="V20" s="57"/>
      <c r="W20" s="57"/>
      <c r="X20" s="57"/>
      <c r="Y20" s="57"/>
      <c r="Z20" s="57"/>
      <c r="AA20" s="57"/>
      <c r="AB20" s="57"/>
      <c r="AC20" s="57"/>
      <c r="AD20" s="57"/>
      <c r="AE20" s="57"/>
      <c r="AF20" s="57"/>
      <c r="AG20" s="58"/>
    </row>
    <row r="21" spans="1:33" ht="15.75" thickTop="1" x14ac:dyDescent="0.25">
      <c r="A21" s="18" t="s">
        <v>12</v>
      </c>
      <c r="B21" s="66" t="s">
        <v>68</v>
      </c>
      <c r="C21" s="52"/>
      <c r="D21" s="53"/>
      <c r="E21" s="53"/>
      <c r="F21" s="53"/>
      <c r="G21" s="53"/>
      <c r="H21" s="53"/>
      <c r="I21" s="53"/>
      <c r="J21" s="53"/>
      <c r="K21" s="53"/>
      <c r="L21" s="53"/>
      <c r="M21" s="53"/>
      <c r="N21" s="53"/>
      <c r="O21" s="53"/>
      <c r="P21" s="53"/>
      <c r="Q21" s="53"/>
      <c r="R21" s="53"/>
      <c r="S21" s="53"/>
      <c r="T21" s="53"/>
      <c r="U21" s="53"/>
      <c r="V21" s="53"/>
      <c r="W21" s="53"/>
      <c r="X21" s="53"/>
      <c r="Y21" s="53"/>
      <c r="Z21" s="53"/>
      <c r="AA21" s="53"/>
      <c r="AB21" s="53"/>
      <c r="AC21" s="53"/>
      <c r="AD21" s="53"/>
      <c r="AE21" s="53"/>
      <c r="AF21" s="53"/>
      <c r="AG21" s="54"/>
    </row>
    <row r="22" spans="1:33" ht="15.75" thickBot="1" x14ac:dyDescent="0.3">
      <c r="A22" s="23" t="s">
        <v>12</v>
      </c>
      <c r="B22" s="67" t="s">
        <v>68</v>
      </c>
      <c r="C22" s="25"/>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7"/>
    </row>
    <row r="23" spans="1:33" ht="16.5" thickTop="1" thickBot="1" x14ac:dyDescent="0.3">
      <c r="A23" s="72" t="s">
        <v>20</v>
      </c>
      <c r="B23" s="73"/>
      <c r="C23" s="59"/>
      <c r="D23" s="60"/>
      <c r="E23" s="60"/>
      <c r="F23" s="60"/>
      <c r="G23" s="60"/>
      <c r="H23" s="60"/>
      <c r="I23" s="60"/>
      <c r="J23" s="60"/>
      <c r="K23" s="60"/>
      <c r="L23" s="60"/>
      <c r="M23" s="60"/>
      <c r="N23" s="60"/>
      <c r="O23" s="60"/>
      <c r="P23" s="60"/>
      <c r="Q23" s="60"/>
      <c r="R23" s="60"/>
      <c r="S23" s="60"/>
      <c r="T23" s="60"/>
      <c r="U23" s="60"/>
      <c r="V23" s="60"/>
      <c r="W23" s="60"/>
      <c r="X23" s="60"/>
      <c r="Y23" s="60"/>
      <c r="Z23" s="60"/>
      <c r="AA23" s="60"/>
      <c r="AB23" s="60"/>
      <c r="AC23" s="60"/>
      <c r="AD23" s="60"/>
      <c r="AE23" s="60"/>
      <c r="AF23" s="60"/>
      <c r="AG23" s="61"/>
    </row>
    <row r="24" spans="1:33" ht="22.5" thickTop="1" thickBot="1" x14ac:dyDescent="0.3">
      <c r="A24" s="74" t="s">
        <v>21</v>
      </c>
      <c r="B24" s="75"/>
      <c r="C24" s="56"/>
      <c r="D24" s="57"/>
      <c r="E24" s="57"/>
      <c r="F24" s="57"/>
      <c r="G24" s="57"/>
      <c r="H24" s="57"/>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5"/>
    </row>
    <row r="25" spans="1:33" ht="15.75" thickTop="1" x14ac:dyDescent="0.25">
      <c r="A25" s="18" t="s">
        <v>12</v>
      </c>
      <c r="B25" s="19" t="s">
        <v>22</v>
      </c>
      <c r="C25" s="20"/>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2"/>
    </row>
    <row r="26" spans="1:33" x14ac:dyDescent="0.25">
      <c r="A26" s="28" t="s">
        <v>23</v>
      </c>
      <c r="B26" s="29" t="s">
        <v>24</v>
      </c>
      <c r="C26" s="30"/>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2"/>
    </row>
    <row r="27" spans="1:33" x14ac:dyDescent="0.25">
      <c r="A27" s="28" t="s">
        <v>12</v>
      </c>
      <c r="B27" s="29" t="s">
        <v>25</v>
      </c>
      <c r="C27" s="30"/>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2"/>
    </row>
    <row r="28" spans="1:33" ht="15.75" thickBot="1" x14ac:dyDescent="0.3">
      <c r="A28" s="23" t="s">
        <v>12</v>
      </c>
      <c r="B28" s="24" t="s">
        <v>26</v>
      </c>
      <c r="C28" s="25"/>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7"/>
    </row>
    <row r="29" spans="1:33" ht="16.5" thickTop="1" thickBot="1" x14ac:dyDescent="0.3">
      <c r="A29" s="76" t="s">
        <v>20</v>
      </c>
      <c r="B29" s="77"/>
      <c r="C29" s="62"/>
      <c r="D29" s="62"/>
      <c r="E29" s="62"/>
      <c r="F29" s="62"/>
      <c r="G29" s="62"/>
      <c r="H29" s="62"/>
      <c r="I29" s="62"/>
      <c r="J29" s="62"/>
      <c r="K29" s="62"/>
      <c r="L29" s="62"/>
      <c r="M29" s="62"/>
      <c r="N29" s="62"/>
      <c r="O29" s="62"/>
      <c r="P29" s="62"/>
      <c r="Q29" s="62"/>
      <c r="R29" s="62"/>
      <c r="S29" s="62"/>
      <c r="T29" s="62"/>
      <c r="U29" s="62"/>
      <c r="V29" s="62"/>
      <c r="W29" s="62"/>
      <c r="X29" s="62"/>
      <c r="Y29" s="62"/>
      <c r="Z29" s="62"/>
      <c r="AA29" s="62"/>
      <c r="AB29" s="62"/>
      <c r="AC29" s="62"/>
      <c r="AD29" s="62"/>
      <c r="AE29" s="62"/>
      <c r="AF29" s="63"/>
      <c r="AG29" s="64"/>
    </row>
    <row r="30" spans="1:33" ht="15.75" thickTop="1" x14ac:dyDescent="0.25"/>
    <row r="32" spans="1:33" x14ac:dyDescent="0.25">
      <c r="B32" s="35">
        <v>44013</v>
      </c>
    </row>
    <row r="33" spans="2:33" x14ac:dyDescent="0.25">
      <c r="D33" t="s">
        <v>65</v>
      </c>
      <c r="E33" t="s">
        <v>65</v>
      </c>
      <c r="F33" t="s">
        <v>65</v>
      </c>
      <c r="G33" t="s">
        <v>65</v>
      </c>
      <c r="H33" t="s">
        <v>65</v>
      </c>
      <c r="I33" t="s">
        <v>65</v>
      </c>
      <c r="J33" t="s">
        <v>65</v>
      </c>
      <c r="K33" t="s">
        <v>65</v>
      </c>
      <c r="L33" t="s">
        <v>65</v>
      </c>
      <c r="M33" t="s">
        <v>65</v>
      </c>
      <c r="N33" t="s">
        <v>65</v>
      </c>
      <c r="O33" t="s">
        <v>65</v>
      </c>
      <c r="P33" t="s">
        <v>65</v>
      </c>
      <c r="Q33" t="s">
        <v>65</v>
      </c>
      <c r="R33" t="s">
        <v>65</v>
      </c>
      <c r="S33" t="s">
        <v>65</v>
      </c>
      <c r="T33" t="s">
        <v>65</v>
      </c>
      <c r="U33" t="s">
        <v>65</v>
      </c>
      <c r="V33" t="s">
        <v>65</v>
      </c>
      <c r="W33" t="s">
        <v>65</v>
      </c>
      <c r="X33" t="s">
        <v>65</v>
      </c>
      <c r="Y33" t="s">
        <v>65</v>
      </c>
      <c r="Z33" t="s">
        <v>65</v>
      </c>
      <c r="AA33" t="s">
        <v>65</v>
      </c>
      <c r="AB33" t="s">
        <v>65</v>
      </c>
      <c r="AC33" t="s">
        <v>65</v>
      </c>
      <c r="AD33" t="s">
        <v>65</v>
      </c>
      <c r="AE33" t="s">
        <v>65</v>
      </c>
      <c r="AF33" t="s">
        <v>65</v>
      </c>
      <c r="AG33" t="s">
        <v>65</v>
      </c>
    </row>
    <row r="34" spans="2:33" x14ac:dyDescent="0.25">
      <c r="B34" s="35"/>
    </row>
  </sheetData>
  <autoFilter ref="A6:AG29">
    <filterColumn colId="0" showButton="0"/>
    <filterColumn colId="1" showButton="0"/>
    <filterColumn colId="2" showButton="0">
      <filters blank="1"/>
    </filterColumn>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0" showButton="0"/>
    <filterColumn colId="31" showButton="0"/>
  </autoFilter>
  <mergeCells count="9">
    <mergeCell ref="A20:B20"/>
    <mergeCell ref="A23:B23"/>
    <mergeCell ref="A24:B24"/>
    <mergeCell ref="A29:B29"/>
    <mergeCell ref="A6:AG7"/>
    <mergeCell ref="A8:A9"/>
    <mergeCell ref="B8:B9"/>
    <mergeCell ref="A10:B10"/>
    <mergeCell ref="A13:B13"/>
  </mergeCells>
  <conditionalFormatting sqref="C11:AG12 C21:AG22 C25:AG28 C14:AG19">
    <cfRule type="cellIs" dxfId="18" priority="17" operator="equal">
      <formula>"m"</formula>
    </cfRule>
    <cfRule type="cellIs" dxfId="17" priority="18" operator="equal">
      <formula>"f"</formula>
    </cfRule>
    <cfRule type="cellIs" dxfId="16" priority="19" operator="equal">
      <formula>"cc"</formula>
    </cfRule>
    <cfRule type="cellIs" dxfId="15" priority="20" operator="equal">
      <formula>"C"</formula>
    </cfRule>
  </conditionalFormatting>
  <conditionalFormatting sqref="C23:AG23">
    <cfRule type="cellIs" dxfId="14" priority="15" operator="equal">
      <formula>"!!!"</formula>
    </cfRule>
    <cfRule type="cellIs" dxfId="13" priority="16" operator="equal">
      <formula>"Ok"</formula>
    </cfRule>
  </conditionalFormatting>
  <conditionalFormatting sqref="C29:AG29">
    <cfRule type="cellIs" dxfId="12" priority="13" operator="equal">
      <formula>"!!!"</formula>
    </cfRule>
    <cfRule type="cellIs" dxfId="11" priority="14" operator="equal">
      <formula>"Ok"</formula>
    </cfRule>
  </conditionalFormatting>
  <conditionalFormatting sqref="C12:AG12">
    <cfRule type="cellIs" dxfId="10" priority="12" operator="equal">
      <formula>TRUE</formula>
    </cfRule>
  </conditionalFormatting>
  <conditionalFormatting sqref="AE8:AG8 AE21:AG23 AE14:AG19 AE25:AG29 AE11:AG12">
    <cfRule type="expression" dxfId="9" priority="9">
      <formula>OR(MONTH(AD$8)&lt;&gt;MONTH(AE$8),MONTH(AC$8)&lt;&gt;MONTH(AE$8),MONTH(AB$8)&lt;&gt;MONTH(AE$8))</formula>
    </cfRule>
  </conditionalFormatting>
  <conditionalFormatting sqref="C8:AG8">
    <cfRule type="expression" dxfId="8" priority="11">
      <formula>NOT(ISNA(VLOOKUP(C8,#REF!,1,FALSE)))</formula>
    </cfRule>
  </conditionalFormatting>
  <conditionalFormatting sqref="C8:AG8 C10:AG29">
    <cfRule type="expression" dxfId="7" priority="10">
      <formula>OR(WEEKDAY(C$8) = 6,WEEKDAY(C$8) = 7,COUNTIF(Fériés,DATE(YEAR(C$8),MONTH(C$8),DAY(C$8)))&gt;0)</formula>
    </cfRule>
  </conditionalFormatting>
  <conditionalFormatting sqref="C9">
    <cfRule type="expression" dxfId="6" priority="8">
      <formula>WEEKDAY(C9,2)&gt;5</formula>
    </cfRule>
  </conditionalFormatting>
  <conditionalFormatting sqref="D9:AG9">
    <cfRule type="expression" dxfId="5" priority="6">
      <formula>WEEKDAY(D9,2)&gt;5</formula>
    </cfRule>
  </conditionalFormatting>
  <conditionalFormatting sqref="AE9:AG9">
    <cfRule type="expression" dxfId="4" priority="4">
      <formula>OR(MONTH(AD$8)&lt;&gt;MONTH(AE$8),MONTH(AC$8)&lt;&gt;MONTH(AE$8),MONTH(AB$8)&lt;&gt;MONTH(AE$8))</formula>
    </cfRule>
  </conditionalFormatting>
  <conditionalFormatting sqref="C8:AG29">
    <cfRule type="expression" dxfId="3" priority="1">
      <formula>LEFT($A8,5) = "Vérif"</formula>
    </cfRule>
    <cfRule type="expression" dxfId="2" priority="3">
      <formula>AND($B8="",LEFT($A8,5)&lt;&gt;"Vérif")</formula>
    </cfRule>
  </conditionalFormatting>
  <dataValidations count="4">
    <dataValidation type="list" allowBlank="1" showDropDown="1" showErrorMessage="1" error="Veuillez vous référer à la légende en haut de page. " sqref="C11:AG12 C25:AG28 C21:AG22 C14:D19 E17:E19 E14:E15 F14:AG19">
      <formula1>Donnes</formula1>
    </dataValidation>
    <dataValidation type="list" allowBlank="1" showInputMessage="1" showErrorMessage="1" sqref="B3">
      <formula1>Années</formula1>
    </dataValidation>
    <dataValidation type="list" allowBlank="1" showDropDown="1" showErrorMessage="1" error="Veuillez vous référer à la légende en haut de page. " sqref="E16">
      <formula1>Donnes</formula1>
    </dataValidation>
    <dataValidation type="list" allowBlank="1" showInputMessage="1" showErrorMessage="1" sqref="B4">
      <formula1>Mois</formula1>
    </dataValidation>
  </dataValidations>
  <hyperlinks>
    <hyperlink ref="H4" r:id="rId1"/>
  </hyperlinks>
  <pageMargins left="0.7" right="0.7" top="0.75" bottom="0.75" header="0.3" footer="0.3"/>
  <pageSetup paperSize="9" orientation="portrait" horizontalDpi="0" verticalDpi="0" r:id="rId2"/>
  <extLst>
    <ext xmlns:x14="http://schemas.microsoft.com/office/spreadsheetml/2009/9/main" uri="{78C0D931-6437-407d-A8EE-F0AAD7539E65}">
      <x14:conditionalFormattings>
        <x14:conditionalFormatting xmlns:xm="http://schemas.microsoft.com/office/excel/2006/main">
          <x14:cfRule type="expression" priority="7" id="{1943A1EF-EDE7-4BD0-BF79-D8D0C8ECB9D2}">
            <xm:f>NOT(ISNA(VLOOKUP(C9,'D:\Mes documents\Downloads\[Planning Horaire en cours (5).xlsx]Feuil1'!#REF!,1,FALSE)))</xm:f>
            <x14:dxf>
              <fill>
                <patternFill>
                  <bgColor theme="0" tint="-0.14996795556505021"/>
                </patternFill>
              </fill>
            </x14:dxf>
          </x14:cfRule>
          <xm:sqref>C9</xm:sqref>
        </x14:conditionalFormatting>
        <x14:conditionalFormatting xmlns:xm="http://schemas.microsoft.com/office/excel/2006/main">
          <x14:cfRule type="expression" priority="5" id="{DAAAA973-216D-499D-AD51-73FE43C2B6DD}">
            <xm:f>NOT(ISNA(VLOOKUP(D9,'D:\Mes documents\Downloads\[Planning Horaire en cours (5).xlsx]Feuil1'!#REF!,1,FALSE)))</xm:f>
            <x14:dxf>
              <fill>
                <patternFill>
                  <bgColor theme="0" tint="-0.14996795556505021"/>
                </patternFill>
              </fill>
            </x14:dxf>
          </x14:cfRule>
          <xm:sqref>D9:AG9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C1:N22"/>
  <sheetViews>
    <sheetView workbookViewId="0">
      <selection activeCell="J20" sqref="J20"/>
    </sheetView>
  </sheetViews>
  <sheetFormatPr baseColWidth="10" defaultColWidth="11.42578125" defaultRowHeight="15" x14ac:dyDescent="0.25"/>
  <cols>
    <col min="4" max="4" width="5.7109375" customWidth="1"/>
    <col min="5" max="5" width="20.28515625" customWidth="1"/>
    <col min="6" max="6" width="16.5703125" customWidth="1"/>
    <col min="7" max="7" width="4.7109375" customWidth="1"/>
    <col min="8" max="8" width="19.140625" style="34" bestFit="1" customWidth="1"/>
    <col min="9" max="9" width="11.42578125" style="35"/>
    <col min="11" max="11" width="16.7109375" bestFit="1" customWidth="1"/>
    <col min="13" max="13" width="17.5703125" customWidth="1"/>
  </cols>
  <sheetData>
    <row r="1" spans="3:14" x14ac:dyDescent="0.25">
      <c r="C1" s="37" t="s">
        <v>28</v>
      </c>
      <c r="D1" s="38"/>
      <c r="E1" s="37" t="s">
        <v>60</v>
      </c>
      <c r="F1" s="37" t="s">
        <v>64</v>
      </c>
      <c r="G1" s="39"/>
      <c r="H1" s="37" t="s">
        <v>61</v>
      </c>
      <c r="I1" s="38"/>
      <c r="J1" s="37" t="s">
        <v>27</v>
      </c>
      <c r="K1" s="37" t="s">
        <v>62</v>
      </c>
      <c r="L1" s="38"/>
      <c r="M1" s="37" t="s">
        <v>49</v>
      </c>
      <c r="N1" s="38"/>
    </row>
    <row r="2" spans="3:14" ht="15.75" x14ac:dyDescent="0.25">
      <c r="C2" s="41">
        <f>Planning!B3</f>
        <v>2020</v>
      </c>
      <c r="D2" s="38"/>
      <c r="E2" s="44" t="s">
        <v>32</v>
      </c>
      <c r="F2" s="45">
        <f>DATE($C$2,1,1)</f>
        <v>43831</v>
      </c>
      <c r="G2" s="40"/>
      <c r="H2" s="41">
        <v>2019</v>
      </c>
      <c r="I2" s="38"/>
      <c r="J2" s="41" t="s">
        <v>29</v>
      </c>
      <c r="K2" s="41">
        <v>1</v>
      </c>
      <c r="L2" s="38"/>
      <c r="M2" s="33" t="s">
        <v>50</v>
      </c>
      <c r="N2" s="38"/>
    </row>
    <row r="3" spans="3:14" ht="15.75" x14ac:dyDescent="0.25">
      <c r="C3" s="38"/>
      <c r="D3" s="38"/>
      <c r="E3" s="46" t="s">
        <v>34</v>
      </c>
      <c r="F3" s="47">
        <f>ROUND(DATE($C$2,4,MOD(234-11*MOD($C$2,19),30))/7,0)*7-6</f>
        <v>43933</v>
      </c>
      <c r="G3" s="40"/>
      <c r="H3" s="41">
        <v>2020</v>
      </c>
      <c r="I3" s="38"/>
      <c r="J3" s="41" t="s">
        <v>31</v>
      </c>
      <c r="K3" s="41">
        <v>2</v>
      </c>
      <c r="L3" s="38"/>
      <c r="M3" s="33" t="s">
        <v>51</v>
      </c>
      <c r="N3" s="38"/>
    </row>
    <row r="4" spans="3:14" ht="15.75" x14ac:dyDescent="0.25">
      <c r="C4" s="38"/>
      <c r="D4" s="38"/>
      <c r="E4" s="46" t="s">
        <v>36</v>
      </c>
      <c r="F4" s="47">
        <f>F3+1</f>
        <v>43934</v>
      </c>
      <c r="G4" s="40"/>
      <c r="H4" s="41">
        <v>2021</v>
      </c>
      <c r="I4" s="38"/>
      <c r="J4" s="41" t="s">
        <v>33</v>
      </c>
      <c r="K4" s="41">
        <v>3</v>
      </c>
      <c r="L4" s="38"/>
      <c r="M4" s="33" t="s">
        <v>52</v>
      </c>
      <c r="N4" s="38"/>
    </row>
    <row r="5" spans="3:14" ht="15.75" x14ac:dyDescent="0.25">
      <c r="C5" s="38"/>
      <c r="D5" s="38"/>
      <c r="E5" s="46" t="s">
        <v>38</v>
      </c>
      <c r="F5" s="47">
        <f>DATE($C$2,5,1)</f>
        <v>43952</v>
      </c>
      <c r="G5" s="40"/>
      <c r="H5" s="41">
        <v>2022</v>
      </c>
      <c r="I5" s="38"/>
      <c r="J5" s="41" t="s">
        <v>35</v>
      </c>
      <c r="K5" s="41">
        <v>4</v>
      </c>
      <c r="L5" s="38"/>
      <c r="M5" s="33" t="s">
        <v>53</v>
      </c>
      <c r="N5" s="38"/>
    </row>
    <row r="6" spans="3:14" ht="15.75" x14ac:dyDescent="0.25">
      <c r="C6" s="38"/>
      <c r="D6" s="38"/>
      <c r="E6" s="48">
        <v>43959</v>
      </c>
      <c r="F6" s="47">
        <f>DATE($C$2,5,8)</f>
        <v>43959</v>
      </c>
      <c r="G6" s="40"/>
      <c r="H6" s="41">
        <v>2023</v>
      </c>
      <c r="I6" s="38"/>
      <c r="J6" s="41" t="s">
        <v>37</v>
      </c>
      <c r="K6" s="41">
        <v>5</v>
      </c>
      <c r="L6" s="38"/>
      <c r="M6" s="33" t="s">
        <v>54</v>
      </c>
      <c r="N6" s="38"/>
    </row>
    <row r="7" spans="3:14" ht="15.75" x14ac:dyDescent="0.25">
      <c r="C7" s="38"/>
      <c r="D7" s="38"/>
      <c r="E7" s="46" t="s">
        <v>40</v>
      </c>
      <c r="F7" s="47">
        <f>F3+39</f>
        <v>43972</v>
      </c>
      <c r="G7" s="40"/>
      <c r="H7" s="41">
        <v>2024</v>
      </c>
      <c r="I7" s="38"/>
      <c r="J7" s="41" t="s">
        <v>39</v>
      </c>
      <c r="K7" s="41">
        <v>6</v>
      </c>
      <c r="L7" s="38"/>
      <c r="M7" s="33" t="s">
        <v>55</v>
      </c>
      <c r="N7" s="38"/>
    </row>
    <row r="8" spans="3:14" ht="15.75" x14ac:dyDescent="0.25">
      <c r="C8" s="38"/>
      <c r="D8" s="38"/>
      <c r="E8" s="46" t="s">
        <v>42</v>
      </c>
      <c r="F8" s="47">
        <f>F3+49</f>
        <v>43982</v>
      </c>
      <c r="G8" s="40"/>
      <c r="H8" s="41">
        <v>2025</v>
      </c>
      <c r="I8" s="38"/>
      <c r="J8" s="41" t="s">
        <v>41</v>
      </c>
      <c r="K8" s="41">
        <v>7</v>
      </c>
      <c r="L8" s="38"/>
      <c r="M8" s="33" t="s">
        <v>56</v>
      </c>
      <c r="N8" s="38"/>
    </row>
    <row r="9" spans="3:14" x14ac:dyDescent="0.25">
      <c r="C9" s="38"/>
      <c r="D9" s="38"/>
      <c r="E9" s="46" t="s">
        <v>44</v>
      </c>
      <c r="F9" s="47">
        <f>F3+50</f>
        <v>43983</v>
      </c>
      <c r="G9" s="40"/>
      <c r="H9" s="41">
        <v>2026</v>
      </c>
      <c r="I9" s="38"/>
      <c r="J9" s="41" t="s">
        <v>43</v>
      </c>
      <c r="K9" s="41">
        <v>8</v>
      </c>
      <c r="L9" s="38"/>
      <c r="M9" s="38"/>
      <c r="N9" s="38"/>
    </row>
    <row r="10" spans="3:14" x14ac:dyDescent="0.25">
      <c r="C10" s="38"/>
      <c r="D10" s="38"/>
      <c r="E10" s="48">
        <v>44026</v>
      </c>
      <c r="F10" s="47">
        <f>DATE($C$2,7,14)</f>
        <v>44026</v>
      </c>
      <c r="G10" s="40"/>
      <c r="H10" s="41">
        <v>2027</v>
      </c>
      <c r="I10" s="38"/>
      <c r="J10" s="41" t="s">
        <v>45</v>
      </c>
      <c r="K10" s="41">
        <v>9</v>
      </c>
      <c r="L10" s="38"/>
      <c r="M10" s="38"/>
      <c r="N10" s="38"/>
    </row>
    <row r="11" spans="3:14" x14ac:dyDescent="0.25">
      <c r="C11" s="38"/>
      <c r="D11" s="38"/>
      <c r="E11" s="48">
        <v>44058</v>
      </c>
      <c r="F11" s="47">
        <f>DATE($C$2,8,15)</f>
        <v>44058</v>
      </c>
      <c r="G11" s="40"/>
      <c r="H11" s="41">
        <v>2028</v>
      </c>
      <c r="I11" s="38"/>
      <c r="J11" s="41" t="s">
        <v>46</v>
      </c>
      <c r="K11" s="41">
        <v>10</v>
      </c>
      <c r="L11" s="38"/>
      <c r="M11" s="38"/>
      <c r="N11" s="38"/>
    </row>
    <row r="12" spans="3:14" x14ac:dyDescent="0.25">
      <c r="C12" s="38"/>
      <c r="D12" s="38"/>
      <c r="E12" s="46" t="s">
        <v>63</v>
      </c>
      <c r="F12" s="47">
        <f>DATE($C$2,11,1)</f>
        <v>44136</v>
      </c>
      <c r="G12" s="40"/>
      <c r="H12" s="41">
        <v>2029</v>
      </c>
      <c r="I12" s="38"/>
      <c r="J12" s="41" t="s">
        <v>47</v>
      </c>
      <c r="K12" s="41">
        <v>11</v>
      </c>
      <c r="L12" s="38"/>
      <c r="M12" s="38"/>
      <c r="N12" s="38"/>
    </row>
    <row r="13" spans="3:14" x14ac:dyDescent="0.25">
      <c r="C13" s="38"/>
      <c r="D13" s="38"/>
      <c r="E13" s="48">
        <v>44146</v>
      </c>
      <c r="F13" s="47">
        <f>DATE($C$2,11,11)</f>
        <v>44146</v>
      </c>
      <c r="G13" s="40"/>
      <c r="H13" s="41">
        <v>2030</v>
      </c>
      <c r="I13" s="38"/>
      <c r="J13" s="41" t="s">
        <v>48</v>
      </c>
      <c r="K13" s="41">
        <v>12</v>
      </c>
      <c r="L13" s="38"/>
      <c r="M13" s="38"/>
      <c r="N13" s="38"/>
    </row>
    <row r="14" spans="3:14" x14ac:dyDescent="0.25">
      <c r="C14" s="38"/>
      <c r="D14" s="38"/>
      <c r="E14" s="49">
        <v>44190</v>
      </c>
      <c r="F14" s="50">
        <f>DATE($C$2,12,25)</f>
        <v>44190</v>
      </c>
      <c r="G14" s="40"/>
      <c r="H14" s="38"/>
      <c r="I14" s="38"/>
      <c r="J14" s="42"/>
      <c r="K14" s="38"/>
      <c r="L14" s="38"/>
      <c r="M14" s="38"/>
      <c r="N14" s="38"/>
    </row>
    <row r="15" spans="3:14" x14ac:dyDescent="0.25">
      <c r="C15" s="38"/>
      <c r="D15" s="38"/>
      <c r="E15" s="38"/>
      <c r="F15" s="38"/>
      <c r="G15" s="38"/>
      <c r="H15" s="38"/>
      <c r="I15" s="38"/>
      <c r="J15" s="38"/>
      <c r="K15" s="38"/>
      <c r="L15" s="38"/>
      <c r="M15" s="38"/>
      <c r="N15" s="38"/>
    </row>
    <row r="16" spans="3:14" x14ac:dyDescent="0.25">
      <c r="C16" s="38"/>
      <c r="D16" s="38"/>
      <c r="E16" s="38"/>
      <c r="F16" s="38"/>
      <c r="G16" s="38"/>
      <c r="H16" s="38"/>
      <c r="I16" s="38"/>
      <c r="J16" s="38"/>
      <c r="K16" s="38"/>
      <c r="L16" s="38"/>
      <c r="M16" s="38"/>
      <c r="N16" s="38"/>
    </row>
    <row r="17" spans="3:14" x14ac:dyDescent="0.25">
      <c r="C17" s="38"/>
      <c r="D17" s="38"/>
      <c r="E17" s="38"/>
      <c r="F17" s="38"/>
      <c r="G17" s="38"/>
      <c r="H17" s="38"/>
      <c r="I17" s="38"/>
      <c r="J17" s="38"/>
      <c r="K17" s="38"/>
      <c r="L17" s="38"/>
      <c r="M17" s="38"/>
      <c r="N17" s="38"/>
    </row>
    <row r="18" spans="3:14" x14ac:dyDescent="0.25">
      <c r="C18" s="38"/>
      <c r="D18" s="38"/>
      <c r="E18" s="38"/>
      <c r="F18" s="38"/>
      <c r="G18" s="38"/>
      <c r="H18" s="38"/>
      <c r="I18" s="38"/>
      <c r="J18" s="38"/>
      <c r="K18" s="38"/>
      <c r="L18" s="38"/>
      <c r="M18" s="38"/>
      <c r="N18" s="38"/>
    </row>
    <row r="19" spans="3:14" x14ac:dyDescent="0.25">
      <c r="C19" s="38"/>
      <c r="D19" s="38"/>
      <c r="E19" s="38"/>
      <c r="F19" s="38"/>
      <c r="G19" s="38"/>
      <c r="H19" s="38"/>
      <c r="I19" s="38"/>
      <c r="J19" s="38"/>
      <c r="K19" s="38"/>
      <c r="L19" s="38"/>
      <c r="M19" s="38"/>
      <c r="N19" s="38"/>
    </row>
    <row r="20" spans="3:14" x14ac:dyDescent="0.25">
      <c r="C20" s="38"/>
      <c r="D20" s="38"/>
      <c r="E20" s="38"/>
      <c r="F20" s="38"/>
      <c r="G20" s="38"/>
      <c r="H20" s="38"/>
      <c r="I20" s="38"/>
      <c r="J20" s="38"/>
      <c r="K20" s="38"/>
      <c r="L20" s="38"/>
      <c r="M20" s="38"/>
      <c r="N20" s="38"/>
    </row>
    <row r="21" spans="3:14" x14ac:dyDescent="0.25">
      <c r="C21" s="38"/>
      <c r="D21" s="38"/>
      <c r="E21" s="38"/>
      <c r="F21" s="38"/>
      <c r="G21" s="38"/>
      <c r="H21" s="43"/>
      <c r="I21" s="40"/>
      <c r="J21" s="38"/>
      <c r="K21" s="38"/>
      <c r="L21" s="38"/>
      <c r="M21" s="38"/>
      <c r="N21" s="38"/>
    </row>
    <row r="22" spans="3:14" x14ac:dyDescent="0.25">
      <c r="C22" s="38"/>
      <c r="D22" s="38"/>
      <c r="E22" s="38"/>
      <c r="F22" s="38"/>
      <c r="G22" s="38"/>
      <c r="H22" s="43"/>
      <c r="I22" s="40"/>
      <c r="J22" s="38"/>
      <c r="K22" s="38"/>
      <c r="L22" s="38"/>
      <c r="M22" s="38"/>
      <c r="N22" s="3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2"/>
  <sheetViews>
    <sheetView zoomScaleNormal="100" workbookViewId="0">
      <selection activeCell="C16" sqref="C16"/>
    </sheetView>
  </sheetViews>
  <sheetFormatPr baseColWidth="10" defaultRowHeight="15" x14ac:dyDescent="0.25"/>
  <cols>
    <col min="1" max="1" width="17.85546875" style="38" customWidth="1"/>
    <col min="2" max="2" width="15.42578125" style="38" customWidth="1"/>
    <col min="3" max="3" width="27.42578125" style="90" customWidth="1"/>
    <col min="4" max="4" width="17.140625" style="38" customWidth="1"/>
  </cols>
  <sheetData>
    <row r="1" spans="1:4" x14ac:dyDescent="0.25">
      <c r="A1" s="38" t="s">
        <v>57</v>
      </c>
    </row>
    <row r="3" spans="1:4" ht="15" customHeight="1" x14ac:dyDescent="0.25">
      <c r="A3" s="65" t="s">
        <v>30</v>
      </c>
      <c r="B3" s="65" t="s">
        <v>4</v>
      </c>
      <c r="C3" s="65" t="s">
        <v>5</v>
      </c>
      <c r="D3" s="65" t="s">
        <v>66</v>
      </c>
    </row>
    <row r="4" spans="1:4" ht="15.75" customHeight="1" x14ac:dyDescent="0.25">
      <c r="A4" s="40">
        <v>43843</v>
      </c>
      <c r="B4" s="38" t="s">
        <v>12</v>
      </c>
      <c r="C4" s="90" t="s">
        <v>14</v>
      </c>
      <c r="D4" s="38" t="s">
        <v>67</v>
      </c>
    </row>
    <row r="5" spans="1:4" x14ac:dyDescent="0.25">
      <c r="A5" s="40">
        <v>43838</v>
      </c>
      <c r="B5" s="38" t="s">
        <v>12</v>
      </c>
      <c r="C5" s="90" t="s">
        <v>16</v>
      </c>
      <c r="D5" s="38" t="s">
        <v>53</v>
      </c>
    </row>
    <row r="6" spans="1:4" x14ac:dyDescent="0.25">
      <c r="A6" s="40">
        <v>43837</v>
      </c>
      <c r="B6" s="38" t="s">
        <v>12</v>
      </c>
      <c r="C6" s="90" t="s">
        <v>16</v>
      </c>
      <c r="D6" s="38" t="s">
        <v>53</v>
      </c>
    </row>
    <row r="7" spans="1:4" x14ac:dyDescent="0.25">
      <c r="A7" s="40">
        <v>43836</v>
      </c>
      <c r="B7" s="38" t="s">
        <v>12</v>
      </c>
      <c r="C7" s="90" t="s">
        <v>16</v>
      </c>
      <c r="D7" s="38" t="s">
        <v>53</v>
      </c>
    </row>
    <row r="8" spans="1:4" x14ac:dyDescent="0.25">
      <c r="A8" s="40">
        <v>43835</v>
      </c>
      <c r="B8" s="38" t="s">
        <v>12</v>
      </c>
      <c r="C8" s="90" t="s">
        <v>16</v>
      </c>
      <c r="D8" s="38" t="s">
        <v>53</v>
      </c>
    </row>
    <row r="9" spans="1:4" x14ac:dyDescent="0.25">
      <c r="A9" s="40">
        <v>43832</v>
      </c>
      <c r="B9" s="38" t="s">
        <v>12</v>
      </c>
      <c r="C9" s="90" t="s">
        <v>15</v>
      </c>
      <c r="D9" s="38" t="s">
        <v>52</v>
      </c>
    </row>
    <row r="10" spans="1:4" x14ac:dyDescent="0.25">
      <c r="A10" s="40">
        <v>43809</v>
      </c>
      <c r="B10" s="38" t="s">
        <v>12</v>
      </c>
      <c r="C10" s="90" t="s">
        <v>15</v>
      </c>
      <c r="D10" s="38" t="s">
        <v>52</v>
      </c>
    </row>
    <row r="11" spans="1:4" x14ac:dyDescent="0.25">
      <c r="A11" s="40">
        <v>43808</v>
      </c>
      <c r="B11" s="38" t="s">
        <v>12</v>
      </c>
      <c r="C11" s="90" t="s">
        <v>15</v>
      </c>
      <c r="D11" s="38" t="s">
        <v>52</v>
      </c>
    </row>
    <row r="12" spans="1:4" x14ac:dyDescent="0.25">
      <c r="A12" s="40">
        <v>43807</v>
      </c>
      <c r="B12" s="38" t="s">
        <v>12</v>
      </c>
      <c r="C12" s="90" t="s">
        <v>15</v>
      </c>
      <c r="D12" s="38" t="s">
        <v>52</v>
      </c>
    </row>
  </sheetData>
  <sortState ref="A4:D12">
    <sortCondition descending="1" ref="A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Planning</vt:lpstr>
      <vt:lpstr>Datas</vt:lpstr>
      <vt:lpstr>Fil de l'eau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 Blancher</dc:creator>
  <cp:lastModifiedBy>Guy Blancher</cp:lastModifiedBy>
  <dcterms:created xsi:type="dcterms:W3CDTF">2020-02-15T07:54:43Z</dcterms:created>
  <dcterms:modified xsi:type="dcterms:W3CDTF">2020-02-16T09:38:54Z</dcterms:modified>
</cp:coreProperties>
</file>