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showInkAnnotation="0" updateLinks="never"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590" windowHeight="8865" tabRatio="749"/>
  </bookViews>
  <sheets>
    <sheet name="Classement" sheetId="19" r:id="rId1"/>
    <sheet name="Modèle" sheetId="20" state="hidden" r:id="rId2"/>
  </sheets>
  <definedNames>
    <definedName name="categorie" localSheetId="1">#REF!</definedName>
    <definedName name="categorie">#REF!</definedName>
    <definedName name="Competition" localSheetId="1">#REF!</definedName>
    <definedName name="Competition">#REF!</definedName>
    <definedName name="f_arbitre" localSheetId="1">OFFSET(Modèle!p_arb,0,0,COUNTA(Modèle!l_arb),1)</definedName>
    <definedName name="f_arbitre">OFFSET(p_arb,0,0,COUNTA(l_arb),1)</definedName>
    <definedName name="f_clubs" localSheetId="1">OFFSET(Modèle!p_clubs,0,0,COUNTA(Modèle!l_clubs),1)</definedName>
    <definedName name="f_clubs">OFFSET(p_clubs,0,0,COUNTA(l_clubs),1)</definedName>
    <definedName name="f_obs" localSheetId="1">OFFSET(Modèle!p_obs,0,0,COUNTA(Modèle!l_obs),1)</definedName>
    <definedName name="f_obs">OFFSET(p_obs,0,0,COUNTA(l_obs),1)</definedName>
    <definedName name="l_arb" localSheetId="1">#REF!</definedName>
    <definedName name="l_arb">#REF!</definedName>
    <definedName name="l_clubs" localSheetId="1">#REF!</definedName>
    <definedName name="l_clubs">#REF!</definedName>
    <definedName name="l_obs" localSheetId="1">#REF!</definedName>
    <definedName name="l_obs">#REF!</definedName>
    <definedName name="p_arb" localSheetId="1">#REF!</definedName>
    <definedName name="p_arb">#REF!</definedName>
    <definedName name="p_clubs" localSheetId="1">#REF!</definedName>
    <definedName name="p_clubs">#REF!</definedName>
    <definedName name="p_obs" localSheetId="1">#REF!</definedName>
    <definedName name="p_obs">#REF!</definedName>
    <definedName name="score" localSheetId="1">#REF!</definedName>
    <definedName name="score">#REF!</definedName>
    <definedName name="TB" localSheetId="1">Modèle!#REF!</definedName>
    <definedName name="TB">Classement!$X$8:$X$10</definedName>
    <definedName name="_xlnm.Print_Area" localSheetId="0">Classement!$B$7:$D$39</definedName>
    <definedName name="_xlnm.Print_Area" localSheetId="1">Modèle!$B$7:$D$39</definedName>
  </definedNames>
  <calcPr calcId="162913"/>
  <fileRecoveryPr autoRecover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13" i="20" l="1"/>
  <c r="Z12" i="19" l="1"/>
  <c r="V12" i="19"/>
  <c r="V14" i="19"/>
  <c r="W14" i="19"/>
  <c r="W9" i="19" s="1"/>
  <c r="X14" i="19"/>
  <c r="X12" i="19" s="1"/>
  <c r="V15" i="19"/>
  <c r="W15" i="19"/>
  <c r="X15" i="19"/>
  <c r="V16" i="19"/>
  <c r="W16" i="19"/>
  <c r="X16" i="19"/>
  <c r="V17" i="19"/>
  <c r="W17" i="19"/>
  <c r="X17" i="19"/>
  <c r="V18" i="19"/>
  <c r="W18" i="19"/>
  <c r="X18" i="19"/>
  <c r="V19" i="19"/>
  <c r="W19" i="19"/>
  <c r="X19" i="19"/>
  <c r="V20" i="19"/>
  <c r="W20" i="19"/>
  <c r="X20" i="19"/>
  <c r="V21" i="19"/>
  <c r="W21" i="19"/>
  <c r="X21" i="19"/>
  <c r="V22" i="19"/>
  <c r="W22" i="19"/>
  <c r="X22" i="19"/>
  <c r="V23" i="19"/>
  <c r="W23" i="19"/>
  <c r="X23" i="19"/>
  <c r="V24" i="19"/>
  <c r="W24" i="19"/>
  <c r="X24" i="19"/>
  <c r="V25" i="19"/>
  <c r="W25" i="19"/>
  <c r="X25" i="19"/>
  <c r="V26" i="19"/>
  <c r="W26" i="19"/>
  <c r="X26" i="19"/>
  <c r="V27" i="19"/>
  <c r="W27" i="19"/>
  <c r="X27" i="19"/>
  <c r="V28" i="19"/>
  <c r="W28" i="19"/>
  <c r="X28" i="19"/>
  <c r="V29" i="19"/>
  <c r="W29" i="19"/>
  <c r="X29" i="19"/>
  <c r="V30" i="19"/>
  <c r="W30" i="19"/>
  <c r="X30" i="19"/>
  <c r="V31" i="19"/>
  <c r="W31" i="19"/>
  <c r="X31" i="19"/>
  <c r="V32" i="19"/>
  <c r="W32" i="19"/>
  <c r="X32" i="19"/>
  <c r="V33" i="19"/>
  <c r="W33" i="19"/>
  <c r="X33" i="19"/>
  <c r="V34" i="19"/>
  <c r="W34" i="19"/>
  <c r="X34" i="19"/>
  <c r="V35" i="19"/>
  <c r="W35" i="19"/>
  <c r="X35" i="19"/>
  <c r="V36" i="19"/>
  <c r="W36" i="19"/>
  <c r="X36" i="19"/>
  <c r="V37" i="19"/>
  <c r="W37" i="19"/>
  <c r="X37" i="19"/>
  <c r="V38" i="19"/>
  <c r="W38" i="19"/>
  <c r="X38" i="19"/>
  <c r="W10" i="19" l="1"/>
  <c r="F9" i="19" l="1"/>
  <c r="F8" i="19"/>
  <c r="B14" i="19" l="1"/>
  <c r="B15" i="19" l="1"/>
  <c r="B16" i="19"/>
  <c r="B17" i="19"/>
  <c r="B18" i="19"/>
  <c r="B19" i="19"/>
  <c r="E19" i="19" s="1"/>
  <c r="B20" i="19"/>
  <c r="E20" i="19" s="1"/>
  <c r="B21" i="19"/>
  <c r="E21" i="19" s="1"/>
  <c r="B22" i="19"/>
  <c r="E22" i="19" s="1"/>
  <c r="B23" i="19"/>
  <c r="E23" i="19" s="1"/>
  <c r="B24" i="19"/>
  <c r="E24" i="19" s="1"/>
  <c r="B25" i="19"/>
  <c r="E25" i="19" s="1"/>
  <c r="B26" i="19"/>
  <c r="E26" i="19" s="1"/>
  <c r="B27" i="19"/>
  <c r="E27" i="19" s="1"/>
  <c r="B28" i="19"/>
  <c r="E28" i="19" s="1"/>
  <c r="B29" i="19"/>
  <c r="E29" i="19" s="1"/>
  <c r="B30" i="19"/>
  <c r="E30" i="19" s="1"/>
  <c r="B31" i="19"/>
  <c r="E31" i="19" s="1"/>
  <c r="B32" i="19"/>
  <c r="E32" i="19" s="1"/>
  <c r="B33" i="19"/>
  <c r="E33" i="19" s="1"/>
  <c r="B34" i="19"/>
  <c r="E34" i="19" s="1"/>
  <c r="B35" i="19"/>
  <c r="E35" i="19" s="1"/>
  <c r="B36" i="19"/>
  <c r="E36" i="19" s="1"/>
  <c r="B37" i="19"/>
  <c r="E37" i="19" s="1"/>
  <c r="B38" i="19"/>
  <c r="E38" i="19" s="1"/>
  <c r="E18" i="19" l="1"/>
  <c r="E15" i="19"/>
  <c r="E14" i="19"/>
  <c r="E16" i="19"/>
  <c r="E17" i="19"/>
  <c r="A13" i="19" l="1"/>
  <c r="H2" i="19" s="1"/>
  <c r="F2" i="19"/>
  <c r="H4" i="19" l="1"/>
  <c r="I2" i="19"/>
  <c r="G4" i="19" s="1"/>
  <c r="G8" i="19" l="1"/>
  <c r="G6" i="19" l="1"/>
</calcChain>
</file>

<file path=xl/comments1.xml><?xml version="1.0" encoding="utf-8"?>
<comments xmlns="http://schemas.openxmlformats.org/spreadsheetml/2006/main">
  <authors>
    <author>Utilisateur</author>
  </authors>
  <commentList>
    <comment ref="F8" authorId="0" shapeId="0">
      <text>
        <r>
          <rPr>
            <b/>
            <sz val="14"/>
            <color indexed="9"/>
            <rFont val="Tahoma"/>
            <family val="2"/>
          </rPr>
          <t xml:space="preserve">Note "Brute"
Sans coefficient
</t>
        </r>
      </text>
    </comment>
    <comment ref="F9" authorId="0" shapeId="0">
      <text>
        <r>
          <rPr>
            <b/>
            <sz val="14"/>
            <color indexed="9"/>
            <rFont val="Tahoma"/>
            <family val="2"/>
          </rPr>
          <t xml:space="preserve">Note 
Avec coefficient
</t>
        </r>
      </text>
    </comment>
  </commentList>
</comments>
</file>

<file path=xl/comments2.xml><?xml version="1.0" encoding="utf-8"?>
<comments xmlns="http://schemas.openxmlformats.org/spreadsheetml/2006/main">
  <authors>
    <author>Utilisateur</author>
  </authors>
  <commentList>
    <comment ref="F8" authorId="0" shapeId="0">
      <text>
        <r>
          <rPr>
            <b/>
            <sz val="14"/>
            <color indexed="9"/>
            <rFont val="Tahoma"/>
            <family val="2"/>
          </rPr>
          <t xml:space="preserve">Note "Brute"
Sans coefficient
</t>
        </r>
      </text>
    </comment>
    <comment ref="F9" authorId="0" shapeId="0">
      <text>
        <r>
          <rPr>
            <b/>
            <sz val="14"/>
            <color indexed="9"/>
            <rFont val="Tahoma"/>
            <family val="2"/>
          </rPr>
          <t xml:space="preserve">Note 
Avec coefficient
</t>
        </r>
      </text>
    </comment>
  </commentList>
</comments>
</file>

<file path=xl/sharedStrings.xml><?xml version="1.0" encoding="utf-8"?>
<sst xmlns="http://schemas.openxmlformats.org/spreadsheetml/2006/main" count="11" uniqueCount="11">
  <si>
    <t>ANNEE</t>
  </si>
  <si>
    <t>Nombre d'arbitres à observer.</t>
  </si>
  <si>
    <t>Nombre d'arbitre observé.</t>
  </si>
  <si>
    <t>TB</t>
  </si>
  <si>
    <t>DS - HD</t>
  </si>
  <si>
    <t>Classement</t>
  </si>
  <si>
    <t>Victor Hugo</t>
  </si>
  <si>
    <t>GR A</t>
  </si>
  <si>
    <t>155 ,Rue des Lilas</t>
  </si>
  <si>
    <t>75000 Paris</t>
  </si>
  <si>
    <t>Michel Panini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</si>
</sst>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"/>
    <numFmt numFmtId="165" formatCode="yyyy"/>
  </numFmts>
  <fonts count="25">
    <font>
      <sz val="9"/>
      <color theme="1" tint="0.34998626667073579"/>
      <name val="Arial"/>
      <family val="2"/>
    </font>
    <font>
      <b/>
      <sz val="28"/>
      <color theme="1" tint="0.34998626667073579"/>
      <name val="Arial"/>
      <family val="2"/>
    </font>
    <font>
      <b/>
      <sz val="9"/>
      <color theme="1" tint="0.34998626667073579"/>
      <name val="Arial"/>
      <family val="2"/>
    </font>
    <font>
      <sz val="9"/>
      <color theme="1" tint="0.34998626667073579"/>
      <name val="Arial"/>
      <family val="2"/>
    </font>
    <font>
      <b/>
      <sz val="14"/>
      <color indexed="9"/>
      <name val="Tahoma"/>
      <family val="2"/>
    </font>
    <font>
      <sz val="9"/>
      <color theme="1" tint="0.34998626667073579"/>
      <name val="Arial"/>
      <family val="2"/>
    </font>
    <font>
      <b/>
      <sz val="14"/>
      <color rgb="FFFF0000"/>
      <name val="Arial"/>
      <family val="2"/>
    </font>
    <font>
      <b/>
      <sz val="14"/>
      <color rgb="FF00B050"/>
      <name val="Arial"/>
      <family val="2"/>
    </font>
    <font>
      <sz val="9"/>
      <color theme="0"/>
      <name val="Arial"/>
      <family val="2"/>
    </font>
    <font>
      <b/>
      <sz val="9"/>
      <color rgb="FF00B050"/>
      <name val="Arial"/>
      <family val="2"/>
    </font>
    <font>
      <b/>
      <sz val="18"/>
      <color theme="9" tint="-0.499984740745262"/>
      <name val="Arial"/>
      <family val="2"/>
    </font>
    <font>
      <sz val="14"/>
      <color theme="1" tint="0.34998626667073579"/>
      <name val="Arial"/>
      <family val="2"/>
    </font>
    <font>
      <b/>
      <sz val="14"/>
      <color rgb="FF000099"/>
      <name val="Arial"/>
      <family val="2"/>
    </font>
    <font>
      <sz val="14"/>
      <color rgb="FF0070C0"/>
      <name val="Arial"/>
      <family val="2"/>
    </font>
    <font>
      <b/>
      <sz val="24"/>
      <color theme="9" tint="-0.499984740745262"/>
      <name val="Aparajita"/>
      <family val="2"/>
    </font>
    <font>
      <b/>
      <sz val="14"/>
      <color theme="8" tint="-0.249977111117893"/>
      <name val="Arial"/>
      <family val="2"/>
    </font>
    <font>
      <b/>
      <sz val="12"/>
      <name val="Arial"/>
      <family val="2"/>
    </font>
    <font>
      <sz val="12"/>
      <color theme="1" tint="0.34998626667073579"/>
      <name val="Arial Black"/>
      <family val="2"/>
    </font>
    <font>
      <b/>
      <sz val="9"/>
      <color theme="4" tint="-0.499984740745262"/>
      <name val="Arial"/>
      <family val="2"/>
    </font>
    <font>
      <b/>
      <sz val="14"/>
      <color theme="4" tint="-0.499984740745262"/>
      <name val="Arial"/>
      <family val="2"/>
    </font>
    <font>
      <b/>
      <sz val="12"/>
      <color theme="1" tint="0.34998626667073579"/>
      <name val="Arial"/>
      <family val="2"/>
    </font>
    <font>
      <b/>
      <sz val="14"/>
      <color theme="1" tint="0.34998626667073579"/>
      <name val="Arial"/>
      <family val="2"/>
    </font>
    <font>
      <b/>
      <sz val="12"/>
      <color rgb="FF000099"/>
      <name val="Arial"/>
      <family val="2"/>
    </font>
    <font>
      <sz val="16"/>
      <color rgb="FFFF0000"/>
      <name val="Arial"/>
      <family val="2"/>
    </font>
    <font>
      <b/>
      <sz val="14"/>
      <color theme="5" tint="-0.249977111117893"/>
      <name val="Aparajita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theme="1" tint="0.499984740745262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 applyNumberFormat="0" applyProtection="0">
      <alignment vertical="center"/>
    </xf>
    <xf numFmtId="0" fontId="2" fillId="0" borderId="0" applyNumberFormat="0" applyProtection="0">
      <alignment vertical="center"/>
    </xf>
    <xf numFmtId="0" fontId="2" fillId="0" borderId="4" applyNumberFormat="0" applyProtection="0">
      <alignment vertical="center"/>
    </xf>
  </cellStyleXfs>
  <cellXfs count="51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right" vertical="center"/>
    </xf>
    <xf numFmtId="164" fontId="12" fillId="0" borderId="0" xfId="0" applyNumberFormat="1" applyFont="1" applyAlignment="1">
      <alignment horizontal="center" vertical="center"/>
    </xf>
    <xf numFmtId="164" fontId="15" fillId="0" borderId="0" xfId="0" applyNumberFormat="1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>
      <alignment vertical="center"/>
    </xf>
    <xf numFmtId="164" fontId="5" fillId="0" borderId="0" xfId="0" applyNumberFormat="1" applyFont="1" applyAlignment="1" applyProtection="1">
      <alignment horizontal="center" vertical="center"/>
      <protection locked="0"/>
    </xf>
    <xf numFmtId="164" fontId="5" fillId="0" borderId="0" xfId="0" applyNumberFormat="1" applyFont="1" applyAlignment="1">
      <alignment horizontal="center" vertical="center"/>
    </xf>
    <xf numFmtId="0" fontId="18" fillId="0" borderId="0" xfId="0" applyFont="1">
      <alignment vertical="center"/>
    </xf>
    <xf numFmtId="164" fontId="0" fillId="0" borderId="0" xfId="0" applyNumberFormat="1" applyFont="1" applyAlignment="1" applyProtection="1">
      <alignment horizontal="center" vertical="center"/>
      <protection locked="0"/>
    </xf>
    <xf numFmtId="164" fontId="3" fillId="0" borderId="0" xfId="0" applyNumberFormat="1" applyFont="1" applyAlignment="1" applyProtection="1">
      <alignment horizontal="center" vertical="center"/>
      <protection locked="0"/>
    </xf>
    <xf numFmtId="0" fontId="16" fillId="0" borderId="0" xfId="0" applyFont="1" applyFill="1" applyBorder="1" applyAlignment="1">
      <alignment vertical="top" wrapText="1"/>
    </xf>
    <xf numFmtId="0" fontId="2" fillId="0" borderId="0" xfId="0" applyFont="1" applyAlignment="1">
      <alignment horizontal="center" vertical="center"/>
    </xf>
    <xf numFmtId="0" fontId="8" fillId="0" borderId="0" xfId="0" applyFont="1" applyAlignment="1" applyProtection="1">
      <alignment horizontal="center" vertical="center"/>
      <protection locked="0"/>
    </xf>
    <xf numFmtId="0" fontId="2" fillId="5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0" fontId="23" fillId="0" borderId="0" xfId="0" applyFont="1" applyAlignment="1">
      <alignment horizontal="left" vertical="center"/>
    </xf>
    <xf numFmtId="0" fontId="5" fillId="6" borderId="0" xfId="0" applyFont="1" applyFill="1">
      <alignment vertical="center"/>
    </xf>
    <xf numFmtId="0" fontId="5" fillId="6" borderId="0" xfId="0" applyFont="1" applyFill="1" applyAlignment="1">
      <alignment horizontal="center" vertical="center"/>
    </xf>
    <xf numFmtId="0" fontId="11" fillId="6" borderId="1" xfId="0" applyFont="1" applyFill="1" applyBorder="1" applyAlignment="1">
      <alignment horizontal="center" vertical="center" wrapText="1"/>
    </xf>
    <xf numFmtId="0" fontId="6" fillId="6" borderId="0" xfId="0" applyFont="1" applyFill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/>
    </xf>
    <xf numFmtId="0" fontId="11" fillId="6" borderId="0" xfId="0" applyFont="1" applyFill="1">
      <alignment vertical="center"/>
    </xf>
    <xf numFmtId="0" fontId="6" fillId="6" borderId="0" xfId="0" applyFont="1" applyFill="1" applyAlignment="1">
      <alignment horizontal="center" vertical="center"/>
    </xf>
    <xf numFmtId="0" fontId="13" fillId="6" borderId="1" xfId="0" applyFont="1" applyFill="1" applyBorder="1" applyAlignment="1">
      <alignment horizontal="left" vertical="center"/>
    </xf>
    <xf numFmtId="0" fontId="17" fillId="6" borderId="0" xfId="0" applyFont="1" applyFill="1" applyAlignment="1">
      <alignment horizontal="center" vertical="center"/>
    </xf>
    <xf numFmtId="0" fontId="8" fillId="6" borderId="0" xfId="0" applyFont="1" applyFill="1" applyAlignment="1" applyProtection="1">
      <alignment horizontal="center" vertical="center"/>
      <protection locked="0"/>
    </xf>
    <xf numFmtId="0" fontId="17" fillId="6" borderId="0" xfId="0" applyFont="1" applyFill="1" applyProtection="1">
      <alignment vertical="center"/>
      <protection locked="0"/>
    </xf>
    <xf numFmtId="0" fontId="21" fillId="6" borderId="0" xfId="0" applyFont="1" applyFill="1" applyAlignment="1">
      <alignment horizontal="center" vertical="center"/>
    </xf>
    <xf numFmtId="0" fontId="17" fillId="6" borderId="0" xfId="0" applyFont="1" applyFill="1" applyAlignment="1" applyProtection="1">
      <alignment horizontal="left" vertical="center"/>
      <protection locked="0"/>
    </xf>
    <xf numFmtId="0" fontId="17" fillId="6" borderId="0" xfId="0" applyFont="1" applyFill="1" applyAlignment="1">
      <alignment horizontal="right" vertical="center"/>
    </xf>
    <xf numFmtId="0" fontId="3" fillId="6" borderId="0" xfId="0" applyFont="1" applyFill="1" applyAlignment="1">
      <alignment horizontal="center" vertical="center"/>
    </xf>
    <xf numFmtId="0" fontId="24" fillId="6" borderId="11" xfId="0" applyFont="1" applyFill="1" applyBorder="1" applyAlignment="1">
      <alignment horizontal="center" vertical="center"/>
    </xf>
    <xf numFmtId="165" fontId="14" fillId="6" borderId="9" xfId="0" applyNumberFormat="1" applyFont="1" applyFill="1" applyBorder="1" applyAlignment="1">
      <alignment horizontal="center" vertical="center"/>
    </xf>
    <xf numFmtId="165" fontId="14" fillId="6" borderId="10" xfId="0" applyNumberFormat="1" applyFont="1" applyFill="1" applyBorder="1" applyAlignment="1">
      <alignment horizontal="center" vertical="center"/>
    </xf>
    <xf numFmtId="0" fontId="10" fillId="6" borderId="2" xfId="0" applyFont="1" applyFill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top"/>
    </xf>
    <xf numFmtId="0" fontId="7" fillId="0" borderId="0" xfId="0" applyFont="1" applyAlignment="1">
      <alignment horizontal="center"/>
    </xf>
    <xf numFmtId="0" fontId="20" fillId="3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165" fontId="14" fillId="6" borderId="7" xfId="0" applyNumberFormat="1" applyFont="1" applyFill="1" applyBorder="1" applyAlignment="1">
      <alignment horizontal="center" vertical="center"/>
    </xf>
    <xf numFmtId="165" fontId="14" fillId="6" borderId="8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0" fillId="4" borderId="6" xfId="0" applyFont="1" applyFill="1" applyBorder="1" applyAlignment="1">
      <alignment horizontal="center" vertical="center"/>
    </xf>
  </cellXfs>
  <cellStyles count="4">
    <cellStyle name="Normal" xfId="0" builtinId="0" customBuiltin="1"/>
    <cellStyle name="Titre 1" xfId="1" builtinId="16" customBuiltin="1"/>
    <cellStyle name="Titre 2" xfId="2" builtinId="17" customBuiltin="1"/>
    <cellStyle name="Titre 3" xfId="3" builtinId="18" customBuiltin="1"/>
  </cellStyles>
  <dxfs count="123">
    <dxf>
      <border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font>
        <color theme="0"/>
      </font>
    </dxf>
    <dxf>
      <font>
        <b/>
        <i val="0"/>
        <color rgb="FF7030A0"/>
      </font>
    </dxf>
    <dxf>
      <font>
        <b/>
        <i val="0"/>
        <color auto="1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 patternType="solid"/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 patternType="solid"/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border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font>
        <color theme="0"/>
      </font>
    </dxf>
    <dxf>
      <font>
        <b/>
        <i val="0"/>
        <color rgb="FF7030A0"/>
      </font>
    </dxf>
    <dxf>
      <font>
        <b/>
        <i val="0"/>
        <color auto="1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 patternType="solid"/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 patternType="solid"/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border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font>
        <color theme="0"/>
      </font>
    </dxf>
    <dxf>
      <font>
        <b/>
        <i val="0"/>
        <color rgb="FF7030A0"/>
      </font>
    </dxf>
    <dxf>
      <font>
        <b/>
        <i val="0"/>
        <color auto="1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 patternType="solid"/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0"/>
      </font>
    </dxf>
    <dxf>
      <font>
        <b/>
        <i val="0"/>
        <color auto="1"/>
      </font>
      <fill>
        <patternFill>
          <bgColor theme="2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/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auto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auto="1"/>
      </font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auto="1"/>
      </font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border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font>
        <color theme="0"/>
      </font>
    </dxf>
    <dxf>
      <fill>
        <patternFill>
          <bgColor theme="9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59996337778862885"/>
        </patternFill>
      </fill>
    </dxf>
    <dxf>
      <font>
        <b/>
        <i val="0"/>
        <color rgb="FF7030A0"/>
      </font>
    </dxf>
    <dxf>
      <font>
        <b/>
        <i val="0"/>
        <color auto="1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 patternType="solid"/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 tint="4.9989318521683403E-2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b/>
        <i val="0"/>
        <color auto="1"/>
      </font>
      <fill>
        <patternFill>
          <bgColor theme="2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 tint="4.9989318521683403E-2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/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auto="1"/>
      </font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auto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auto="1"/>
      </font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auto="1"/>
      </font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border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font>
        <color theme="0"/>
      </font>
    </dxf>
    <dxf>
      <fill>
        <patternFill>
          <bgColor theme="9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</dxf>
    <dxf>
      <font>
        <b/>
        <i val="0"/>
        <color auto="1"/>
      </font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</dxf>
    <dxf>
      <font>
        <b/>
        <i val="0"/>
        <color rgb="FF7030A0"/>
      </font>
    </dxf>
    <dxf>
      <font>
        <b/>
        <i val="0"/>
        <color auto="1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 patternType="solid"/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 tint="4.9989318521683403E-2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b/>
        <i val="0"/>
        <color auto="1"/>
      </font>
      <fill>
        <patternFill>
          <bgColor theme="2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 tint="4.9989318521683403E-2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/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auto="1"/>
      </font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auto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auto="1"/>
      </font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auto="1"/>
      </font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ont>
        <b/>
        <i/>
        <color theme="1" tint="0.34998626667073579"/>
      </font>
      <fill>
        <patternFill>
          <bgColor theme="2" tint="-9.9948118533890809E-2"/>
        </patternFill>
      </fill>
      <border diagonalUp="0" diagonalDown="0">
        <left/>
        <right/>
        <top/>
        <bottom/>
        <vertical/>
        <horizontal/>
      </border>
    </dxf>
    <dxf>
      <font>
        <b/>
        <i/>
        <color theme="1" tint="0.34998626667073579"/>
      </font>
      <fill>
        <patternFill>
          <bgColor theme="2" tint="-9.9948118533890809E-2"/>
        </patternFill>
      </fill>
      <border>
        <top style="thin">
          <color theme="0" tint="-0.24994659260841701"/>
        </top>
        <bottom style="medium">
          <color theme="1" tint="0.499984740745262"/>
        </bottom>
      </border>
    </dxf>
    <dxf>
      <font>
        <b/>
        <i val="0"/>
        <strike val="0"/>
        <color theme="1" tint="0.34998626667073579"/>
      </font>
      <fill>
        <patternFill patternType="none">
          <bgColor auto="1"/>
        </patternFill>
      </fill>
      <border diagonalUp="0" diagonalDown="0">
        <left/>
        <right/>
        <top/>
        <bottom style="medium">
          <color theme="1" tint="0.499984740745262"/>
        </bottom>
        <vertical/>
        <horizontal/>
      </border>
    </dxf>
    <dxf>
      <font>
        <b val="0"/>
        <i val="0"/>
        <strike val="0"/>
        <color theme="1" tint="0.34998626667073579"/>
      </font>
      <fill>
        <patternFill patternType="none">
          <bgColor auto="1"/>
        </patternFill>
      </fill>
      <border diagonalUp="0" diagonalDown="0">
        <left style="medium">
          <color theme="1" tint="0.499984740745262"/>
        </left>
        <right/>
        <top style="medium">
          <color theme="1" tint="0.499984740745262"/>
        </top>
        <bottom style="medium">
          <color theme="1" tint="0.499984740745262"/>
        </bottom>
        <vertical/>
        <horizontal/>
      </border>
    </dxf>
  </dxfs>
  <tableStyles count="1" defaultTableStyle="Project Budget" defaultPivotStyle="PivotStyleMedium1">
    <tableStyle name="Project Budget" pivot="0" count="6">
      <tableStyleElement type="wholeTable" dxfId="122"/>
      <tableStyleElement type="headerRow" dxfId="121"/>
      <tableStyleElement type="totalRow" dxfId="120"/>
      <tableStyleElement type="lastColumn" dxfId="119"/>
      <tableStyleElement type="firstRowStripe" dxfId="118"/>
      <tableStyleElement type="firstTotalCell" dxfId="117"/>
    </tableStyle>
  </tableStyles>
  <colors>
    <mruColors>
      <color rgb="FFB1CBE9"/>
      <color rgb="FFFF9900"/>
      <color rgb="FFFF3300"/>
      <color rgb="FF008000"/>
      <color rgb="FFFF9966"/>
      <color rgb="FFFF9933"/>
      <color rgb="FFFFCC00"/>
      <color rgb="FF000099"/>
      <color rgb="FF00CC00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683418</xdr:colOff>
      <xdr:row>3</xdr:row>
      <xdr:rowOff>54769</xdr:rowOff>
    </xdr:from>
    <xdr:to>
      <xdr:col>9</xdr:col>
      <xdr:colOff>641418</xdr:colOff>
      <xdr:row>6</xdr:row>
      <xdr:rowOff>130425</xdr:rowOff>
    </xdr:to>
    <xdr:sp macro="[0]!Classement_tri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/>
      </xdr:nvSpPr>
      <xdr:spPr>
        <a:xfrm>
          <a:off x="13280231" y="519113"/>
          <a:ext cx="720000" cy="540000"/>
        </a:xfrm>
        <a:prstGeom prst="rect">
          <a:avLst/>
        </a:pr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path path="circle">
            <a:fillToRect l="50000" t="50000" r="50000" b="50000"/>
          </a:path>
          <a:tileRect/>
        </a:gradFill>
        <a:ln w="76200">
          <a:solidFill>
            <a:schemeClr val="bg1">
              <a:lumMod val="8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Trier</a:t>
          </a:r>
        </a:p>
      </xdr:txBody>
    </xdr:sp>
    <xdr:clientData fPrintsWithSheet="0"/>
  </xdr:twoCellAnchor>
  <xdr:twoCellAnchor>
    <xdr:from>
      <xdr:col>8</xdr:col>
      <xdr:colOff>154780</xdr:colOff>
      <xdr:row>0</xdr:row>
      <xdr:rowOff>42863</xdr:rowOff>
    </xdr:from>
    <xdr:to>
      <xdr:col>10</xdr:col>
      <xdr:colOff>426018</xdr:colOff>
      <xdr:row>2</xdr:row>
      <xdr:rowOff>98063</xdr:rowOff>
    </xdr:to>
    <xdr:sp macro="[0]!va_cl_creation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/>
      </xdr:nvSpPr>
      <xdr:spPr>
        <a:xfrm>
          <a:off x="12751593" y="42863"/>
          <a:ext cx="1795238" cy="364763"/>
        </a:xfrm>
        <a:prstGeom prst="rect">
          <a:avLst/>
        </a:prstGeom>
        <a:solidFill>
          <a:schemeClr val="tx2">
            <a:lumMod val="75000"/>
            <a:lumOff val="25000"/>
          </a:schemeClr>
        </a:solidFill>
        <a:ln/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latin typeface="Adobe Hebrew" panose="02040503050201020203" pitchFamily="18" charset="-79"/>
              <a:ea typeface="Adobe Heiti Std R" panose="020B0400000000000000" pitchFamily="34" charset="-128"/>
              <a:cs typeface="Adobe Hebrew" panose="02040503050201020203" pitchFamily="18" charset="-79"/>
            </a:rPr>
            <a:t>Retour création.</a:t>
          </a:r>
        </a:p>
      </xdr:txBody>
    </xdr:sp>
    <xdr:clientData fPrintsWithSheet="0"/>
  </xdr:twoCellAnchor>
  <xdr:twoCellAnchor>
    <xdr:from>
      <xdr:col>7</xdr:col>
      <xdr:colOff>114299</xdr:colOff>
      <xdr:row>7</xdr:row>
      <xdr:rowOff>123825</xdr:rowOff>
    </xdr:from>
    <xdr:to>
      <xdr:col>10</xdr:col>
      <xdr:colOff>723900</xdr:colOff>
      <xdr:row>8</xdr:row>
      <xdr:rowOff>282825</xdr:rowOff>
    </xdr:to>
    <xdr:sp macro="[0]!efface_c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 txBox="1"/>
      </xdr:nvSpPr>
      <xdr:spPr>
        <a:xfrm>
          <a:off x="12020549" y="1190625"/>
          <a:ext cx="2895601" cy="540000"/>
        </a:xfrm>
        <a:prstGeom prst="rect">
          <a:avLst/>
        </a:prstGeom>
        <a:solidFill>
          <a:schemeClr val="tx2">
            <a:lumMod val="50000"/>
            <a:lumOff val="50000"/>
          </a:schemeClr>
        </a:solidFill>
        <a:ln w="76200">
          <a:solidFill>
            <a:schemeClr val="bg1">
              <a:lumMod val="8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Efface le classement</a:t>
          </a:r>
        </a:p>
      </xdr:txBody>
    </xdr:sp>
    <xdr:clientData/>
  </xdr:twoCellAnchor>
  <xdr:twoCellAnchor>
    <xdr:from>
      <xdr:col>6</xdr:col>
      <xdr:colOff>66676</xdr:colOff>
      <xdr:row>9</xdr:row>
      <xdr:rowOff>57151</xdr:rowOff>
    </xdr:from>
    <xdr:to>
      <xdr:col>11</xdr:col>
      <xdr:colOff>738188</xdr:colOff>
      <xdr:row>24</xdr:row>
      <xdr:rowOff>19050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 txBox="1"/>
      </xdr:nvSpPr>
      <xdr:spPr>
        <a:xfrm>
          <a:off x="9067801" y="1902620"/>
          <a:ext cx="6553200" cy="3402805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19050">
          <a:solidFill>
            <a:srgbClr val="0070C0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l"/>
          <a:endParaRPr lang="fr-FR" sz="11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fr-FR" sz="2000" b="1">
              <a:solidFill>
                <a:schemeClr val="accent5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AIDE : CLASSEMENT.</a:t>
          </a:r>
        </a:p>
        <a:p>
          <a:pPr algn="l"/>
          <a:endParaRPr lang="fr-FR" sz="1400" b="1">
            <a:solidFill>
              <a:srgbClr val="FF9900"/>
            </a:solidFill>
            <a:effectLst/>
            <a:latin typeface="+mn-lt"/>
            <a:ea typeface="+mn-ea"/>
            <a:cs typeface="+mn-cs"/>
          </a:endParaRPr>
        </a:p>
        <a:p>
          <a:pPr algn="l"/>
          <a:endParaRPr lang="fr-FR" sz="11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Le click sur le Bouton bleu 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rgbClr val="0070C0"/>
              </a:solidFill>
              <a:effectLst/>
              <a:uLnTx/>
              <a:uFillTx/>
              <a:latin typeface="+mn-lt"/>
              <a:ea typeface="+mn-ea"/>
              <a:cs typeface="+mn-cs"/>
            </a:rPr>
            <a:t>"Copie",            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à droite de l’écran "Cellule I5:I6",</a:t>
          </a: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onglet 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rgbClr val="E8A52E">
                  <a:lumMod val="75000"/>
                </a:srgbClr>
              </a:solidFill>
              <a:effectLst/>
              <a:uLnTx/>
              <a:uFillTx/>
              <a:latin typeface="+mn-lt"/>
              <a:ea typeface="+mn-ea"/>
              <a:cs typeface="+mn-cs"/>
            </a:rPr>
            <a:t>"Création" 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à inscrit l'identité             de l'arbitre et sa note sans coefficient.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1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Le classement se fait automatiquement.</a:t>
          </a: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Les contrôles terminés, tu peux rectifier le classement, si cela te semble incohérent.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Modifie la note colonne "F" et clique sur le bouton bleu </a:t>
          </a: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"trier".</a:t>
          </a:r>
          <a:endParaRPr kumimoji="0" lang="fr-FR" sz="1400" b="0" i="0" u="none" strike="noStrike" kern="0" cap="none" spc="0" normalizeH="0" baseline="0" noProof="0">
            <a:ln>
              <a:noFill/>
            </a:ln>
            <a:solidFill>
              <a:srgbClr val="000099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1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Faire parvenir 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(format PDF) 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à qui de droit (CDA). Les notes ne sont pas visibles.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Si tu as renseigné la cellule 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rgbClr val="E8A52E">
                  <a:lumMod val="75000"/>
                </a:srgbClr>
              </a:solidFill>
              <a:effectLst/>
              <a:uLnTx/>
              <a:uFillTx/>
              <a:latin typeface="+mn-lt"/>
              <a:ea typeface="+mn-ea"/>
              <a:cs typeface="+mn-cs"/>
            </a:rPr>
            <a:t>"A5", </a:t>
          </a:r>
          <a:r>
            <a:rPr kumimoji="0" lang="fr-FR" sz="1100" b="1" i="0" u="none" strike="noStrike" kern="0" cap="none" spc="0" normalizeH="0" baseline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onglet </a:t>
          </a:r>
          <a:r>
            <a:rPr kumimoji="0" lang="fr-FR" sz="1100" b="1" i="0" u="none" strike="noStrike" kern="0" cap="none" spc="0" normalizeH="0" baseline="0">
              <a:ln>
                <a:noFill/>
              </a:ln>
              <a:solidFill>
                <a:srgbClr val="E8A52E">
                  <a:lumMod val="75000"/>
                </a:srgbClr>
              </a:solidFill>
              <a:effectLst/>
              <a:uLnTx/>
              <a:uFillTx/>
              <a:latin typeface="+mn-lt"/>
              <a:ea typeface="+mn-ea"/>
              <a:cs typeface="+mn-cs"/>
            </a:rPr>
            <a:t>"Création"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Tu as un classement particularisant les deux provenances. </a:t>
          </a:r>
          <a:r>
            <a:rPr kumimoji="0" lang="fr-FR" sz="1100" b="1" i="0" u="none" strike="noStrike" kern="0" cap="none" spc="0" normalizeH="0" baseline="0">
              <a:ln>
                <a:noFill/>
              </a:ln>
              <a:solidFill>
                <a:srgbClr val="E8A52E">
                  <a:lumMod val="75000"/>
                </a:srgbClr>
              </a:solidFill>
              <a:effectLst/>
              <a:uLnTx/>
              <a:uFillTx/>
              <a:latin typeface="+mn-lt"/>
              <a:ea typeface="+mn-ea"/>
              <a:cs typeface="+mn-cs"/>
            </a:rPr>
            <a:t>Colonne « U-V »</a:t>
          </a:r>
          <a:endParaRPr kumimoji="0" lang="fr-FR" sz="1100" b="1" i="0" u="none" strike="noStrike" kern="0" cap="none" spc="0" normalizeH="0" baseline="0" noProof="0">
            <a:ln>
              <a:noFill/>
            </a:ln>
            <a:solidFill>
              <a:srgbClr val="E8A52E">
                <a:lumMod val="75000"/>
              </a:srgbClr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1" i="0" u="none" strike="noStrike" kern="0" cap="none" spc="0" normalizeH="0" baseline="0" noProof="0">
            <a:ln>
              <a:noFill/>
            </a:ln>
            <a:solidFill>
              <a:srgbClr val="57B09A">
                <a:lumMod val="75000"/>
              </a:srgbClr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rgbClr val="00B050"/>
              </a:solidFill>
              <a:effectLst/>
              <a:uLnTx/>
              <a:uFillTx/>
              <a:latin typeface="+mn-lt"/>
              <a:ea typeface="+mn-ea"/>
              <a:cs typeface="+mn-cs"/>
            </a:rPr>
            <a:t>Consulte les commentaires, cellule ayant un triangle rouge dans le coin supérieur droit.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1" i="0" u="none" strike="noStrike" kern="0" cap="none" spc="0" normalizeH="0" baseline="0" noProof="0">
            <a:ln>
              <a:noFill/>
            </a:ln>
            <a:solidFill>
              <a:srgbClr val="57B09A">
                <a:lumMod val="75000"/>
              </a:srgbClr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0" i="0" u="none" strike="noStrike" kern="0" cap="none" spc="0" normalizeH="0" baseline="0" noProof="0">
              <a:ln>
                <a:noFill/>
              </a:ln>
              <a:solidFill>
                <a:srgbClr val="E8A52E">
                  <a:lumMod val="75000"/>
                </a:srgbClr>
              </a:solidFill>
              <a:effectLst/>
              <a:uLnTx/>
              <a:uFillTx/>
              <a:latin typeface="+mn-lt"/>
              <a:ea typeface="+mn-ea"/>
              <a:cs typeface="+mn-cs"/>
            </a:rPr>
            <a:t>Logiquement, les cellules protégées ne devraient pas être modifiées.</a:t>
          </a:r>
          <a:endParaRPr kumimoji="0" lang="fr-FR" sz="1600" b="1" i="0" u="none" strike="noStrike" kern="0" cap="none" spc="0" normalizeH="0" baseline="0" noProof="0">
            <a:ln>
              <a:noFill/>
            </a:ln>
            <a:solidFill>
              <a:srgbClr val="E8A52E">
                <a:lumMod val="75000"/>
              </a:srgbClr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algn="l"/>
          <a:endParaRPr lang="fr-FR" sz="1100" b="1">
            <a:solidFill>
              <a:schemeClr val="accent5">
                <a:lumMod val="75000"/>
              </a:schemeClr>
            </a:solidFill>
            <a:effectLst/>
            <a:latin typeface="+mn-lt"/>
            <a:ea typeface="+mn-ea"/>
            <a:cs typeface="+mn-cs"/>
          </a:endParaRPr>
        </a:p>
        <a:p>
          <a:pPr algn="l"/>
          <a:endParaRPr lang="fr-FR" sz="1200" b="1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endParaRPr lang="fr-FR" sz="11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2590800</xdr:colOff>
      <xdr:row>12</xdr:row>
      <xdr:rowOff>57150</xdr:rowOff>
    </xdr:from>
    <xdr:to>
      <xdr:col>7</xdr:col>
      <xdr:colOff>4350</xdr:colOff>
      <xdr:row>15</xdr:row>
      <xdr:rowOff>300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 txBox="1"/>
      </xdr:nvSpPr>
      <xdr:spPr>
        <a:xfrm rot="16200000">
          <a:off x="11403450" y="2788800"/>
          <a:ext cx="648000" cy="252000"/>
        </a:xfrm>
        <a:prstGeom prst="rect">
          <a:avLst/>
        </a:prstGeom>
        <a:solidFill>
          <a:srgbClr val="0070C0"/>
        </a:solidFill>
        <a:ln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00" b="1" cap="none" spc="0" baseline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Copie</a:t>
          </a:r>
        </a:p>
      </xdr:txBody>
    </xdr:sp>
    <xdr:clientData/>
  </xdr:twoCellAnchor>
  <xdr:twoCellAnchor>
    <xdr:from>
      <xdr:col>5</xdr:col>
      <xdr:colOff>78582</xdr:colOff>
      <xdr:row>8</xdr:row>
      <xdr:rowOff>223838</xdr:rowOff>
    </xdr:from>
    <xdr:to>
      <xdr:col>6</xdr:col>
      <xdr:colOff>1502570</xdr:colOff>
      <xdr:row>9</xdr:row>
      <xdr:rowOff>221457</xdr:rowOff>
    </xdr:to>
    <xdr:sp macro="[0]!va_pers" textlink="">
      <xdr:nvSpPr>
        <xdr:cNvPr id="11" name="Flèche : droite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 bwMode="auto">
        <a:xfrm>
          <a:off x="8103395" y="1688307"/>
          <a:ext cx="2400300" cy="378619"/>
        </a:xfrm>
        <a:prstGeom prst="rightArrow">
          <a:avLst/>
        </a:prstGeom>
        <a:solidFill>
          <a:schemeClr val="bg2">
            <a:lumMod val="75000"/>
          </a:schemeClr>
        </a:solidFill>
        <a:ln w="12700">
          <a:solidFill>
            <a:schemeClr val="accent1">
              <a:lumMod val="40000"/>
              <a:lumOff val="60000"/>
            </a:schemeClr>
          </a:solidFill>
          <a:headEnd type="none" w="med" len="med"/>
          <a:tailEnd type="none" w="med" len="med"/>
        </a:ln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000" b="1" cap="none" spc="0">
              <a:ln>
                <a:noFill/>
              </a:ln>
              <a:solidFill>
                <a:schemeClr val="tx1"/>
              </a:solidFill>
              <a:effectLst/>
            </a:rPr>
            <a:t>Click pour classement</a:t>
          </a:r>
          <a:r>
            <a:rPr lang="fr-FR" sz="1000" b="1" cap="none" spc="0" baseline="0">
              <a:ln>
                <a:noFill/>
              </a:ln>
              <a:solidFill>
                <a:schemeClr val="tx1"/>
              </a:solidFill>
              <a:effectLst/>
            </a:rPr>
            <a:t> particularisé.</a:t>
          </a:r>
          <a:endParaRPr lang="fr-FR" sz="1000" b="1" cap="none" spc="0">
            <a:ln>
              <a:noFill/>
            </a:ln>
            <a:solidFill>
              <a:schemeClr val="tx1"/>
            </a:solidFill>
            <a:effectLst/>
          </a:endParaRPr>
        </a:p>
      </xdr:txBody>
    </xdr:sp>
    <xdr:clientData fPrintsWithSheet="0"/>
  </xdr:twoCellAnchor>
  <xdr:twoCellAnchor>
    <xdr:from>
      <xdr:col>10</xdr:col>
      <xdr:colOff>47624</xdr:colOff>
      <xdr:row>4</xdr:row>
      <xdr:rowOff>47625</xdr:rowOff>
    </xdr:from>
    <xdr:to>
      <xdr:col>11</xdr:col>
      <xdr:colOff>83343</xdr:colOff>
      <xdr:row>5</xdr:row>
      <xdr:rowOff>107156</xdr:rowOff>
    </xdr:to>
    <xdr:sp macro="[0]!cp" textlink="">
      <xdr:nvSpPr>
        <xdr:cNvPr id="2" name="ZoneTexte 1">
          <a:extLst>
            <a:ext uri="{FF2B5EF4-FFF2-40B4-BE49-F238E27FC236}">
              <a16:creationId xmlns:a16="http://schemas.microsoft.com/office/drawing/2014/main" id="{3B86E795-DBE8-42CD-A683-2BE5A70472AC}"/>
            </a:ext>
          </a:extLst>
        </xdr:cNvPr>
        <xdr:cNvSpPr txBox="1"/>
      </xdr:nvSpPr>
      <xdr:spPr>
        <a:xfrm>
          <a:off x="14168437" y="666750"/>
          <a:ext cx="797719" cy="21431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17</xdr:col>
      <xdr:colOff>214311</xdr:colOff>
      <xdr:row>0</xdr:row>
      <xdr:rowOff>130969</xdr:rowOff>
    </xdr:from>
    <xdr:to>
      <xdr:col>27</xdr:col>
      <xdr:colOff>190500</xdr:colOff>
      <xdr:row>7</xdr:row>
      <xdr:rowOff>309562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7D99188-08FE-4CA5-9C5C-BE9D8BB56401}"/>
            </a:ext>
          </a:extLst>
        </xdr:cNvPr>
        <xdr:cNvSpPr txBox="1"/>
      </xdr:nvSpPr>
      <xdr:spPr>
        <a:xfrm>
          <a:off x="8239124" y="130969"/>
          <a:ext cx="8370095" cy="126206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Bonjour les artistes,</a:t>
          </a:r>
        </a:p>
        <a:p>
          <a:r>
            <a:rPr lang="fr-FR" sz="1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Est-ce possible d’enregistrer, avec une macro, un fichier dans le même répertoire que l’original au format PDF ?</a:t>
          </a:r>
        </a:p>
        <a:p>
          <a:r>
            <a:rPr lang="fr-FR" sz="1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Dans l’exemple joint, j’aimerais enregistrer, les cellules B7-E40 et nommer suivant la cellule Z12</a:t>
          </a:r>
        </a:p>
        <a:p>
          <a:r>
            <a:rPr lang="fr-FR" sz="1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Évidemment le fichier est allégé pour l’envoi et la confidentialité.</a:t>
          </a:r>
        </a:p>
        <a:p>
          <a:r>
            <a:rPr lang="fr-FR" sz="1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Merci d’avance.</a:t>
          </a:r>
        </a:p>
        <a:p>
          <a:r>
            <a:rPr lang="fr-FR" sz="1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Cordialement,</a:t>
          </a:r>
        </a:p>
        <a:p>
          <a:endParaRPr lang="fr-FR" sz="1100"/>
        </a:p>
      </xdr:txBody>
    </xdr:sp>
    <xdr:clientData/>
  </xdr:twoCellAnchor>
  <xdr:twoCellAnchor editAs="absolute">
    <xdr:from>
      <xdr:col>19</xdr:col>
      <xdr:colOff>0</xdr:colOff>
      <xdr:row>8</xdr:row>
      <xdr:rowOff>0</xdr:rowOff>
    </xdr:from>
    <xdr:to>
      <xdr:col>21</xdr:col>
      <xdr:colOff>26194</xdr:colOff>
      <xdr:row>8</xdr:row>
      <xdr:rowOff>371474</xdr:rowOff>
    </xdr:to>
    <xdr:sp macro="[0]!Enregistrer" textlink="">
      <xdr:nvSpPr>
        <xdr:cNvPr id="10" name="ZoneTexte 9"/>
        <xdr:cNvSpPr txBox="1"/>
      </xdr:nvSpPr>
      <xdr:spPr>
        <a:xfrm>
          <a:off x="9548813" y="1464469"/>
          <a:ext cx="1038225" cy="371474"/>
        </a:xfrm>
        <a:prstGeom prst="roundRect">
          <a:avLst/>
        </a:prstGeom>
        <a:gradFill flip="none" rotWithShape="1">
          <a:gsLst>
            <a:gs pos="0">
              <a:srgbClr val="B1CBE9"/>
            </a:gs>
            <a:gs pos="35000">
              <a:srgbClr val="B1CBE9"/>
            </a:gs>
            <a:gs pos="100000">
              <a:srgbClr val="B1CBE9"/>
            </a:gs>
          </a:gsLst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Enregistrer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683418</xdr:colOff>
      <xdr:row>3</xdr:row>
      <xdr:rowOff>54769</xdr:rowOff>
    </xdr:from>
    <xdr:to>
      <xdr:col>9</xdr:col>
      <xdr:colOff>641418</xdr:colOff>
      <xdr:row>6</xdr:row>
      <xdr:rowOff>130425</xdr:rowOff>
    </xdr:to>
    <xdr:sp macro="[0]!Classement_tri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/>
      </xdr:nvSpPr>
      <xdr:spPr>
        <a:xfrm>
          <a:off x="8029575" y="511969"/>
          <a:ext cx="0" cy="532856"/>
        </a:xfrm>
        <a:prstGeom prst="rect">
          <a:avLst/>
        </a:pr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path path="circle">
            <a:fillToRect l="50000" t="50000" r="50000" b="50000"/>
          </a:path>
          <a:tileRect/>
        </a:gradFill>
        <a:ln w="76200">
          <a:solidFill>
            <a:schemeClr val="bg1">
              <a:lumMod val="8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Trier</a:t>
          </a:r>
        </a:p>
      </xdr:txBody>
    </xdr:sp>
    <xdr:clientData fPrintsWithSheet="0"/>
  </xdr:twoCellAnchor>
  <xdr:twoCellAnchor>
    <xdr:from>
      <xdr:col>8</xdr:col>
      <xdr:colOff>154780</xdr:colOff>
      <xdr:row>0</xdr:row>
      <xdr:rowOff>42863</xdr:rowOff>
    </xdr:from>
    <xdr:to>
      <xdr:col>10</xdr:col>
      <xdr:colOff>426018</xdr:colOff>
      <xdr:row>2</xdr:row>
      <xdr:rowOff>98063</xdr:rowOff>
    </xdr:to>
    <xdr:sp macro="[0]!va_cl_creation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/>
      </xdr:nvSpPr>
      <xdr:spPr>
        <a:xfrm>
          <a:off x="8029575" y="42863"/>
          <a:ext cx="0" cy="360000"/>
        </a:xfrm>
        <a:prstGeom prst="rect">
          <a:avLst/>
        </a:prstGeom>
        <a:solidFill>
          <a:schemeClr val="tx2">
            <a:lumMod val="75000"/>
            <a:lumOff val="25000"/>
          </a:schemeClr>
        </a:solidFill>
        <a:ln/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latin typeface="Adobe Hebrew" panose="02040503050201020203" pitchFamily="18" charset="-79"/>
              <a:ea typeface="Adobe Heiti Std R" panose="020B0400000000000000" pitchFamily="34" charset="-128"/>
              <a:cs typeface="Adobe Hebrew" panose="02040503050201020203" pitchFamily="18" charset="-79"/>
            </a:rPr>
            <a:t>Retour création.</a:t>
          </a:r>
        </a:p>
      </xdr:txBody>
    </xdr:sp>
    <xdr:clientData fPrintsWithSheet="0"/>
  </xdr:twoCellAnchor>
  <xdr:twoCellAnchor>
    <xdr:from>
      <xdr:col>7</xdr:col>
      <xdr:colOff>114299</xdr:colOff>
      <xdr:row>7</xdr:row>
      <xdr:rowOff>123825</xdr:rowOff>
    </xdr:from>
    <xdr:to>
      <xdr:col>10</xdr:col>
      <xdr:colOff>723900</xdr:colOff>
      <xdr:row>8</xdr:row>
      <xdr:rowOff>282825</xdr:rowOff>
    </xdr:to>
    <xdr:sp macro="[0]!efface_c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 txBox="1"/>
      </xdr:nvSpPr>
      <xdr:spPr>
        <a:xfrm>
          <a:off x="8029575" y="1190625"/>
          <a:ext cx="0" cy="540000"/>
        </a:xfrm>
        <a:prstGeom prst="rect">
          <a:avLst/>
        </a:prstGeom>
        <a:solidFill>
          <a:schemeClr val="tx2">
            <a:lumMod val="50000"/>
            <a:lumOff val="50000"/>
          </a:schemeClr>
        </a:solidFill>
        <a:ln w="76200">
          <a:solidFill>
            <a:schemeClr val="bg1">
              <a:lumMod val="8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Efface le classement</a:t>
          </a:r>
        </a:p>
      </xdr:txBody>
    </xdr:sp>
    <xdr:clientData/>
  </xdr:twoCellAnchor>
  <xdr:twoCellAnchor>
    <xdr:from>
      <xdr:col>6</xdr:col>
      <xdr:colOff>66676</xdr:colOff>
      <xdr:row>9</xdr:row>
      <xdr:rowOff>57151</xdr:rowOff>
    </xdr:from>
    <xdr:to>
      <xdr:col>11</xdr:col>
      <xdr:colOff>738188</xdr:colOff>
      <xdr:row>24</xdr:row>
      <xdr:rowOff>19050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 txBox="1"/>
      </xdr:nvSpPr>
      <xdr:spPr>
        <a:xfrm>
          <a:off x="8029575" y="1885951"/>
          <a:ext cx="0" cy="3457574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19050">
          <a:solidFill>
            <a:srgbClr val="0070C0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l"/>
          <a:endParaRPr lang="fr-FR" sz="11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fr-FR" sz="2000" b="1">
              <a:solidFill>
                <a:schemeClr val="accent5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AIDE : CLASSEMENT.</a:t>
          </a:r>
        </a:p>
        <a:p>
          <a:pPr algn="l"/>
          <a:endParaRPr lang="fr-FR" sz="1400" b="1">
            <a:solidFill>
              <a:srgbClr val="FF9900"/>
            </a:solidFill>
            <a:effectLst/>
            <a:latin typeface="+mn-lt"/>
            <a:ea typeface="+mn-ea"/>
            <a:cs typeface="+mn-cs"/>
          </a:endParaRPr>
        </a:p>
        <a:p>
          <a:pPr algn="l"/>
          <a:endParaRPr lang="fr-FR" sz="11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Le click sur le Bouton bleu 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rgbClr val="0070C0"/>
              </a:solidFill>
              <a:effectLst/>
              <a:uLnTx/>
              <a:uFillTx/>
              <a:latin typeface="+mn-lt"/>
              <a:ea typeface="+mn-ea"/>
              <a:cs typeface="+mn-cs"/>
            </a:rPr>
            <a:t>"Copie",            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à droite de l’écran "Cellule I5:I6",</a:t>
          </a: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onglet 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rgbClr val="E8A52E">
                  <a:lumMod val="75000"/>
                </a:srgbClr>
              </a:solidFill>
              <a:effectLst/>
              <a:uLnTx/>
              <a:uFillTx/>
              <a:latin typeface="+mn-lt"/>
              <a:ea typeface="+mn-ea"/>
              <a:cs typeface="+mn-cs"/>
            </a:rPr>
            <a:t>"Création" 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à inscrit l'identité             de l'arbitre et sa note sans coefficient.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1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Le classement se fait automatiquement.</a:t>
          </a: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Les contrôles terminés, tu peux rectifier le classement, si cela te semble incohérent.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Modifie la note colonne "F" et clique sur le bouton bleu </a:t>
          </a: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"trier".</a:t>
          </a:r>
          <a:endParaRPr kumimoji="0" lang="fr-FR" sz="1400" b="0" i="0" u="none" strike="noStrike" kern="0" cap="none" spc="0" normalizeH="0" baseline="0" noProof="0">
            <a:ln>
              <a:noFill/>
            </a:ln>
            <a:solidFill>
              <a:srgbClr val="000099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1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Faire parvenir 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(format PDF) 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à qui de droit (CDA). Les notes ne sont pas visibles.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Si tu as renseigné la cellule 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rgbClr val="E8A52E">
                  <a:lumMod val="75000"/>
                </a:srgbClr>
              </a:solidFill>
              <a:effectLst/>
              <a:uLnTx/>
              <a:uFillTx/>
              <a:latin typeface="+mn-lt"/>
              <a:ea typeface="+mn-ea"/>
              <a:cs typeface="+mn-cs"/>
            </a:rPr>
            <a:t>"A5", </a:t>
          </a:r>
          <a:r>
            <a:rPr kumimoji="0" lang="fr-FR" sz="1100" b="1" i="0" u="none" strike="noStrike" kern="0" cap="none" spc="0" normalizeH="0" baseline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onglet </a:t>
          </a:r>
          <a:r>
            <a:rPr kumimoji="0" lang="fr-FR" sz="1100" b="1" i="0" u="none" strike="noStrike" kern="0" cap="none" spc="0" normalizeH="0" baseline="0">
              <a:ln>
                <a:noFill/>
              </a:ln>
              <a:solidFill>
                <a:srgbClr val="E8A52E">
                  <a:lumMod val="75000"/>
                </a:srgbClr>
              </a:solidFill>
              <a:effectLst/>
              <a:uLnTx/>
              <a:uFillTx/>
              <a:latin typeface="+mn-lt"/>
              <a:ea typeface="+mn-ea"/>
              <a:cs typeface="+mn-cs"/>
            </a:rPr>
            <a:t>"Création"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Tu as un classement particularisant les deux provenances. </a:t>
          </a:r>
          <a:r>
            <a:rPr kumimoji="0" lang="fr-FR" sz="1100" b="1" i="0" u="none" strike="noStrike" kern="0" cap="none" spc="0" normalizeH="0" baseline="0">
              <a:ln>
                <a:noFill/>
              </a:ln>
              <a:solidFill>
                <a:srgbClr val="E8A52E">
                  <a:lumMod val="75000"/>
                </a:srgbClr>
              </a:solidFill>
              <a:effectLst/>
              <a:uLnTx/>
              <a:uFillTx/>
              <a:latin typeface="+mn-lt"/>
              <a:ea typeface="+mn-ea"/>
              <a:cs typeface="+mn-cs"/>
            </a:rPr>
            <a:t>Colonne « U-V »</a:t>
          </a:r>
          <a:endParaRPr kumimoji="0" lang="fr-FR" sz="1100" b="1" i="0" u="none" strike="noStrike" kern="0" cap="none" spc="0" normalizeH="0" baseline="0" noProof="0">
            <a:ln>
              <a:noFill/>
            </a:ln>
            <a:solidFill>
              <a:srgbClr val="E8A52E">
                <a:lumMod val="75000"/>
              </a:srgbClr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1" i="0" u="none" strike="noStrike" kern="0" cap="none" spc="0" normalizeH="0" baseline="0" noProof="0">
            <a:ln>
              <a:noFill/>
            </a:ln>
            <a:solidFill>
              <a:srgbClr val="57B09A">
                <a:lumMod val="75000"/>
              </a:srgbClr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rgbClr val="00B050"/>
              </a:solidFill>
              <a:effectLst/>
              <a:uLnTx/>
              <a:uFillTx/>
              <a:latin typeface="+mn-lt"/>
              <a:ea typeface="+mn-ea"/>
              <a:cs typeface="+mn-cs"/>
            </a:rPr>
            <a:t>Consulte les commentaires, cellule ayant un triangle rouge dans le coin supérieur droit.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1" i="0" u="none" strike="noStrike" kern="0" cap="none" spc="0" normalizeH="0" baseline="0" noProof="0">
            <a:ln>
              <a:noFill/>
            </a:ln>
            <a:solidFill>
              <a:srgbClr val="57B09A">
                <a:lumMod val="75000"/>
              </a:srgbClr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0" i="0" u="none" strike="noStrike" kern="0" cap="none" spc="0" normalizeH="0" baseline="0" noProof="0">
              <a:ln>
                <a:noFill/>
              </a:ln>
              <a:solidFill>
                <a:srgbClr val="E8A52E">
                  <a:lumMod val="75000"/>
                </a:srgbClr>
              </a:solidFill>
              <a:effectLst/>
              <a:uLnTx/>
              <a:uFillTx/>
              <a:latin typeface="+mn-lt"/>
              <a:ea typeface="+mn-ea"/>
              <a:cs typeface="+mn-cs"/>
            </a:rPr>
            <a:t>Logiquement, les cellules protégées ne devraient pas être modifiées.</a:t>
          </a:r>
          <a:endParaRPr kumimoji="0" lang="fr-FR" sz="1600" b="1" i="0" u="none" strike="noStrike" kern="0" cap="none" spc="0" normalizeH="0" baseline="0" noProof="0">
            <a:ln>
              <a:noFill/>
            </a:ln>
            <a:solidFill>
              <a:srgbClr val="E8A52E">
                <a:lumMod val="75000"/>
              </a:srgbClr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algn="l"/>
          <a:endParaRPr lang="fr-FR" sz="1100" b="1">
            <a:solidFill>
              <a:schemeClr val="accent5">
                <a:lumMod val="75000"/>
              </a:schemeClr>
            </a:solidFill>
            <a:effectLst/>
            <a:latin typeface="+mn-lt"/>
            <a:ea typeface="+mn-ea"/>
            <a:cs typeface="+mn-cs"/>
          </a:endParaRPr>
        </a:p>
        <a:p>
          <a:pPr algn="l"/>
          <a:endParaRPr lang="fr-FR" sz="1200" b="1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endParaRPr lang="fr-FR" sz="11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2590800</xdr:colOff>
      <xdr:row>12</xdr:row>
      <xdr:rowOff>57150</xdr:rowOff>
    </xdr:from>
    <xdr:to>
      <xdr:col>7</xdr:col>
      <xdr:colOff>4350</xdr:colOff>
      <xdr:row>15</xdr:row>
      <xdr:rowOff>300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 txBox="1"/>
      </xdr:nvSpPr>
      <xdr:spPr>
        <a:xfrm rot="16200000">
          <a:off x="7705575" y="2943375"/>
          <a:ext cx="648000" cy="0"/>
        </a:xfrm>
        <a:prstGeom prst="rect">
          <a:avLst/>
        </a:prstGeom>
        <a:solidFill>
          <a:srgbClr val="0070C0"/>
        </a:solidFill>
        <a:ln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00" b="1" cap="none" spc="0" baseline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Copie</a:t>
          </a:r>
        </a:p>
      </xdr:txBody>
    </xdr:sp>
    <xdr:clientData/>
  </xdr:twoCellAnchor>
  <xdr:twoCellAnchor>
    <xdr:from>
      <xdr:col>5</xdr:col>
      <xdr:colOff>78582</xdr:colOff>
      <xdr:row>8</xdr:row>
      <xdr:rowOff>223838</xdr:rowOff>
    </xdr:from>
    <xdr:to>
      <xdr:col>6</xdr:col>
      <xdr:colOff>1502570</xdr:colOff>
      <xdr:row>9</xdr:row>
      <xdr:rowOff>221457</xdr:rowOff>
    </xdr:to>
    <xdr:sp macro="[0]!va_pers" textlink="">
      <xdr:nvSpPr>
        <xdr:cNvPr id="7" name="Flèche : droite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 bwMode="auto">
        <a:xfrm>
          <a:off x="8029575" y="1671638"/>
          <a:ext cx="0" cy="378619"/>
        </a:xfrm>
        <a:prstGeom prst="rightArrow">
          <a:avLst/>
        </a:prstGeom>
        <a:solidFill>
          <a:schemeClr val="bg2">
            <a:lumMod val="75000"/>
          </a:schemeClr>
        </a:solidFill>
        <a:ln w="12700">
          <a:solidFill>
            <a:schemeClr val="accent1">
              <a:lumMod val="40000"/>
              <a:lumOff val="60000"/>
            </a:schemeClr>
          </a:solidFill>
          <a:headEnd type="none" w="med" len="med"/>
          <a:tailEnd type="none" w="med" len="med"/>
        </a:ln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000" b="1" cap="none" spc="0">
              <a:ln>
                <a:noFill/>
              </a:ln>
              <a:solidFill>
                <a:schemeClr val="tx1"/>
              </a:solidFill>
              <a:effectLst/>
            </a:rPr>
            <a:t>Click pour classement</a:t>
          </a:r>
          <a:r>
            <a:rPr lang="fr-FR" sz="1000" b="1" cap="none" spc="0" baseline="0">
              <a:ln>
                <a:noFill/>
              </a:ln>
              <a:solidFill>
                <a:schemeClr val="tx1"/>
              </a:solidFill>
              <a:effectLst/>
            </a:rPr>
            <a:t> particularisé.</a:t>
          </a:r>
          <a:endParaRPr lang="fr-FR" sz="1000" b="1" cap="none" spc="0">
            <a:ln>
              <a:noFill/>
            </a:ln>
            <a:solidFill>
              <a:schemeClr val="tx1"/>
            </a:solidFill>
            <a:effectLst/>
          </a:endParaRPr>
        </a:p>
      </xdr:txBody>
    </xdr:sp>
    <xdr:clientData fPrintsWithSheet="0"/>
  </xdr:twoCellAnchor>
  <xdr:twoCellAnchor>
    <xdr:from>
      <xdr:col>10</xdr:col>
      <xdr:colOff>47624</xdr:colOff>
      <xdr:row>4</xdr:row>
      <xdr:rowOff>47625</xdr:rowOff>
    </xdr:from>
    <xdr:to>
      <xdr:col>11</xdr:col>
      <xdr:colOff>83343</xdr:colOff>
      <xdr:row>5</xdr:row>
      <xdr:rowOff>107156</xdr:rowOff>
    </xdr:to>
    <xdr:sp macro="[0]!cp" textlink="">
      <xdr:nvSpPr>
        <xdr:cNvPr id="8" name="ZoneTexte 7">
          <a:extLst>
            <a:ext uri="{FF2B5EF4-FFF2-40B4-BE49-F238E27FC236}">
              <a16:creationId xmlns:a16="http://schemas.microsoft.com/office/drawing/2014/main" id="{3B86E795-DBE8-42CD-A683-2BE5A70472AC}"/>
            </a:ext>
          </a:extLst>
        </xdr:cNvPr>
        <xdr:cNvSpPr txBox="1"/>
      </xdr:nvSpPr>
      <xdr:spPr>
        <a:xfrm>
          <a:off x="8029575" y="657225"/>
          <a:ext cx="0" cy="21193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17</xdr:col>
      <xdr:colOff>0</xdr:colOff>
      <xdr:row>0</xdr:row>
      <xdr:rowOff>130969</xdr:rowOff>
    </xdr:from>
    <xdr:to>
      <xdr:col>17</xdr:col>
      <xdr:colOff>0</xdr:colOff>
      <xdr:row>7</xdr:row>
      <xdr:rowOff>309562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07D99188-08FE-4CA5-9C5C-BE9D8BB56401}"/>
            </a:ext>
          </a:extLst>
        </xdr:cNvPr>
        <xdr:cNvSpPr txBox="1"/>
      </xdr:nvSpPr>
      <xdr:spPr>
        <a:xfrm>
          <a:off x="8243886" y="130969"/>
          <a:ext cx="8367714" cy="124539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Bonjour les artistes,</a:t>
          </a:r>
        </a:p>
        <a:p>
          <a:r>
            <a:rPr lang="fr-FR" sz="1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Est-ce possible d’enregistrer, avec une macro, un fichier dans le même répertoire que l’original au format PDF ?</a:t>
          </a:r>
        </a:p>
        <a:p>
          <a:r>
            <a:rPr lang="fr-FR" sz="1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Dans l’exemple joint, j’aimerais enregistrer, les cellules B7-E40 et nommer suivant la cellule Z12</a:t>
          </a:r>
        </a:p>
        <a:p>
          <a:r>
            <a:rPr lang="fr-FR" sz="1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Évidemment le fichier est allégé pour l’envoi et la confidentialité.</a:t>
          </a:r>
        </a:p>
        <a:p>
          <a:r>
            <a:rPr lang="fr-FR" sz="1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Merci d’avance.</a:t>
          </a:r>
        </a:p>
        <a:p>
          <a:r>
            <a:rPr lang="fr-FR" sz="1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Cordialement,</a:t>
          </a:r>
        </a:p>
        <a:p>
          <a:endParaRPr lang="fr-FR" sz="1100"/>
        </a:p>
      </xdr:txBody>
    </xdr:sp>
    <xdr:clientData/>
  </xdr:twoCellAnchor>
  <xdr:twoCellAnchor>
    <xdr:from>
      <xdr:col>6</xdr:col>
      <xdr:colOff>2590800</xdr:colOff>
      <xdr:row>12</xdr:row>
      <xdr:rowOff>57150</xdr:rowOff>
    </xdr:from>
    <xdr:to>
      <xdr:col>7</xdr:col>
      <xdr:colOff>4350</xdr:colOff>
      <xdr:row>15</xdr:row>
      <xdr:rowOff>300</xdr:rowOff>
    </xdr:to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 txBox="1"/>
      </xdr:nvSpPr>
      <xdr:spPr>
        <a:xfrm rot="16200000">
          <a:off x="7705575" y="2943375"/>
          <a:ext cx="648000" cy="0"/>
        </a:xfrm>
        <a:prstGeom prst="rect">
          <a:avLst/>
        </a:prstGeom>
        <a:solidFill>
          <a:srgbClr val="0070C0"/>
        </a:solidFill>
        <a:ln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00" b="1" cap="none" spc="0" baseline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Copie</a:t>
          </a:r>
        </a:p>
      </xdr:txBody>
    </xdr:sp>
    <xdr:clientData/>
  </xdr:twoCellAnchor>
  <xdr:twoCellAnchor>
    <xdr:from>
      <xdr:col>6</xdr:col>
      <xdr:colOff>2590800</xdr:colOff>
      <xdr:row>12</xdr:row>
      <xdr:rowOff>57150</xdr:rowOff>
    </xdr:from>
    <xdr:to>
      <xdr:col>7</xdr:col>
      <xdr:colOff>4350</xdr:colOff>
      <xdr:row>15</xdr:row>
      <xdr:rowOff>300</xdr:rowOff>
    </xdr:to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 txBox="1"/>
      </xdr:nvSpPr>
      <xdr:spPr>
        <a:xfrm rot="16200000">
          <a:off x="7705575" y="2943375"/>
          <a:ext cx="648000" cy="0"/>
        </a:xfrm>
        <a:prstGeom prst="rect">
          <a:avLst/>
        </a:prstGeom>
        <a:solidFill>
          <a:srgbClr val="0070C0"/>
        </a:solidFill>
        <a:ln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00" b="1" cap="none" spc="0" baseline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Copie</a:t>
          </a:r>
        </a:p>
      </xdr:txBody>
    </xdr:sp>
    <xdr:clientData/>
  </xdr:twoCellAnchor>
  <xdr:twoCellAnchor>
    <xdr:from>
      <xdr:col>6</xdr:col>
      <xdr:colOff>2590800</xdr:colOff>
      <xdr:row>12</xdr:row>
      <xdr:rowOff>57150</xdr:rowOff>
    </xdr:from>
    <xdr:to>
      <xdr:col>7</xdr:col>
      <xdr:colOff>4350</xdr:colOff>
      <xdr:row>15</xdr:row>
      <xdr:rowOff>300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 txBox="1"/>
      </xdr:nvSpPr>
      <xdr:spPr>
        <a:xfrm rot="16200000">
          <a:off x="7705575" y="2943375"/>
          <a:ext cx="648000" cy="0"/>
        </a:xfrm>
        <a:prstGeom prst="rect">
          <a:avLst/>
        </a:prstGeom>
        <a:solidFill>
          <a:srgbClr val="0070C0"/>
        </a:solidFill>
        <a:ln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00" b="1" cap="none" spc="0" baseline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Copie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Project Budget">
      <a:dk1>
        <a:srgbClr val="000000"/>
      </a:dk1>
      <a:lt1>
        <a:srgbClr val="FFFFFF"/>
      </a:lt1>
      <a:dk2>
        <a:srgbClr val="510B0C"/>
      </a:dk2>
      <a:lt2>
        <a:srgbClr val="FCFAF3"/>
      </a:lt2>
      <a:accent1>
        <a:srgbClr val="E8A52E"/>
      </a:accent1>
      <a:accent2>
        <a:srgbClr val="44A5C4"/>
      </a:accent2>
      <a:accent3>
        <a:srgbClr val="F17724"/>
      </a:accent3>
      <a:accent4>
        <a:srgbClr val="C1272D"/>
      </a:accent4>
      <a:accent5>
        <a:srgbClr val="57B09A"/>
      </a:accent5>
      <a:accent6>
        <a:srgbClr val="902154"/>
      </a:accent6>
      <a:hlink>
        <a:srgbClr val="44A5C4"/>
      </a:hlink>
      <a:folHlink>
        <a:srgbClr val="902154"/>
      </a:folHlink>
    </a:clrScheme>
    <a:fontScheme name="Project Budget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ln w="12700">
          <a:solidFill>
            <a:srgbClr val="00B050"/>
          </a:solidFill>
          <a:headEnd type="none" w="med" len="med"/>
          <a:tailEnd type="none" w="med" len="med"/>
        </a:ln>
      </a:spPr>
      <a:bodyPr vertOverflow="clip" horzOverflow="clip" wrap="square" lIns="18288" tIns="0" rIns="0" bIns="0" rtlCol="0" anchor="ctr" upright="1"/>
      <a:lstStyle>
        <a:defPPr algn="ctr">
          <a:defRPr sz="1800" b="1" cap="none" spc="0">
            <a:ln w="10160">
              <a:solidFill>
                <a:schemeClr val="accent5"/>
              </a:solidFill>
              <a:prstDash val="solid"/>
            </a:ln>
            <a:solidFill>
              <a:srgbClr val="000099"/>
            </a:solidFill>
            <a:effectLst>
              <a:outerShdw blurRad="38100" dist="22860" dir="5400000" algn="tl" rotWithShape="0">
                <a:srgbClr val="000000">
                  <a:alpha val="30000"/>
                </a:srgbClr>
              </a:outerShdw>
            </a:effectLst>
          </a:defRPr>
        </a:defPPr>
      </a:lstStyle>
      <a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a: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theme="3" tint="0.499984740745262"/>
  </sheetPr>
  <dimension ref="A2:Z45"/>
  <sheetViews>
    <sheetView tabSelected="1" zoomScale="80" zoomScaleNormal="80" workbookViewId="0">
      <selection activeCell="A7" sqref="A7"/>
    </sheetView>
  </sheetViews>
  <sheetFormatPr baseColWidth="10" defaultRowHeight="12"/>
  <cols>
    <col min="1" max="1" width="27.5703125" style="1" customWidth="1"/>
    <col min="2" max="2" width="10.7109375" style="1" customWidth="1"/>
    <col min="3" max="3" width="5.7109375" style="1" customWidth="1"/>
    <col min="4" max="4" width="70.7109375" style="1" customWidth="1"/>
    <col min="5" max="5" width="5.7109375" style="2" customWidth="1"/>
    <col min="6" max="6" width="14.7109375" style="1" hidden="1" customWidth="1"/>
    <col min="7" max="7" width="42.5703125" style="1" hidden="1" customWidth="1"/>
    <col min="8" max="12" width="11.42578125" style="1" hidden="1" customWidth="1"/>
    <col min="13" max="13" width="11.42578125" style="3" hidden="1" customWidth="1"/>
    <col min="14" max="17" width="11.42578125" style="1" hidden="1" customWidth="1"/>
    <col min="18" max="20" width="11.42578125" style="1" customWidth="1"/>
    <col min="21" max="21" width="3.7109375" style="15" customWidth="1"/>
    <col min="22" max="22" width="30.7109375" style="1" customWidth="1"/>
    <col min="23" max="24" width="11.42578125" style="2" customWidth="1"/>
    <col min="25" max="52" width="11.42578125" style="1" customWidth="1"/>
    <col min="53" max="16384" width="11.42578125" style="1"/>
  </cols>
  <sheetData>
    <row r="2" spans="1:26">
      <c r="D2" s="2"/>
      <c r="E2" s="48"/>
      <c r="F2" s="42" t="e">
        <f>#REF!</f>
        <v>#REF!</v>
      </c>
      <c r="G2" s="11" t="s">
        <v>1</v>
      </c>
      <c r="H2" s="43">
        <f>A13</f>
        <v>1</v>
      </c>
      <c r="I2" s="3" t="e">
        <f>F2-H2</f>
        <v>#REF!</v>
      </c>
    </row>
    <row r="3" spans="1:26">
      <c r="D3" s="2"/>
      <c r="E3" s="48"/>
      <c r="F3" s="42"/>
      <c r="G3" s="4" t="s">
        <v>2</v>
      </c>
      <c r="H3" s="43"/>
    </row>
    <row r="4" spans="1:26" ht="12" customHeight="1">
      <c r="D4" s="2"/>
      <c r="G4" s="44" t="e">
        <f>IF(AND(I2&gt;0,I2&lt;12),"Il reste des arbitres à observer.",IF(I2=0,"Tous les arbitres ont été observés.",IF(I2&lt;0,"ATTENTION : erreur.","")))</f>
        <v>#REF!</v>
      </c>
      <c r="H4" s="49" t="e">
        <f>F2-H2</f>
        <v>#REF!</v>
      </c>
    </row>
    <row r="5" spans="1:26" ht="12" customHeight="1">
      <c r="D5" s="2"/>
      <c r="G5" s="44"/>
      <c r="H5" s="50"/>
    </row>
    <row r="6" spans="1:26">
      <c r="D6" s="2"/>
      <c r="G6" s="2" t="e">
        <f>IF(AND(F8&gt;0,G8=0),"Note l'identité de l'arbitre dans l'onglet ""Création"".","")</f>
        <v>#REF!</v>
      </c>
    </row>
    <row r="7" spans="1:26">
      <c r="B7" s="22"/>
      <c r="C7" s="22"/>
      <c r="D7" s="22"/>
      <c r="E7" s="23"/>
    </row>
    <row r="8" spans="1:26" ht="30" customHeight="1">
      <c r="B8" s="40" t="s">
        <v>0</v>
      </c>
      <c r="C8" s="41"/>
      <c r="D8" s="24" t="s">
        <v>10</v>
      </c>
      <c r="E8" s="25"/>
      <c r="F8" s="5" t="e">
        <f>#REF!</f>
        <v>#REF!</v>
      </c>
      <c r="G8" s="45" t="e">
        <f>#REF!</f>
        <v>#REF!</v>
      </c>
    </row>
    <row r="9" spans="1:26" ht="30" customHeight="1">
      <c r="B9" s="46">
        <v>43291</v>
      </c>
      <c r="C9" s="47"/>
      <c r="D9" s="26" t="s">
        <v>8</v>
      </c>
      <c r="E9" s="25"/>
      <c r="F9" s="6" t="e">
        <f>#REF!</f>
        <v>#REF!</v>
      </c>
      <c r="G9" s="45"/>
      <c r="W9" s="17">
        <f>SUM(W14:W38)</f>
        <v>0</v>
      </c>
      <c r="X9" s="17" t="s">
        <v>3</v>
      </c>
    </row>
    <row r="10" spans="1:26" ht="30" customHeight="1">
      <c r="B10" s="38">
        <v>43718</v>
      </c>
      <c r="C10" s="39"/>
      <c r="D10" s="26" t="s">
        <v>9</v>
      </c>
      <c r="E10" s="25"/>
      <c r="F10" s="14"/>
      <c r="G10" s="7"/>
      <c r="W10" s="18">
        <f>X12-W9</f>
        <v>1</v>
      </c>
      <c r="X10" s="18" t="s">
        <v>4</v>
      </c>
    </row>
    <row r="11" spans="1:26" ht="8.1" customHeight="1">
      <c r="B11" s="22"/>
      <c r="C11" s="22"/>
      <c r="D11" s="27"/>
      <c r="E11" s="28"/>
      <c r="F11" s="14"/>
      <c r="G11" s="8"/>
    </row>
    <row r="12" spans="1:26" ht="20.25">
      <c r="B12" s="22"/>
      <c r="C12" s="22"/>
      <c r="D12" s="29" t="s">
        <v>7</v>
      </c>
      <c r="E12" s="25"/>
      <c r="F12" s="14"/>
      <c r="G12" s="8"/>
      <c r="M12" s="3">
        <v>1</v>
      </c>
      <c r="V12" s="19" t="str">
        <f>D12</f>
        <v>GR A</v>
      </c>
      <c r="X12" s="3">
        <f>SUM(X14:X38)</f>
        <v>1</v>
      </c>
      <c r="Z12" s="21" t="str">
        <f>"Classement provisoire - "&amp;TEXT(Z13,"jj   mm    aaaa")&amp;""&amp;" - "&amp;D12&amp;" - "&amp;D8</f>
        <v>Classement provisoire - 10 09 2018 - GR A - Michel Panini</v>
      </c>
    </row>
    <row r="13" spans="1:26" ht="20.100000000000001" customHeight="1">
      <c r="A13" s="3">
        <f>COUNTA(D14:D38)</f>
        <v>1</v>
      </c>
      <c r="B13" s="22"/>
      <c r="C13" s="22"/>
      <c r="D13" s="37" t="s">
        <v>5</v>
      </c>
      <c r="E13" s="23"/>
      <c r="F13" s="13"/>
      <c r="M13" s="3">
        <v>2</v>
      </c>
      <c r="Z13" s="20">
        <v>43353</v>
      </c>
    </row>
    <row r="14" spans="1:26" ht="18" customHeight="1">
      <c r="B14" s="30">
        <f>IF(D14&gt;0,M12,"")</f>
        <v>1</v>
      </c>
      <c r="C14" s="31"/>
      <c r="D14" s="32" t="s">
        <v>6</v>
      </c>
      <c r="E14" s="33">
        <f t="shared" ref="E14:E38" si="0">IF(B14=1,20,IF(B14=2,19,IF(B14=3,18,IF(B14=4,17,IF(B14=5,16,IF(B14=6,15,IF(B14=7,14,IF(B14=8,13,IF(B14=9,12,IF(B14=10,11,IF(B14=11,10,IF(B14=12,9,IF(B14=13,8,IF(B14=14,7,IF(B14=15,6,IF(B14=16,5,IF(B14=17,4,IF(B14=18,3,IF(B14=19,2,IF(B14=20,1,IF(B14=21,0,IF(B14=22,0,IF(B14=23,0,IF(B14=24,0,IF(B14=25,0,"")))))))))))))))))))))))))</f>
        <v>20</v>
      </c>
      <c r="F14" s="12">
        <v>15.01</v>
      </c>
      <c r="M14" s="3">
        <v>3</v>
      </c>
      <c r="U14" s="15">
        <v>1</v>
      </c>
      <c r="V14" s="1" t="str">
        <f>D14</f>
        <v>Victor Hugo</v>
      </c>
      <c r="W14" s="16">
        <f>IF(C14="TB",1,0)</f>
        <v>0</v>
      </c>
      <c r="X14" s="3">
        <f>IF(D14&gt;0,1,0)</f>
        <v>1</v>
      </c>
      <c r="Z14" s="21"/>
    </row>
    <row r="15" spans="1:26" ht="18" customHeight="1">
      <c r="B15" s="30" t="str">
        <f t="shared" ref="B15:B38" si="1">IF(D15&gt;0,M13,"")</f>
        <v/>
      </c>
      <c r="C15" s="31"/>
      <c r="D15" s="34"/>
      <c r="E15" s="33" t="str">
        <f t="shared" si="0"/>
        <v/>
      </c>
      <c r="F15" s="13"/>
      <c r="M15" s="3">
        <v>4</v>
      </c>
      <c r="U15" s="15">
        <v>2</v>
      </c>
      <c r="V15" s="1">
        <f t="shared" ref="V15:V38" si="2">D15</f>
        <v>0</v>
      </c>
      <c r="W15" s="16">
        <f t="shared" ref="W15:W38" si="3">IF(C15="TB",1,0)</f>
        <v>0</v>
      </c>
      <c r="X15" s="3">
        <f t="shared" ref="X15:X38" si="4">IF(D15&gt;0,1,0)</f>
        <v>0</v>
      </c>
    </row>
    <row r="16" spans="1:26" ht="18" customHeight="1">
      <c r="B16" s="30" t="str">
        <f t="shared" si="1"/>
        <v/>
      </c>
      <c r="C16" s="31"/>
      <c r="D16" s="34"/>
      <c r="E16" s="33" t="str">
        <f t="shared" si="0"/>
        <v/>
      </c>
      <c r="F16" s="13"/>
      <c r="M16" s="3">
        <v>5</v>
      </c>
      <c r="U16" s="15">
        <v>3</v>
      </c>
      <c r="V16" s="1">
        <f t="shared" si="2"/>
        <v>0</v>
      </c>
      <c r="W16" s="16">
        <f>IF(C16="TB",1,0)</f>
        <v>0</v>
      </c>
      <c r="X16" s="3">
        <f t="shared" si="4"/>
        <v>0</v>
      </c>
    </row>
    <row r="17" spans="2:24" ht="18" customHeight="1">
      <c r="B17" s="30" t="str">
        <f t="shared" si="1"/>
        <v/>
      </c>
      <c r="C17" s="31"/>
      <c r="D17" s="32"/>
      <c r="E17" s="33" t="str">
        <f t="shared" si="0"/>
        <v/>
      </c>
      <c r="F17" s="13"/>
      <c r="M17" s="3">
        <v>6</v>
      </c>
      <c r="U17" s="15">
        <v>4</v>
      </c>
      <c r="V17" s="1">
        <f t="shared" si="2"/>
        <v>0</v>
      </c>
      <c r="W17" s="16">
        <f t="shared" si="3"/>
        <v>0</v>
      </c>
      <c r="X17" s="3">
        <f t="shared" si="4"/>
        <v>0</v>
      </c>
    </row>
    <row r="18" spans="2:24" ht="18" customHeight="1">
      <c r="B18" s="30" t="str">
        <f t="shared" si="1"/>
        <v/>
      </c>
      <c r="C18" s="31"/>
      <c r="D18" s="34"/>
      <c r="E18" s="33" t="str">
        <f t="shared" si="0"/>
        <v/>
      </c>
      <c r="F18" s="13"/>
      <c r="M18" s="3">
        <v>7</v>
      </c>
      <c r="U18" s="15">
        <v>5</v>
      </c>
      <c r="V18" s="1">
        <f t="shared" si="2"/>
        <v>0</v>
      </c>
      <c r="W18" s="16">
        <f t="shared" si="3"/>
        <v>0</v>
      </c>
      <c r="X18" s="3">
        <f t="shared" si="4"/>
        <v>0</v>
      </c>
    </row>
    <row r="19" spans="2:24" ht="18" customHeight="1">
      <c r="B19" s="30" t="str">
        <f t="shared" si="1"/>
        <v/>
      </c>
      <c r="C19" s="31"/>
      <c r="D19" s="34"/>
      <c r="E19" s="33" t="str">
        <f t="shared" si="0"/>
        <v/>
      </c>
      <c r="F19" s="13"/>
      <c r="M19" s="3">
        <v>8</v>
      </c>
      <c r="U19" s="15">
        <v>6</v>
      </c>
      <c r="V19" s="1">
        <f t="shared" si="2"/>
        <v>0</v>
      </c>
      <c r="W19" s="16">
        <f t="shared" si="3"/>
        <v>0</v>
      </c>
      <c r="X19" s="3">
        <f t="shared" si="4"/>
        <v>0</v>
      </c>
    </row>
    <row r="20" spans="2:24" ht="18" customHeight="1">
      <c r="B20" s="30" t="str">
        <f t="shared" si="1"/>
        <v/>
      </c>
      <c r="C20" s="31"/>
      <c r="D20" s="34"/>
      <c r="E20" s="33" t="str">
        <f t="shared" si="0"/>
        <v/>
      </c>
      <c r="F20" s="13"/>
      <c r="M20" s="3">
        <v>9</v>
      </c>
      <c r="U20" s="15">
        <v>7</v>
      </c>
      <c r="V20" s="1">
        <f t="shared" si="2"/>
        <v>0</v>
      </c>
      <c r="W20" s="16">
        <f t="shared" si="3"/>
        <v>0</v>
      </c>
      <c r="X20" s="3">
        <f t="shared" si="4"/>
        <v>0</v>
      </c>
    </row>
    <row r="21" spans="2:24" ht="18" customHeight="1">
      <c r="B21" s="30" t="str">
        <f t="shared" si="1"/>
        <v/>
      </c>
      <c r="C21" s="31"/>
      <c r="D21" s="34"/>
      <c r="E21" s="33" t="str">
        <f t="shared" si="0"/>
        <v/>
      </c>
      <c r="F21" s="13"/>
      <c r="M21" s="3">
        <v>10</v>
      </c>
      <c r="U21" s="15">
        <v>8</v>
      </c>
      <c r="V21" s="1">
        <f t="shared" si="2"/>
        <v>0</v>
      </c>
      <c r="W21" s="16">
        <f t="shared" si="3"/>
        <v>0</v>
      </c>
      <c r="X21" s="3">
        <f t="shared" si="4"/>
        <v>0</v>
      </c>
    </row>
    <row r="22" spans="2:24" ht="18" customHeight="1">
      <c r="B22" s="30" t="str">
        <f t="shared" si="1"/>
        <v/>
      </c>
      <c r="C22" s="31"/>
      <c r="D22" s="32"/>
      <c r="E22" s="33" t="str">
        <f t="shared" si="0"/>
        <v/>
      </c>
      <c r="F22" s="13"/>
      <c r="M22" s="3">
        <v>11</v>
      </c>
      <c r="U22" s="15">
        <v>9</v>
      </c>
      <c r="V22" s="1">
        <f t="shared" si="2"/>
        <v>0</v>
      </c>
      <c r="W22" s="16">
        <f t="shared" si="3"/>
        <v>0</v>
      </c>
      <c r="X22" s="3">
        <f t="shared" si="4"/>
        <v>0</v>
      </c>
    </row>
    <row r="23" spans="2:24" ht="18" customHeight="1">
      <c r="B23" s="30" t="str">
        <f t="shared" si="1"/>
        <v/>
      </c>
      <c r="C23" s="31"/>
      <c r="D23" s="34"/>
      <c r="E23" s="33" t="str">
        <f t="shared" si="0"/>
        <v/>
      </c>
      <c r="F23" s="13"/>
      <c r="M23" s="3">
        <v>12</v>
      </c>
      <c r="U23" s="15">
        <v>10</v>
      </c>
      <c r="V23" s="1">
        <f t="shared" si="2"/>
        <v>0</v>
      </c>
      <c r="W23" s="16">
        <f t="shared" si="3"/>
        <v>0</v>
      </c>
      <c r="X23" s="3">
        <f t="shared" si="4"/>
        <v>0</v>
      </c>
    </row>
    <row r="24" spans="2:24" ht="18" customHeight="1">
      <c r="B24" s="30" t="str">
        <f t="shared" si="1"/>
        <v/>
      </c>
      <c r="C24" s="31"/>
      <c r="D24" s="32"/>
      <c r="E24" s="33" t="str">
        <f t="shared" si="0"/>
        <v/>
      </c>
      <c r="F24" s="13"/>
      <c r="M24" s="3">
        <v>13</v>
      </c>
      <c r="U24" s="15">
        <v>11</v>
      </c>
      <c r="V24" s="1">
        <f t="shared" si="2"/>
        <v>0</v>
      </c>
      <c r="W24" s="16">
        <f t="shared" si="3"/>
        <v>0</v>
      </c>
      <c r="X24" s="3">
        <f t="shared" si="4"/>
        <v>0</v>
      </c>
    </row>
    <row r="25" spans="2:24" ht="18" customHeight="1">
      <c r="B25" s="30" t="str">
        <f t="shared" si="1"/>
        <v/>
      </c>
      <c r="C25" s="31"/>
      <c r="D25" s="34"/>
      <c r="E25" s="33" t="str">
        <f t="shared" si="0"/>
        <v/>
      </c>
      <c r="F25" s="13"/>
      <c r="M25" s="3">
        <v>14</v>
      </c>
      <c r="U25" s="15">
        <v>12</v>
      </c>
      <c r="V25" s="1">
        <f t="shared" si="2"/>
        <v>0</v>
      </c>
      <c r="W25" s="16">
        <f t="shared" si="3"/>
        <v>0</v>
      </c>
      <c r="X25" s="3">
        <f t="shared" si="4"/>
        <v>0</v>
      </c>
    </row>
    <row r="26" spans="2:24" ht="18" customHeight="1">
      <c r="B26" s="30" t="str">
        <f t="shared" si="1"/>
        <v/>
      </c>
      <c r="C26" s="31"/>
      <c r="D26" s="34"/>
      <c r="E26" s="33" t="str">
        <f t="shared" si="0"/>
        <v/>
      </c>
      <c r="F26" s="13"/>
      <c r="M26" s="3">
        <v>15</v>
      </c>
      <c r="U26" s="15">
        <v>13</v>
      </c>
      <c r="V26" s="1">
        <f t="shared" si="2"/>
        <v>0</v>
      </c>
      <c r="W26" s="16">
        <f t="shared" si="3"/>
        <v>0</v>
      </c>
      <c r="X26" s="3">
        <f t="shared" si="4"/>
        <v>0</v>
      </c>
    </row>
    <row r="27" spans="2:24" ht="18" customHeight="1">
      <c r="B27" s="30" t="str">
        <f t="shared" si="1"/>
        <v/>
      </c>
      <c r="C27" s="31"/>
      <c r="D27" s="34"/>
      <c r="E27" s="33" t="str">
        <f t="shared" si="0"/>
        <v/>
      </c>
      <c r="F27" s="13"/>
      <c r="M27" s="3">
        <v>16</v>
      </c>
      <c r="U27" s="15">
        <v>14</v>
      </c>
      <c r="V27" s="1">
        <f t="shared" si="2"/>
        <v>0</v>
      </c>
      <c r="W27" s="16">
        <f t="shared" si="3"/>
        <v>0</v>
      </c>
      <c r="X27" s="3">
        <f t="shared" si="4"/>
        <v>0</v>
      </c>
    </row>
    <row r="28" spans="2:24" ht="18" customHeight="1">
      <c r="B28" s="30" t="str">
        <f t="shared" si="1"/>
        <v/>
      </c>
      <c r="C28" s="31"/>
      <c r="D28" s="34"/>
      <c r="E28" s="33" t="str">
        <f t="shared" si="0"/>
        <v/>
      </c>
      <c r="F28" s="13"/>
      <c r="M28" s="3">
        <v>17</v>
      </c>
      <c r="U28" s="15">
        <v>15</v>
      </c>
      <c r="V28" s="1">
        <f t="shared" si="2"/>
        <v>0</v>
      </c>
      <c r="W28" s="16">
        <f t="shared" si="3"/>
        <v>0</v>
      </c>
      <c r="X28" s="3">
        <f t="shared" si="4"/>
        <v>0</v>
      </c>
    </row>
    <row r="29" spans="2:24" ht="18" customHeight="1">
      <c r="B29" s="30" t="str">
        <f t="shared" si="1"/>
        <v/>
      </c>
      <c r="C29" s="31"/>
      <c r="D29" s="34"/>
      <c r="E29" s="33" t="str">
        <f t="shared" si="0"/>
        <v/>
      </c>
      <c r="F29" s="13"/>
      <c r="M29" s="3">
        <v>18</v>
      </c>
      <c r="U29" s="15">
        <v>16</v>
      </c>
      <c r="V29" s="1">
        <f t="shared" si="2"/>
        <v>0</v>
      </c>
      <c r="W29" s="16">
        <f t="shared" si="3"/>
        <v>0</v>
      </c>
      <c r="X29" s="3">
        <f t="shared" si="4"/>
        <v>0</v>
      </c>
    </row>
    <row r="30" spans="2:24" ht="18" customHeight="1">
      <c r="B30" s="30" t="str">
        <f t="shared" si="1"/>
        <v/>
      </c>
      <c r="C30" s="31"/>
      <c r="D30" s="32"/>
      <c r="E30" s="33" t="str">
        <f t="shared" si="0"/>
        <v/>
      </c>
      <c r="F30" s="13"/>
      <c r="M30" s="3">
        <v>19</v>
      </c>
      <c r="V30" s="1">
        <f t="shared" si="2"/>
        <v>0</v>
      </c>
      <c r="W30" s="16">
        <f t="shared" si="3"/>
        <v>0</v>
      </c>
      <c r="X30" s="3">
        <f t="shared" si="4"/>
        <v>0</v>
      </c>
    </row>
    <row r="31" spans="2:24" ht="18" customHeight="1">
      <c r="B31" s="30" t="str">
        <f t="shared" si="1"/>
        <v/>
      </c>
      <c r="C31" s="31"/>
      <c r="D31" s="32"/>
      <c r="E31" s="33" t="str">
        <f t="shared" si="0"/>
        <v/>
      </c>
      <c r="F31" s="13"/>
      <c r="M31" s="3">
        <v>20</v>
      </c>
      <c r="V31" s="1">
        <f t="shared" si="2"/>
        <v>0</v>
      </c>
      <c r="W31" s="16">
        <f t="shared" si="3"/>
        <v>0</v>
      </c>
      <c r="X31" s="3">
        <f t="shared" si="4"/>
        <v>0</v>
      </c>
    </row>
    <row r="32" spans="2:24" ht="18" customHeight="1">
      <c r="B32" s="30" t="str">
        <f t="shared" si="1"/>
        <v/>
      </c>
      <c r="C32" s="31"/>
      <c r="D32" s="32"/>
      <c r="E32" s="33" t="str">
        <f t="shared" si="0"/>
        <v/>
      </c>
      <c r="F32" s="13"/>
      <c r="M32" s="3">
        <v>21</v>
      </c>
      <c r="V32" s="1">
        <f t="shared" si="2"/>
        <v>0</v>
      </c>
      <c r="W32" s="16">
        <f t="shared" si="3"/>
        <v>0</v>
      </c>
      <c r="X32" s="3">
        <f t="shared" si="4"/>
        <v>0</v>
      </c>
    </row>
    <row r="33" spans="2:24" ht="18" customHeight="1">
      <c r="B33" s="30" t="str">
        <f t="shared" si="1"/>
        <v/>
      </c>
      <c r="C33" s="31"/>
      <c r="D33" s="32"/>
      <c r="E33" s="33" t="str">
        <f t="shared" si="0"/>
        <v/>
      </c>
      <c r="F33" s="13"/>
      <c r="M33" s="3">
        <v>22</v>
      </c>
      <c r="V33" s="1">
        <f t="shared" si="2"/>
        <v>0</v>
      </c>
      <c r="W33" s="16">
        <f t="shared" si="3"/>
        <v>0</v>
      </c>
      <c r="X33" s="3">
        <f t="shared" si="4"/>
        <v>0</v>
      </c>
    </row>
    <row r="34" spans="2:24" ht="18" customHeight="1">
      <c r="B34" s="30" t="str">
        <f t="shared" si="1"/>
        <v/>
      </c>
      <c r="C34" s="31"/>
      <c r="D34" s="32"/>
      <c r="E34" s="33" t="str">
        <f t="shared" si="0"/>
        <v/>
      </c>
      <c r="F34" s="13"/>
      <c r="M34" s="3">
        <v>23</v>
      </c>
      <c r="V34" s="1">
        <f t="shared" si="2"/>
        <v>0</v>
      </c>
      <c r="W34" s="16">
        <f t="shared" si="3"/>
        <v>0</v>
      </c>
      <c r="X34" s="3">
        <f t="shared" si="4"/>
        <v>0</v>
      </c>
    </row>
    <row r="35" spans="2:24" ht="18" customHeight="1">
      <c r="B35" s="30" t="str">
        <f t="shared" si="1"/>
        <v/>
      </c>
      <c r="C35" s="31"/>
      <c r="D35" s="32"/>
      <c r="E35" s="33" t="str">
        <f t="shared" si="0"/>
        <v/>
      </c>
      <c r="F35" s="13"/>
      <c r="M35" s="3">
        <v>24</v>
      </c>
      <c r="V35" s="1">
        <f t="shared" si="2"/>
        <v>0</v>
      </c>
      <c r="W35" s="16">
        <f t="shared" si="3"/>
        <v>0</v>
      </c>
      <c r="X35" s="3">
        <f t="shared" si="4"/>
        <v>0</v>
      </c>
    </row>
    <row r="36" spans="2:24" ht="18" customHeight="1">
      <c r="B36" s="30" t="str">
        <f t="shared" si="1"/>
        <v/>
      </c>
      <c r="C36" s="31"/>
      <c r="D36" s="32"/>
      <c r="E36" s="33" t="str">
        <f t="shared" si="0"/>
        <v/>
      </c>
      <c r="F36" s="13"/>
      <c r="M36" s="3">
        <v>25</v>
      </c>
      <c r="V36" s="1">
        <f t="shared" si="2"/>
        <v>0</v>
      </c>
      <c r="W36" s="3">
        <f t="shared" si="3"/>
        <v>0</v>
      </c>
      <c r="X36" s="3">
        <f t="shared" si="4"/>
        <v>0</v>
      </c>
    </row>
    <row r="37" spans="2:24" ht="18" customHeight="1">
      <c r="B37" s="30" t="str">
        <f t="shared" si="1"/>
        <v/>
      </c>
      <c r="C37" s="31"/>
      <c r="D37" s="32"/>
      <c r="E37" s="33" t="str">
        <f t="shared" si="0"/>
        <v/>
      </c>
      <c r="F37" s="13"/>
      <c r="M37" s="3">
        <v>26</v>
      </c>
      <c r="V37" s="1">
        <f t="shared" si="2"/>
        <v>0</v>
      </c>
      <c r="W37" s="3">
        <f t="shared" si="3"/>
        <v>0</v>
      </c>
      <c r="X37" s="3">
        <f t="shared" si="4"/>
        <v>0</v>
      </c>
    </row>
    <row r="38" spans="2:24" ht="18" customHeight="1">
      <c r="B38" s="35" t="str">
        <f t="shared" si="1"/>
        <v/>
      </c>
      <c r="C38" s="31"/>
      <c r="D38" s="32"/>
      <c r="E38" s="33" t="str">
        <f t="shared" si="0"/>
        <v/>
      </c>
      <c r="F38" s="13"/>
      <c r="M38" s="3">
        <v>27</v>
      </c>
      <c r="V38" s="1">
        <f t="shared" si="2"/>
        <v>0</v>
      </c>
      <c r="W38" s="3">
        <f t="shared" si="3"/>
        <v>0</v>
      </c>
      <c r="X38" s="3">
        <f t="shared" si="4"/>
        <v>0</v>
      </c>
    </row>
    <row r="39" spans="2:24" ht="14.1" customHeight="1">
      <c r="B39" s="36"/>
      <c r="C39" s="23"/>
      <c r="D39" s="22"/>
      <c r="E39" s="23"/>
      <c r="F39" s="9"/>
      <c r="X39" s="3"/>
    </row>
    <row r="40" spans="2:24">
      <c r="B40" s="23"/>
      <c r="C40" s="23"/>
      <c r="D40" s="22"/>
      <c r="E40" s="23"/>
      <c r="F40" s="9"/>
    </row>
    <row r="41" spans="2:24">
      <c r="B41" s="2"/>
      <c r="C41" s="2"/>
      <c r="F41" s="9"/>
    </row>
    <row r="42" spans="2:24">
      <c r="F42" s="9"/>
    </row>
    <row r="43" spans="2:24">
      <c r="F43" s="9"/>
    </row>
    <row r="44" spans="2:24">
      <c r="F44" s="10"/>
    </row>
    <row r="45" spans="2:24">
      <c r="F45" s="10"/>
    </row>
  </sheetData>
  <sortState ref="C14:F38">
    <sortCondition descending="1" ref="F14:F38"/>
    <sortCondition ref="D14:D38"/>
  </sortState>
  <mergeCells count="9">
    <mergeCell ref="B10:C10"/>
    <mergeCell ref="B8:C8"/>
    <mergeCell ref="F2:F3"/>
    <mergeCell ref="H2:H3"/>
    <mergeCell ref="G4:G5"/>
    <mergeCell ref="G8:G9"/>
    <mergeCell ref="B9:C9"/>
    <mergeCell ref="E2:E3"/>
    <mergeCell ref="H4:H5"/>
  </mergeCells>
  <conditionalFormatting sqref="D8:D10">
    <cfRule type="cellIs" dxfId="116" priority="65" operator="equal">
      <formula>0</formula>
    </cfRule>
  </conditionalFormatting>
  <conditionalFormatting sqref="D12">
    <cfRule type="cellIs" dxfId="115" priority="64" operator="equal">
      <formula>0</formula>
    </cfRule>
  </conditionalFormatting>
  <conditionalFormatting sqref="G8">
    <cfRule type="cellIs" dxfId="114" priority="63" operator="equal">
      <formula>0</formula>
    </cfRule>
  </conditionalFormatting>
  <conditionalFormatting sqref="F8:F9">
    <cfRule type="cellIs" dxfId="113" priority="62" operator="equal">
      <formula>0</formula>
    </cfRule>
  </conditionalFormatting>
  <conditionalFormatting sqref="E8">
    <cfRule type="expression" dxfId="112" priority="61">
      <formula>D8&gt;0</formula>
    </cfRule>
  </conditionalFormatting>
  <conditionalFormatting sqref="E9">
    <cfRule type="expression" dxfId="111" priority="60">
      <formula>D9&gt;0</formula>
    </cfRule>
  </conditionalFormatting>
  <conditionalFormatting sqref="E10">
    <cfRule type="expression" dxfId="110" priority="59">
      <formula>D10&gt;0</formula>
    </cfRule>
  </conditionalFormatting>
  <conditionalFormatting sqref="E12">
    <cfRule type="expression" dxfId="109" priority="58">
      <formula>D12&gt;0</formula>
    </cfRule>
  </conditionalFormatting>
  <conditionalFormatting sqref="D3">
    <cfRule type="containsText" dxfId="108" priority="57" operator="containsText" text="Note ton">
      <formula>NOT(ISERROR(SEARCH("Note ton",D3)))</formula>
    </cfRule>
  </conditionalFormatting>
  <conditionalFormatting sqref="D4">
    <cfRule type="containsText" dxfId="107" priority="56" operator="containsText" text="Note ton">
      <formula>NOT(ISERROR(SEARCH("Note ton",D4)))</formula>
    </cfRule>
  </conditionalFormatting>
  <conditionalFormatting sqref="D5">
    <cfRule type="containsText" dxfId="106" priority="55" operator="containsText" text="Note ton">
      <formula>NOT(ISERROR(SEARCH("Note ton",D5)))</formula>
    </cfRule>
  </conditionalFormatting>
  <conditionalFormatting sqref="D6">
    <cfRule type="containsText" dxfId="105" priority="54" operator="containsText" text="Note ton">
      <formula>NOT(ISERROR(SEARCH("Note ton",D6)))</formula>
    </cfRule>
  </conditionalFormatting>
  <conditionalFormatting sqref="G6">
    <cfRule type="beginsWith" dxfId="104" priority="53" operator="beginsWith" text="note">
      <formula>LEFT(G6,LEN("note"))="note"</formula>
    </cfRule>
  </conditionalFormatting>
  <conditionalFormatting sqref="D23:D38">
    <cfRule type="expression" dxfId="103" priority="52">
      <formula>D23&gt;0</formula>
    </cfRule>
  </conditionalFormatting>
  <conditionalFormatting sqref="G4:G5">
    <cfRule type="beginsWith" dxfId="102" priority="40" operator="beginsWith" text="Il reste des ">
      <formula>LEFT(G4,LEN("Il reste des "))="Il reste des "</formula>
    </cfRule>
    <cfRule type="beginsWith" dxfId="101" priority="41" operator="beginsWith" text="Tous les">
      <formula>LEFT(G4,LEN("Tous les"))="Tous les"</formula>
    </cfRule>
    <cfRule type="containsText" dxfId="100" priority="42" operator="containsText" text="ATTENTION">
      <formula>NOT(ISERROR(SEARCH("ATTENTION",G4)))</formula>
    </cfRule>
  </conditionalFormatting>
  <conditionalFormatting sqref="D2">
    <cfRule type="beginsWith" dxfId="99" priority="39" operator="beginsWith" text="5          Note le nombre">
      <formula>LEFT(D2,LEN("5          Note le nombre"))="5          Note le nombre"</formula>
    </cfRule>
  </conditionalFormatting>
  <conditionalFormatting sqref="E2:E3">
    <cfRule type="expression" dxfId="98" priority="33">
      <formula>$F$2&gt;0</formula>
    </cfRule>
  </conditionalFormatting>
  <conditionalFormatting sqref="H4:H5">
    <cfRule type="beginsWith" dxfId="97" priority="30" operator="beginsWith" text="Il reste des ">
      <formula>LEFT(H4,LEN("Il reste des "))="Il reste des "</formula>
    </cfRule>
    <cfRule type="beginsWith" dxfId="96" priority="31" operator="beginsWith" text="Tous les">
      <formula>LEFT(H4,LEN("Tous les"))="Tous les"</formula>
    </cfRule>
    <cfRule type="containsText" dxfId="95" priority="32" operator="containsText" text="ATTENTION">
      <formula>NOT(ISERROR(SEARCH("ATTENTION",H4)))</formula>
    </cfRule>
  </conditionalFormatting>
  <conditionalFormatting sqref="D14:D22">
    <cfRule type="expression" dxfId="94" priority="28">
      <formula>D14&gt;0</formula>
    </cfRule>
  </conditionalFormatting>
  <conditionalFormatting sqref="E14:E38">
    <cfRule type="expression" dxfId="93" priority="18">
      <formula>$D14&gt;0</formula>
    </cfRule>
  </conditionalFormatting>
  <conditionalFormatting sqref="D14:D39">
    <cfRule type="duplicateValues" dxfId="92" priority="27"/>
  </conditionalFormatting>
  <conditionalFormatting sqref="V1:V1048576">
    <cfRule type="cellIs" dxfId="91" priority="17" operator="equal">
      <formula>0</formula>
    </cfRule>
  </conditionalFormatting>
  <conditionalFormatting sqref="V14:V38">
    <cfRule type="expression" dxfId="90" priority="16">
      <formula>C14="TB"</formula>
    </cfRule>
  </conditionalFormatting>
  <conditionalFormatting sqref="W13:X39">
    <cfRule type="cellIs" dxfId="89" priority="15" operator="equal">
      <formula>0</formula>
    </cfRule>
  </conditionalFormatting>
  <conditionalFormatting sqref="U14:U38">
    <cfRule type="expression" dxfId="88" priority="14">
      <formula>C14="TB"</formula>
    </cfRule>
  </conditionalFormatting>
  <conditionalFormatting sqref="F22:F37">
    <cfRule type="expression" dxfId="87" priority="12">
      <formula>AND(D22=0,F22&gt;0)</formula>
    </cfRule>
    <cfRule type="expression" dxfId="86" priority="13">
      <formula>AND(D22&gt;0,F22=0)</formula>
    </cfRule>
  </conditionalFormatting>
  <conditionalFormatting sqref="F14:F21">
    <cfRule type="expression" dxfId="85" priority="8">
      <formula>AND(D14=0,F14&gt;0)</formula>
    </cfRule>
    <cfRule type="expression" dxfId="84" priority="9">
      <formula>AND(D14&gt;0,F14=0)</formula>
    </cfRule>
  </conditionalFormatting>
  <conditionalFormatting sqref="B38">
    <cfRule type="expression" dxfId="83" priority="7">
      <formula>D38=0</formula>
    </cfRule>
  </conditionalFormatting>
  <conditionalFormatting sqref="B14:B37">
    <cfRule type="expression" dxfId="82" priority="5">
      <formula>D14=0</formula>
    </cfRule>
    <cfRule type="expression" dxfId="81" priority="6">
      <formula>D14&gt;0</formula>
    </cfRule>
  </conditionalFormatting>
  <conditionalFormatting sqref="U14:U38">
    <cfRule type="expression" dxfId="80" priority="4">
      <formula>V14=0</formula>
    </cfRule>
  </conditionalFormatting>
  <conditionalFormatting sqref="W9:W10">
    <cfRule type="cellIs" dxfId="79" priority="3" operator="equal">
      <formula>0</formula>
    </cfRule>
  </conditionalFormatting>
  <conditionalFormatting sqref="U14:U38">
    <cfRule type="expression" dxfId="78" priority="2">
      <formula>C14="DS - HD"</formula>
    </cfRule>
  </conditionalFormatting>
  <conditionalFormatting sqref="V14:V38">
    <cfRule type="expression" dxfId="77" priority="1">
      <formula>C14="DS - HD"</formula>
    </cfRule>
  </conditionalFormatting>
  <dataValidations count="3">
    <dataValidation type="list" allowBlank="1" showInputMessage="1" sqref="D39:D42 E40:E42">
      <formula1>IF(F30&lt;&gt;"",OFFSET(f_arb,MATCH(F30&amp;"*",f_arb,0)-1,,COUNTIF(f_arb,F30&amp;"*"),1),f_arb)</formula1>
    </dataValidation>
    <dataValidation type="list" allowBlank="1" showInputMessage="1" sqref="D14:D38">
      <formula1>IF(1010&lt;&gt;"",OFFSET(f_arb,MATCH(D14&amp;"*",f_arb,0)-1,,COUNTIF(f_arb,D14&amp;"*"),1),f_arb)</formula1>
    </dataValidation>
    <dataValidation type="list" allowBlank="1" showInputMessage="1" showErrorMessage="1" sqref="C14:C38">
      <formula1>TB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tabColor theme="0"/>
  </sheetPr>
  <dimension ref="A2:Q45"/>
  <sheetViews>
    <sheetView zoomScale="80" zoomScaleNormal="80" workbookViewId="0">
      <selection activeCell="B1" sqref="B1"/>
    </sheetView>
  </sheetViews>
  <sheetFormatPr baseColWidth="10" defaultRowHeight="12"/>
  <cols>
    <col min="1" max="1" width="27.5703125" style="1" customWidth="1"/>
    <col min="2" max="2" width="10.7109375" style="1" customWidth="1"/>
    <col min="3" max="3" width="5.7109375" style="1" customWidth="1"/>
    <col min="4" max="4" width="70.7109375" style="1" customWidth="1"/>
    <col min="5" max="5" width="5.7109375" style="2" customWidth="1"/>
    <col min="6" max="6" width="14.7109375" style="1" hidden="1" customWidth="1"/>
    <col min="7" max="7" width="42.5703125" style="1" hidden="1" customWidth="1"/>
    <col min="8" max="12" width="11.42578125" style="1" hidden="1" customWidth="1"/>
    <col min="13" max="13" width="11.42578125" style="3" hidden="1" customWidth="1"/>
    <col min="14" max="17" width="11.42578125" style="1" hidden="1" customWidth="1"/>
    <col min="18" max="28" width="11.42578125" style="1" customWidth="1"/>
    <col min="29" max="16384" width="11.42578125" style="1"/>
  </cols>
  <sheetData>
    <row r="2" spans="1:9" ht="12" customHeight="1">
      <c r="D2" s="2"/>
      <c r="E2" s="48"/>
      <c r="F2" s="42"/>
      <c r="G2" s="11"/>
      <c r="H2" s="43"/>
      <c r="I2" s="3"/>
    </row>
    <row r="3" spans="1:9" ht="12" customHeight="1">
      <c r="D3" s="2"/>
      <c r="E3" s="48"/>
      <c r="F3" s="42"/>
      <c r="G3" s="4"/>
      <c r="H3" s="43"/>
    </row>
    <row r="4" spans="1:9" ht="12" customHeight="1">
      <c r="D4" s="2"/>
      <c r="G4" s="44"/>
      <c r="H4" s="49"/>
    </row>
    <row r="5" spans="1:9" ht="12" customHeight="1">
      <c r="D5" s="2"/>
      <c r="G5" s="44"/>
      <c r="H5" s="50"/>
    </row>
    <row r="6" spans="1:9">
      <c r="D6" s="2"/>
      <c r="G6" s="2"/>
    </row>
    <row r="7" spans="1:9">
      <c r="B7" s="22"/>
      <c r="C7" s="22"/>
      <c r="D7" s="22"/>
      <c r="E7" s="23"/>
    </row>
    <row r="8" spans="1:9" ht="30" customHeight="1">
      <c r="B8" s="40"/>
      <c r="C8" s="41"/>
      <c r="D8" s="24"/>
      <c r="E8" s="25"/>
      <c r="F8" s="5"/>
      <c r="G8" s="45"/>
    </row>
    <row r="9" spans="1:9" ht="30" customHeight="1">
      <c r="B9" s="46"/>
      <c r="C9" s="47"/>
      <c r="D9" s="26"/>
      <c r="E9" s="25"/>
      <c r="F9" s="6"/>
      <c r="G9" s="45"/>
    </row>
    <row r="10" spans="1:9" ht="30" customHeight="1">
      <c r="B10" s="38"/>
      <c r="C10" s="39"/>
      <c r="D10" s="26"/>
      <c r="E10" s="25"/>
      <c r="F10" s="14"/>
      <c r="G10" s="7"/>
    </row>
    <row r="11" spans="1:9" ht="8.1" customHeight="1">
      <c r="B11" s="22"/>
      <c r="C11" s="22"/>
      <c r="D11" s="27"/>
      <c r="E11" s="28"/>
      <c r="F11" s="14"/>
      <c r="G11" s="8"/>
    </row>
    <row r="12" spans="1:9" ht="18">
      <c r="B12" s="22"/>
      <c r="C12" s="22"/>
      <c r="D12" s="29"/>
      <c r="E12" s="25"/>
      <c r="F12" s="14"/>
      <c r="G12" s="8"/>
    </row>
    <row r="13" spans="1:9" ht="20.100000000000001" customHeight="1">
      <c r="A13" s="3">
        <f>COUNTA(D14:D38)</f>
        <v>0</v>
      </c>
      <c r="B13" s="22"/>
      <c r="C13" s="22"/>
      <c r="D13" s="37"/>
      <c r="E13" s="23"/>
      <c r="F13" s="13"/>
    </row>
    <row r="14" spans="1:9" ht="18" customHeight="1">
      <c r="B14" s="30"/>
      <c r="C14" s="31"/>
      <c r="D14" s="32"/>
      <c r="E14" s="33"/>
      <c r="F14" s="12"/>
    </row>
    <row r="15" spans="1:9" ht="18" customHeight="1">
      <c r="B15" s="30"/>
      <c r="C15" s="31"/>
      <c r="D15" s="34"/>
      <c r="E15" s="33"/>
      <c r="F15" s="13"/>
    </row>
    <row r="16" spans="1:9" ht="18" customHeight="1">
      <c r="B16" s="30"/>
      <c r="C16" s="31"/>
      <c r="D16" s="34"/>
      <c r="E16" s="33"/>
      <c r="F16" s="13"/>
    </row>
    <row r="17" spans="2:6" ht="18" customHeight="1">
      <c r="B17" s="30"/>
      <c r="C17" s="31"/>
      <c r="D17" s="32"/>
      <c r="E17" s="33"/>
      <c r="F17" s="13"/>
    </row>
    <row r="18" spans="2:6" ht="18" customHeight="1">
      <c r="B18" s="30"/>
      <c r="C18" s="31"/>
      <c r="D18" s="34"/>
      <c r="E18" s="33"/>
      <c r="F18" s="13"/>
    </row>
    <row r="19" spans="2:6" ht="18" customHeight="1">
      <c r="B19" s="30"/>
      <c r="C19" s="31"/>
      <c r="D19" s="34"/>
      <c r="E19" s="33"/>
      <c r="F19" s="13"/>
    </row>
    <row r="20" spans="2:6" ht="18" customHeight="1">
      <c r="B20" s="30"/>
      <c r="C20" s="31"/>
      <c r="D20" s="34"/>
      <c r="E20" s="33"/>
      <c r="F20" s="13"/>
    </row>
    <row r="21" spans="2:6" ht="18" customHeight="1">
      <c r="B21" s="30"/>
      <c r="C21" s="31"/>
      <c r="D21" s="34"/>
      <c r="E21" s="33"/>
      <c r="F21" s="13"/>
    </row>
    <row r="22" spans="2:6" ht="18" customHeight="1">
      <c r="B22" s="30"/>
      <c r="C22" s="31"/>
      <c r="D22" s="32"/>
      <c r="E22" s="33"/>
      <c r="F22" s="13"/>
    </row>
    <row r="23" spans="2:6" ht="18" customHeight="1">
      <c r="B23" s="30"/>
      <c r="C23" s="31"/>
      <c r="D23" s="34"/>
      <c r="E23" s="33"/>
      <c r="F23" s="13"/>
    </row>
    <row r="24" spans="2:6" ht="18" customHeight="1">
      <c r="B24" s="30"/>
      <c r="C24" s="31"/>
      <c r="D24" s="32"/>
      <c r="E24" s="33"/>
      <c r="F24" s="13"/>
    </row>
    <row r="25" spans="2:6" ht="18" customHeight="1">
      <c r="B25" s="30"/>
      <c r="C25" s="31"/>
      <c r="D25" s="34"/>
      <c r="E25" s="33"/>
      <c r="F25" s="13"/>
    </row>
    <row r="26" spans="2:6" ht="18" customHeight="1">
      <c r="B26" s="30"/>
      <c r="C26" s="31"/>
      <c r="D26" s="34"/>
      <c r="E26" s="33"/>
      <c r="F26" s="13"/>
    </row>
    <row r="27" spans="2:6" ht="18" customHeight="1">
      <c r="B27" s="30"/>
      <c r="C27" s="31"/>
      <c r="D27" s="34"/>
      <c r="E27" s="33"/>
      <c r="F27" s="13"/>
    </row>
    <row r="28" spans="2:6" ht="18" customHeight="1">
      <c r="B28" s="30"/>
      <c r="C28" s="31"/>
      <c r="D28" s="34"/>
      <c r="E28" s="33"/>
      <c r="F28" s="13"/>
    </row>
    <row r="29" spans="2:6" ht="18" customHeight="1">
      <c r="B29" s="30"/>
      <c r="C29" s="31"/>
      <c r="D29" s="34"/>
      <c r="E29" s="33"/>
      <c r="F29" s="13"/>
    </row>
    <row r="30" spans="2:6" ht="18" customHeight="1">
      <c r="B30" s="30"/>
      <c r="C30" s="31"/>
      <c r="D30" s="32"/>
      <c r="E30" s="33"/>
      <c r="F30" s="13"/>
    </row>
    <row r="31" spans="2:6" ht="18" customHeight="1">
      <c r="B31" s="30"/>
      <c r="C31" s="31"/>
      <c r="D31" s="32"/>
      <c r="E31" s="33"/>
      <c r="F31" s="13"/>
    </row>
    <row r="32" spans="2:6" ht="18" customHeight="1">
      <c r="B32" s="30"/>
      <c r="C32" s="31"/>
      <c r="D32" s="32"/>
      <c r="E32" s="33"/>
      <c r="F32" s="13"/>
    </row>
    <row r="33" spans="2:6" ht="18" customHeight="1">
      <c r="B33" s="30"/>
      <c r="C33" s="31"/>
      <c r="D33" s="32"/>
      <c r="E33" s="33"/>
      <c r="F33" s="13"/>
    </row>
    <row r="34" spans="2:6" ht="18" customHeight="1">
      <c r="B34" s="30"/>
      <c r="C34" s="31"/>
      <c r="D34" s="32"/>
      <c r="E34" s="33"/>
      <c r="F34" s="13"/>
    </row>
    <row r="35" spans="2:6" ht="18" customHeight="1">
      <c r="B35" s="30"/>
      <c r="C35" s="31"/>
      <c r="D35" s="32"/>
      <c r="E35" s="33"/>
      <c r="F35" s="13"/>
    </row>
    <row r="36" spans="2:6" ht="18" customHeight="1">
      <c r="B36" s="30"/>
      <c r="C36" s="31"/>
      <c r="D36" s="32"/>
      <c r="E36" s="33"/>
      <c r="F36" s="13"/>
    </row>
    <row r="37" spans="2:6" ht="18" customHeight="1">
      <c r="B37" s="30"/>
      <c r="C37" s="31"/>
      <c r="D37" s="32"/>
      <c r="E37" s="33"/>
      <c r="F37" s="13"/>
    </row>
    <row r="38" spans="2:6" ht="18" customHeight="1">
      <c r="B38" s="35"/>
      <c r="C38" s="31"/>
      <c r="D38" s="32"/>
      <c r="E38" s="33"/>
      <c r="F38" s="13"/>
    </row>
    <row r="39" spans="2:6" ht="14.1" customHeight="1">
      <c r="B39" s="36"/>
      <c r="C39" s="23"/>
      <c r="D39" s="22"/>
      <c r="E39" s="23"/>
      <c r="F39" s="9"/>
    </row>
    <row r="40" spans="2:6">
      <c r="B40" s="23"/>
      <c r="C40" s="23"/>
      <c r="D40" s="22"/>
      <c r="E40" s="23"/>
      <c r="F40" s="9"/>
    </row>
    <row r="41" spans="2:6">
      <c r="B41" s="2"/>
      <c r="C41" s="2"/>
      <c r="F41" s="9"/>
    </row>
    <row r="42" spans="2:6">
      <c r="F42" s="9"/>
    </row>
    <row r="43" spans="2:6">
      <c r="F43" s="9"/>
    </row>
    <row r="44" spans="2:6">
      <c r="F44" s="10"/>
    </row>
    <row r="45" spans="2:6">
      <c r="F45" s="10"/>
    </row>
  </sheetData>
  <mergeCells count="9">
    <mergeCell ref="B10:C10"/>
    <mergeCell ref="E2:E3"/>
    <mergeCell ref="F2:F3"/>
    <mergeCell ref="H2:H3"/>
    <mergeCell ref="G4:G5"/>
    <mergeCell ref="H4:H5"/>
    <mergeCell ref="B8:C8"/>
    <mergeCell ref="G8:G9"/>
    <mergeCell ref="B9:C9"/>
  </mergeCells>
  <conditionalFormatting sqref="G8">
    <cfRule type="cellIs" dxfId="74" priority="83" operator="equal">
      <formula>0</formula>
    </cfRule>
  </conditionalFormatting>
  <conditionalFormatting sqref="F8:F9">
    <cfRule type="cellIs" dxfId="73" priority="82" operator="equal">
      <formula>0</formula>
    </cfRule>
  </conditionalFormatting>
  <conditionalFormatting sqref="G6">
    <cfRule type="beginsWith" dxfId="64" priority="73" operator="beginsWith" text="note">
      <formula>LEFT(G6,LEN("note"))="note"</formula>
    </cfRule>
  </conditionalFormatting>
  <conditionalFormatting sqref="G4:G5">
    <cfRule type="beginsWith" dxfId="62" priority="69" operator="beginsWith" text="Il reste des ">
      <formula>LEFT(G4,LEN("Il reste des "))="Il reste des "</formula>
    </cfRule>
    <cfRule type="beginsWith" dxfId="61" priority="70" operator="beginsWith" text="Tous les">
      <formula>LEFT(G4,LEN("Tous les"))="Tous les"</formula>
    </cfRule>
    <cfRule type="containsText" dxfId="60" priority="71" operator="containsText" text="ATTENTION">
      <formula>NOT(ISERROR(SEARCH("ATTENTION",G4)))</formula>
    </cfRule>
  </conditionalFormatting>
  <conditionalFormatting sqref="H4:H5">
    <cfRule type="beginsWith" dxfId="57" priority="64" operator="beginsWith" text="Il reste des ">
      <formula>LEFT(H4,LEN("Il reste des "))="Il reste des "</formula>
    </cfRule>
    <cfRule type="beginsWith" dxfId="56" priority="65" operator="beginsWith" text="Tous les">
      <formula>LEFT(H4,LEN("Tous les"))="Tous les"</formula>
    </cfRule>
    <cfRule type="containsText" dxfId="55" priority="66" operator="containsText" text="ATTENTION">
      <formula>NOT(ISERROR(SEARCH("ATTENTION",H4)))</formula>
    </cfRule>
  </conditionalFormatting>
  <conditionalFormatting sqref="F22:F37">
    <cfRule type="expression" dxfId="51" priority="55">
      <formula>AND(D22=0,F22&gt;0)</formula>
    </cfRule>
    <cfRule type="expression" dxfId="50" priority="56">
      <formula>AND(D22&gt;0,F22=0)</formula>
    </cfRule>
  </conditionalFormatting>
  <conditionalFormatting sqref="F14:F21">
    <cfRule type="expression" dxfId="49" priority="53">
      <formula>AND(D14=0,F14&gt;0)</formula>
    </cfRule>
    <cfRule type="expression" dxfId="48" priority="54">
      <formula>AND(D14&gt;0,F14=0)</formula>
    </cfRule>
  </conditionalFormatting>
  <conditionalFormatting sqref="D3">
    <cfRule type="containsText" dxfId="38" priority="39" operator="containsText" text="Note ton">
      <formula>NOT(ISERROR(SEARCH("Note ton",D3)))</formula>
    </cfRule>
  </conditionalFormatting>
  <conditionalFormatting sqref="D4">
    <cfRule type="containsText" dxfId="37" priority="38" operator="containsText" text="Note ton">
      <formula>NOT(ISERROR(SEARCH("Note ton",D4)))</formula>
    </cfRule>
  </conditionalFormatting>
  <conditionalFormatting sqref="D5">
    <cfRule type="containsText" dxfId="36" priority="37" operator="containsText" text="Note ton">
      <formula>NOT(ISERROR(SEARCH("Note ton",D5)))</formula>
    </cfRule>
  </conditionalFormatting>
  <conditionalFormatting sqref="D6">
    <cfRule type="containsText" dxfId="35" priority="36" operator="containsText" text="Note ton">
      <formula>NOT(ISERROR(SEARCH("Note ton",D6)))</formula>
    </cfRule>
  </conditionalFormatting>
  <conditionalFormatting sqref="D2">
    <cfRule type="beginsWith" dxfId="33" priority="34" operator="beginsWith" text="5          Note le nombre">
      <formula>LEFT(D2,LEN("5          Note le nombre"))="5          Note le nombre"</formula>
    </cfRule>
  </conditionalFormatting>
  <conditionalFormatting sqref="E2:E3">
    <cfRule type="expression" dxfId="32" priority="33">
      <formula>$F$2&gt;0</formula>
    </cfRule>
  </conditionalFormatting>
  <conditionalFormatting sqref="D8:D10">
    <cfRule type="cellIs" dxfId="12" priority="13" operator="equal">
      <formula>0</formula>
    </cfRule>
  </conditionalFormatting>
  <conditionalFormatting sqref="D12">
    <cfRule type="cellIs" dxfId="11" priority="12" operator="equal">
      <formula>0</formula>
    </cfRule>
  </conditionalFormatting>
  <conditionalFormatting sqref="E8">
    <cfRule type="expression" dxfId="10" priority="11">
      <formula>D8&gt;0</formula>
    </cfRule>
  </conditionalFormatting>
  <conditionalFormatting sqref="E9">
    <cfRule type="expression" dxfId="9" priority="10">
      <formula>D9&gt;0</formula>
    </cfRule>
  </conditionalFormatting>
  <conditionalFormatting sqref="E10">
    <cfRule type="expression" dxfId="8" priority="9">
      <formula>D10&gt;0</formula>
    </cfRule>
  </conditionalFormatting>
  <conditionalFormatting sqref="E12">
    <cfRule type="expression" dxfId="7" priority="8">
      <formula>D12&gt;0</formula>
    </cfRule>
  </conditionalFormatting>
  <conditionalFormatting sqref="D23:D38">
    <cfRule type="expression" dxfId="6" priority="7">
      <formula>D23&gt;0</formula>
    </cfRule>
  </conditionalFormatting>
  <conditionalFormatting sqref="D14:D22">
    <cfRule type="expression" dxfId="5" priority="6">
      <formula>D14&gt;0</formula>
    </cfRule>
  </conditionalFormatting>
  <conditionalFormatting sqref="E14:E38">
    <cfRule type="expression" dxfId="4" priority="4">
      <formula>$D14&gt;0</formula>
    </cfRule>
  </conditionalFormatting>
  <conditionalFormatting sqref="D14:D39">
    <cfRule type="duplicateValues" dxfId="3" priority="5"/>
  </conditionalFormatting>
  <conditionalFormatting sqref="B38">
    <cfRule type="expression" dxfId="2" priority="3">
      <formula>D38=0</formula>
    </cfRule>
  </conditionalFormatting>
  <conditionalFormatting sqref="B14:B37">
    <cfRule type="expression" dxfId="1" priority="1">
      <formula>D14=0</formula>
    </cfRule>
    <cfRule type="expression" dxfId="0" priority="2">
      <formula>D14&gt;0</formula>
    </cfRule>
  </conditionalFormatting>
  <dataValidations count="3">
    <dataValidation type="list" allowBlank="1" showInputMessage="1" showErrorMessage="1" sqref="C14:C38">
      <formula1>TB</formula1>
    </dataValidation>
    <dataValidation type="list" allowBlank="1" showInputMessage="1" sqref="D14:D38">
      <formula1>IF(1010&lt;&gt;"",OFFSET(f_arb,MATCH(D14&amp;"*",f_arb,0)-1,,COUNTIF(f_arb,D14&amp;"*"),1),f_arb)</formula1>
    </dataValidation>
    <dataValidation type="list" allowBlank="1" showInputMessage="1" sqref="E40:E42 D39:D42">
      <formula1>IF(F30&lt;&gt;"",OFFSET(f_arb,MATCH(F30&amp;"*",f_arb,0)-1,,COUNTIF(f_arb,F30&amp;"*"),1),f_arb)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Classement</vt:lpstr>
      <vt:lpstr>Modèle</vt:lpstr>
      <vt:lpstr>TB</vt:lpstr>
      <vt:lpstr>Classement!Zone_d_impression</vt:lpstr>
      <vt:lpstr>Modèle!Zone_d_impression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TRUCHON Regis</dc:creator>
  <cp:lastModifiedBy>Guy Blancher</cp:lastModifiedBy>
  <cp:lastPrinted>2018-09-12T03:32:50Z</cp:lastPrinted>
  <dcterms:created xsi:type="dcterms:W3CDTF">2014-04-09T13:57:04Z</dcterms:created>
  <dcterms:modified xsi:type="dcterms:W3CDTF">2018-09-12T03:34:26Z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TC040223879991</vt:lpwstr>
  </property>
</Properties>
</file>