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80" windowHeight="8655"/>
  </bookViews>
  <sheets>
    <sheet name="Feuil1" sheetId="1" r:id="rId1"/>
    <sheet name="Feuil2" sheetId="2" r:id="rId2"/>
    <sheet name="Feuil3" sheetId="3" r:id="rId3"/>
  </sheets>
  <definedNames>
    <definedName name="fer">Feuil1!$E$2:$E$12</definedName>
  </definedNames>
  <calcPr calcId="152511"/>
</workbook>
</file>

<file path=xl/calcChain.xml><?xml version="1.0" encoding="utf-8"?>
<calcChain xmlns="http://schemas.openxmlformats.org/spreadsheetml/2006/main">
  <c r="E4" i="2" l="1"/>
  <c r="E1" i="1"/>
  <c r="D1" i="1" s="1"/>
  <c r="G4" i="2"/>
  <c r="I4" i="2" s="1"/>
  <c r="K4" i="2" s="1"/>
  <c r="M4" i="2" s="1"/>
  <c r="O4" i="2" s="1"/>
  <c r="G3" i="1" l="1"/>
  <c r="E4" i="1"/>
  <c r="E8" i="1"/>
  <c r="E10" i="1"/>
  <c r="E12" i="1"/>
  <c r="E2" i="1"/>
  <c r="E5" i="1"/>
  <c r="E9" i="1"/>
  <c r="E11" i="1"/>
  <c r="E6" i="1" l="1"/>
  <c r="D3" i="2" s="1"/>
  <c r="E3" i="1"/>
  <c r="E7" i="1"/>
  <c r="M3" i="2" l="1"/>
  <c r="N3" i="2"/>
  <c r="E3" i="2"/>
  <c r="I3" i="2"/>
  <c r="H3" i="2"/>
  <c r="P3" i="2"/>
  <c r="G3" i="2"/>
  <c r="J3" i="2"/>
  <c r="O3" i="2"/>
  <c r="L3" i="2"/>
  <c r="K3" i="2"/>
  <c r="C3" i="2"/>
  <c r="F3" i="2"/>
</calcChain>
</file>

<file path=xl/sharedStrings.xml><?xml version="1.0" encoding="utf-8"?>
<sst xmlns="http://schemas.openxmlformats.org/spreadsheetml/2006/main" count="36" uniqueCount="24">
  <si>
    <t>Nombre SP par poste</t>
  </si>
  <si>
    <t>Jour sem</t>
  </si>
  <si>
    <t xml:space="preserve">Jour de l'an </t>
  </si>
  <si>
    <t>nuit sem</t>
  </si>
  <si>
    <t>Lundi de Pâques</t>
  </si>
  <si>
    <t>Dim. de Pâques</t>
  </si>
  <si>
    <t>jour we</t>
  </si>
  <si>
    <t>Fête du Travail</t>
  </si>
  <si>
    <t>nuit we</t>
  </si>
  <si>
    <t>Victoire 39/45</t>
  </si>
  <si>
    <t>jour férié</t>
  </si>
  <si>
    <t>Ascension</t>
  </si>
  <si>
    <t>nuit férié</t>
  </si>
  <si>
    <t>Lun de Pentecôte</t>
  </si>
  <si>
    <t>Fête Nationale</t>
  </si>
  <si>
    <t>Assomption</t>
  </si>
  <si>
    <t xml:space="preserve">Toussaint </t>
  </si>
  <si>
    <t>Armistice 14/18</t>
  </si>
  <si>
    <t>Noël</t>
  </si>
  <si>
    <t>jour</t>
  </si>
  <si>
    <t>nuit</t>
  </si>
  <si>
    <r>
      <t xml:space="preserve">exemple </t>
    </r>
    <r>
      <rPr>
        <sz val="10"/>
        <color theme="1"/>
        <rFont val="Wingdings 3"/>
        <family val="1"/>
        <charset val="2"/>
      </rPr>
      <t>a</t>
    </r>
  </si>
  <si>
    <t>h h h</t>
  </si>
  <si>
    <t>tableau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</si>
</sst>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 mmmm\ yyyy"/>
    <numFmt numFmtId="165" formatCode="dddd\ d\ mmm\ yyyy"/>
    <numFmt numFmtId="166" formatCode="&quot;Fériés &quot;0000"/>
  </numFmts>
  <fonts count="14" x14ac:knownFonts="1">
    <font>
      <sz val="10"/>
      <color theme="1"/>
      <name val="Arial"/>
      <family val="2"/>
    </font>
    <font>
      <sz val="10"/>
      <name val="Arial"/>
    </font>
    <font>
      <sz val="10"/>
      <name val="Arial"/>
      <family val="2"/>
    </font>
    <font>
      <sz val="9"/>
      <name val="Andalus"/>
      <family val="1"/>
    </font>
    <font>
      <b/>
      <sz val="9"/>
      <color theme="1"/>
      <name val="Andalus"/>
      <family val="1"/>
    </font>
    <font>
      <sz val="9"/>
      <color theme="1"/>
      <name val="Andalus"/>
      <family val="1"/>
    </font>
    <font>
      <b/>
      <sz val="10"/>
      <name val="Arial"/>
      <family val="2"/>
    </font>
    <font>
      <b/>
      <sz val="10"/>
      <color indexed="18"/>
      <name val="Arial"/>
      <family val="2"/>
    </font>
    <font>
      <sz val="9"/>
      <color rgb="FF0070C0"/>
      <name val="Arial Unicode MS"/>
      <family val="2"/>
    </font>
    <font>
      <sz val="11"/>
      <color rgb="FF0070C0"/>
      <name val="Calibri"/>
      <family val="2"/>
      <scheme val="minor"/>
    </font>
    <font>
      <sz val="10"/>
      <color rgb="FF0070C0"/>
      <name val="Arial Unicode MS"/>
      <family val="2"/>
    </font>
    <font>
      <sz val="8"/>
      <color theme="1"/>
      <name val="Arial"/>
      <family val="2"/>
    </font>
    <font>
      <sz val="10"/>
      <color theme="1"/>
      <name val="Wingdings 3"/>
      <family val="1"/>
      <charset val="2"/>
    </font>
    <font>
      <sz val="10"/>
      <name val="Wingdings 3"/>
      <family val="1"/>
      <charset val="2"/>
    </font>
  </fonts>
  <fills count="9">
    <fill>
      <patternFill patternType="none"/>
    </fill>
    <fill>
      <patternFill patternType="gray125"/>
    </fill>
    <fill>
      <gradientFill>
        <stop position="0">
          <color theme="0"/>
        </stop>
        <stop position="0.5">
          <color theme="0" tint="-5.0965910824915313E-2"/>
        </stop>
        <stop position="1">
          <color theme="0"/>
        </stop>
      </gradientFill>
    </fill>
    <fill>
      <gradientFill>
        <stop position="0">
          <color theme="0"/>
        </stop>
        <stop position="0.5">
          <color rgb="FF99FF99"/>
        </stop>
        <stop position="1">
          <color theme="0"/>
        </stop>
      </gradientFill>
    </fill>
    <fill>
      <gradientFill>
        <stop position="0">
          <color theme="0"/>
        </stop>
        <stop position="0.5">
          <color rgb="FFCCECFF"/>
        </stop>
        <stop position="1">
          <color theme="0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6" fillId="0" borderId="0" xfId="1" applyFont="1" applyAlignment="1">
      <alignment vertical="center"/>
    </xf>
    <xf numFmtId="0" fontId="2" fillId="5" borderId="15" xfId="1" applyFont="1" applyFill="1" applyBorder="1" applyAlignment="1">
      <alignment vertical="center"/>
    </xf>
    <xf numFmtId="0" fontId="1" fillId="5" borderId="3" xfId="1" applyFill="1" applyBorder="1" applyAlignment="1">
      <alignment horizontal="center" vertical="center"/>
    </xf>
    <xf numFmtId="0" fontId="2" fillId="6" borderId="6" xfId="1" applyFont="1" applyFill="1" applyBorder="1" applyAlignment="1">
      <alignment vertical="center"/>
    </xf>
    <xf numFmtId="0" fontId="1" fillId="6" borderId="2" xfId="1" applyFill="1" applyBorder="1" applyAlignment="1">
      <alignment horizontal="center" vertical="center"/>
    </xf>
    <xf numFmtId="0" fontId="2" fillId="6" borderId="15" xfId="1" applyFont="1" applyFill="1" applyBorder="1" applyAlignment="1">
      <alignment vertical="center"/>
    </xf>
    <xf numFmtId="0" fontId="1" fillId="6" borderId="3" xfId="1" applyFill="1" applyBorder="1" applyAlignment="1">
      <alignment horizontal="center" vertical="center"/>
    </xf>
    <xf numFmtId="0" fontId="2" fillId="7" borderId="15" xfId="1" applyFont="1" applyFill="1" applyBorder="1" applyAlignment="1">
      <alignment vertical="center"/>
    </xf>
    <xf numFmtId="0" fontId="1" fillId="7" borderId="3" xfId="1" applyFill="1" applyBorder="1" applyAlignment="1">
      <alignment horizontal="center" vertical="center"/>
    </xf>
    <xf numFmtId="0" fontId="2" fillId="7" borderId="17" xfId="1" applyFont="1" applyFill="1" applyBorder="1" applyAlignment="1">
      <alignment vertical="center"/>
    </xf>
    <xf numFmtId="0" fontId="1" fillId="7" borderId="4" xfId="1" applyFill="1" applyBorder="1" applyAlignment="1">
      <alignment horizontal="center" vertical="center"/>
    </xf>
    <xf numFmtId="166" fontId="7" fillId="8" borderId="18" xfId="1" quotePrefix="1" applyNumberFormat="1" applyFont="1" applyFill="1" applyBorder="1" applyAlignment="1">
      <alignment horizontal="center" vertical="center"/>
    </xf>
    <xf numFmtId="14" fontId="8" fillId="6" borderId="1" xfId="1" applyNumberFormat="1" applyFont="1" applyFill="1" applyBorder="1" applyAlignment="1">
      <alignment horizontal="left" vertical="center"/>
    </xf>
    <xf numFmtId="14" fontId="8" fillId="6" borderId="16" xfId="1" applyNumberFormat="1" applyFont="1" applyFill="1" applyBorder="1" applyAlignment="1">
      <alignment horizontal="left" vertical="center"/>
    </xf>
    <xf numFmtId="14" fontId="10" fillId="0" borderId="6" xfId="1" applyNumberFormat="1" applyFont="1" applyBorder="1" applyAlignment="1">
      <alignment vertical="center"/>
    </xf>
    <xf numFmtId="14" fontId="9" fillId="0" borderId="1" xfId="1" applyNumberFormat="1" applyFont="1" applyBorder="1" applyAlignment="1">
      <alignment horizontal="center"/>
    </xf>
    <xf numFmtId="14" fontId="10" fillId="0" borderId="15" xfId="1" applyNumberFormat="1" applyFont="1" applyBorder="1" applyAlignment="1">
      <alignment vertical="center"/>
    </xf>
    <xf numFmtId="14" fontId="8" fillId="6" borderId="19" xfId="1" applyNumberFormat="1" applyFont="1" applyFill="1" applyBorder="1" applyAlignment="1">
      <alignment horizontal="left" vertical="center"/>
    </xf>
    <xf numFmtId="0" fontId="2" fillId="0" borderId="0" xfId="1" applyFont="1"/>
    <xf numFmtId="0" fontId="3" fillId="3" borderId="9" xfId="1" applyFont="1" applyFill="1" applyBorder="1" applyAlignment="1">
      <alignment horizontal="center" vertical="center"/>
    </xf>
    <xf numFmtId="0" fontId="3" fillId="4" borderId="10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vertical="center"/>
    </xf>
    <xf numFmtId="0" fontId="5" fillId="4" borderId="10" xfId="1" applyFont="1" applyFill="1" applyBorder="1" applyAlignment="1">
      <alignment vertical="center"/>
    </xf>
    <xf numFmtId="0" fontId="5" fillId="3" borderId="11" xfId="1" applyFont="1" applyFill="1" applyBorder="1" applyAlignment="1">
      <alignment vertical="center"/>
    </xf>
    <xf numFmtId="0" fontId="5" fillId="4" borderId="12" xfId="1" applyFont="1" applyFill="1" applyBorder="1" applyAlignment="1">
      <alignment vertical="center"/>
    </xf>
    <xf numFmtId="0" fontId="3" fillId="4" borderId="5" xfId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vertical="center"/>
    </xf>
    <xf numFmtId="0" fontId="5" fillId="4" borderId="14" xfId="1" applyFont="1" applyFill="1" applyBorder="1" applyAlignment="1">
      <alignment vertical="center"/>
    </xf>
    <xf numFmtId="14" fontId="9" fillId="6" borderId="1" xfId="1" applyNumberFormat="1" applyFont="1" applyFill="1" applyBorder="1" applyAlignment="1">
      <alignment horizontal="center" vertical="center"/>
    </xf>
    <xf numFmtId="14" fontId="9" fillId="6" borderId="16" xfId="1" applyNumberFormat="1" applyFont="1" applyFill="1" applyBorder="1" applyAlignment="1">
      <alignment horizontal="center" vertical="center"/>
    </xf>
    <xf numFmtId="14" fontId="9" fillId="6" borderId="19" xfId="1" applyNumberFormat="1" applyFont="1" applyFill="1" applyBorder="1" applyAlignment="1">
      <alignment horizontal="center" vertical="center"/>
    </xf>
    <xf numFmtId="0" fontId="1" fillId="0" borderId="0" xfId="1" applyNumberForma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1" applyFont="1"/>
    <xf numFmtId="165" fontId="4" fillId="2" borderId="7" xfId="1" applyNumberFormat="1" applyFont="1" applyFill="1" applyBorder="1" applyAlignment="1">
      <alignment horizontal="center" vertical="center"/>
    </xf>
    <xf numFmtId="165" fontId="4" fillId="2" borderId="13" xfId="1" applyNumberFormat="1" applyFont="1" applyFill="1" applyBorder="1" applyAlignment="1">
      <alignment horizontal="center" vertical="center"/>
    </xf>
    <xf numFmtId="165" fontId="4" fillId="2" borderId="8" xfId="1" applyNumberFormat="1" applyFont="1" applyFill="1" applyBorder="1" applyAlignment="1">
      <alignment horizontal="center" vertical="center"/>
    </xf>
    <xf numFmtId="164" fontId="4" fillId="2" borderId="7" xfId="1" applyNumberFormat="1" applyFont="1" applyFill="1" applyBorder="1" applyAlignment="1">
      <alignment horizontal="center" vertical="center"/>
    </xf>
    <xf numFmtId="164" fontId="4" fillId="2" borderId="8" xfId="1" applyNumberFormat="1" applyFont="1" applyFill="1" applyBorder="1" applyAlignment="1">
      <alignment horizontal="center" vertical="center"/>
    </xf>
    <xf numFmtId="0" fontId="1" fillId="6" borderId="20" xfId="1" applyFill="1" applyBorder="1" applyAlignment="1">
      <alignment horizontal="center" vertical="center"/>
    </xf>
    <xf numFmtId="0" fontId="1" fillId="6" borderId="0" xfId="1" applyFill="1" applyBorder="1" applyAlignment="1">
      <alignment horizontal="center" vertical="center"/>
    </xf>
    <xf numFmtId="0" fontId="1" fillId="6" borderId="21" xfId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742950</xdr:colOff>
      <xdr:row>6</xdr:row>
      <xdr:rowOff>38100</xdr:rowOff>
    </xdr:from>
    <xdr:ext cx="7681590" cy="1470146"/>
    <xdr:sp macro="" textlink="">
      <xdr:nvSpPr>
        <xdr:cNvPr id="2" name="ZoneTexte 1"/>
        <xdr:cNvSpPr txBox="1"/>
      </xdr:nvSpPr>
      <xdr:spPr>
        <a:xfrm>
          <a:off x="3028950" y="1181100"/>
          <a:ext cx="7681590" cy="1470146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J'aimerai  récupérer  sur la ligne 3 les chiffres corespondant au tableau de référence en feuil</a:t>
          </a:r>
          <a:r>
            <a:rPr lang="fr-FR" sz="1100" baseline="0"/>
            <a:t> 1 soit en formule ou VBA peu importe.</a:t>
          </a:r>
        </a:p>
        <a:p>
          <a:r>
            <a:rPr lang="fr-FR" sz="1100" baseline="0"/>
            <a:t>Exemple :</a:t>
          </a:r>
        </a:p>
        <a:p>
          <a:r>
            <a:rPr lang="fr-FR" sz="1100" baseline="0"/>
            <a:t>si c'est un jour en semaine en journée c'est égal à 2</a:t>
          </a:r>
        </a:p>
        <a:p>
          <a:r>
            <a:rPr lang="fr-FR" sz="1100" baseline="0"/>
            <a:t>si c'est un jour en semaine de nuit c'est égal à 3</a:t>
          </a:r>
        </a:p>
        <a:p>
          <a:r>
            <a:rPr lang="fr-FR" sz="1100" baseline="0"/>
            <a:t>si c'est en W.E (sam et dim) en journée c'est égal à 4</a:t>
          </a:r>
        </a:p>
        <a:p>
          <a:r>
            <a:rPr lang="fr-FR" sz="1100" baseline="0"/>
            <a:t>si c'est en W.E (sam et dim) en nuit c'est égal à 3</a:t>
          </a:r>
        </a:p>
        <a:p>
          <a:r>
            <a:rPr lang="fr-FR" sz="1100" baseline="0"/>
            <a:t>si c'est un jour férié en journée c'est égal à 4</a:t>
          </a:r>
        </a:p>
        <a:p>
          <a:r>
            <a:rPr lang="fr-FR" sz="1100" baseline="0"/>
            <a:t>si c'est un jour férié en nuit c'est égal à 3 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F21" sqref="F21"/>
    </sheetView>
  </sheetViews>
  <sheetFormatPr baseColWidth="10" defaultRowHeight="12.75" x14ac:dyDescent="0.2"/>
  <cols>
    <col min="4" max="4" width="12.140625" bestFit="1" customWidth="1"/>
  </cols>
  <sheetData>
    <row r="1" spans="1:7" x14ac:dyDescent="0.2">
      <c r="A1" s="2" t="s">
        <v>0</v>
      </c>
      <c r="B1" s="1"/>
      <c r="C1" s="1"/>
      <c r="D1" s="13">
        <f>E1</f>
        <v>2014</v>
      </c>
      <c r="E1" s="33">
        <f>YEAR(Feuil2!C4)</f>
        <v>2014</v>
      </c>
      <c r="F1" s="1"/>
      <c r="G1" s="1"/>
    </row>
    <row r="2" spans="1:7" ht="15" x14ac:dyDescent="0.2">
      <c r="A2" s="5" t="s">
        <v>1</v>
      </c>
      <c r="B2" s="41">
        <v>1</v>
      </c>
      <c r="C2" s="6">
        <v>2</v>
      </c>
      <c r="D2" s="14" t="s">
        <v>2</v>
      </c>
      <c r="E2" s="30">
        <f>DATE(E1,1,1)</f>
        <v>41640</v>
      </c>
      <c r="F2" s="1"/>
      <c r="G2" s="1"/>
    </row>
    <row r="3" spans="1:7" ht="15" x14ac:dyDescent="0.25">
      <c r="A3" s="7" t="s">
        <v>3</v>
      </c>
      <c r="B3" s="42">
        <v>2</v>
      </c>
      <c r="C3" s="8">
        <v>3</v>
      </c>
      <c r="D3" s="15" t="s">
        <v>4</v>
      </c>
      <c r="E3" s="31">
        <f>G3+1</f>
        <v>41750</v>
      </c>
      <c r="F3" s="16" t="s">
        <v>5</v>
      </c>
      <c r="G3" s="17">
        <f>FLOOR(DATE(E1,5,DAY(MINUTE(E1/38)/2+56)),7)-34</f>
        <v>41749</v>
      </c>
    </row>
    <row r="4" spans="1:7" ht="15" x14ac:dyDescent="0.2">
      <c r="A4" s="3" t="s">
        <v>6</v>
      </c>
      <c r="B4" s="42">
        <v>3</v>
      </c>
      <c r="C4" s="4">
        <v>4</v>
      </c>
      <c r="D4" s="15" t="s">
        <v>7</v>
      </c>
      <c r="E4" s="31">
        <f>DATE(E1,5,1)</f>
        <v>41760</v>
      </c>
      <c r="F4" s="18"/>
      <c r="G4" s="1"/>
    </row>
    <row r="5" spans="1:7" ht="15" x14ac:dyDescent="0.2">
      <c r="A5" s="3" t="s">
        <v>8</v>
      </c>
      <c r="B5" s="42">
        <v>4</v>
      </c>
      <c r="C5" s="4">
        <v>3</v>
      </c>
      <c r="D5" s="15" t="s">
        <v>9</v>
      </c>
      <c r="E5" s="31">
        <f>DATE(E1,5,8)</f>
        <v>41767</v>
      </c>
      <c r="F5" s="1"/>
      <c r="G5" s="1"/>
    </row>
    <row r="6" spans="1:7" ht="15" x14ac:dyDescent="0.2">
      <c r="A6" s="9" t="s">
        <v>10</v>
      </c>
      <c r="B6" s="42">
        <v>5</v>
      </c>
      <c r="C6" s="10">
        <v>4</v>
      </c>
      <c r="D6" s="15" t="s">
        <v>11</v>
      </c>
      <c r="E6" s="31">
        <f>G3+39</f>
        <v>41788</v>
      </c>
      <c r="F6" s="1"/>
      <c r="G6" s="1"/>
    </row>
    <row r="7" spans="1:7" ht="15" x14ac:dyDescent="0.2">
      <c r="A7" s="11" t="s">
        <v>12</v>
      </c>
      <c r="B7" s="43">
        <v>6</v>
      </c>
      <c r="C7" s="12">
        <v>3</v>
      </c>
      <c r="D7" s="15" t="s">
        <v>13</v>
      </c>
      <c r="E7" s="31">
        <f>G3+50</f>
        <v>41799</v>
      </c>
      <c r="F7" s="1"/>
      <c r="G7" s="1"/>
    </row>
    <row r="8" spans="1:7" ht="15" x14ac:dyDescent="0.2">
      <c r="A8" s="1"/>
      <c r="B8" s="1"/>
      <c r="C8" s="1"/>
      <c r="D8" s="15" t="s">
        <v>14</v>
      </c>
      <c r="E8" s="31">
        <f>DATE(E1,7,14)</f>
        <v>41834</v>
      </c>
      <c r="F8" s="1"/>
      <c r="G8" s="1"/>
    </row>
    <row r="9" spans="1:7" ht="15" x14ac:dyDescent="0.2">
      <c r="B9" s="35" t="s">
        <v>22</v>
      </c>
      <c r="C9" s="1"/>
      <c r="D9" s="15" t="s">
        <v>15</v>
      </c>
      <c r="E9" s="31">
        <f>DATE(E1,8,15)</f>
        <v>41866</v>
      </c>
      <c r="F9" s="1"/>
      <c r="G9" s="1"/>
    </row>
    <row r="10" spans="1:7" ht="15" x14ac:dyDescent="0.2">
      <c r="A10" s="1"/>
      <c r="B10" s="20" t="s">
        <v>23</v>
      </c>
      <c r="C10" s="1"/>
      <c r="D10" s="15" t="s">
        <v>16</v>
      </c>
      <c r="E10" s="31">
        <f>DATE(E1,11,1)</f>
        <v>41944</v>
      </c>
      <c r="F10" s="1"/>
      <c r="G10" s="1"/>
    </row>
    <row r="11" spans="1:7" ht="15" x14ac:dyDescent="0.2">
      <c r="A11" s="1"/>
      <c r="B11" s="1"/>
      <c r="C11" s="1"/>
      <c r="D11" s="15" t="s">
        <v>17</v>
      </c>
      <c r="E11" s="31">
        <f>DATE(E1,11,11)</f>
        <v>41954</v>
      </c>
      <c r="F11" s="1"/>
      <c r="G11" s="1"/>
    </row>
    <row r="12" spans="1:7" ht="15" x14ac:dyDescent="0.2">
      <c r="A12" s="1"/>
      <c r="B12" s="1"/>
      <c r="C12" s="1"/>
      <c r="D12" s="19" t="s">
        <v>18</v>
      </c>
      <c r="E12" s="32">
        <f>DATE(E1,12,25)</f>
        <v>41998</v>
      </c>
      <c r="F12" s="1"/>
      <c r="G1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9"/>
  <sheetViews>
    <sheetView workbookViewId="0">
      <selection activeCell="E26" sqref="E26"/>
    </sheetView>
  </sheetViews>
  <sheetFormatPr baseColWidth="10" defaultRowHeight="12.75" x14ac:dyDescent="0.2"/>
  <sheetData>
    <row r="3" spans="2:16" ht="13.5" thickBot="1" x14ac:dyDescent="0.25">
      <c r="B3" t="s">
        <v>21</v>
      </c>
      <c r="C3" s="34">
        <f>IF(ISERROR(VLOOKUP(C4,fer,1,FALSE))=TRUE,IF(NETWORKDAYS(C$4,C$4,fer)&gt;0,IF(C5="jour",Feuil1!$B$2,Feuil1!$B$3),IF(C5="jour",Feuil1!$B$4,Feuil1!$B$5)),IF(C5="jour",Feuil1!$B$6,Feuil1!$B$7))</f>
        <v>5</v>
      </c>
      <c r="D3" s="34">
        <f>IF(ISERROR(VLOOKUP(C4,fer,1,FALSE))=TRUE,IF(NETWORKDAYS(C$4,C$4,fer)&gt;0,IF(D5="jour",Feuil1!$B$2,Feuil1!$B$3),IF(D5="jour",Feuil1!$B$4,Feuil1!$B$5)),IF(D5="jour",Feuil1!$B$6,Feuil1!$B$7))</f>
        <v>6</v>
      </c>
      <c r="E3" s="34">
        <f>IF(ISERROR(VLOOKUP(E4,fer,1,FALSE))=TRUE,IF(NETWORKDAYS(E$4,E$4,fer)&gt;0,IF(E5="jour",Feuil1!$B$2,Feuil1!$B$3),IF(E5="jour",Feuil1!$B$4,Feuil1!$B$5)),IF(E5="jour",Feuil1!$B$6,Feuil1!$B$7))</f>
        <v>1</v>
      </c>
      <c r="F3" s="34">
        <f>IF(ISERROR(VLOOKUP(E4,fer,1,FALSE))=TRUE,IF(NETWORKDAYS(E$4,E$4,fer)&gt;0,IF(F5="jour",Feuil1!$B$2,Feuil1!$B$3),IF(F5="jour",Feuil1!$B$4,Feuil1!$B$5)),IF(F5="jour",Feuil1!$B$6,Feuil1!$B$7))</f>
        <v>2</v>
      </c>
      <c r="G3" s="34">
        <f>IF(ISERROR(VLOOKUP(G4,fer,1,FALSE))=TRUE,IF(NETWORKDAYS(G$4,G$4,fer)&gt;0,IF(G5="jour",Feuil1!$B$2,Feuil1!$B$3),IF(G5="jour",Feuil1!$B$4,Feuil1!$B$5)),IF(G5="jour",Feuil1!$B$6,Feuil1!$B$7))</f>
        <v>3</v>
      </c>
      <c r="H3" s="34">
        <f>IF(ISERROR(VLOOKUP(G4,fer,1,FALSE))=TRUE,IF(NETWORKDAYS(G$4,G$4,fer)&gt;0,IF(H5="jour",Feuil1!$B$2,Feuil1!$B$3),IF(H5="jour",Feuil1!$B$4,Feuil1!$B$5)),IF(H5="jour",Feuil1!$B$6,Feuil1!$B$7))</f>
        <v>4</v>
      </c>
      <c r="I3" s="34">
        <f>IF(ISERROR(VLOOKUP(I4,fer,1,FALSE))=TRUE,IF(NETWORKDAYS(I$4,I$4,fer)&gt;0,IF(I5="jour",Feuil1!$B$2,Feuil1!$B$3),IF(I5="jour",Feuil1!$B$4,Feuil1!$B$5)),IF(I5="jour",Feuil1!$B$6,Feuil1!$B$7))</f>
        <v>3</v>
      </c>
      <c r="J3" s="34">
        <f>IF(ISERROR(VLOOKUP(I4,fer,1,FALSE))=TRUE,IF(NETWORKDAYS(I$4,I$4,fer)&gt;0,IF(J5="jour",Feuil1!$B$2,Feuil1!$B$3),IF(J5="jour",Feuil1!$B$4,Feuil1!$B$5)),IF(J5="jour",Feuil1!$B$6,Feuil1!$B$7))</f>
        <v>4</v>
      </c>
      <c r="K3" s="34">
        <f>IF(ISERROR(VLOOKUP(K4,fer,1,FALSE))=TRUE,IF(NETWORKDAYS(K$4,K$4,fer)&gt;0,IF(K5="jour",Feuil1!$B$2,Feuil1!$B$3),IF(K5="jour",Feuil1!$B$4,Feuil1!$B$5)),IF(K5="jour",Feuil1!$B$6,Feuil1!$B$7))</f>
        <v>1</v>
      </c>
      <c r="L3" s="34">
        <f>IF(ISERROR(VLOOKUP(K4,fer,1,FALSE))=TRUE,IF(NETWORKDAYS(K$4,K$4,fer)&gt;0,IF(L5="jour",Feuil1!$B$2,Feuil1!$B$3),IF(L5="jour",Feuil1!$B$4,Feuil1!$B$5)),IF(L5="jour",Feuil1!$B$6,Feuil1!$B$7))</f>
        <v>2</v>
      </c>
      <c r="M3" s="34">
        <f>IF(ISERROR(VLOOKUP(M4,fer,1,FALSE))=TRUE,IF(NETWORKDAYS(M$4,M$4,fer)&gt;0,IF(M5="jour",Feuil1!$B$2,Feuil1!$B$3),IF(M5="jour",Feuil1!$B$4,Feuil1!$B$5)),IF(M5="jour",Feuil1!$B$6,Feuil1!$B$7))</f>
        <v>1</v>
      </c>
      <c r="N3" s="34">
        <f>IF(ISERROR(VLOOKUP(M4,fer,1,FALSE))=TRUE,IF(NETWORKDAYS(M$4,M$4,fer)&gt;0,IF(N5="jour",Feuil1!$B$2,Feuil1!$B$3),IF(N5="jour",Feuil1!$B$4,Feuil1!$B$5)),IF(N5="jour",Feuil1!$B$6,Feuil1!$B$7))</f>
        <v>2</v>
      </c>
      <c r="O3" s="34">
        <f>IF(ISERROR(VLOOKUP(O4,fer,1,FALSE))=TRUE,IF(NETWORKDAYS(O$4,O$4,fer)&gt;0,IF(O5="jour",Feuil1!$B$2,Feuil1!$B$3),IF(O5="jour",Feuil1!$B$4,Feuil1!$B$5)),IF(O5="jour",Feuil1!$B$6,Feuil1!$B$7))</f>
        <v>1</v>
      </c>
      <c r="P3" s="34">
        <f>IF(ISERROR(VLOOKUP(O4,fer,1,FALSE))=TRUE,IF(NETWORKDAYS(O$4,O$4,fer)&gt;0,IF(P5="jour",Feuil1!$B$2,Feuil1!$B$3),IF(P5="jour",Feuil1!$B$4,Feuil1!$B$5)),IF(P5="jour",Feuil1!$B$6,Feuil1!$B$7))</f>
        <v>2</v>
      </c>
    </row>
    <row r="4" spans="2:16" ht="19.5" x14ac:dyDescent="0.2">
      <c r="C4" s="39">
        <v>41760</v>
      </c>
      <c r="D4" s="40"/>
      <c r="E4" s="36">
        <f>C4+1</f>
        <v>41761</v>
      </c>
      <c r="F4" s="37"/>
      <c r="G4" s="36">
        <f t="shared" ref="G4" si="0">E4+1</f>
        <v>41762</v>
      </c>
      <c r="H4" s="37"/>
      <c r="I4" s="36">
        <f t="shared" ref="I4" si="1">G4+1</f>
        <v>41763</v>
      </c>
      <c r="J4" s="37"/>
      <c r="K4" s="36">
        <f t="shared" ref="K4" si="2">I4+1</f>
        <v>41764</v>
      </c>
      <c r="L4" s="37"/>
      <c r="M4" s="36">
        <f t="shared" ref="M4" si="3">K4+1</f>
        <v>41765</v>
      </c>
      <c r="N4" s="37"/>
      <c r="O4" s="36">
        <f t="shared" ref="O4" si="4">M4+1</f>
        <v>41766</v>
      </c>
      <c r="P4" s="38"/>
    </row>
    <row r="5" spans="2:16" ht="12" customHeight="1" x14ac:dyDescent="0.2">
      <c r="C5" s="21" t="s">
        <v>19</v>
      </c>
      <c r="D5" s="22" t="s">
        <v>20</v>
      </c>
      <c r="E5" s="21" t="s">
        <v>19</v>
      </c>
      <c r="F5" s="27" t="s">
        <v>20</v>
      </c>
      <c r="G5" s="21" t="s">
        <v>19</v>
      </c>
      <c r="H5" s="22" t="s">
        <v>20</v>
      </c>
      <c r="I5" s="21" t="s">
        <v>19</v>
      </c>
      <c r="J5" s="22" t="s">
        <v>20</v>
      </c>
      <c r="K5" s="21" t="s">
        <v>19</v>
      </c>
      <c r="L5" s="22" t="s">
        <v>20</v>
      </c>
      <c r="M5" s="21" t="s">
        <v>19</v>
      </c>
      <c r="N5" s="22" t="s">
        <v>20</v>
      </c>
      <c r="O5" s="21" t="s">
        <v>19</v>
      </c>
      <c r="P5" s="22" t="s">
        <v>20</v>
      </c>
    </row>
    <row r="6" spans="2:16" ht="19.5" x14ac:dyDescent="0.2">
      <c r="C6" s="23"/>
      <c r="D6" s="24"/>
      <c r="E6" s="23"/>
      <c r="F6" s="28"/>
      <c r="G6" s="23"/>
      <c r="H6" s="24"/>
      <c r="I6" s="23"/>
      <c r="J6" s="24"/>
      <c r="K6" s="23"/>
      <c r="L6" s="24"/>
      <c r="M6" s="23"/>
      <c r="N6" s="24"/>
      <c r="O6" s="23"/>
      <c r="P6" s="24"/>
    </row>
    <row r="7" spans="2:16" ht="19.5" x14ac:dyDescent="0.2">
      <c r="C7" s="23"/>
      <c r="D7" s="24"/>
      <c r="E7" s="23"/>
      <c r="F7" s="28"/>
      <c r="G7" s="23"/>
      <c r="H7" s="24"/>
      <c r="I7" s="23"/>
      <c r="J7" s="24"/>
      <c r="K7" s="23"/>
      <c r="L7" s="24"/>
      <c r="M7" s="23"/>
      <c r="N7" s="24"/>
      <c r="O7" s="23"/>
      <c r="P7" s="24"/>
    </row>
    <row r="8" spans="2:16" ht="19.5" x14ac:dyDescent="0.2">
      <c r="C8" s="23"/>
      <c r="D8" s="24"/>
      <c r="E8" s="23"/>
      <c r="F8" s="28"/>
      <c r="G8" s="23"/>
      <c r="H8" s="24"/>
      <c r="I8" s="23"/>
      <c r="J8" s="24"/>
      <c r="K8" s="23"/>
      <c r="L8" s="24"/>
      <c r="M8" s="23"/>
      <c r="N8" s="24"/>
      <c r="O8" s="23"/>
      <c r="P8" s="24"/>
    </row>
    <row r="9" spans="2:16" ht="20.25" thickBot="1" x14ac:dyDescent="0.25">
      <c r="C9" s="25"/>
      <c r="D9" s="26"/>
      <c r="E9" s="25"/>
      <c r="F9" s="29"/>
      <c r="G9" s="25"/>
      <c r="H9" s="26"/>
      <c r="I9" s="25"/>
      <c r="J9" s="26"/>
      <c r="K9" s="25"/>
      <c r="L9" s="26"/>
      <c r="M9" s="25"/>
      <c r="N9" s="26"/>
      <c r="O9" s="25"/>
      <c r="P9" s="26"/>
    </row>
  </sheetData>
  <mergeCells count="7">
    <mergeCell ref="M4:N4"/>
    <mergeCell ref="O4:P4"/>
    <mergeCell ref="C4:D4"/>
    <mergeCell ref="E4:F4"/>
    <mergeCell ref="G4:H4"/>
    <mergeCell ref="I4:J4"/>
    <mergeCell ref="K4:L4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fer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Guy Blancher</cp:lastModifiedBy>
  <dcterms:created xsi:type="dcterms:W3CDTF">2014-06-23T19:54:05Z</dcterms:created>
  <dcterms:modified xsi:type="dcterms:W3CDTF">2014-06-24T12:55:05Z</dcterms:modified>
</cp:coreProperties>
</file>