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2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trlProps/ctrlProp3.xml" ContentType="application/vnd.ms-excel.controlproperties+xml"/>
  <Override PartName="/xl/drawings/drawing11.xml" ContentType="application/vnd.openxmlformats-officedocument.drawing+xml"/>
  <Override PartName="/xl/ctrlProps/ctrlProp4.xml" ContentType="application/vnd.ms-excel.controlproperties+xml"/>
  <Override PartName="/xl/drawings/drawing12.xml" ContentType="application/vnd.openxmlformats-officedocument.drawing+xml"/>
  <Override PartName="/xl/ctrlProps/ctrlProp5.xml" ContentType="application/vnd.ms-excel.controlproperties+xml"/>
  <Override PartName="/xl/drawings/drawing13.xml" ContentType="application/vnd.openxmlformats-officedocument.drawing+xml"/>
  <Override PartName="/xl/ctrlProps/ctrlProp6.xml" ContentType="application/vnd.ms-excel.controlproperties+xml"/>
  <Override PartName="/xl/drawings/drawing14.xml" ContentType="application/vnd.openxmlformats-officedocument.drawing+xml"/>
  <Override PartName="/xl/ctrlProps/ctrlProp7.xml" ContentType="application/vnd.ms-excel.controlproperties+xml"/>
  <Override PartName="/xl/drawings/drawing15.xml" ContentType="application/vnd.openxmlformats-officedocument.drawing+xml"/>
  <Override PartName="/xl/ctrlProps/ctrlProp8.xml" ContentType="application/vnd.ms-excel.controlproperties+xml"/>
  <Override PartName="/xl/drawings/drawing16.xml" ContentType="application/vnd.openxmlformats-officedocument.drawing+xml"/>
  <Override PartName="/xl/ctrlProps/ctrlProp9.xml" ContentType="application/vnd.ms-excel.controlproperties+xml"/>
  <Override PartName="/xl/drawings/drawing17.xml" ContentType="application/vnd.openxmlformats-officedocument.drawing+xml"/>
  <Override PartName="/xl/ctrlProps/ctrlProp10.xml" ContentType="application/vnd.ms-excel.controlproperties+xml"/>
  <Override PartName="/xl/drawings/drawing18.xml" ContentType="application/vnd.openxmlformats-officedocument.drawing+xml"/>
  <Override PartName="/xl/ctrlProps/ctrlProp11.xml" ContentType="application/vnd.ms-excel.controlproperties+xml"/>
  <Override PartName="/xl/drawings/drawing19.xml" ContentType="application/vnd.openxmlformats-officedocument.drawing+xml"/>
  <Override PartName="/xl/ctrlProps/ctrlProp12.xml" ContentType="application/vnd.ms-excel.controlproperties+xml"/>
  <Override PartName="/xl/drawings/drawing20.xml" ContentType="application/vnd.openxmlformats-officedocument.drawing+xml"/>
  <Override PartName="/xl/ctrlProps/ctrlProp13.xml" ContentType="application/vnd.ms-excel.controlproperties+xml"/>
  <Override PartName="/xl/drawings/drawing21.xml" ContentType="application/vnd.openxmlformats-officedocument.drawing+xml"/>
  <Override PartName="/xl/ctrlProps/ctrlProp14.xml" ContentType="application/vnd.ms-excel.controlproperties+xml"/>
  <Override PartName="/xl/drawings/drawing22.xml" ContentType="application/vnd.openxmlformats-officedocument.drawing+xml"/>
  <Override PartName="/xl/ctrlProps/ctrlProp15.xml" ContentType="application/vnd.ms-excel.controlproperties+xml"/>
  <Override PartName="/xl/drawings/drawing23.xml" ContentType="application/vnd.openxmlformats-officedocument.drawing+xml"/>
  <Override PartName="/xl/ctrlProps/ctrlProp16.xml" ContentType="application/vnd.ms-excel.controlproperties+xml"/>
  <Override PartName="/xl/drawings/drawing24.xml" ContentType="application/vnd.openxmlformats-officedocument.drawing+xml"/>
  <Override PartName="/xl/ctrlProps/ctrlProp17.xml" ContentType="application/vnd.ms-excel.controlproperties+xml"/>
  <Override PartName="/xl/drawings/drawing25.xml" ContentType="application/vnd.openxmlformats-officedocument.drawing+xml"/>
  <Override PartName="/xl/ctrlProps/ctrlProp18.xml" ContentType="application/vnd.ms-excel.controlproperties+xml"/>
  <Override PartName="/xl/drawings/drawing26.xml" ContentType="application/vnd.openxmlformats-officedocument.drawing+xml"/>
  <Override PartName="/xl/ctrlProps/ctrlProp19.xml" ContentType="application/vnd.ms-excel.controlproperties+xml"/>
  <Override PartName="/xl/drawings/drawing27.xml" ContentType="application/vnd.openxmlformats-officedocument.drawing+xml"/>
  <Override PartName="/xl/ctrlProps/ctrlProp20.xml" ContentType="application/vnd.ms-excel.controlproperties+xml"/>
  <Override PartName="/xl/drawings/drawing28.xml" ContentType="application/vnd.openxmlformats-officedocument.drawing+xml"/>
  <Override PartName="/xl/ctrlProps/ctrlProp21.xml" ContentType="application/vnd.ms-excel.controlproperties+xml"/>
  <Override PartName="/xl/drawings/drawing29.xml" ContentType="application/vnd.openxmlformats-officedocument.drawing+xml"/>
  <Override PartName="/xl/ctrlProps/ctrlProp22.xml" ContentType="application/vnd.ms-excel.controlproperties+xml"/>
  <Override PartName="/xl/drawings/drawing30.xml" ContentType="application/vnd.openxmlformats-officedocument.drawing+xml"/>
  <Override PartName="/xl/ctrlProps/ctrlProp23.xml" ContentType="application/vnd.ms-excel.controlproperties+xml"/>
  <Override PartName="/xl/drawings/drawing31.xml" ContentType="application/vnd.openxmlformats-officedocument.drawing+xml"/>
  <Override PartName="/xl/ctrlProps/ctrlProp24.xml" ContentType="application/vnd.ms-excel.controlproperties+xml"/>
  <Override PartName="/xl/drawings/drawing32.xml" ContentType="application/vnd.openxmlformats-officedocument.drawing+xml"/>
  <Override PartName="/xl/ctrlProps/ctrlProp25.xml" ContentType="application/vnd.ms-excel.controlproperties+xml"/>
  <Override PartName="/xl/drawings/drawing33.xml" ContentType="application/vnd.openxmlformats-officedocument.drawing+xml"/>
  <Override PartName="/xl/ctrlProps/ctrlProp26.xml" ContentType="application/vnd.ms-excel.controlproperties+xml"/>
  <Override PartName="/xl/drawings/drawing34.xml" ContentType="application/vnd.openxmlformats-officedocument.drawing+xml"/>
  <Override PartName="/xl/ctrlProps/ctrlProp27.xml" ContentType="application/vnd.ms-excel.controlproperties+xml"/>
  <Override PartName="/xl/drawings/drawing35.xml" ContentType="application/vnd.openxmlformats-officedocument.drawing+xml"/>
  <Override PartName="/xl/ctrlProps/ctrlProp28.xml" ContentType="application/vnd.ms-excel.controlproperties+xml"/>
  <Override PartName="/xl/drawings/drawing36.xml" ContentType="application/vnd.openxmlformats-officedocument.drawing+xml"/>
  <Override PartName="/xl/ctrlProps/ctrlProp29.xml" ContentType="application/vnd.ms-excel.controlproperties+xml"/>
  <Override PartName="/xl/drawings/drawing37.xml" ContentType="application/vnd.openxmlformats-officedocument.drawing+xml"/>
  <Override PartName="/xl/ctrlProps/ctrlProp30.xml" ContentType="application/vnd.ms-excel.controlproperties+xml"/>
  <Override PartName="/xl/drawings/drawing38.xml" ContentType="application/vnd.openxmlformats-officedocument.drawing+xml"/>
  <Override PartName="/xl/ctrlProps/ctrlProp31.xml" ContentType="application/vnd.ms-excel.controlproperties+xml"/>
  <Override PartName="/xl/drawings/drawing39.xml" ContentType="application/vnd.openxmlformats-officedocument.drawing+xml"/>
  <Override PartName="/xl/ctrlProps/ctrlProp32.xml" ContentType="application/vnd.ms-excel.controlproperties+xml"/>
  <Override PartName="/xl/drawings/drawing40.xml" ContentType="application/vnd.openxmlformats-officedocument.drawing+xml"/>
  <Override PartName="/xl/ctrlProps/ctrlProp33.xml" ContentType="application/vnd.ms-excel.controlproperties+xml"/>
  <Override PartName="/xl/drawings/drawing41.xml" ContentType="application/vnd.openxmlformats-officedocument.drawing+xml"/>
  <Override PartName="/xl/ctrlProps/ctrlProp34.xml" ContentType="application/vnd.ms-excel.controlproperties+xml"/>
  <Override PartName="/xl/drawings/drawing42.xml" ContentType="application/vnd.openxmlformats-officedocument.drawing+xml"/>
  <Override PartName="/xl/ctrlProps/ctrlProp35.xml" ContentType="application/vnd.ms-excel.controlproperties+xml"/>
  <Override PartName="/xl/drawings/drawing43.xml" ContentType="application/vnd.openxmlformats-officedocument.drawing+xml"/>
  <Override PartName="/xl/ctrlProps/ctrlProp36.xml" ContentType="application/vnd.ms-excel.controlproperties+xml"/>
  <Override PartName="/xl/drawings/drawing44.xml" ContentType="application/vnd.openxmlformats-officedocument.drawing+xml"/>
  <Override PartName="/xl/ctrlProps/ctrlProp37.xml" ContentType="application/vnd.ms-excel.controlproperties+xml"/>
  <Override PartName="/xl/drawings/drawing45.xml" ContentType="application/vnd.openxmlformats-officedocument.drawing+xml"/>
  <Override PartName="/xl/ctrlProps/ctrlProp38.xml" ContentType="application/vnd.ms-excel.controlproperties+xml"/>
  <Override PartName="/xl/drawings/drawing46.xml" ContentType="application/vnd.openxmlformats-officedocument.drawing+xml"/>
  <Override PartName="/xl/ctrlProps/ctrlProp39.xml" ContentType="application/vnd.ms-excel.controlproperties+xml"/>
  <Override PartName="/xl/drawings/drawing47.xml" ContentType="application/vnd.openxmlformats-officedocument.drawing+xml"/>
  <Override PartName="/xl/ctrlProps/ctrlProp40.xml" ContentType="application/vnd.ms-excel.controlproperties+xml"/>
  <Override PartName="/xl/drawings/drawing48.xml" ContentType="application/vnd.openxmlformats-officedocument.drawing+xml"/>
  <Override PartName="/xl/ctrlProps/ctrlProp41.xml" ContentType="application/vnd.ms-excel.controlproperties+xml"/>
  <Override PartName="/xl/drawings/drawing49.xml" ContentType="application/vnd.openxmlformats-officedocument.drawing+xml"/>
  <Override PartName="/xl/ctrlProps/ctrlProp42.xml" ContentType="application/vnd.ms-excel.controlproperties+xml"/>
  <Override PartName="/xl/drawings/drawing50.xml" ContentType="application/vnd.openxmlformats-officedocument.drawing+xml"/>
  <Override PartName="/xl/ctrlProps/ctrlProp43.xml" ContentType="application/vnd.ms-excel.controlproperties+xml"/>
  <Override PartName="/xl/drawings/drawing51.xml" ContentType="application/vnd.openxmlformats-officedocument.drawing+xml"/>
  <Override PartName="/xl/ctrlProps/ctrlProp44.xml" ContentType="application/vnd.ms-excel.controlproperties+xml"/>
  <Override PartName="/xl/drawings/drawing52.xml" ContentType="application/vnd.openxmlformats-officedocument.drawing+xml"/>
  <Override PartName="/xl/ctrlProps/ctrlProp45.xml" ContentType="application/vnd.ms-excel.controlproperties+xml"/>
  <Override PartName="/xl/drawings/drawing53.xml" ContentType="application/vnd.openxmlformats-officedocument.drawing+xml"/>
  <Override PartName="/xl/ctrlProps/ctrlProp46.xml" ContentType="application/vnd.ms-excel.controlproperties+xml"/>
  <Override PartName="/xl/drawings/drawing54.xml" ContentType="application/vnd.openxmlformats-officedocument.drawing+xml"/>
  <Override PartName="/xl/ctrlProps/ctrlProp47.xml" ContentType="application/vnd.ms-excel.controlproperties+xml"/>
  <Override PartName="/xl/drawings/drawing55.xml" ContentType="application/vnd.openxmlformats-officedocument.drawing+xml"/>
  <Override PartName="/xl/ctrlProps/ctrlProp48.xml" ContentType="application/vnd.ms-excel.controlproperties+xml"/>
  <Override PartName="/xl/drawings/drawing56.xml" ContentType="application/vnd.openxmlformats-officedocument.drawing+xml"/>
  <Override PartName="/xl/ctrlProps/ctrlProp49.xml" ContentType="application/vnd.ms-excel.controlproperties+xml"/>
  <Override PartName="/xl/drawings/drawing57.xml" ContentType="application/vnd.openxmlformats-officedocument.drawing+xml"/>
  <Override PartName="/xl/ctrlProps/ctrlProp50.xml" ContentType="application/vnd.ms-excel.controlproperties+xml"/>
  <Override PartName="/xl/drawings/drawing58.xml" ContentType="application/vnd.openxmlformats-officedocument.drawing+xml"/>
  <Override PartName="/xl/ctrlProps/ctrlProp51.xml" ContentType="application/vnd.ms-excel.controlproperties+xml"/>
  <Override PartName="/xl/drawings/drawing59.xml" ContentType="application/vnd.openxmlformats-officedocument.drawing+xml"/>
  <Override PartName="/xl/ctrlProps/ctrlProp52.xml" ContentType="application/vnd.ms-excel.controlproperties+xml"/>
  <Override PartName="/xl/drawings/drawing60.xml" ContentType="application/vnd.openxmlformats-officedocument.drawing+xml"/>
  <Override PartName="/xl/ctrlProps/ctrlProp53.xml" ContentType="application/vnd.ms-excel.controlproperties+xml"/>
  <Override PartName="/xl/drawings/drawing61.xml" ContentType="application/vnd.openxmlformats-officedocument.drawing+xml"/>
  <Override PartName="/xl/ctrlProps/ctrlProp54.xml" ContentType="application/vnd.ms-excel.controlproperties+xml"/>
  <Override PartName="/xl/drawings/drawing62.xml" ContentType="application/vnd.openxmlformats-officedocument.drawing+xml"/>
  <Override PartName="/xl/ctrlProps/ctrlProp55.xml" ContentType="application/vnd.ms-excel.controlproperties+xml"/>
  <Override PartName="/xl/drawings/drawing63.xml" ContentType="application/vnd.openxmlformats-officedocument.drawing+xml"/>
  <Override PartName="/xl/ctrlProps/ctrlProp56.xml" ContentType="application/vnd.ms-excel.controlproperties+xml"/>
  <Override PartName="/xl/drawings/drawing64.xml" ContentType="application/vnd.openxmlformats-officedocument.drawing+xml"/>
  <Override PartName="/xl/ctrlProps/ctrlProp57.xml" ContentType="application/vnd.ms-excel.controlproperties+xml"/>
  <Override PartName="/xl/drawings/drawing65.xml" ContentType="application/vnd.openxmlformats-officedocument.drawing+xml"/>
  <Override PartName="/xl/ctrlProps/ctrlProp58.xml" ContentType="application/vnd.ms-excel.controlproperties+xml"/>
  <Override PartName="/xl/drawings/drawing66.xml" ContentType="application/vnd.openxmlformats-officedocument.drawing+xml"/>
  <Override PartName="/xl/ctrlProps/ctrlProp59.xml" ContentType="application/vnd.ms-excel.controlproperties+xml"/>
  <Override PartName="/xl/drawings/drawing67.xml" ContentType="application/vnd.openxmlformats-officedocument.drawing+xml"/>
  <Override PartName="/xl/ctrlProps/ctrlProp60.xml" ContentType="application/vnd.ms-excel.controlproperties+xml"/>
  <Override PartName="/xl/drawings/drawing68.xml" ContentType="application/vnd.openxmlformats-officedocument.drawing+xml"/>
  <Override PartName="/xl/ctrlProps/ctrlProp61.xml" ContentType="application/vnd.ms-excel.controlproperties+xml"/>
  <Override PartName="/xl/drawings/drawing69.xml" ContentType="application/vnd.openxmlformats-officedocument.drawing+xml"/>
  <Override PartName="/xl/ctrlProps/ctrlProp62.xml" ContentType="application/vnd.ms-excel.controlproperties+xml"/>
  <Override PartName="/xl/drawings/drawing70.xml" ContentType="application/vnd.openxmlformats-officedocument.drawing+xml"/>
  <Override PartName="/xl/ctrlProps/ctrlProp63.xml" ContentType="application/vnd.ms-excel.controlproperties+xml"/>
  <Override PartName="/xl/drawings/drawing71.xml" ContentType="application/vnd.openxmlformats-officedocument.drawing+xml"/>
  <Override PartName="/xl/ctrlProps/ctrlProp64.xml" ContentType="application/vnd.ms-excel.controlproperties+xml"/>
  <Override PartName="/xl/drawings/drawing72.xml" ContentType="application/vnd.openxmlformats-officedocument.drawing+xml"/>
  <Override PartName="/xl/ctrlProps/ctrlProp65.xml" ContentType="application/vnd.ms-excel.controlproperties+xml"/>
  <Override PartName="/xl/drawings/drawing73.xml" ContentType="application/vnd.openxmlformats-officedocument.drawing+xml"/>
  <Override PartName="/xl/ctrlProps/ctrlProp66.xml" ContentType="application/vnd.ms-excel.controlproperties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ctrlProps/ctrlProp67.xml" ContentType="application/vnd.ms-excel.controlproperties+xml"/>
  <Override PartName="/xl/drawings/drawing76.xml" ContentType="application/vnd.openxmlformats-officedocument.drawing+xml"/>
  <Override PartName="/xl/ctrlProps/ctrlProp68.xml" ContentType="application/vnd.ms-excel.controlproperties+xml"/>
  <Override PartName="/xl/drawings/drawing77.xml" ContentType="application/vnd.openxmlformats-officedocument.drawing+xml"/>
  <Override PartName="/xl/ctrlProps/ctrlProp6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980" windowHeight="8235" activeTab="1"/>
  </bookViews>
  <sheets>
    <sheet name="Accueil" sheetId="1" r:id="rId1"/>
    <sheet name="client" sheetId="79" r:id="rId2"/>
    <sheet name="Coque_Polyester" sheetId="6" state="veryHidden" r:id="rId3"/>
    <sheet name="Relax_700" sheetId="7" state="veryHidden" r:id="rId4"/>
    <sheet name="Relax_700_point_zero" sheetId="78" state="veryHidden" r:id="rId5"/>
    <sheet name="KIT_FILTRATION_11m3_H" sheetId="38" state="veryHidden" r:id="rId6"/>
    <sheet name="KIT_FILTRATION_15m3_H" sheetId="39" state="veryHidden" r:id="rId7"/>
    <sheet name="KIT_FILTRATION_11m3_H_" sheetId="42" state="veryHidden" r:id="rId8"/>
    <sheet name="KIT_FILTRATION_20m3_H" sheetId="40" state="veryHidden" r:id="rId9"/>
    <sheet name="Relax_950" sheetId="9" state="veryHidden" r:id="rId10"/>
    <sheet name="Relax_750" sheetId="10" state="veryHidden" r:id="rId11"/>
    <sheet name="Relax_900" sheetId="11" state="veryHidden" r:id="rId12"/>
    <sheet name="Relax_910" sheetId="12" state="veryHidden" r:id="rId13"/>
    <sheet name="Relax_1025" sheetId="13" state="veryHidden" r:id="rId14"/>
    <sheet name="Relax_1111" sheetId="14" state="veryHidden" r:id="rId15"/>
    <sheet name="Elliptic_660" sheetId="15" state="veryHidden" r:id="rId16"/>
    <sheet name="Elliptic_670" sheetId="16" state="veryHidden" r:id="rId17"/>
    <sheet name="Elliptic_825" sheetId="17" state="veryHidden" r:id="rId18"/>
    <sheet name="Elliptic_865" sheetId="18" state="veryHidden" r:id="rId19"/>
    <sheet name="Elliptic_965" sheetId="19" state="veryHidden" r:id="rId20"/>
    <sheet name="Beach_7_plus" sheetId="20" state="veryHidden" r:id="rId21"/>
    <sheet name="Beach_7" sheetId="21" state="veryHidden" r:id="rId22"/>
    <sheet name="Beach_8_plus" sheetId="22" state="veryHidden" r:id="rId23"/>
    <sheet name="Beach_8" sheetId="23" state="veryHidden" r:id="rId24"/>
    <sheet name="Beach_9_plus" sheetId="24" state="veryHidden" r:id="rId25"/>
    <sheet name="Beach_9" sheetId="25" state="veryHidden" r:id="rId26"/>
    <sheet name="Beach_825" sheetId="26" state="veryHidden" r:id="rId27"/>
    <sheet name="Beach_965" sheetId="27" state="veryHidden" r:id="rId28"/>
    <sheet name="Cover_700" sheetId="28" state="veryHidden" r:id="rId29"/>
    <sheet name="Cover_750" sheetId="29" state="veryHidden" r:id="rId30"/>
    <sheet name="Cover_800" sheetId="30" state="veryHidden" r:id="rId31"/>
    <sheet name="Cover_900" sheetId="31" state="veryHidden" r:id="rId32"/>
    <sheet name="Cover_950" sheetId="32" state="veryHidden" r:id="rId33"/>
    <sheet name="Cover_975" sheetId="34" state="veryHidden" r:id="rId34"/>
    <sheet name="Cover_Uni_7" sheetId="35" state="veryHidden" r:id="rId35"/>
    <sheet name="Cover_Uni_8" sheetId="36" state="veryHidden" r:id="rId36"/>
    <sheet name="Cover_Uni_9" sheetId="37" state="veryHidden" r:id="rId37"/>
    <sheet name="Cover_Wide_75" sheetId="43" state="veryHidden" r:id="rId38"/>
    <sheet name="Cover_Wide_85" sheetId="44" state="veryHidden" r:id="rId39"/>
    <sheet name="Lane_10" sheetId="45" state="veryHidden" r:id="rId40"/>
    <sheet name="Lane_12" sheetId="46" state="veryHidden" r:id="rId41"/>
    <sheet name="Lane_14" sheetId="47" state="veryHidden" r:id="rId42"/>
    <sheet name="Unique_4" sheetId="48" state="veryHidden" r:id="rId43"/>
    <sheet name="Unique_6" sheetId="49" state="veryHidden" r:id="rId44"/>
    <sheet name="Unique_7" sheetId="50" state="veryHidden" r:id="rId45"/>
    <sheet name="Unique_8" sheetId="51" state="veryHidden" r:id="rId46"/>
    <sheet name="Unique_9" sheetId="52" state="veryHidden" r:id="rId47"/>
    <sheet name="Unique_10" sheetId="53" state="veryHidden" r:id="rId48"/>
    <sheet name="Deep_755" sheetId="54" state="veryHidden" r:id="rId49"/>
    <sheet name="Deep_775" sheetId="55" state="veryHidden" r:id="rId50"/>
    <sheet name="Deep_785" sheetId="56" state="veryHidden" r:id="rId51"/>
    <sheet name="Deep_795" sheetId="57" state="veryHidden" r:id="rId52"/>
    <sheet name="Wide_65" sheetId="58" state="veryHidden" r:id="rId53"/>
    <sheet name="Wide_75" sheetId="59" state="veryHidden" r:id="rId54"/>
    <sheet name="Wide_85" sheetId="60" state="veryHidden" r:id="rId55"/>
    <sheet name="Roman_7_plus" sheetId="61" state="veryHidden" r:id="rId56"/>
    <sheet name="Roman_8" sheetId="62" state="veryHidden" r:id="rId57"/>
    <sheet name="Roman_7" sheetId="65" state="veryHidden" r:id="rId58"/>
    <sheet name="Roman_9_plus" sheetId="63" state="veryHidden" r:id="rId59"/>
    <sheet name="Roman_8_plus" sheetId="66" state="veryHidden" r:id="rId60"/>
    <sheet name="Roman_9" sheetId="64" state="veryHidden" r:id="rId61"/>
    <sheet name="Smart_500" sheetId="67" state="veryHidden" r:id="rId62"/>
    <sheet name="Smart_525" sheetId="68" state="veryHidden" r:id="rId63"/>
    <sheet name="Smart_575" sheetId="69" state="veryHidden" r:id="rId64"/>
    <sheet name="Smart_610" sheetId="70" state="veryHidden" r:id="rId65"/>
    <sheet name="Smart_675" sheetId="71" state="veryHidden" r:id="rId66"/>
    <sheet name="Smart_Covi_I" sheetId="72" state="veryHidden" r:id="rId67"/>
    <sheet name="Smart_Covi_II" sheetId="73" state="veryHidden" r:id="rId68"/>
    <sheet name="Smart_Covi_III" sheetId="74" state="veryHidden" r:id="rId69"/>
    <sheet name="Smart_Joker_1" sheetId="75" state="veryHidden" r:id="rId70"/>
    <sheet name="Smart_Joker_2" sheetId="76" state="veryHidden" r:id="rId71"/>
    <sheet name="Smart_Lane" sheetId="77" state="veryHidden" r:id="rId72"/>
    <sheet name="Relax_800" sheetId="8" state="veryHidden" r:id="rId73"/>
    <sheet name="Gelcoat" sheetId="2" state="veryHidden" r:id="rId74"/>
    <sheet name="Fibre225g" sheetId="4" state="veryHidden" r:id="rId75"/>
    <sheet name="Fibre300g" sheetId="3" state="veryHidden" r:id="rId76"/>
    <sheet name="Fibre450g" sheetId="5" state="veryHidden" r:id="rId77"/>
  </sheets>
  <externalReferences>
    <externalReference r:id="rId78"/>
    <externalReference r:id="rId79"/>
    <externalReference r:id="rId80"/>
    <externalReference r:id="rId81"/>
  </externalReferences>
  <definedNames>
    <definedName name="DEEP_755" localSheetId="72">image02</definedName>
    <definedName name="DEEP_755">image02</definedName>
    <definedName name="image02">'[1]Liste coque'!$A$31:$A$53</definedName>
    <definedName name="Liste1">'[1]Devis Piscine Coque'!$B$7:$J$7</definedName>
    <definedName name="mes_imae" localSheetId="21">INDIRECT(VLOOKUP('[1]Devis Piscine Coque'!#REF!,'[1]Devis Piscine Coque'!$B$43:$D$65,3,0))</definedName>
    <definedName name="mes_imae" localSheetId="20">INDIRECT(VLOOKUP('[1]Devis Piscine Coque'!#REF!,'[1]Devis Piscine Coque'!$B$43:$D$65,3,0))</definedName>
    <definedName name="mes_imae" localSheetId="23">INDIRECT(VLOOKUP('[1]Devis Piscine Coque'!#REF!,'[1]Devis Piscine Coque'!$B$43:$D$65,3,0))</definedName>
    <definedName name="mes_imae" localSheetId="22">INDIRECT(VLOOKUP('[1]Devis Piscine Coque'!#REF!,'[1]Devis Piscine Coque'!$B$43:$D$65,3,0))</definedName>
    <definedName name="mes_imae" localSheetId="26">INDIRECT(VLOOKUP('[1]Devis Piscine Coque'!#REF!,'[1]Devis Piscine Coque'!$B$43:$D$65,3,0))</definedName>
    <definedName name="mes_imae" localSheetId="25">INDIRECT(VLOOKUP('[1]Devis Piscine Coque'!#REF!,'[1]Devis Piscine Coque'!$B$43:$D$65,3,0))</definedName>
    <definedName name="mes_imae" localSheetId="24">INDIRECT(VLOOKUP('[1]Devis Piscine Coque'!#REF!,'[1]Devis Piscine Coque'!$B$43:$D$65,3,0))</definedName>
    <definedName name="mes_imae" localSheetId="27">INDIRECT(VLOOKUP('[1]Devis Piscine Coque'!#REF!,'[1]Devis Piscine Coque'!$B$43:$D$65,3,0))</definedName>
    <definedName name="mes_imae" localSheetId="28">INDIRECT(VLOOKUP('[1]Devis Piscine Coque'!#REF!,'[1]Devis Piscine Coque'!$B$43:$D$65,3,0))</definedName>
    <definedName name="mes_imae" localSheetId="29">INDIRECT(VLOOKUP('[1]Devis Piscine Coque'!#REF!,'[1]Devis Piscine Coque'!$B$43:$D$65,3,0))</definedName>
    <definedName name="mes_imae" localSheetId="30">INDIRECT(VLOOKUP('[1]Devis Piscine Coque'!#REF!,'[1]Devis Piscine Coque'!$B$43:$D$65,3,0))</definedName>
    <definedName name="mes_imae" localSheetId="31">INDIRECT(VLOOKUP('[1]Devis Piscine Coque'!#REF!,'[1]Devis Piscine Coque'!$B$43:$D$65,3,0))</definedName>
    <definedName name="mes_imae" localSheetId="32">INDIRECT(VLOOKUP('[1]Devis Piscine Coque'!#REF!,'[1]Devis Piscine Coque'!$B$43:$D$65,3,0))</definedName>
    <definedName name="mes_imae" localSheetId="33">INDIRECT(VLOOKUP('[1]Devis Piscine Coque'!#REF!,'[1]Devis Piscine Coque'!$B$43:$D$65,3,0))</definedName>
    <definedName name="mes_imae" localSheetId="34">INDIRECT(VLOOKUP('[1]Devis Piscine Coque'!#REF!,'[1]Devis Piscine Coque'!$B$43:$D$65,3,0))</definedName>
    <definedName name="mes_imae" localSheetId="35">INDIRECT(VLOOKUP('[1]Devis Piscine Coque'!#REF!,'[1]Devis Piscine Coque'!$B$43:$D$65,3,0))</definedName>
    <definedName name="mes_imae" localSheetId="36">INDIRECT(VLOOKUP('[1]Devis Piscine Coque'!#REF!,'[1]Devis Piscine Coque'!$B$43:$D$65,3,0))</definedName>
    <definedName name="mes_imae" localSheetId="37">INDIRECT(VLOOKUP('[1]Devis Piscine Coque'!#REF!,'[1]Devis Piscine Coque'!$B$43:$D$65,3,0))</definedName>
    <definedName name="mes_imae" localSheetId="38">INDIRECT(VLOOKUP('[1]Devis Piscine Coque'!#REF!,'[1]Devis Piscine Coque'!$B$43:$D$65,3,0))</definedName>
    <definedName name="mes_imae" localSheetId="48">INDIRECT(VLOOKUP('[1]Devis Piscine Coque'!#REF!,'[1]Devis Piscine Coque'!$B$43:$D$65,3,0))</definedName>
    <definedName name="mes_imae" localSheetId="49">INDIRECT(VLOOKUP('[1]Devis Piscine Coque'!#REF!,'[1]Devis Piscine Coque'!$B$43:$D$65,3,0))</definedName>
    <definedName name="mes_imae" localSheetId="50">INDIRECT(VLOOKUP('[1]Devis Piscine Coque'!#REF!,'[1]Devis Piscine Coque'!$B$43:$D$65,3,0))</definedName>
    <definedName name="mes_imae" localSheetId="51">INDIRECT(VLOOKUP('[1]Devis Piscine Coque'!#REF!,'[1]Devis Piscine Coque'!$B$43:$D$65,3,0))</definedName>
    <definedName name="mes_imae" localSheetId="15">INDIRECT(VLOOKUP('[1]Devis Piscine Coque'!#REF!,'[1]Devis Piscine Coque'!$B$43:$D$65,3,0))</definedName>
    <definedName name="mes_imae" localSheetId="16">INDIRECT(VLOOKUP('[1]Devis Piscine Coque'!#REF!,'[1]Devis Piscine Coque'!$B$43:$D$65,3,0))</definedName>
    <definedName name="mes_imae" localSheetId="17">INDIRECT(VLOOKUP('[1]Devis Piscine Coque'!#REF!,'[1]Devis Piscine Coque'!$B$43:$D$65,3,0))</definedName>
    <definedName name="mes_imae" localSheetId="18">INDIRECT(VLOOKUP('[1]Devis Piscine Coque'!#REF!,'[1]Devis Piscine Coque'!$B$43:$D$65,3,0))</definedName>
    <definedName name="mes_imae" localSheetId="19">INDIRECT(VLOOKUP('[1]Devis Piscine Coque'!#REF!,'[1]Devis Piscine Coque'!$B$43:$D$65,3,0))</definedName>
    <definedName name="mes_imae" localSheetId="7">INDIRECT(VLOOKUP('[1]Devis Piscine Coque'!#REF!,'[1]Devis Piscine Coque'!$B$43:$D$65,3,0))</definedName>
    <definedName name="mes_imae" localSheetId="6">INDIRECT(VLOOKUP('[1]Devis Piscine Coque'!#REF!,'[1]Devis Piscine Coque'!$B$43:$D$65,3,0))</definedName>
    <definedName name="mes_imae" localSheetId="8">INDIRECT(VLOOKUP('[1]Devis Piscine Coque'!#REF!,'[1]Devis Piscine Coque'!$B$43:$D$65,3,0))</definedName>
    <definedName name="mes_imae" localSheetId="39">INDIRECT(VLOOKUP('[1]Devis Piscine Coque'!#REF!,'[1]Devis Piscine Coque'!$B$43:$D$65,3,0))</definedName>
    <definedName name="mes_imae" localSheetId="40">INDIRECT(VLOOKUP('[1]Devis Piscine Coque'!#REF!,'[1]Devis Piscine Coque'!$B$43:$D$65,3,0))</definedName>
    <definedName name="mes_imae" localSheetId="41">INDIRECT(VLOOKUP('[1]Devis Piscine Coque'!#REF!,'[1]Devis Piscine Coque'!$B$43:$D$65,3,0))</definedName>
    <definedName name="mes_imae" localSheetId="13">INDIRECT(VLOOKUP('[1]Devis Piscine Coque'!#REF!,'[1]Devis Piscine Coque'!$B$43:$D$65,3,0))</definedName>
    <definedName name="mes_imae" localSheetId="14">INDIRECT(VLOOKUP('[1]Devis Piscine Coque'!#REF!,'[1]Devis Piscine Coque'!$B$43:$D$65,3,0))</definedName>
    <definedName name="mes_imae" localSheetId="10">INDIRECT(VLOOKUP('[1]Devis Piscine Coque'!#REF!,'[1]Devis Piscine Coque'!$B$43:$D$65,3,0))</definedName>
    <definedName name="mes_imae" localSheetId="11">INDIRECT(VLOOKUP('[1]Devis Piscine Coque'!#REF!,'[1]Devis Piscine Coque'!$B$43:$D$65,3,0))</definedName>
    <definedName name="mes_imae" localSheetId="12">INDIRECT(VLOOKUP('[1]Devis Piscine Coque'!#REF!,'[1]Devis Piscine Coque'!$B$43:$D$65,3,0))</definedName>
    <definedName name="mes_imae" localSheetId="9">INDIRECT(VLOOKUP('[1]Devis Piscine Coque'!#REF!,'[1]Devis Piscine Coque'!$B$43:$D$65,3,0))</definedName>
    <definedName name="mes_imae" localSheetId="57">INDIRECT(VLOOKUP('[1]Devis Piscine Coque'!#REF!,'[1]Devis Piscine Coque'!$B$43:$D$65,3,0))</definedName>
    <definedName name="mes_imae" localSheetId="55">INDIRECT(VLOOKUP('[1]Devis Piscine Coque'!#REF!,'[1]Devis Piscine Coque'!$B$43:$D$65,3,0))</definedName>
    <definedName name="mes_imae" localSheetId="56">INDIRECT(VLOOKUP('[1]Devis Piscine Coque'!#REF!,'[1]Devis Piscine Coque'!$B$43:$D$65,3,0))</definedName>
    <definedName name="mes_imae" localSheetId="59">INDIRECT(VLOOKUP('[1]Devis Piscine Coque'!#REF!,'[1]Devis Piscine Coque'!$B$43:$D$65,3,0))</definedName>
    <definedName name="mes_imae" localSheetId="60">INDIRECT(VLOOKUP('[1]Devis Piscine Coque'!#REF!,'[1]Devis Piscine Coque'!$B$43:$D$65,3,0))</definedName>
    <definedName name="mes_imae" localSheetId="58">INDIRECT(VLOOKUP('[1]Devis Piscine Coque'!#REF!,'[1]Devis Piscine Coque'!$B$43:$D$65,3,0))</definedName>
    <definedName name="mes_imae" localSheetId="61">INDIRECT(VLOOKUP('[1]Devis Piscine Coque'!#REF!,'[1]Devis Piscine Coque'!$B$43:$D$65,3,0))</definedName>
    <definedName name="mes_imae" localSheetId="62">INDIRECT(VLOOKUP('[1]Devis Piscine Coque'!#REF!,'[1]Devis Piscine Coque'!$B$43:$D$65,3,0))</definedName>
    <definedName name="mes_imae" localSheetId="63">INDIRECT(VLOOKUP('[1]Devis Piscine Coque'!#REF!,'[1]Devis Piscine Coque'!$B$43:$D$65,3,0))</definedName>
    <definedName name="mes_imae" localSheetId="64">INDIRECT(VLOOKUP('[1]Devis Piscine Coque'!#REF!,'[1]Devis Piscine Coque'!$B$43:$D$65,3,0))</definedName>
    <definedName name="mes_imae" localSheetId="65">INDIRECT(VLOOKUP('[1]Devis Piscine Coque'!#REF!,'[1]Devis Piscine Coque'!$B$43:$D$65,3,0))</definedName>
    <definedName name="mes_imae" localSheetId="66">INDIRECT(VLOOKUP('[1]Devis Piscine Coque'!#REF!,'[1]Devis Piscine Coque'!$B$43:$D$65,3,0))</definedName>
    <definedName name="mes_imae" localSheetId="67">INDIRECT(VLOOKUP('[1]Devis Piscine Coque'!#REF!,'[1]Devis Piscine Coque'!$B$43:$D$65,3,0))</definedName>
    <definedName name="mes_imae" localSheetId="68">INDIRECT(VLOOKUP('[1]Devis Piscine Coque'!#REF!,'[1]Devis Piscine Coque'!$B$43:$D$65,3,0))</definedName>
    <definedName name="mes_imae" localSheetId="69">INDIRECT(VLOOKUP('[1]Devis Piscine Coque'!#REF!,'[1]Devis Piscine Coque'!$B$43:$D$65,3,0))</definedName>
    <definedName name="mes_imae" localSheetId="70">INDIRECT(VLOOKUP('[1]Devis Piscine Coque'!#REF!,'[1]Devis Piscine Coque'!$B$43:$D$65,3,0))</definedName>
    <definedName name="mes_imae" localSheetId="71">INDIRECT(VLOOKUP('[1]Devis Piscine Coque'!#REF!,'[1]Devis Piscine Coque'!$B$43:$D$65,3,0))</definedName>
    <definedName name="mes_imae" localSheetId="47">INDIRECT(VLOOKUP('[1]Devis Piscine Coque'!#REF!,'[1]Devis Piscine Coque'!$B$43:$D$65,3,0))</definedName>
    <definedName name="mes_imae" localSheetId="42">INDIRECT(VLOOKUP('[1]Devis Piscine Coque'!#REF!,'[1]Devis Piscine Coque'!$B$43:$D$65,3,0))</definedName>
    <definedName name="mes_imae" localSheetId="43">INDIRECT(VLOOKUP('[1]Devis Piscine Coque'!#REF!,'[1]Devis Piscine Coque'!$B$43:$D$65,3,0))</definedName>
    <definedName name="mes_imae" localSheetId="44">INDIRECT(VLOOKUP('[1]Devis Piscine Coque'!#REF!,'[1]Devis Piscine Coque'!$B$43:$D$65,3,0))</definedName>
    <definedName name="mes_imae" localSheetId="45">INDIRECT(VLOOKUP('[1]Devis Piscine Coque'!#REF!,'[1]Devis Piscine Coque'!$B$43:$D$65,3,0))</definedName>
    <definedName name="mes_imae" localSheetId="46">INDIRECT(VLOOKUP('[1]Devis Piscine Coque'!#REF!,'[1]Devis Piscine Coque'!$B$43:$D$65,3,0))</definedName>
    <definedName name="mes_imae" localSheetId="52">INDIRECT(VLOOKUP('[1]Devis Piscine Coque'!#REF!,'[1]Devis Piscine Coque'!$B$43:$D$65,3,0))</definedName>
    <definedName name="mes_imae" localSheetId="53">INDIRECT(VLOOKUP('[1]Devis Piscine Coque'!#REF!,'[1]Devis Piscine Coque'!$B$43:$D$65,3,0))</definedName>
    <definedName name="mes_imae" localSheetId="54">INDIRECT(VLOOKUP('[1]Devis Piscine Coque'!#REF!,'[1]Devis Piscine Coque'!$B$43:$D$65,3,0))</definedName>
    <definedName name="mes_imae">INDIRECT(VLOOKUP('[1]Devis Piscine Coque'!#REF!,'[1]Devis Piscine Coque'!$B$43:$D$65,3,0))</definedName>
    <definedName name="_xlnm.Print_Area" localSheetId="21">Beach_7!$A$1:$E$52</definedName>
    <definedName name="_xlnm.Print_Area" localSheetId="20">Beach_7_plus!$A$1:$E$52</definedName>
    <definedName name="_xlnm.Print_Area" localSheetId="23">Beach_8!$A$1:$E$52</definedName>
    <definedName name="_xlnm.Print_Area" localSheetId="22">Beach_8_plus!$A$1:$E$52</definedName>
    <definedName name="_xlnm.Print_Area" localSheetId="26">Beach_825!$A$1:$E$52</definedName>
    <definedName name="_xlnm.Print_Area" localSheetId="25">Beach_9!$A$1:$E$52</definedName>
    <definedName name="_xlnm.Print_Area" localSheetId="24">Beach_9_plus!$A$1:$E$52</definedName>
    <definedName name="_xlnm.Print_Area" localSheetId="27">Beach_965!$A$1:$E$52</definedName>
    <definedName name="_xlnm.Print_Area" localSheetId="28">Cover_700!$A$1:$E$52</definedName>
    <definedName name="_xlnm.Print_Area" localSheetId="29">Cover_750!$A$1:$E$52</definedName>
    <definedName name="_xlnm.Print_Area" localSheetId="30">Cover_800!$A$1:$E$52</definedName>
    <definedName name="_xlnm.Print_Area" localSheetId="31">Cover_900!$A$1:$E$52</definedName>
    <definedName name="_xlnm.Print_Area" localSheetId="32">Cover_950!$A$1:$E$52</definedName>
    <definedName name="_xlnm.Print_Area" localSheetId="33">Cover_975!$A$1:$E$52</definedName>
    <definedName name="_xlnm.Print_Area" localSheetId="34">Cover_Uni_7!$A$1:$E$52</definedName>
    <definedName name="_xlnm.Print_Area" localSheetId="35">Cover_Uni_8!$A$1:$E$52</definedName>
    <definedName name="_xlnm.Print_Area" localSheetId="36">Cover_Uni_9!$A$1:$E$52</definedName>
    <definedName name="_xlnm.Print_Area" localSheetId="37">Cover_Wide_75!$A$1:$E$51</definedName>
    <definedName name="_xlnm.Print_Area" localSheetId="38">Cover_Wide_85!$A$1:$E$51</definedName>
    <definedName name="_xlnm.Print_Area" localSheetId="48">Deep_755!$A$1:$E$51</definedName>
    <definedName name="_xlnm.Print_Area" localSheetId="49">Deep_775!$A$1:$E$51</definedName>
    <definedName name="_xlnm.Print_Area" localSheetId="50">Deep_785!$A$1:$E$51</definedName>
    <definedName name="_xlnm.Print_Area" localSheetId="51">Deep_795!$A$1:$E$51</definedName>
    <definedName name="_xlnm.Print_Area" localSheetId="15">Elliptic_660!$A$1:$E$52</definedName>
    <definedName name="_xlnm.Print_Area" localSheetId="16">Elliptic_670!$A$1:$E$52</definedName>
    <definedName name="_xlnm.Print_Area" localSheetId="17">Elliptic_825!$A$1:$E$52</definedName>
    <definedName name="_xlnm.Print_Area" localSheetId="18">Elliptic_865!$A$1:$E$52</definedName>
    <definedName name="_xlnm.Print_Area" localSheetId="19">Elliptic_965!$A$1:$E$52</definedName>
    <definedName name="_xlnm.Print_Area" localSheetId="74">Fibre225g!$A$1:$E$54</definedName>
    <definedName name="_xlnm.Print_Area" localSheetId="75">Fibre300g!$A$1:$E$54</definedName>
    <definedName name="_xlnm.Print_Area" localSheetId="76">Fibre450g!$A$1:$E$54</definedName>
    <definedName name="_xlnm.Print_Area" localSheetId="7">KIT_FILTRATION_11m3_H_!$A$1:$E$52</definedName>
    <definedName name="_xlnm.Print_Area" localSheetId="6">KIT_FILTRATION_15m3_H!$A$1:$E$52</definedName>
    <definedName name="_xlnm.Print_Area" localSheetId="39">Lane_10!$A$1:$E$51</definedName>
    <definedName name="_xlnm.Print_Area" localSheetId="40">Lane_12!$A$1:$E$51</definedName>
    <definedName name="_xlnm.Print_Area" localSheetId="41">Lane_14!$A$1:$E$51</definedName>
    <definedName name="_xlnm.Print_Area" localSheetId="13">Relax_1025!$A$1:$E$106</definedName>
    <definedName name="_xlnm.Print_Area" localSheetId="14">Relax_1111!$A$1:$E$106</definedName>
    <definedName name="_xlnm.Print_Area" localSheetId="3">Relax_700!$A$1:$E$107</definedName>
    <definedName name="_xlnm.Print_Area" localSheetId="10">Relax_750!$A$1:$E$106</definedName>
    <definedName name="_xlnm.Print_Area" localSheetId="72">Relax_800!$A$1:$E$104</definedName>
    <definedName name="_xlnm.Print_Area" localSheetId="11">Relax_900!$A$1:$E$106</definedName>
    <definedName name="_xlnm.Print_Area" localSheetId="12">Relax_910!$A$1:$E$106</definedName>
    <definedName name="_xlnm.Print_Area" localSheetId="9">Relax_950!$A$1:$E$106</definedName>
    <definedName name="_xlnm.Print_Area" localSheetId="57">Roman_7!$A$1:$E$51</definedName>
    <definedName name="_xlnm.Print_Area" localSheetId="55">Roman_7_plus!$A$1:$E$51</definedName>
    <definedName name="_xlnm.Print_Area" localSheetId="56">Roman_8!$A$1:$E$51</definedName>
    <definedName name="_xlnm.Print_Area" localSheetId="59">Roman_8_plus!$A$1:$E$51</definedName>
    <definedName name="_xlnm.Print_Area" localSheetId="60">Roman_9!$A$1:$E$51</definedName>
    <definedName name="_xlnm.Print_Area" localSheetId="58">Roman_9_plus!$A$1:$E$51</definedName>
    <definedName name="_xlnm.Print_Area" localSheetId="61">Smart_500!$A$1:$E$107</definedName>
    <definedName name="_xlnm.Print_Area" localSheetId="62">Smart_525!$A$1:$E$107</definedName>
    <definedName name="_xlnm.Print_Area" localSheetId="63">Smart_575!$A$1:$E$107</definedName>
    <definedName name="_xlnm.Print_Area" localSheetId="64">Smart_610!$A$1:$E$107</definedName>
    <definedName name="_xlnm.Print_Area" localSheetId="65">Smart_675!$A$1:$E$107</definedName>
    <definedName name="_xlnm.Print_Area" localSheetId="66">Smart_Covi_I!$A$1:$E$107</definedName>
    <definedName name="_xlnm.Print_Area" localSheetId="67">Smart_Covi_II!$A$1:$E$107</definedName>
    <definedName name="_xlnm.Print_Area" localSheetId="68">Smart_Covi_III!$A$1:$E$107</definedName>
    <definedName name="_xlnm.Print_Area" localSheetId="69">Smart_Joker_1!$A$1:$E$107</definedName>
    <definedName name="_xlnm.Print_Area" localSheetId="70">Smart_Joker_2!$A$1:$E$107</definedName>
    <definedName name="_xlnm.Print_Area" localSheetId="71">Smart_Lane!$A$1:$E$107</definedName>
    <definedName name="_xlnm.Print_Area" localSheetId="47">Unique_10!$A$1:$E$51</definedName>
    <definedName name="_xlnm.Print_Area" localSheetId="42">Unique_4!$A$1:$E$106</definedName>
    <definedName name="_xlnm.Print_Area" localSheetId="43">Unique_6!$A$1:$E$106</definedName>
    <definedName name="_xlnm.Print_Area" localSheetId="44">Unique_7!$A$1:$E$51</definedName>
    <definedName name="_xlnm.Print_Area" localSheetId="45">Unique_8!$A$1:$E$51</definedName>
    <definedName name="_xlnm.Print_Area" localSheetId="46">Unique_9!$A$1:$E$51</definedName>
    <definedName name="_xlnm.Print_Area" localSheetId="52">Wide_65!$A$1:$E$51</definedName>
    <definedName name="_xlnm.Print_Area" localSheetId="53">Wide_75!$A$1:$E$51</definedName>
    <definedName name="_xlnm.Print_Area" localSheetId="54">Wide_85!$A$1:$E$51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0" i="14" l="1"/>
  <c r="C69" i="14"/>
  <c r="B69" i="14"/>
  <c r="C68" i="14"/>
  <c r="B68" i="14"/>
  <c r="B67" i="14"/>
  <c r="B66" i="14"/>
  <c r="B15" i="14"/>
  <c r="C14" i="14"/>
  <c r="B14" i="14"/>
  <c r="C13" i="14"/>
  <c r="B13" i="14"/>
  <c r="B12" i="14"/>
  <c r="B11" i="14"/>
  <c r="B70" i="13"/>
  <c r="C69" i="13"/>
  <c r="B69" i="13"/>
  <c r="C68" i="13"/>
  <c r="B68" i="13"/>
  <c r="B67" i="13"/>
  <c r="B66" i="13"/>
  <c r="B15" i="13"/>
  <c r="C14" i="13"/>
  <c r="B14" i="13"/>
  <c r="C13" i="13"/>
  <c r="B13" i="13"/>
  <c r="B12" i="13"/>
  <c r="B11" i="13"/>
  <c r="B70" i="12"/>
  <c r="C69" i="12"/>
  <c r="B69" i="12"/>
  <c r="C68" i="12"/>
  <c r="B68" i="12"/>
  <c r="B67" i="12"/>
  <c r="B66" i="12"/>
  <c r="B15" i="12"/>
  <c r="C14" i="12"/>
  <c r="B14" i="12"/>
  <c r="C13" i="12"/>
  <c r="B13" i="12"/>
  <c r="B12" i="12"/>
  <c r="B11" i="12"/>
  <c r="B70" i="11"/>
  <c r="C69" i="11"/>
  <c r="B69" i="11"/>
  <c r="C68" i="11"/>
  <c r="B68" i="11"/>
  <c r="B67" i="11"/>
  <c r="B66" i="11"/>
  <c r="B15" i="11"/>
  <c r="C14" i="11"/>
  <c r="B14" i="11"/>
  <c r="C13" i="11"/>
  <c r="B13" i="11"/>
  <c r="B12" i="11"/>
  <c r="B11" i="11"/>
  <c r="B70" i="10"/>
  <c r="C69" i="10"/>
  <c r="B69" i="10"/>
  <c r="C68" i="10"/>
  <c r="B68" i="10"/>
  <c r="B67" i="10"/>
  <c r="B66" i="10"/>
  <c r="B15" i="10"/>
  <c r="C14" i="10"/>
  <c r="B14" i="10"/>
  <c r="C13" i="10"/>
  <c r="B13" i="10"/>
  <c r="B12" i="10"/>
  <c r="B11" i="10"/>
  <c r="B70" i="9"/>
  <c r="C69" i="9"/>
  <c r="B69" i="9"/>
  <c r="C68" i="9"/>
  <c r="B68" i="9"/>
  <c r="B67" i="9"/>
  <c r="B66" i="9"/>
  <c r="B15" i="9"/>
  <c r="C14" i="9"/>
  <c r="B14" i="9"/>
  <c r="C13" i="9"/>
  <c r="B13" i="9"/>
  <c r="B12" i="9"/>
  <c r="B11" i="9"/>
  <c r="B68" i="8"/>
  <c r="C67" i="8"/>
  <c r="B67" i="8"/>
  <c r="C66" i="8"/>
  <c r="B66" i="8"/>
  <c r="B65" i="8"/>
  <c r="B64" i="8"/>
  <c r="B15" i="8"/>
  <c r="C14" i="8"/>
  <c r="B14" i="8"/>
  <c r="C13" i="8"/>
  <c r="B13" i="8"/>
  <c r="B12" i="8"/>
  <c r="B11" i="8"/>
  <c r="B70" i="7"/>
  <c r="C69" i="7"/>
  <c r="B69" i="7"/>
  <c r="C68" i="7"/>
  <c r="B68" i="7"/>
  <c r="B67" i="7"/>
  <c r="B66" i="7"/>
  <c r="C13" i="7"/>
  <c r="B13" i="7"/>
  <c r="B15" i="7"/>
  <c r="C14" i="7"/>
  <c r="B14" i="7"/>
  <c r="B12" i="7"/>
  <c r="B11" i="7"/>
  <c r="E104" i="53" l="1"/>
  <c r="A72" i="53"/>
  <c r="B70" i="53"/>
  <c r="B69" i="53"/>
  <c r="A69" i="53"/>
  <c r="B67" i="53"/>
  <c r="B66" i="53"/>
  <c r="E104" i="52"/>
  <c r="A72" i="52"/>
  <c r="B70" i="52"/>
  <c r="B69" i="52"/>
  <c r="A69" i="52"/>
  <c r="B67" i="52"/>
  <c r="B66" i="52"/>
  <c r="E104" i="51"/>
  <c r="A72" i="51"/>
  <c r="B70" i="51"/>
  <c r="B69" i="51"/>
  <c r="A69" i="51"/>
  <c r="B67" i="51"/>
  <c r="B66" i="51"/>
  <c r="E104" i="50"/>
  <c r="E105" i="50" s="1"/>
  <c r="E106" i="50" s="1"/>
  <c r="A72" i="50"/>
  <c r="B70" i="50"/>
  <c r="B69" i="50"/>
  <c r="A69" i="50"/>
  <c r="B67" i="50"/>
  <c r="B66" i="50"/>
  <c r="E104" i="49"/>
  <c r="E105" i="49" s="1"/>
  <c r="E106" i="49" s="1"/>
  <c r="A72" i="49"/>
  <c r="B70" i="49"/>
  <c r="B69" i="49"/>
  <c r="A69" i="49"/>
  <c r="B67" i="49"/>
  <c r="B66" i="49"/>
  <c r="E104" i="48"/>
  <c r="A72" i="48"/>
  <c r="B70" i="48"/>
  <c r="B69" i="48"/>
  <c r="A69" i="48"/>
  <c r="B67" i="48"/>
  <c r="B66" i="48"/>
  <c r="E105" i="53" l="1"/>
  <c r="E106" i="53" s="1"/>
  <c r="E105" i="52"/>
  <c r="E106" i="52" s="1"/>
  <c r="E105" i="51"/>
  <c r="E106" i="51" s="1"/>
  <c r="E105" i="48"/>
  <c r="E106" i="48" s="1"/>
  <c r="B52" i="78"/>
  <c r="E46" i="78"/>
  <c r="C37" i="78"/>
  <c r="C36" i="78"/>
  <c r="C28" i="78"/>
  <c r="C31" i="78" s="1"/>
  <c r="C11" i="78"/>
  <c r="C13" i="78" s="1"/>
  <c r="C20" i="78" s="1"/>
  <c r="C3" i="78"/>
  <c r="C2" i="78"/>
  <c r="E41" i="78" l="1"/>
  <c r="F41" i="78" s="1"/>
  <c r="E65" i="78"/>
  <c r="C50" i="78"/>
  <c r="E58" i="78"/>
  <c r="E64" i="78"/>
  <c r="C54" i="78"/>
  <c r="C48" i="78"/>
  <c r="C52" i="78"/>
  <c r="E32" i="78"/>
  <c r="F46" i="78"/>
  <c r="A17" i="7"/>
  <c r="B11" i="78" s="1"/>
  <c r="F52" i="78" l="1"/>
  <c r="F48" i="78"/>
  <c r="F54" i="78"/>
  <c r="E69" i="78"/>
  <c r="E7" i="78"/>
  <c r="F32" i="78"/>
  <c r="F18" i="78"/>
  <c r="F20" i="78" s="1"/>
  <c r="F50" i="78"/>
  <c r="AZ46" i="8"/>
  <c r="AX37" i="8"/>
  <c r="AZ41" i="8" s="1"/>
  <c r="BA41" i="8" s="1"/>
  <c r="AX36" i="8"/>
  <c r="AX28" i="8"/>
  <c r="AX31" i="8" s="1"/>
  <c r="AX11" i="8"/>
  <c r="AX13" i="8" s="1"/>
  <c r="AX20" i="8" s="1"/>
  <c r="AX3" i="8"/>
  <c r="AX2" i="8"/>
  <c r="F56" i="78" l="1"/>
  <c r="E8" i="78"/>
  <c r="C5" i="78"/>
  <c r="AZ65" i="8"/>
  <c r="AX50" i="8"/>
  <c r="AZ64" i="8"/>
  <c r="AX54" i="8"/>
  <c r="AX48" i="8"/>
  <c r="AZ58" i="8"/>
  <c r="AX52" i="8"/>
  <c r="BA46" i="8"/>
  <c r="AZ32" i="8"/>
  <c r="C44" i="78" l="1"/>
  <c r="E9" i="78"/>
  <c r="BA50" i="8"/>
  <c r="BA52" i="8"/>
  <c r="AZ69" i="8"/>
  <c r="BA48" i="8"/>
  <c r="AZ7" i="8"/>
  <c r="BA32" i="8"/>
  <c r="BA18" i="8"/>
  <c r="BA20" i="8" s="1"/>
  <c r="BA54" i="8"/>
  <c r="E105" i="77"/>
  <c r="E106" i="77" s="1"/>
  <c r="E104" i="77"/>
  <c r="A72" i="77"/>
  <c r="B70" i="77"/>
  <c r="B69" i="77"/>
  <c r="A69" i="77"/>
  <c r="B67" i="77"/>
  <c r="B66" i="77"/>
  <c r="E23" i="77"/>
  <c r="E49" i="77" s="1"/>
  <c r="A17" i="77"/>
  <c r="B15" i="77"/>
  <c r="B14" i="77"/>
  <c r="A14" i="77"/>
  <c r="B13" i="77"/>
  <c r="B12" i="77"/>
  <c r="B11" i="77"/>
  <c r="E104" i="76"/>
  <c r="A72" i="76"/>
  <c r="B70" i="76"/>
  <c r="B69" i="76"/>
  <c r="A69" i="76"/>
  <c r="B67" i="76"/>
  <c r="B66" i="76"/>
  <c r="E23" i="76"/>
  <c r="E49" i="76" s="1"/>
  <c r="A17" i="76"/>
  <c r="B15" i="76"/>
  <c r="B14" i="76"/>
  <c r="A14" i="76"/>
  <c r="B13" i="76"/>
  <c r="B12" i="76"/>
  <c r="B11" i="76"/>
  <c r="E104" i="75"/>
  <c r="E105" i="75" s="1"/>
  <c r="E106" i="75" s="1"/>
  <c r="A72" i="75"/>
  <c r="B70" i="75"/>
  <c r="B69" i="75"/>
  <c r="A69" i="75"/>
  <c r="B67" i="75"/>
  <c r="B66" i="75"/>
  <c r="E23" i="75"/>
  <c r="E49" i="75" s="1"/>
  <c r="A17" i="75"/>
  <c r="B15" i="75"/>
  <c r="B14" i="75"/>
  <c r="A14" i="75"/>
  <c r="B13" i="75"/>
  <c r="B12" i="75"/>
  <c r="B11" i="75"/>
  <c r="E105" i="74"/>
  <c r="E106" i="74" s="1"/>
  <c r="E104" i="74"/>
  <c r="A72" i="74"/>
  <c r="B70" i="74"/>
  <c r="B69" i="74"/>
  <c r="A69" i="74"/>
  <c r="B67" i="74"/>
  <c r="B66" i="74"/>
  <c r="E23" i="74"/>
  <c r="E49" i="74" s="1"/>
  <c r="A17" i="74"/>
  <c r="B15" i="74"/>
  <c r="B14" i="74"/>
  <c r="A14" i="74"/>
  <c r="B13" i="74"/>
  <c r="B12" i="74"/>
  <c r="B11" i="74"/>
  <c r="E104" i="73"/>
  <c r="A72" i="73"/>
  <c r="B70" i="73"/>
  <c r="B69" i="73"/>
  <c r="A69" i="73"/>
  <c r="B67" i="73"/>
  <c r="B66" i="73"/>
  <c r="E23" i="73"/>
  <c r="E49" i="73" s="1"/>
  <c r="A17" i="73"/>
  <c r="B15" i="73"/>
  <c r="B14" i="73"/>
  <c r="A14" i="73"/>
  <c r="B13" i="73"/>
  <c r="B12" i="73"/>
  <c r="B11" i="73"/>
  <c r="E106" i="72"/>
  <c r="E105" i="72"/>
  <c r="E104" i="72"/>
  <c r="A72" i="72"/>
  <c r="B70" i="72"/>
  <c r="B69" i="72"/>
  <c r="A69" i="72"/>
  <c r="B67" i="72"/>
  <c r="B66" i="72"/>
  <c r="E23" i="72"/>
  <c r="E49" i="72" s="1"/>
  <c r="A17" i="72"/>
  <c r="B15" i="72"/>
  <c r="B14" i="72"/>
  <c r="A14" i="72"/>
  <c r="B13" i="72"/>
  <c r="B12" i="72"/>
  <c r="B11" i="72"/>
  <c r="E104" i="71"/>
  <c r="A72" i="71"/>
  <c r="B70" i="71"/>
  <c r="B69" i="71"/>
  <c r="A69" i="71"/>
  <c r="B67" i="71"/>
  <c r="B66" i="71"/>
  <c r="E23" i="71"/>
  <c r="E49" i="71" s="1"/>
  <c r="E50" i="71" s="1"/>
  <c r="A17" i="71"/>
  <c r="B15" i="71"/>
  <c r="B14" i="71"/>
  <c r="A14" i="71"/>
  <c r="B13" i="71"/>
  <c r="B12" i="71"/>
  <c r="B11" i="71"/>
  <c r="E105" i="70"/>
  <c r="E106" i="70" s="1"/>
  <c r="E104" i="70"/>
  <c r="A72" i="70"/>
  <c r="B70" i="70"/>
  <c r="B69" i="70"/>
  <c r="A69" i="70"/>
  <c r="B67" i="70"/>
  <c r="B66" i="70"/>
  <c r="E23" i="70"/>
  <c r="E49" i="70" s="1"/>
  <c r="A17" i="70"/>
  <c r="B15" i="70"/>
  <c r="B14" i="70"/>
  <c r="A14" i="70"/>
  <c r="B13" i="70"/>
  <c r="B12" i="70"/>
  <c r="B11" i="70"/>
  <c r="E104" i="69"/>
  <c r="E105" i="69" s="1"/>
  <c r="E106" i="69" s="1"/>
  <c r="A72" i="69"/>
  <c r="B70" i="69"/>
  <c r="B69" i="69"/>
  <c r="A69" i="69"/>
  <c r="B67" i="69"/>
  <c r="B66" i="69"/>
  <c r="E23" i="69"/>
  <c r="E49" i="69" s="1"/>
  <c r="A17" i="69"/>
  <c r="B15" i="69"/>
  <c r="B14" i="69"/>
  <c r="A14" i="69"/>
  <c r="B13" i="69"/>
  <c r="B12" i="69"/>
  <c r="B11" i="69"/>
  <c r="E104" i="68"/>
  <c r="A72" i="68"/>
  <c r="B70" i="68"/>
  <c r="B69" i="68"/>
  <c r="A69" i="68"/>
  <c r="B67" i="68"/>
  <c r="B66" i="68"/>
  <c r="E23" i="68"/>
  <c r="E49" i="68" s="1"/>
  <c r="A17" i="68"/>
  <c r="B15" i="68"/>
  <c r="B14" i="68"/>
  <c r="A14" i="68"/>
  <c r="B13" i="68"/>
  <c r="B12" i="68"/>
  <c r="B11" i="68"/>
  <c r="E105" i="67"/>
  <c r="E106" i="67" s="1"/>
  <c r="E104" i="67"/>
  <c r="A72" i="67"/>
  <c r="B70" i="67"/>
  <c r="B69" i="67"/>
  <c r="A69" i="67"/>
  <c r="B67" i="67"/>
  <c r="B66" i="67"/>
  <c r="E23" i="67"/>
  <c r="E49" i="67" s="1"/>
  <c r="E50" i="67" s="1"/>
  <c r="E51" i="67" s="1"/>
  <c r="A17" i="67"/>
  <c r="B15" i="67"/>
  <c r="B14" i="67"/>
  <c r="A14" i="67"/>
  <c r="B13" i="67"/>
  <c r="B12" i="67"/>
  <c r="B11" i="67"/>
  <c r="E106" i="17"/>
  <c r="E105" i="17"/>
  <c r="E104" i="17"/>
  <c r="A72" i="17"/>
  <c r="B70" i="17"/>
  <c r="B69" i="17"/>
  <c r="A69" i="17"/>
  <c r="B67" i="17"/>
  <c r="B66" i="17"/>
  <c r="E105" i="16"/>
  <c r="E104" i="16"/>
  <c r="E106" i="16" s="1"/>
  <c r="A72" i="16"/>
  <c r="B70" i="16"/>
  <c r="B69" i="16"/>
  <c r="A69" i="16"/>
  <c r="B67" i="16"/>
  <c r="B66" i="16"/>
  <c r="E105" i="15"/>
  <c r="E106" i="15" s="1"/>
  <c r="E104" i="15"/>
  <c r="A72" i="15"/>
  <c r="B70" i="15"/>
  <c r="B69" i="15"/>
  <c r="A69" i="15"/>
  <c r="B67" i="15"/>
  <c r="B66" i="15"/>
  <c r="E104" i="19"/>
  <c r="A72" i="19"/>
  <c r="B70" i="19"/>
  <c r="B69" i="19"/>
  <c r="A69" i="19"/>
  <c r="B67" i="19"/>
  <c r="B66" i="19"/>
  <c r="E105" i="18"/>
  <c r="E106" i="18" s="1"/>
  <c r="E104" i="18"/>
  <c r="A72" i="18"/>
  <c r="B70" i="18"/>
  <c r="B69" i="18"/>
  <c r="A69" i="18"/>
  <c r="B67" i="18"/>
  <c r="B66" i="18"/>
  <c r="E104" i="14"/>
  <c r="A72" i="14"/>
  <c r="A69" i="14"/>
  <c r="E105" i="13"/>
  <c r="E106" i="13" s="1"/>
  <c r="E104" i="13"/>
  <c r="A72" i="13"/>
  <c r="A69" i="13"/>
  <c r="E104" i="12"/>
  <c r="A72" i="12"/>
  <c r="A69" i="12"/>
  <c r="E104" i="11"/>
  <c r="E105" i="11" s="1"/>
  <c r="E106" i="11" s="1"/>
  <c r="A72" i="11"/>
  <c r="A69" i="11"/>
  <c r="E104" i="10"/>
  <c r="E105" i="10" s="1"/>
  <c r="E106" i="10" s="1"/>
  <c r="A72" i="10"/>
  <c r="A69" i="10"/>
  <c r="E104" i="9"/>
  <c r="E105" i="9" s="1"/>
  <c r="E106" i="9" s="1"/>
  <c r="A72" i="9"/>
  <c r="A69" i="9"/>
  <c r="E104" i="7"/>
  <c r="E105" i="7" s="1"/>
  <c r="A72" i="7"/>
  <c r="A69" i="7"/>
  <c r="E23" i="66"/>
  <c r="E49" i="66" s="1"/>
  <c r="A17" i="66"/>
  <c r="B15" i="66"/>
  <c r="B14" i="66"/>
  <c r="A14" i="66"/>
  <c r="B13" i="66"/>
  <c r="B12" i="66"/>
  <c r="B11" i="66"/>
  <c r="E23" i="65"/>
  <c r="E49" i="65" s="1"/>
  <c r="A17" i="65"/>
  <c r="B15" i="65"/>
  <c r="B14" i="65"/>
  <c r="A14" i="65"/>
  <c r="B13" i="65"/>
  <c r="B12" i="65"/>
  <c r="B11" i="65"/>
  <c r="E56" i="78" l="1"/>
  <c r="BA56" i="8"/>
  <c r="AZ8" i="8"/>
  <c r="AX5" i="8"/>
  <c r="E50" i="77"/>
  <c r="E51" i="77" s="1"/>
  <c r="E50" i="76"/>
  <c r="E51" i="76" s="1"/>
  <c r="E105" i="76"/>
  <c r="E106" i="76" s="1"/>
  <c r="E50" i="75"/>
  <c r="E51" i="75" s="1"/>
  <c r="E50" i="74"/>
  <c r="E51" i="74" s="1"/>
  <c r="E50" i="73"/>
  <c r="E51" i="73" s="1"/>
  <c r="E105" i="73"/>
  <c r="E106" i="73" s="1"/>
  <c r="E50" i="72"/>
  <c r="E51" i="72" s="1"/>
  <c r="E106" i="71"/>
  <c r="E51" i="71"/>
  <c r="E105" i="71"/>
  <c r="E50" i="70"/>
  <c r="E51" i="70" s="1"/>
  <c r="E50" i="69"/>
  <c r="E51" i="69" s="1"/>
  <c r="E50" i="68"/>
  <c r="E51" i="68" s="1"/>
  <c r="E105" i="68"/>
  <c r="E106" i="68" s="1"/>
  <c r="E105" i="19"/>
  <c r="E106" i="19" s="1"/>
  <c r="E105" i="14"/>
  <c r="E106" i="14" s="1"/>
  <c r="E105" i="12"/>
  <c r="E106" i="12" s="1"/>
  <c r="E106" i="7"/>
  <c r="E50" i="66"/>
  <c r="E51" i="66" s="1"/>
  <c r="E50" i="65"/>
  <c r="E51" i="65" s="1"/>
  <c r="D39" i="78" l="1"/>
  <c r="D35" i="78"/>
  <c r="D45" i="78"/>
  <c r="D38" i="78"/>
  <c r="D43" i="78"/>
  <c r="D31" i="78"/>
  <c r="D32" i="78" s="1"/>
  <c r="D36" i="78"/>
  <c r="D37" i="78"/>
  <c r="D52" i="78"/>
  <c r="D48" i="78"/>
  <c r="D54" i="78"/>
  <c r="E67" i="78"/>
  <c r="E60" i="78"/>
  <c r="B60" i="78" s="1"/>
  <c r="D50" i="78"/>
  <c r="D44" i="78"/>
  <c r="AX44" i="8"/>
  <c r="AZ9" i="8"/>
  <c r="E23" i="64"/>
  <c r="E49" i="64" s="1"/>
  <c r="A17" i="64"/>
  <c r="B15" i="64"/>
  <c r="B14" i="64"/>
  <c r="A14" i="64"/>
  <c r="B13" i="64"/>
  <c r="B12" i="64"/>
  <c r="B11" i="64"/>
  <c r="D46" i="78" l="1"/>
  <c r="B67" i="78"/>
  <c r="E71" i="78"/>
  <c r="E73" i="78" s="1"/>
  <c r="B73" i="78" s="1"/>
  <c r="D41" i="78"/>
  <c r="AZ56" i="8"/>
  <c r="E50" i="64"/>
  <c r="E51" i="64" s="1"/>
  <c r="AY43" i="8" l="1"/>
  <c r="AY36" i="8"/>
  <c r="AY38" i="8"/>
  <c r="AY35" i="8"/>
  <c r="AY39" i="8"/>
  <c r="AY45" i="8"/>
  <c r="AY31" i="8"/>
  <c r="AY32" i="8" s="1"/>
  <c r="AY37" i="8"/>
  <c r="AZ60" i="8"/>
  <c r="AW60" i="8" s="1"/>
  <c r="AY54" i="8"/>
  <c r="AY50" i="8"/>
  <c r="AZ67" i="8"/>
  <c r="AY52" i="8"/>
  <c r="AY48" i="8"/>
  <c r="AY44" i="8"/>
  <c r="E23" i="63"/>
  <c r="E49" i="63" s="1"/>
  <c r="A17" i="63"/>
  <c r="B15" i="63"/>
  <c r="B14" i="63"/>
  <c r="A14" i="63"/>
  <c r="B13" i="63"/>
  <c r="B12" i="63"/>
  <c r="B11" i="63"/>
  <c r="E23" i="62"/>
  <c r="AY46" i="8" l="1"/>
  <c r="AY41" i="8"/>
  <c r="AZ71" i="8"/>
  <c r="AZ73" i="8" s="1"/>
  <c r="AW73" i="8" s="1"/>
  <c r="AW67" i="8"/>
  <c r="E50" i="63"/>
  <c r="E51" i="63" s="1"/>
  <c r="E49" i="62" l="1"/>
  <c r="A17" i="62"/>
  <c r="B15" i="62"/>
  <c r="B14" i="62"/>
  <c r="A14" i="62"/>
  <c r="B13" i="62"/>
  <c r="B12" i="62"/>
  <c r="B11" i="62"/>
  <c r="E50" i="62" l="1"/>
  <c r="E51" i="62" s="1"/>
  <c r="E23" i="61"/>
  <c r="E49" i="61" s="1"/>
  <c r="A17" i="61"/>
  <c r="B15" i="61"/>
  <c r="B14" i="61"/>
  <c r="A14" i="61"/>
  <c r="B13" i="61"/>
  <c r="B12" i="61"/>
  <c r="B11" i="61"/>
  <c r="E50" i="61" l="1"/>
  <c r="E51" i="61" s="1"/>
  <c r="E23" i="60"/>
  <c r="E49" i="60" s="1"/>
  <c r="A17" i="60"/>
  <c r="B15" i="60"/>
  <c r="B14" i="60"/>
  <c r="A14" i="60"/>
  <c r="B13" i="60"/>
  <c r="B12" i="60"/>
  <c r="B11" i="60"/>
  <c r="E23" i="59"/>
  <c r="E49" i="59" s="1"/>
  <c r="A17" i="59"/>
  <c r="B15" i="59"/>
  <c r="B14" i="59"/>
  <c r="A14" i="59"/>
  <c r="B13" i="59"/>
  <c r="B12" i="59"/>
  <c r="B11" i="59"/>
  <c r="E23" i="58"/>
  <c r="E49" i="58" s="1"/>
  <c r="A17" i="58"/>
  <c r="B15" i="58"/>
  <c r="B14" i="58"/>
  <c r="A14" i="58"/>
  <c r="B13" i="58"/>
  <c r="B12" i="58"/>
  <c r="B11" i="58"/>
  <c r="E23" i="57"/>
  <c r="E49" i="57" s="1"/>
  <c r="A17" i="57"/>
  <c r="B15" i="57"/>
  <c r="B14" i="57"/>
  <c r="A14" i="57"/>
  <c r="B13" i="57"/>
  <c r="B12" i="57"/>
  <c r="B11" i="57"/>
  <c r="E23" i="56"/>
  <c r="E49" i="56" s="1"/>
  <c r="A17" i="56"/>
  <c r="B15" i="56"/>
  <c r="B14" i="56"/>
  <c r="A14" i="56"/>
  <c r="B13" i="56"/>
  <c r="B12" i="56"/>
  <c r="B11" i="56"/>
  <c r="E23" i="55"/>
  <c r="E49" i="55" s="1"/>
  <c r="A17" i="55"/>
  <c r="B15" i="55"/>
  <c r="B14" i="55"/>
  <c r="A14" i="55"/>
  <c r="B13" i="55"/>
  <c r="B12" i="55"/>
  <c r="B11" i="55"/>
  <c r="E23" i="54"/>
  <c r="E49" i="54" s="1"/>
  <c r="A17" i="54"/>
  <c r="B15" i="54"/>
  <c r="B14" i="54"/>
  <c r="A14" i="54"/>
  <c r="B13" i="54"/>
  <c r="B12" i="54"/>
  <c r="B11" i="54"/>
  <c r="E23" i="53"/>
  <c r="E49" i="53" s="1"/>
  <c r="A17" i="53"/>
  <c r="B15" i="53"/>
  <c r="B14" i="53"/>
  <c r="A14" i="53"/>
  <c r="B13" i="53"/>
  <c r="B12" i="53"/>
  <c r="B11" i="53"/>
  <c r="E23" i="52"/>
  <c r="E49" i="52" s="1"/>
  <c r="A17" i="52"/>
  <c r="B15" i="52"/>
  <c r="B14" i="52"/>
  <c r="A14" i="52"/>
  <c r="B13" i="52"/>
  <c r="B12" i="52"/>
  <c r="B11" i="52"/>
  <c r="E23" i="51"/>
  <c r="E49" i="51" s="1"/>
  <c r="A17" i="51"/>
  <c r="B15" i="51"/>
  <c r="B14" i="51"/>
  <c r="A14" i="51"/>
  <c r="B13" i="51"/>
  <c r="B12" i="51"/>
  <c r="B11" i="51"/>
  <c r="E23" i="50"/>
  <c r="E49" i="50" s="1"/>
  <c r="A17" i="50"/>
  <c r="B15" i="50"/>
  <c r="B14" i="50"/>
  <c r="A14" i="50"/>
  <c r="B13" i="50"/>
  <c r="B12" i="50"/>
  <c r="B11" i="50"/>
  <c r="E23" i="49"/>
  <c r="E49" i="49" s="1"/>
  <c r="A17" i="49"/>
  <c r="B15" i="49"/>
  <c r="B14" i="49"/>
  <c r="A14" i="49"/>
  <c r="B13" i="49"/>
  <c r="B12" i="49"/>
  <c r="B11" i="49"/>
  <c r="E23" i="48"/>
  <c r="E49" i="48" s="1"/>
  <c r="A17" i="48"/>
  <c r="B15" i="48"/>
  <c r="B14" i="48"/>
  <c r="A14" i="48"/>
  <c r="B13" i="48"/>
  <c r="B12" i="48"/>
  <c r="B11" i="48"/>
  <c r="E23" i="47"/>
  <c r="E49" i="47" s="1"/>
  <c r="A17" i="47"/>
  <c r="B15" i="47"/>
  <c r="B14" i="47"/>
  <c r="A14" i="47"/>
  <c r="B13" i="47"/>
  <c r="B12" i="47"/>
  <c r="B11" i="47"/>
  <c r="E23" i="46"/>
  <c r="E49" i="46" s="1"/>
  <c r="A17" i="46"/>
  <c r="B15" i="46"/>
  <c r="B14" i="46"/>
  <c r="A14" i="46"/>
  <c r="B13" i="46"/>
  <c r="B12" i="46"/>
  <c r="B11" i="46"/>
  <c r="E23" i="45"/>
  <c r="E49" i="45" s="1"/>
  <c r="A17" i="45"/>
  <c r="B15" i="45"/>
  <c r="B14" i="45"/>
  <c r="A14" i="45"/>
  <c r="B13" i="45"/>
  <c r="B12" i="45"/>
  <c r="B11" i="45"/>
  <c r="E23" i="44"/>
  <c r="E49" i="44" s="1"/>
  <c r="A17" i="44"/>
  <c r="B15" i="44"/>
  <c r="B14" i="44"/>
  <c r="A14" i="44"/>
  <c r="B13" i="44"/>
  <c r="B12" i="44"/>
  <c r="B11" i="44"/>
  <c r="E23" i="43"/>
  <c r="E49" i="43" s="1"/>
  <c r="A17" i="43"/>
  <c r="B15" i="43"/>
  <c r="B14" i="43"/>
  <c r="A14" i="43"/>
  <c r="B13" i="43"/>
  <c r="B12" i="43"/>
  <c r="B11" i="43"/>
  <c r="E50" i="60" l="1"/>
  <c r="E51" i="60" s="1"/>
  <c r="E50" i="59"/>
  <c r="E51" i="59" s="1"/>
  <c r="E50" i="58"/>
  <c r="E51" i="58" s="1"/>
  <c r="E50" i="57"/>
  <c r="E51" i="57" s="1"/>
  <c r="E50" i="56"/>
  <c r="E51" i="56" s="1"/>
  <c r="E50" i="55"/>
  <c r="E51" i="55" s="1"/>
  <c r="E50" i="54"/>
  <c r="E51" i="54" s="1"/>
  <c r="E50" i="53"/>
  <c r="E51" i="53" s="1"/>
  <c r="E50" i="52"/>
  <c r="E51" i="52" s="1"/>
  <c r="E50" i="51"/>
  <c r="E51" i="51" s="1"/>
  <c r="E50" i="50"/>
  <c r="E51" i="50" s="1"/>
  <c r="E50" i="49"/>
  <c r="E51" i="49" s="1"/>
  <c r="E50" i="48"/>
  <c r="E51" i="48" s="1"/>
  <c r="E50" i="47"/>
  <c r="E51" i="47" s="1"/>
  <c r="E50" i="46"/>
  <c r="E51" i="46" s="1"/>
  <c r="E50" i="45"/>
  <c r="E51" i="45"/>
  <c r="E50" i="44"/>
  <c r="E51" i="44" s="1"/>
  <c r="E50" i="43"/>
  <c r="E51" i="43" s="1"/>
  <c r="E50" i="42" l="1"/>
  <c r="A18" i="42"/>
  <c r="B16" i="42"/>
  <c r="B15" i="42"/>
  <c r="A15" i="42"/>
  <c r="B13" i="42"/>
  <c r="B12" i="42"/>
  <c r="E52" i="42" l="1"/>
  <c r="E51" i="42"/>
  <c r="E51" i="40"/>
  <c r="E52" i="40" s="1"/>
  <c r="E50" i="40"/>
  <c r="A18" i="40"/>
  <c r="B16" i="40"/>
  <c r="B15" i="40"/>
  <c r="A15" i="40"/>
  <c r="B13" i="40"/>
  <c r="B12" i="40"/>
  <c r="E51" i="39"/>
  <c r="E52" i="39" s="1"/>
  <c r="E50" i="39"/>
  <c r="A18" i="39"/>
  <c r="B16" i="39"/>
  <c r="B15" i="39"/>
  <c r="A15" i="39"/>
  <c r="B13" i="39"/>
  <c r="B12" i="39"/>
  <c r="E52" i="38"/>
  <c r="E51" i="38"/>
  <c r="E50" i="38"/>
  <c r="A18" i="38"/>
  <c r="A15" i="38"/>
  <c r="A17" i="37"/>
  <c r="A17" i="36"/>
  <c r="A17" i="35"/>
  <c r="A17" i="34"/>
  <c r="A17" i="32"/>
  <c r="A17" i="31"/>
  <c r="A17" i="30"/>
  <c r="A17" i="29"/>
  <c r="A17" i="28"/>
  <c r="A17" i="27"/>
  <c r="A17" i="26"/>
  <c r="A17" i="25"/>
  <c r="A17" i="24"/>
  <c r="A17" i="23"/>
  <c r="A17" i="22"/>
  <c r="A17" i="21"/>
  <c r="A17" i="20"/>
  <c r="A17" i="19"/>
  <c r="A17" i="18"/>
  <c r="A17" i="17"/>
  <c r="A17" i="16"/>
  <c r="A17" i="15"/>
  <c r="A17" i="14"/>
  <c r="A17" i="13"/>
  <c r="A17" i="11"/>
  <c r="A17" i="10"/>
  <c r="A17" i="9"/>
  <c r="A70" i="8"/>
  <c r="A17" i="8"/>
  <c r="AW11" i="8" s="1"/>
  <c r="E103" i="8"/>
  <c r="E104" i="8" s="1"/>
  <c r="E102" i="8"/>
  <c r="A67" i="8"/>
  <c r="E23" i="37" l="1"/>
  <c r="E50" i="37" s="1"/>
  <c r="B15" i="37"/>
  <c r="B14" i="37"/>
  <c r="A14" i="37"/>
  <c r="B13" i="37"/>
  <c r="B12" i="37"/>
  <c r="B11" i="37"/>
  <c r="E23" i="36"/>
  <c r="E50" i="36" s="1"/>
  <c r="B15" i="36"/>
  <c r="B14" i="36"/>
  <c r="A14" i="36"/>
  <c r="B13" i="36"/>
  <c r="B12" i="36"/>
  <c r="B11" i="36"/>
  <c r="E23" i="35"/>
  <c r="E50" i="35" s="1"/>
  <c r="B15" i="35"/>
  <c r="B14" i="35"/>
  <c r="A14" i="35"/>
  <c r="B13" i="35"/>
  <c r="B12" i="35"/>
  <c r="B11" i="35"/>
  <c r="E23" i="34"/>
  <c r="E50" i="34" s="1"/>
  <c r="B15" i="34"/>
  <c r="B14" i="34"/>
  <c r="A14" i="34"/>
  <c r="B13" i="34"/>
  <c r="B12" i="34"/>
  <c r="B11" i="34"/>
  <c r="E51" i="37" l="1"/>
  <c r="E52" i="37" s="1"/>
  <c r="E51" i="36"/>
  <c r="E52" i="36" s="1"/>
  <c r="E51" i="35"/>
  <c r="E52" i="35" s="1"/>
  <c r="E51" i="34"/>
  <c r="E52" i="34" s="1"/>
  <c r="A17" i="12" l="1"/>
  <c r="A17" i="5"/>
  <c r="A17" i="3"/>
  <c r="A17" i="4"/>
  <c r="E23" i="32" l="1"/>
  <c r="E50" i="32"/>
  <c r="E51" i="32"/>
  <c r="E52" i="32"/>
  <c r="B15" i="32"/>
  <c r="B14" i="32"/>
  <c r="A14" i="32"/>
  <c r="B13" i="32"/>
  <c r="B12" i="32"/>
  <c r="B11" i="32"/>
  <c r="E23" i="31"/>
  <c r="E50" i="31"/>
  <c r="E51" i="31"/>
  <c r="E52" i="31"/>
  <c r="B15" i="31"/>
  <c r="B14" i="31"/>
  <c r="A14" i="31"/>
  <c r="B13" i="31"/>
  <c r="B12" i="31"/>
  <c r="B11" i="31"/>
  <c r="E23" i="30"/>
  <c r="E50" i="30"/>
  <c r="E51" i="30"/>
  <c r="E52" i="30"/>
  <c r="B15" i="30"/>
  <c r="B14" i="30"/>
  <c r="A14" i="30"/>
  <c r="B13" i="30"/>
  <c r="B12" i="30"/>
  <c r="B11" i="30"/>
  <c r="E23" i="29"/>
  <c r="E50" i="29"/>
  <c r="E51" i="29"/>
  <c r="E52" i="29"/>
  <c r="B15" i="29"/>
  <c r="B14" i="29"/>
  <c r="A14" i="29"/>
  <c r="B13" i="29"/>
  <c r="B12" i="29"/>
  <c r="B11" i="29"/>
  <c r="E23" i="28"/>
  <c r="E50" i="28"/>
  <c r="E51" i="28"/>
  <c r="E52" i="28"/>
  <c r="B15" i="28"/>
  <c r="B14" i="28"/>
  <c r="A14" i="28"/>
  <c r="B13" i="28"/>
  <c r="B12" i="28"/>
  <c r="B11" i="28"/>
  <c r="E23" i="27"/>
  <c r="E50" i="27"/>
  <c r="E51" i="27"/>
  <c r="E52" i="27"/>
  <c r="B15" i="27"/>
  <c r="B14" i="27"/>
  <c r="A14" i="27"/>
  <c r="B13" i="27"/>
  <c r="B12" i="27"/>
  <c r="B11" i="27"/>
  <c r="E23" i="26"/>
  <c r="E50" i="26"/>
  <c r="E51" i="26"/>
  <c r="E52" i="26"/>
  <c r="B15" i="26"/>
  <c r="B14" i="26"/>
  <c r="A14" i="26"/>
  <c r="B13" i="26"/>
  <c r="B12" i="26"/>
  <c r="B11" i="26"/>
  <c r="E23" i="25"/>
  <c r="E50" i="25"/>
  <c r="E51" i="25"/>
  <c r="E52" i="25"/>
  <c r="B15" i="25"/>
  <c r="B14" i="25"/>
  <c r="A14" i="25"/>
  <c r="B13" i="25"/>
  <c r="B12" i="25"/>
  <c r="B11" i="25"/>
  <c r="E23" i="24"/>
  <c r="E50" i="24"/>
  <c r="E51" i="24"/>
  <c r="E52" i="24"/>
  <c r="B15" i="24"/>
  <c r="B14" i="24"/>
  <c r="A14" i="24"/>
  <c r="B13" i="24"/>
  <c r="B12" i="24"/>
  <c r="B11" i="24"/>
  <c r="E23" i="23"/>
  <c r="E50" i="23"/>
  <c r="E51" i="23"/>
  <c r="E52" i="23"/>
  <c r="B15" i="23"/>
  <c r="B14" i="23"/>
  <c r="A14" i="23"/>
  <c r="B13" i="23"/>
  <c r="B12" i="23"/>
  <c r="B11" i="23"/>
  <c r="E23" i="22"/>
  <c r="E50" i="22"/>
  <c r="E51" i="22"/>
  <c r="E52" i="22"/>
  <c r="B15" i="22"/>
  <c r="B14" i="22"/>
  <c r="A14" i="22"/>
  <c r="B13" i="22"/>
  <c r="B12" i="22"/>
  <c r="B11" i="22"/>
  <c r="E23" i="21"/>
  <c r="E50" i="21"/>
  <c r="E51" i="21"/>
  <c r="E52" i="21"/>
  <c r="B15" i="21"/>
  <c r="B14" i="21"/>
  <c r="A14" i="21"/>
  <c r="B13" i="21"/>
  <c r="B12" i="21"/>
  <c r="B11" i="21"/>
  <c r="E23" i="20"/>
  <c r="E50" i="20"/>
  <c r="E51" i="20"/>
  <c r="E52" i="20"/>
  <c r="B15" i="20"/>
  <c r="B14" i="20"/>
  <c r="A14" i="20"/>
  <c r="B13" i="20"/>
  <c r="B12" i="20"/>
  <c r="B11" i="20"/>
  <c r="E23" i="19"/>
  <c r="E50" i="19"/>
  <c r="E51" i="19"/>
  <c r="E52" i="19"/>
  <c r="B15" i="19"/>
  <c r="B14" i="19"/>
  <c r="A14" i="19"/>
  <c r="B13" i="19"/>
  <c r="B12" i="19"/>
  <c r="B11" i="19"/>
  <c r="E23" i="18"/>
  <c r="E50" i="18"/>
  <c r="E51" i="18"/>
  <c r="E52" i="18"/>
  <c r="B15" i="18"/>
  <c r="B14" i="18"/>
  <c r="A14" i="18"/>
  <c r="B13" i="18"/>
  <c r="B12" i="18"/>
  <c r="B11" i="18"/>
  <c r="E23" i="17"/>
  <c r="E50" i="17"/>
  <c r="E51" i="17"/>
  <c r="E52" i="17"/>
  <c r="B15" i="17"/>
  <c r="B14" i="17"/>
  <c r="A14" i="17"/>
  <c r="B13" i="17"/>
  <c r="B12" i="17"/>
  <c r="B11" i="17"/>
  <c r="E23" i="16"/>
  <c r="E50" i="16"/>
  <c r="E51" i="16"/>
  <c r="E52" i="16"/>
  <c r="B15" i="16"/>
  <c r="B14" i="16"/>
  <c r="A14" i="16"/>
  <c r="B13" i="16"/>
  <c r="B12" i="16"/>
  <c r="B11" i="16"/>
  <c r="E23" i="15"/>
  <c r="E50" i="15"/>
  <c r="E51" i="15"/>
  <c r="E52" i="15"/>
  <c r="B15" i="15"/>
  <c r="B14" i="15"/>
  <c r="A14" i="15"/>
  <c r="B13" i="15"/>
  <c r="B12" i="15"/>
  <c r="B11" i="15"/>
  <c r="E23" i="14"/>
  <c r="E50" i="14"/>
  <c r="E51" i="14"/>
  <c r="E52" i="14"/>
  <c r="A14" i="14"/>
  <c r="E23" i="13"/>
  <c r="E50" i="13"/>
  <c r="E51" i="13"/>
  <c r="E52" i="13"/>
  <c r="A14" i="13"/>
  <c r="E23" i="12"/>
  <c r="E50" i="12"/>
  <c r="E51" i="12"/>
  <c r="E52" i="12"/>
  <c r="A14" i="12"/>
  <c r="E23" i="11"/>
  <c r="E50" i="11"/>
  <c r="E51" i="11"/>
  <c r="E52" i="11"/>
  <c r="A14" i="11"/>
  <c r="E23" i="10"/>
  <c r="E50" i="10"/>
  <c r="E51" i="10"/>
  <c r="E52" i="10"/>
  <c r="A14" i="10"/>
  <c r="E23" i="9"/>
  <c r="E50" i="9"/>
  <c r="E51" i="9"/>
  <c r="E52" i="9"/>
  <c r="A14" i="9"/>
  <c r="A14" i="8"/>
  <c r="E23" i="8"/>
  <c r="E50" i="8"/>
  <c r="E51" i="8"/>
  <c r="E52" i="8"/>
  <c r="A14" i="7"/>
  <c r="A14" i="4"/>
  <c r="B16" i="38"/>
  <c r="B15" i="38"/>
  <c r="B13" i="38"/>
  <c r="B12" i="38"/>
  <c r="E23" i="7"/>
  <c r="E50" i="7"/>
  <c r="E42" i="4"/>
  <c r="E42" i="5"/>
  <c r="B22" i="5"/>
  <c r="E28" i="5"/>
  <c r="E52" i="5"/>
  <c r="E53" i="5"/>
  <c r="E54" i="5"/>
  <c r="C27" i="5"/>
  <c r="B15" i="5"/>
  <c r="B14" i="5"/>
  <c r="A14" i="5"/>
  <c r="B13" i="5"/>
  <c r="B12" i="5"/>
  <c r="B11" i="5"/>
  <c r="B22" i="4"/>
  <c r="E28" i="4"/>
  <c r="E52" i="4"/>
  <c r="E53" i="4"/>
  <c r="E54" i="4"/>
  <c r="C27" i="4"/>
  <c r="B15" i="4"/>
  <c r="B14" i="4"/>
  <c r="B13" i="4"/>
  <c r="B12" i="4"/>
  <c r="B11" i="4"/>
  <c r="E22" i="1"/>
  <c r="C4" i="78" s="1"/>
  <c r="B15" i="3"/>
  <c r="B14" i="3"/>
  <c r="B13" i="3"/>
  <c r="B12" i="3"/>
  <c r="B11" i="3"/>
  <c r="E28" i="3"/>
  <c r="E42" i="3"/>
  <c r="B22" i="3"/>
  <c r="C10" i="2"/>
  <c r="D6" i="2"/>
  <c r="D4" i="2"/>
  <c r="C8" i="2"/>
  <c r="E52" i="3"/>
  <c r="E53" i="3"/>
  <c r="E54" i="3"/>
  <c r="C27" i="3"/>
  <c r="A14" i="3"/>
  <c r="B14" i="38" l="1"/>
  <c r="B68" i="52"/>
  <c r="B68" i="49"/>
  <c r="B68" i="53"/>
  <c r="B68" i="51"/>
  <c r="B68" i="50"/>
  <c r="B68" i="48"/>
  <c r="B68" i="77"/>
  <c r="B68" i="76"/>
  <c r="B68" i="75"/>
  <c r="B68" i="16"/>
  <c r="B68" i="67"/>
  <c r="B68" i="74"/>
  <c r="B68" i="73"/>
  <c r="B68" i="15"/>
  <c r="B68" i="19"/>
  <c r="B68" i="70"/>
  <c r="B68" i="18"/>
  <c r="B68" i="69"/>
  <c r="B68" i="68"/>
  <c r="B68" i="17"/>
  <c r="B68" i="72"/>
  <c r="B68" i="71"/>
  <c r="B14" i="42"/>
  <c r="B14" i="40"/>
  <c r="B14" i="39"/>
  <c r="E51" i="7"/>
  <c r="AX4" i="8"/>
  <c r="E52" i="7"/>
</calcChain>
</file>

<file path=xl/sharedStrings.xml><?xml version="1.0" encoding="utf-8"?>
<sst xmlns="http://schemas.openxmlformats.org/spreadsheetml/2006/main" count="11793" uniqueCount="4998">
  <si>
    <t>PRESENTATION GENERALE</t>
  </si>
  <si>
    <t>CLIENT</t>
  </si>
  <si>
    <t>ADRESSE CLIENT</t>
  </si>
  <si>
    <t>TELEPHONE</t>
  </si>
  <si>
    <t>MAIL</t>
  </si>
  <si>
    <t>ETUDE</t>
  </si>
  <si>
    <t>DATE DE REPONSE</t>
  </si>
  <si>
    <t>LOT</t>
  </si>
  <si>
    <t>DATE DE DEMARRAGE</t>
  </si>
  <si>
    <t>DEMARRAGE DES TRAVAUX</t>
  </si>
  <si>
    <t>Piscine Plein Sud</t>
  </si>
  <si>
    <t>479 route de Nîmes    34 670 Baillargues</t>
  </si>
  <si>
    <t xml:space="preserve">Siret : 520 079 609 00019 </t>
  </si>
  <si>
    <t>Intervention rapide</t>
  </si>
  <si>
    <t xml:space="preserve">Entretiens Dépannage Construction piscine béton &amp; coques  </t>
  </si>
  <si>
    <t>Tél : 04 34 35 52 43</t>
  </si>
  <si>
    <t>DESIGNATION</t>
  </si>
  <si>
    <t>MONTANT</t>
  </si>
  <si>
    <t xml:space="preserve">RÉNOVATION PISCINE GELCOAT </t>
  </si>
  <si>
    <t>Sur</t>
  </si>
  <si>
    <t>Nettoyage piscine</t>
  </si>
  <si>
    <t>Nettoyage et ponçage de la piscine</t>
  </si>
  <si>
    <t>Prix forfaitaire sur l'ensemble des travaux</t>
  </si>
  <si>
    <t>Revêtement polyester</t>
  </si>
  <si>
    <t xml:space="preserve"> Colmatage de la piscine </t>
  </si>
  <si>
    <t>Ponçage  de la fibre *2</t>
  </si>
  <si>
    <t>Colle chimique sous margelles</t>
  </si>
  <si>
    <t xml:space="preserve">              </t>
  </si>
  <si>
    <t>Fibre 2X300gr/m2 avec résine</t>
  </si>
  <si>
    <t>2 couches de gelcoat ( 1 non parafiné + 1 parafiné )</t>
  </si>
  <si>
    <t>PRIX FORFAITAIRE SUR ENSEMBLE TRAVAUX :</t>
  </si>
  <si>
    <t xml:space="preserve">Moyen de Paiement: </t>
  </si>
  <si>
    <t>Acompte</t>
  </si>
  <si>
    <t xml:space="preserve"> 1eme acompte versé 30% </t>
  </si>
  <si>
    <t xml:space="preserve">  2eme acompte versé 40%</t>
  </si>
  <si>
    <t xml:space="preserve">  3eme acompte versé solde 30% </t>
  </si>
  <si>
    <t>BAILLARGUES:</t>
  </si>
  <si>
    <t>TOTAL H.T.</t>
  </si>
  <si>
    <t>TVA 20%</t>
  </si>
  <si>
    <t>TOTAL NET TTC</t>
  </si>
  <si>
    <t>Longeure</t>
  </si>
  <si>
    <t>Hauterur</t>
  </si>
  <si>
    <t>largeur</t>
  </si>
  <si>
    <t>M² pereferique</t>
  </si>
  <si>
    <t>M² fon de piscine</t>
  </si>
  <si>
    <t>Total M²</t>
  </si>
  <si>
    <t>Total m3</t>
  </si>
  <si>
    <t>Gelcoact</t>
  </si>
  <si>
    <t>Fibre300g</t>
  </si>
  <si>
    <t>Fibre225g</t>
  </si>
  <si>
    <t>Fibre450g</t>
  </si>
  <si>
    <t xml:space="preserve">devis valable 3 mois </t>
  </si>
  <si>
    <t>demarage</t>
  </si>
  <si>
    <t>fibre</t>
  </si>
  <si>
    <t>livaison</t>
  </si>
  <si>
    <t>Fibre 2X450gr/m2 avec résine</t>
  </si>
  <si>
    <t>1couches de fibres 300g/m2 &amp; 1couches de fibres 225g/m2</t>
  </si>
  <si>
    <t>CODE POSTAL &amp; VILLE</t>
  </si>
  <si>
    <t>ppssud34@gmail.com</t>
  </si>
  <si>
    <t>Gelcoat</t>
  </si>
  <si>
    <t>Acceuil_Gelcoat</t>
  </si>
  <si>
    <t>Coque polyester</t>
  </si>
  <si>
    <t>Coque_Polyester</t>
  </si>
  <si>
    <t>Relax</t>
  </si>
  <si>
    <t>Elliptic</t>
  </si>
  <si>
    <t>Beach</t>
  </si>
  <si>
    <t>Cover</t>
  </si>
  <si>
    <t>Lane</t>
  </si>
  <si>
    <t>Unique</t>
  </si>
  <si>
    <t>Deep</t>
  </si>
  <si>
    <t>Wide</t>
  </si>
  <si>
    <t>Roman</t>
  </si>
  <si>
    <t>Smart</t>
  </si>
  <si>
    <t>Relax_700</t>
  </si>
  <si>
    <t>Relax_750</t>
  </si>
  <si>
    <t>Relax_800</t>
  </si>
  <si>
    <t>Relax_950</t>
  </si>
  <si>
    <t>Relax_900</t>
  </si>
  <si>
    <t>Relax_910</t>
  </si>
  <si>
    <t>Relax_1025</t>
  </si>
  <si>
    <t>Relax_1111</t>
  </si>
  <si>
    <t>P,1,50</t>
  </si>
  <si>
    <t>P,150</t>
  </si>
  <si>
    <t>Coque polyester modèle MDP RELAX 700</t>
  </si>
  <si>
    <t>* coque polyester MDP RELAX 800 ( 6,90m X 3,30m X 1,50)</t>
  </si>
  <si>
    <t>(remise de 400€ HT effectuée)</t>
  </si>
  <si>
    <t>* filtration complète CHLORE (pompe, filtre, coffret électrique, kit pvc, ect…)</t>
  </si>
  <si>
    <t>* camion de gravier entre 35 et 40 m3</t>
  </si>
  <si>
    <t xml:space="preserve">Terrassement </t>
  </si>
  <si>
    <r>
      <t xml:space="preserve">Margelles </t>
    </r>
    <r>
      <rPr>
        <i/>
        <u/>
        <sz val="12"/>
        <rFont val="Arial"/>
        <family val="2"/>
      </rPr>
      <t xml:space="preserve"> </t>
    </r>
  </si>
  <si>
    <t>2 sacs de colle à 20€ l'unité + 1 sac joint à 25€ l'unité</t>
  </si>
  <si>
    <t>Main d'œuvre</t>
  </si>
  <si>
    <t>* installation hydraulique local technique</t>
  </si>
  <si>
    <t>* la préparation fond piscine + la mise en place piscine</t>
  </si>
  <si>
    <t>* le remblai tour de piscine</t>
  </si>
  <si>
    <t>* ceinture béton tour de piscine</t>
  </si>
  <si>
    <t>Prix forfaitaire main d'œuvre :</t>
  </si>
  <si>
    <t>1er Acompte versé</t>
  </si>
  <si>
    <t>2ème Acompte versé</t>
  </si>
  <si>
    <t>3ème Acompte versé</t>
  </si>
  <si>
    <t xml:space="preserve">BAILLARGUES: </t>
  </si>
  <si>
    <t>Devis valable 3 mois</t>
  </si>
  <si>
    <t>Décennale garantie 10 ans</t>
  </si>
  <si>
    <t>pour une pompe PH ajouter 600€ HT au montant total du devis</t>
  </si>
  <si>
    <t>à voir sur place avec le terrassier</t>
  </si>
  <si>
    <t>pour un Spot couleur ajouter 300€ HT au montant total du devis</t>
  </si>
  <si>
    <t>* spot Blanc</t>
  </si>
  <si>
    <t>pour une filtration au sel ajouter 1200€ HT au montant total du devis</t>
  </si>
  <si>
    <t>P,160</t>
  </si>
  <si>
    <t>P,1,05-1,70</t>
  </si>
  <si>
    <t>P,1,10-1,85</t>
  </si>
  <si>
    <t>P,1,05-1,90</t>
  </si>
  <si>
    <t>Coque polyester modèle MDP RELAX 800</t>
  </si>
  <si>
    <t>* coque polyester MDP RELAX 800 ( 8m X 3,50m X 1,50)</t>
  </si>
  <si>
    <t>Coque polyester modèle MDP RELAX 950</t>
  </si>
  <si>
    <t>Coque polyester modèle MDP RELAX 750</t>
  </si>
  <si>
    <t>* coque polyester MDP RELAX 750 ( 7,50m X 3,50m X 1,05m à 1,70m)</t>
  </si>
  <si>
    <t>* coque polyester MDP RELAX 950 ( 9m X 4m X 1,60)</t>
  </si>
  <si>
    <t>Coque polyester modèle MDP RELAX 900</t>
  </si>
  <si>
    <t>* coque polyester MDP RELAX 900 ( 9m X 3,80m X 1,10m à 1,85m)</t>
  </si>
  <si>
    <t>Coque polyester modèle MDP RELAX 910</t>
  </si>
  <si>
    <t>* coque polyester MDP RELAX 910 ( 9m X 4,10m X 1,10m à 1,85m)</t>
  </si>
  <si>
    <t>49 margelles plates à 14€ HT l'unité</t>
  </si>
  <si>
    <t>Coque polyester modèle MDP RELAX 1025</t>
  </si>
  <si>
    <t>* coque polyester MDP RELAX 1025 ( 10,05m X 3,80m X 1,05m à 1,90m)</t>
  </si>
  <si>
    <t>Coque polyester modèle MDP RELAX 1111</t>
  </si>
  <si>
    <t>* coque polyester MDP RELAX 1111 ( 10,05m X 4,10m X 1,05m à 1,90m)</t>
  </si>
  <si>
    <t>Coque polyester modèle MDP ELLIPTIC 660</t>
  </si>
  <si>
    <t>Elliptic_660</t>
  </si>
  <si>
    <t>P.1,05 - 1,90</t>
  </si>
  <si>
    <t>* coque polyester MDP ELLIPTIC 660 ( 6,30m X 3,30m X 1,25m)</t>
  </si>
  <si>
    <t>P.1,05 - 1,92</t>
  </si>
  <si>
    <t>P.1,05 - 1,93</t>
  </si>
  <si>
    <t>Elliptic_670</t>
  </si>
  <si>
    <t>P.1,25 - 1,65</t>
  </si>
  <si>
    <t>Elliptic_825</t>
  </si>
  <si>
    <t>P.1,50</t>
  </si>
  <si>
    <t>Elliptic_865</t>
  </si>
  <si>
    <t>Elliptic_965</t>
  </si>
  <si>
    <t>Coque polyester modèle MDP ELLIPTIC 670</t>
  </si>
  <si>
    <t>* coque polyester MDP ELLIPTIC 670 ( 6,40m X 3,40m X 1,25m à 1,65m)</t>
  </si>
  <si>
    <t>44 margelles plates à 17€ HT l'unité</t>
  </si>
  <si>
    <t>43 margelles plates à 17€ HT l'unité</t>
  </si>
  <si>
    <t>62 margelles plates à 17€ HT l'unité</t>
  </si>
  <si>
    <t>3 sacs de colle à 20€ l'unité + 1 sac joint à 25€ l'unité</t>
  </si>
  <si>
    <t>61 margelles plates à 17€ HT l'unité</t>
  </si>
  <si>
    <t>58 margelles plates à 17€ HT l'unité</t>
  </si>
  <si>
    <t>46 margelles plates à 17€ HT l'unité</t>
  </si>
  <si>
    <t>57 margelles plates à 17€ HT l'unité</t>
  </si>
  <si>
    <t>51 margelles plates à 17€ HT l'unité</t>
  </si>
  <si>
    <t>Coque polyester modèle MDP ELLIPTIC 825</t>
  </si>
  <si>
    <t>* coque polyester MDP ELLIPTIC 825 ( 8m X 3,85m X 1,50m)</t>
  </si>
  <si>
    <t>Coque polyester modèle MDP ELLIPTIC 865</t>
  </si>
  <si>
    <t>* coque polyester MDP ELLIPTIC 865 ( 8m X 3,85m X 1,50m)</t>
  </si>
  <si>
    <t>Coque polyester modèle MDP ELLIPTIC 965</t>
  </si>
  <si>
    <t>* coque polyester MDP ELLIPTIC 965 ( 9,60m X 3,95m X 1,50m)</t>
  </si>
  <si>
    <t>59 margelles plates à 17€ HT l'unité</t>
  </si>
  <si>
    <t>52 margelles plates à 17€ HT l'unité</t>
  </si>
  <si>
    <t>Beach_7_plus</t>
  </si>
  <si>
    <t>Beach_7</t>
  </si>
  <si>
    <t>Beach_8_plus</t>
  </si>
  <si>
    <t>Beach_8</t>
  </si>
  <si>
    <t>Beach_9_plus</t>
  </si>
  <si>
    <t>Beach_9</t>
  </si>
  <si>
    <t>Beach_825</t>
  </si>
  <si>
    <t>Beach_965</t>
  </si>
  <si>
    <t>Coque polyester modèle MDP BEACH 7 PLUS</t>
  </si>
  <si>
    <t>* coque polyester MDP BEACH 7 PLUS ( 9,70m X 3,50m X 1,50m)</t>
  </si>
  <si>
    <t>Coque polyester modèle MDP BEACH 7</t>
  </si>
  <si>
    <t>* coque polyester MDP BEACH 7 ( 8,45m X 3,50m X 1,50m)</t>
  </si>
  <si>
    <t>53 margelles plates à 17€ HT l'unité</t>
  </si>
  <si>
    <t>Coque polyester modèle MDP BEACH 8 PLUS</t>
  </si>
  <si>
    <t>* coque polyester MDP BEACH 8 PLUS ( 10,70m X 3,80m X 1,50m)</t>
  </si>
  <si>
    <t>63 margelles plates à 17€ HT l'unité</t>
  </si>
  <si>
    <t>Coque polyester modèle MDP BEACH 8</t>
  </si>
  <si>
    <t>* coque polyester MDP BEACH 8 ( 9,45m X 3,80m X 1,50m)</t>
  </si>
  <si>
    <t>Coque polyester modèle MDP BEACH 9 PLUS</t>
  </si>
  <si>
    <t>* coque polyester MDP BEACH 9 PLUS ( 11,70m X 4,10m X 1,50m)</t>
  </si>
  <si>
    <t>68 margelles plates à 17€ HT l'unité</t>
  </si>
  <si>
    <t>Coque polyester modèle MDP BEACH 9</t>
  </si>
  <si>
    <t>* coque polyester MDP BEACH 9 ( 10,45m X 4,10m X 1,50m)</t>
  </si>
  <si>
    <t>Coque polyester modèle MDP BEACH 825</t>
  </si>
  <si>
    <t>* coque polyester MDP BEACH 825 ( 10,10m X 3,85m X 1,50m)</t>
  </si>
  <si>
    <t>Coque polyester modèle MDP BEACH 965</t>
  </si>
  <si>
    <t>* coque polyester MDP BEACH 965 ( 11,70m X 3,95m X 1,50m)</t>
  </si>
  <si>
    <t>Cover_700</t>
  </si>
  <si>
    <t>Cover_800</t>
  </si>
  <si>
    <t>Cover_900</t>
  </si>
  <si>
    <t>Cover_950</t>
  </si>
  <si>
    <t>Cover_975</t>
  </si>
  <si>
    <t>Cover_Uni_7</t>
  </si>
  <si>
    <t>Cover_Uni_8</t>
  </si>
  <si>
    <t>Cover_Uni_9</t>
  </si>
  <si>
    <t>Cover_750</t>
  </si>
  <si>
    <t>Cover_Wide_75</t>
  </si>
  <si>
    <t>Cover_Wide_85</t>
  </si>
  <si>
    <t>P.1,05 - 1,70</t>
  </si>
  <si>
    <t>P.1,10 - 1,85</t>
  </si>
  <si>
    <t>P.1,60</t>
  </si>
  <si>
    <t>P.1,07 - 1,85</t>
  </si>
  <si>
    <t>Coque polyester modèle MDP COVER 700</t>
  </si>
  <si>
    <t>* coque polyester MDP COVER 700 ( 7,65m X 3,30m X 1,50m)</t>
  </si>
  <si>
    <t>49 margelles plates à 17€ HT l'unité</t>
  </si>
  <si>
    <t>Coque polyester modèle MDP COVER 750</t>
  </si>
  <si>
    <t>* coque polyester MDP COVER 750 ( 8,25m X 3,50m X 1,05m-1,70m)</t>
  </si>
  <si>
    <t>Coque polyester modèle MDP COVER 800</t>
  </si>
  <si>
    <t>* coque polyester MDP COVER 800 ( 8,75m X 3,50m X 1,50m)</t>
  </si>
  <si>
    <t>Coque polyester modèle MDP COVER 900</t>
  </si>
  <si>
    <t>* coque polyester MDP COVER 900 ( 9,90m X 3,80m X 1,10m à 1,85m)</t>
  </si>
  <si>
    <t>60 margelles plates à 17€ HT l'unité</t>
  </si>
  <si>
    <t>Coque polyester modèle MDP COVER 950</t>
  </si>
  <si>
    <t>* coque polyester MDP COVER 950 ( 9,90m X 4m X 1,60m)</t>
  </si>
  <si>
    <t>64 margelles plates à 17€ HT l'unité</t>
  </si>
  <si>
    <t>Devis</t>
  </si>
  <si>
    <t>Coque polyester modèle MDP COVER 975</t>
  </si>
  <si>
    <t>* coque polyester MDP COVER 975 ( 10m X 4m X 1,07m à 1,85m)</t>
  </si>
  <si>
    <t>Coque polyester modèle MDP COVER UNI 7</t>
  </si>
  <si>
    <t>* coque polyester MDP COVER UNI 7 ( 8,10m X 3,60m X 1,50m)</t>
  </si>
  <si>
    <t>Coque polyester modèle MDP COVER UNI 8</t>
  </si>
  <si>
    <t>* coque polyester MDP COVER UNI 8 ( 9m X 3,80m X 1,50m)</t>
  </si>
  <si>
    <t>56 margelles plates à 17€ HT l'unité</t>
  </si>
  <si>
    <t>Coque polyester modèle MDP COVER UNI 9</t>
  </si>
  <si>
    <t>* coque polyester MDP COVER UNI 9 ( 9m X 3,80m X 1,50m)</t>
  </si>
  <si>
    <t>Descriptif</t>
  </si>
  <si>
    <t>KIT FILTRATION 11m3/H</t>
  </si>
  <si>
    <t>Pompe NIAGARA 1,00CV mono</t>
  </si>
  <si>
    <t>Filtre CANTABRIC D500 + vanne 1"1/2</t>
  </si>
  <si>
    <t>Tableau électrique programmable 1 projecteur avec protection de 6 a 10A</t>
  </si>
  <si>
    <t>1 boite de connexion</t>
  </si>
  <si>
    <t>Planche signalisation</t>
  </si>
  <si>
    <t>Manche télescopique 4,80 mètres blocage ext luxe</t>
  </si>
  <si>
    <t>Tuyau flottant D38 8 mètres</t>
  </si>
  <si>
    <t>Kit accessoires de nettoyage</t>
  </si>
  <si>
    <t>1 collecteur pvc vanne</t>
  </si>
  <si>
    <t>2 réductions 63/50</t>
  </si>
  <si>
    <t xml:space="preserve">      </t>
  </si>
  <si>
    <t>16 coudes 90º D50 + 2 coudes 45º D50</t>
  </si>
  <si>
    <t>3 T (tés) D50</t>
  </si>
  <si>
    <t>3 manchons D50</t>
  </si>
  <si>
    <t>2 embouts 63x50x1"1/2</t>
  </si>
  <si>
    <t>6 colliers à clip D50</t>
  </si>
  <si>
    <t>1 croix femelle D50</t>
  </si>
  <si>
    <t>3 raccords 3 pièces F50 x M 1"1/2</t>
  </si>
  <si>
    <t>2 tubes pvc PN16 D50 2 x 4 mètres</t>
  </si>
  <si>
    <t>1 décapant 500cc</t>
  </si>
  <si>
    <t>1 tube teflon liquide 100g</t>
  </si>
  <si>
    <t>2 boites colle astralite</t>
  </si>
  <si>
    <t>6 vannes boisseau 10 bars D50</t>
  </si>
  <si>
    <t>75 mètres tuyau souple D50</t>
  </si>
  <si>
    <t>Sable et gravier</t>
  </si>
  <si>
    <t>pour piscine avec  skimmer et projecteur</t>
  </si>
  <si>
    <t>Option</t>
  </si>
  <si>
    <t>Balneo</t>
  </si>
  <si>
    <t>Volet</t>
  </si>
  <si>
    <t>Filtration</t>
  </si>
  <si>
    <t>KIT FILTRATION 15m3/H</t>
  </si>
  <si>
    <t>Pompe NIAGARA 1,50CV mono</t>
  </si>
  <si>
    <t>Pompe NIAGARA 2,00CV mono</t>
  </si>
  <si>
    <t>Filtre CANTABRIC D600 + vanne 1"1/2</t>
  </si>
  <si>
    <t>Filtre CANTABRIC D700 + vanne 1"1/2</t>
  </si>
  <si>
    <t>Tableau électrique programmable 2 projecteur avec protection de 6 a 10A</t>
  </si>
  <si>
    <t>KIT_FILTRATION_15m3_H</t>
  </si>
  <si>
    <t>KIT_FILTRATION_20m3_H</t>
  </si>
  <si>
    <t>KIT_FILTRATION_11m3_H_</t>
  </si>
  <si>
    <t>KIT FILTRATION 20m3/H</t>
  </si>
  <si>
    <t>Coque polyester modèle MDP COVER WIDE 75</t>
  </si>
  <si>
    <t>* coque polyester MDP COVER WIDE 75 ( 8,50m X 3,90m X 1,50m)</t>
  </si>
  <si>
    <t>55 margelles plates à 17€ HT l'unité</t>
  </si>
  <si>
    <t>Coque polyester modèle MDP COVER WIDE 85</t>
  </si>
  <si>
    <t>* coque polyester MDP COVER WIDE 85 ( 9,50m X 4,10m X 1,50m)</t>
  </si>
  <si>
    <t>Lane_10</t>
  </si>
  <si>
    <t>Lane_12</t>
  </si>
  <si>
    <t>Lane_14</t>
  </si>
  <si>
    <t>Coque polyester modèle MDP LANE 10</t>
  </si>
  <si>
    <t>* coque polyester MDP SMART LANE ( 9,70m X 2,10m X 1,50m)</t>
  </si>
  <si>
    <t>Coque polyester modèle MDP LANE 12</t>
  </si>
  <si>
    <t>* coque polyester MDP SMART LANE ( 11,70m X 2,10m X 1,50m)</t>
  </si>
  <si>
    <t>Coque polyester modèle MDP LANE 14</t>
  </si>
  <si>
    <t>* coque polyester MDP SMART LANE ( 1370m X 2,10m X 1,50m)</t>
  </si>
  <si>
    <t>Unique_4</t>
  </si>
  <si>
    <t>Unique_6</t>
  </si>
  <si>
    <t>Unique_7</t>
  </si>
  <si>
    <t>Unique_8</t>
  </si>
  <si>
    <t>Unique_9</t>
  </si>
  <si>
    <t>Unique_10</t>
  </si>
  <si>
    <t>Coque polyester modèle MDP UNI 4</t>
  </si>
  <si>
    <t>* coque polyester MDP UNI 4 ( 4,50m X 3,80m X 1,50m)</t>
  </si>
  <si>
    <t>38 margelles plates à 17€ HT l'unité</t>
  </si>
  <si>
    <t>Coque polyester modèle MDP UNI 6</t>
  </si>
  <si>
    <t>* coque polyester MDP UNI 6 ( 6,10m X 3,30m X 1,50m)</t>
  </si>
  <si>
    <t>Coque polyester modèle MDP UNI 7</t>
  </si>
  <si>
    <t>* coque polyester MDP UNI 7 ( 7,10m X 3,60m X 1,50m)</t>
  </si>
  <si>
    <t>Coque polyester modèle MDP UNI 8</t>
  </si>
  <si>
    <t>* coque polyester MDP UNI 8 ( 8m X 3,80m X 1,50m)</t>
  </si>
  <si>
    <t>Coque polyester modèle MDP UNI 9</t>
  </si>
  <si>
    <t>* coque polyester MDP UNI 9 ( 9m X 4m X 1,50m)</t>
  </si>
  <si>
    <t>Coque polyester modèle MDP UNI 10</t>
  </si>
  <si>
    <t>* coque polyester MDP UNI 10 ( 10m X 4m X 1,50m)</t>
  </si>
  <si>
    <t>Deep_755</t>
  </si>
  <si>
    <t>Deep_875</t>
  </si>
  <si>
    <t>Deep_775</t>
  </si>
  <si>
    <t>Deep_975</t>
  </si>
  <si>
    <t>Coque polyester modèle MDP DEEP 755</t>
  </si>
  <si>
    <t>* coque polyester MDP DEEP 755 ( 7,30m X 3,50m X 1,05m à 1,70)</t>
  </si>
  <si>
    <t>Coque polyester modèle MDP DEEP 775</t>
  </si>
  <si>
    <t>* coque polyester MDP DEEP 775 ( 7,30m X 3,50m X 1,10m à 1,70)</t>
  </si>
  <si>
    <t>P,1,10-1,70</t>
  </si>
  <si>
    <t>P,1,10-1,80</t>
  </si>
  <si>
    <t>Coque polyester modèle MDP DEEP 875</t>
  </si>
  <si>
    <t>* coque polyester MDP DEEP 875 ( 8,50m X 3,80m X 1,10m à 1,80)</t>
  </si>
  <si>
    <t>Coque polyester modèle MDP DEEP 975</t>
  </si>
  <si>
    <t>* coque polyester MDP DEEP 975 ( 9m X 4m X 1,07m à 1,85)</t>
  </si>
  <si>
    <t>Wide_65</t>
  </si>
  <si>
    <t>Wide_75</t>
  </si>
  <si>
    <t>Wide_85</t>
  </si>
  <si>
    <t>Coque polyester modèle MDP WIDE 65</t>
  </si>
  <si>
    <t>* coque polyester MDP WIDE 65 ( 6,50m X 3,70m X 1,50m)</t>
  </si>
  <si>
    <t>Coque polyester modèle MDP WIDE 75</t>
  </si>
  <si>
    <t>* coque polyester MDP WIDE 75 ( 7,50m X 3,90m X 1,50m)</t>
  </si>
  <si>
    <t>Coque polyester modèle MDP WIDE 85</t>
  </si>
  <si>
    <t>* coque polyester MDP WIDE 85 ( 8,50m X 4,10m X 1,50m)</t>
  </si>
  <si>
    <t>Roman_7_plus</t>
  </si>
  <si>
    <t>Coque polyester modèle MDP ROMAN 7 PLUS</t>
  </si>
  <si>
    <t>* coque polyester MDP ROMAN 7 PLUS ( 8,25m X 3,50m X 1,50m)</t>
  </si>
  <si>
    <t>Roman_7</t>
  </si>
  <si>
    <t>Roman_8_plus</t>
  </si>
  <si>
    <t>Roman_8</t>
  </si>
  <si>
    <t>Roman_9_plus</t>
  </si>
  <si>
    <t>Roman_9</t>
  </si>
  <si>
    <t>Coque polyester modèle MDP ROMAN 8</t>
  </si>
  <si>
    <t>* coque polyester MDP ROMAN 8 ( 8m X 3,80m X 1,50m)</t>
  </si>
  <si>
    <t>Coque polyester modèle MDP ROMAN 9 PLUS</t>
  </si>
  <si>
    <t>* coque polyester MDP ROMAN 9 PLUS ( 10,25m X 4,10m X 1,50m)</t>
  </si>
  <si>
    <t>Coque polyester modèle MDP ROMAN 9</t>
  </si>
  <si>
    <t>* coque polyester MDP ROMAN 9 ( 9m X 4,10m X 1,50m)</t>
  </si>
  <si>
    <t>Coque polyester modèle MDP ROMAN 7</t>
  </si>
  <si>
    <t>* coque polyester MDP ROMAN 7 ( 7m X 3,50m X 1,50m)</t>
  </si>
  <si>
    <t>47 margelles plates à 17€ HT l'unité</t>
  </si>
  <si>
    <t>Coque polyester modèle MDP ROMAN 8 PLUS</t>
  </si>
  <si>
    <t>* coque polyester MDP ROMAN 8 PLUS ( 9,25m X 3,80m X 1,50m)</t>
  </si>
  <si>
    <t>Smart_500</t>
  </si>
  <si>
    <t>Smart_575</t>
  </si>
  <si>
    <t>Smart_525</t>
  </si>
  <si>
    <t>Smart_610</t>
  </si>
  <si>
    <t>Smart_675</t>
  </si>
  <si>
    <t>Smart_Covi_I</t>
  </si>
  <si>
    <t>Smart_Joker_1</t>
  </si>
  <si>
    <t>Smart_Joker_2</t>
  </si>
  <si>
    <t>Smart_Lane</t>
  </si>
  <si>
    <t>Smart_Covi_II</t>
  </si>
  <si>
    <t>Smart_Covi_III</t>
  </si>
  <si>
    <t>Coque polyester modèle MDP SMART 500</t>
  </si>
  <si>
    <t>* coque polyester MDP SMART 500 ( 4,85m X 2,40m X 1,10m)</t>
  </si>
  <si>
    <t>34 margelles plates à 17€ HT l'unité</t>
  </si>
  <si>
    <t>Coque polyester modèle MDP SMART 525</t>
  </si>
  <si>
    <t>* coque polyester MDP SMART 525 ( 5,05m X 2,60m X 1,43m)</t>
  </si>
  <si>
    <t>36 margelles plates à 17€ HT l'unité</t>
  </si>
  <si>
    <t>Coque polyester modèle MDP SMART 575</t>
  </si>
  <si>
    <t>* coque polyester MDP SMART 575 ( 5,05m X 2,60m X 1,10m à 1,43m)</t>
  </si>
  <si>
    <t>Coque polyester modèle MDP SMART 610</t>
  </si>
  <si>
    <t>* coque polyester MDP SMART 610 ( 6m X 2,60m X 1,43m)</t>
  </si>
  <si>
    <t>39 margelles plates à 17€ HT l'unité</t>
  </si>
  <si>
    <t>Coque polyester modèle MDP SMART 675</t>
  </si>
  <si>
    <t>* coque polyester MDP SMART 675 ( 5,65m X 2,60m X 1,10m à 1,43m)</t>
  </si>
  <si>
    <t>Coque polyester modèle MDP SMART COVI I</t>
  </si>
  <si>
    <t>* coque polyester MDP SMART COVI I ( 6m X 2,60m X 1,43m)</t>
  </si>
  <si>
    <t>Coque polyester modèle MDP SMART COVI II</t>
  </si>
  <si>
    <t>* coque polyester MDP SMART COVI II ( 6m X 3,45m X 1,43m)</t>
  </si>
  <si>
    <t>Coque polyester modèle MDP SMART COVI III</t>
  </si>
  <si>
    <t>* coque polyester MDP SMART COVI III ( 6m X 3,45m X 1,43m)</t>
  </si>
  <si>
    <t>Coque polyester modèle MDP SMART JOKER 1</t>
  </si>
  <si>
    <t>* coque polyester MDP SMART JOKER 1 ( 5,05m X 3,45m X 1,43m)</t>
  </si>
  <si>
    <t>Coque polyester modèle MDP SMART JOKER 2</t>
  </si>
  <si>
    <t>* coque polyester MDP SMART JOKER 2 ( 5,05m X 3,45m X 1,43m)</t>
  </si>
  <si>
    <t>Coque polyester modèle MDP SMART LANE</t>
  </si>
  <si>
    <t>* coque polyester MDP SMART LANE ( 4,75m X 2,10m X 1,50m)</t>
  </si>
  <si>
    <t>32 margelles plates à 17€ HT l'unité</t>
  </si>
  <si>
    <t>P,1,07-1,70</t>
  </si>
  <si>
    <t>P,1,10</t>
  </si>
  <si>
    <t>P,1,43</t>
  </si>
  <si>
    <t>P.1,10 - 1,43</t>
  </si>
  <si>
    <t>MARGE NETTE EN €</t>
  </si>
  <si>
    <t>DEPENSES</t>
  </si>
  <si>
    <t>RECETTES</t>
  </si>
  <si>
    <t>TOTAL DEPENSES</t>
  </si>
  <si>
    <t>Frais Généraux Gestion</t>
  </si>
  <si>
    <t>Frais Généraux Piscine Plein Sud</t>
  </si>
  <si>
    <t>FRAIS PROPORTIONNELS</t>
  </si>
  <si>
    <t xml:space="preserve">MARGE BRUTE EN € </t>
  </si>
  <si>
    <t>SOUS-TOTAL DEPENSES</t>
  </si>
  <si>
    <t>PROVISION PAF</t>
  </si>
  <si>
    <t>ALEAS</t>
  </si>
  <si>
    <t>CIE</t>
  </si>
  <si>
    <t>REFACTURATION COMPTE PRORATA</t>
  </si>
  <si>
    <t>TOTAL PRESTATIONS EXT</t>
  </si>
  <si>
    <t>TRANSPORTS</t>
  </si>
  <si>
    <t>Carburant</t>
  </si>
  <si>
    <t>TOTAL FOURNITURES</t>
  </si>
  <si>
    <t>Gros œuvre</t>
  </si>
  <si>
    <t xml:space="preserve">FOURNITURES             </t>
  </si>
  <si>
    <t>TOTAL MO</t>
  </si>
  <si>
    <t>TOTAL MAIN D'ŒUVRE</t>
  </si>
  <si>
    <t>MAIN D'ŒUVRE Volet</t>
  </si>
  <si>
    <t>MAIN D'ŒUVRE Filtration</t>
  </si>
  <si>
    <t>PREVISIONNEL</t>
  </si>
  <si>
    <t>%age / CA</t>
  </si>
  <si>
    <t>en Euro</t>
  </si>
  <si>
    <t>en %</t>
  </si>
  <si>
    <t>Total Par Code COMPTA</t>
  </si>
  <si>
    <t>Remise à l'équilibre</t>
  </si>
  <si>
    <t xml:space="preserve">RECETTES TOTALES </t>
  </si>
  <si>
    <t>Point zéro</t>
  </si>
  <si>
    <t xml:space="preserve">Révision complémentaire Trx </t>
  </si>
  <si>
    <t xml:space="preserve">Révision Trx </t>
  </si>
  <si>
    <t>Rentabilité recherchée</t>
  </si>
  <si>
    <t>Révision étude</t>
  </si>
  <si>
    <t>Coordination FG=0%</t>
  </si>
  <si>
    <t xml:space="preserve">TOTAL RECETTES </t>
  </si>
  <si>
    <t>POINT ZERO du</t>
  </si>
  <si>
    <t>Durée des travaux :</t>
  </si>
  <si>
    <t>Démarrage des travaux :</t>
  </si>
  <si>
    <t>Lot :</t>
  </si>
  <si>
    <t>Chantier :</t>
  </si>
  <si>
    <t>PISCINE PLEIN SUD</t>
  </si>
  <si>
    <t>Poit zéro</t>
  </si>
  <si>
    <t>MAIN D'ŒUVRE Coque</t>
  </si>
  <si>
    <t>Coque</t>
  </si>
  <si>
    <t>MAIN D'ŒUVRE Cinture</t>
  </si>
  <si>
    <t>Margelle</t>
  </si>
  <si>
    <t>MAIN D'ŒUVRE Margelle</t>
  </si>
  <si>
    <t>Filtration+Spot</t>
  </si>
  <si>
    <t>MANUTENTION - LEVAGE- terrassier</t>
  </si>
  <si>
    <t>DEVIS  sur HT</t>
  </si>
  <si>
    <t>Transport de la coque compris sur le devis</t>
  </si>
  <si>
    <t>Transport de la piscine compris sur le devis</t>
  </si>
  <si>
    <t>Civilité</t>
  </si>
  <si>
    <t>Portable</t>
  </si>
  <si>
    <t>Téléphone</t>
  </si>
  <si>
    <t>E-Mail</t>
  </si>
  <si>
    <t>Adresse</t>
  </si>
  <si>
    <t>Code postal</t>
  </si>
  <si>
    <t>Ville</t>
  </si>
  <si>
    <t>Monsieur</t>
  </si>
  <si>
    <t>ABBAL</t>
  </si>
  <si>
    <t>Madame</t>
  </si>
  <si>
    <t>ABDALLAH</t>
  </si>
  <si>
    <t>amel.gherroumi@gmail.com</t>
  </si>
  <si>
    <t>9 RUE BRUYERES</t>
  </si>
  <si>
    <t>MONTPELLIER</t>
  </si>
  <si>
    <t>ABDELHAKMI MIMI</t>
  </si>
  <si>
    <t>151 CHEMIN DU BOURGUIDOU</t>
  </si>
  <si>
    <t>VALERGUES</t>
  </si>
  <si>
    <t>ABDELKADER CLAUDE</t>
  </si>
  <si>
    <t>claudeabdelkader@icloud.com</t>
  </si>
  <si>
    <t>9 CHEMIN DE LA VERDALE</t>
  </si>
  <si>
    <t>GIGNAC</t>
  </si>
  <si>
    <t>ABRIC</t>
  </si>
  <si>
    <t>04 67 62 13 92</t>
  </si>
  <si>
    <t>MARSEILLAN</t>
  </si>
  <si>
    <t>ABU ZAID</t>
  </si>
  <si>
    <t>04 67 18 80 04</t>
  </si>
  <si>
    <t>FRONTIGNAN</t>
  </si>
  <si>
    <t>ADELL JEAN MICHEL</t>
  </si>
  <si>
    <t>2 RUE DES MURIERS</t>
  </si>
  <si>
    <t>ST BRES</t>
  </si>
  <si>
    <t>AGUILA GENEVIEVE</t>
  </si>
  <si>
    <t>44 RUE LE MAS DE LA TREILLE</t>
  </si>
  <si>
    <t>BAILLARGUES</t>
  </si>
  <si>
    <t>AIT ALI OUBIHI NAJAT</t>
  </si>
  <si>
    <t>LOT LES JARD DE ST GENIES</t>
  </si>
  <si>
    <t>CANET</t>
  </si>
  <si>
    <t>AKNOUM</t>
  </si>
  <si>
    <t>24 RUE DU PARC</t>
  </si>
  <si>
    <t>ALCAZAR</t>
  </si>
  <si>
    <t>christianalcazar@hotmail.com</t>
  </si>
  <si>
    <t>17 AVENUE DU PLAN DES AIRES</t>
  </si>
  <si>
    <t>MUDAISON</t>
  </si>
  <si>
    <t>ALDULO MICHELE</t>
  </si>
  <si>
    <t>RES LES BORDERIE LOG 8</t>
  </si>
  <si>
    <t>ALEMANY</t>
  </si>
  <si>
    <t>alemany.jacques@wanadoo.fr</t>
  </si>
  <si>
    <t>19 rue du Taillan</t>
  </si>
  <si>
    <t>BEAULIEU</t>
  </si>
  <si>
    <t>ALEXANDRE APF</t>
  </si>
  <si>
    <t>ALEYRANGUES PATRICK</t>
  </si>
  <si>
    <t>11 RUE GEORGES BRASSENS</t>
  </si>
  <si>
    <t>ALLAUZEN</t>
  </si>
  <si>
    <t>pascaleallauzen@orange.fr</t>
  </si>
  <si>
    <t>ALMAZAN</t>
  </si>
  <si>
    <t>falmazan@free.fr</t>
  </si>
  <si>
    <t>ALTERE</t>
  </si>
  <si>
    <t>1392 chemin du pioch</t>
  </si>
  <si>
    <t>MONTFERRIER</t>
  </si>
  <si>
    <t>ALVES MARQUES</t>
  </si>
  <si>
    <t>89 RUE ROLAND</t>
  </si>
  <si>
    <t>LUNEL</t>
  </si>
  <si>
    <t>AMATA</t>
  </si>
  <si>
    <t>AMILHAT ANAIS</t>
  </si>
  <si>
    <t>06 59 12 22 38</t>
  </si>
  <si>
    <t>ana1952@live.fr</t>
  </si>
  <si>
    <t>28 RUE DE SALLELLE</t>
  </si>
  <si>
    <t>LE CRES</t>
  </si>
  <si>
    <t>AMOUROUX</t>
  </si>
  <si>
    <t>06 14 56 82 92</t>
  </si>
  <si>
    <t>04 67 87 00 02</t>
  </si>
  <si>
    <t>Ne souhaite plus être contacté</t>
  </si>
  <si>
    <t>18 RUE JOE BOUSQUET</t>
  </si>
  <si>
    <t>ANCHLING</t>
  </si>
  <si>
    <t>annie.anchling@axlr.com</t>
  </si>
  <si>
    <t>699 rue du Plo Midi</t>
  </si>
  <si>
    <t>PRADES LE LEZ</t>
  </si>
  <si>
    <t>ANDEVERT</t>
  </si>
  <si>
    <t>elo2510@wanadoo.fr</t>
  </si>
  <si>
    <t>2 CHEMIN JEAN BAILLE</t>
  </si>
  <si>
    <t>JONQUIERES ST VINCENT</t>
  </si>
  <si>
    <t>ANDREE</t>
  </si>
  <si>
    <t>ST GENIES DES MOURGUES</t>
  </si>
  <si>
    <t>ANDRES (laurent)</t>
  </si>
  <si>
    <t>andreslaurent@hotmail.com</t>
  </si>
  <si>
    <t>36 RUE ST JEAN</t>
  </si>
  <si>
    <t>LANSARGUES</t>
  </si>
  <si>
    <t>ANDRIES</t>
  </si>
  <si>
    <t>xandries@free.fr</t>
  </si>
  <si>
    <t>ANGEL STEPHANIE</t>
  </si>
  <si>
    <t>steph.angel79@hotmail.fr</t>
  </si>
  <si>
    <t>130 RUE DES ROSS</t>
  </si>
  <si>
    <t>LUNEL VIEL</t>
  </si>
  <si>
    <t>ANGELOT ARNAUD. LAC DES REVES</t>
  </si>
  <si>
    <t>gr.hsa@siblu.fr</t>
  </si>
  <si>
    <t>ROUTE DE PEROLS</t>
  </si>
  <si>
    <t>LATTES</t>
  </si>
  <si>
    <t>ANGER FERNANDEZ</t>
  </si>
  <si>
    <t>ANGER NICOLE</t>
  </si>
  <si>
    <t>/</t>
  </si>
  <si>
    <t>7 RUE DES GARENNES</t>
  </si>
  <si>
    <t>ANIES CHRISTIAN</t>
  </si>
  <si>
    <t>09 79 52 73 43</t>
  </si>
  <si>
    <t>3 LOTISSEMENT LES OLIVIERS</t>
  </si>
  <si>
    <t>VILLETTELLE</t>
  </si>
  <si>
    <t>ANTOINE</t>
  </si>
  <si>
    <t>familleantoine34@orange.fr</t>
  </si>
  <si>
    <t>4 RUE DU BOIS DU ROUE</t>
  </si>
  <si>
    <t>ANTONUCCI</t>
  </si>
  <si>
    <t>06 95 96 78 34</t>
  </si>
  <si>
    <t>massillon34@yahoo.fr</t>
  </si>
  <si>
    <t>157 rue des trois ponts</t>
  </si>
  <si>
    <t>LUNEL-VIEL</t>
  </si>
  <si>
    <t>AQUA 9 Boissé Fred</t>
  </si>
  <si>
    <t>AQUA 9 MARJORIE</t>
  </si>
  <si>
    <t>Ardoin</t>
  </si>
  <si>
    <t>jrz@3ds.com</t>
  </si>
  <si>
    <t>199 ROUTE DE FONTMARIE</t>
  </si>
  <si>
    <t>CASTRIES</t>
  </si>
  <si>
    <t>ARNAUD</t>
  </si>
  <si>
    <t>153 imp ermengarde. en haut</t>
  </si>
  <si>
    <t>ARNAUD JEAN LOUIS</t>
  </si>
  <si>
    <t>CHEMIN DES POISSONNIERS</t>
  </si>
  <si>
    <t>ST LAURENT D AIGOUZE</t>
  </si>
  <si>
    <t>ARNOLD/granier</t>
  </si>
  <si>
    <t>0688673924 FEMME</t>
  </si>
  <si>
    <t>christiane.arnold@cegetel.net</t>
  </si>
  <si>
    <t>27 avenue du château d'eau</t>
  </si>
  <si>
    <t>CEYRAS</t>
  </si>
  <si>
    <t>ARQUIZAN</t>
  </si>
  <si>
    <t>06.16.31.72.73</t>
  </si>
  <si>
    <t>arquizan@free.fr</t>
  </si>
  <si>
    <t>28 Rue du Maréchal Masséna</t>
  </si>
  <si>
    <t>CASTELNAU LE LEZ</t>
  </si>
  <si>
    <t>ARTUSO ANDRE</t>
  </si>
  <si>
    <t>06 85 83 17 68</t>
  </si>
  <si>
    <t>andreartuso34@gmail.com</t>
  </si>
  <si>
    <t>68 IMPASSE VALLON DES RANGS</t>
  </si>
  <si>
    <t>ST VINCENT DE BERBERAGUE</t>
  </si>
  <si>
    <t>ASTORY ISABELLE</t>
  </si>
  <si>
    <t>06 22 31 01 48</t>
  </si>
  <si>
    <t>zazetpoup@wanadoo.fr</t>
  </si>
  <si>
    <t>289 CHEMIN DES LOGNES</t>
  </si>
  <si>
    <t>AUDUSSEAU</t>
  </si>
  <si>
    <t>glennrex@hotmail.fr</t>
  </si>
  <si>
    <t>258 chemin des Fontaines</t>
  </si>
  <si>
    <t>VERGEZE</t>
  </si>
  <si>
    <t>AUGIS</t>
  </si>
  <si>
    <t>nhaugomat@hotmail.fr</t>
  </si>
  <si>
    <t>Aupied</t>
  </si>
  <si>
    <t>alain.aupied@sfr.fr</t>
  </si>
  <si>
    <t>351 rue de largile</t>
  </si>
  <si>
    <t>AVELINE GERARD</t>
  </si>
  <si>
    <t>04 67 70 45 45</t>
  </si>
  <si>
    <t>4 RUE DES RAZETEURS</t>
  </si>
  <si>
    <t>VENDARGUES</t>
  </si>
  <si>
    <t>AZAIS</t>
  </si>
  <si>
    <t>1141 RUE DE LA ROQUETUTIERE</t>
  </si>
  <si>
    <t>AZEMA</t>
  </si>
  <si>
    <t>2 PLAN D'HORORINE</t>
  </si>
  <si>
    <t>SAINT MATHIEU DE TREVIE</t>
  </si>
  <si>
    <t>BACON ANNE</t>
  </si>
  <si>
    <t>LE GRABELS 2EME ENTREE</t>
  </si>
  <si>
    <t>BADIOU</t>
  </si>
  <si>
    <t>michel.badiou@orange.fr</t>
  </si>
  <si>
    <t>4 allée du soleil couchant</t>
  </si>
  <si>
    <t>BADOU</t>
  </si>
  <si>
    <t>alainbadou@free.fr</t>
  </si>
  <si>
    <t>14 rue romieu</t>
  </si>
  <si>
    <t>BAGUERRE</t>
  </si>
  <si>
    <t>danielle.baguerre@sfr.fr</t>
  </si>
  <si>
    <t>32 RUE GRES DE TIBLEAU</t>
  </si>
  <si>
    <t>BAHAR NOURREDINE</t>
  </si>
  <si>
    <t>1 ALLEE DU MERLOT</t>
  </si>
  <si>
    <t>BAHIER</t>
  </si>
  <si>
    <t>eric.bahier@wanadoo.fr</t>
  </si>
  <si>
    <t>15 chemin neuf</t>
  </si>
  <si>
    <t>BAILLARD</t>
  </si>
  <si>
    <t>04 67 45 27 54</t>
  </si>
  <si>
    <t>pierre.francoise@hotmail.fr</t>
  </si>
  <si>
    <t>8 IMPASSE DU CLOS ST JEAN</t>
  </si>
  <si>
    <t>GRABELS</t>
  </si>
  <si>
    <t>BAILLE</t>
  </si>
  <si>
    <t>72 CHEMIN DES OLIVIERS</t>
  </si>
  <si>
    <t>BAILLY</t>
  </si>
  <si>
    <t>359 AVENUE DE BELVEDERE</t>
  </si>
  <si>
    <t>ST CLEMENT DE RIVIERE</t>
  </si>
  <si>
    <t>Bailly</t>
  </si>
  <si>
    <t>Mederic.39@hotmail.fr</t>
  </si>
  <si>
    <t>14 AVENUE JEAN JOUBERT</t>
  </si>
  <si>
    <t>JACOU</t>
  </si>
  <si>
    <t>BAILLY BENEDICTE</t>
  </si>
  <si>
    <t>benebai@hotmail.fr</t>
  </si>
  <si>
    <t>269 RUE DES ECOLES</t>
  </si>
  <si>
    <t>Balbur</t>
  </si>
  <si>
    <t>BALISSER</t>
  </si>
  <si>
    <t>BARANES CEDRIC</t>
  </si>
  <si>
    <t>06 11 40 37 52</t>
  </si>
  <si>
    <t>cedric.baranes@free.fr</t>
  </si>
  <si>
    <t>16 RUE FREDERIC MISTRAL</t>
  </si>
  <si>
    <t>BARBIER</t>
  </si>
  <si>
    <t>alexmumu34@@gmail.com</t>
  </si>
  <si>
    <t>CANDILLARGUES</t>
  </si>
  <si>
    <t>BARBOTTI</t>
  </si>
  <si>
    <t>3 RUE DES GARENNES</t>
  </si>
  <si>
    <t>SAINT BRES</t>
  </si>
  <si>
    <t>BARBUSSE JOCELYNE</t>
  </si>
  <si>
    <t>340 ROUTE DE VALERGUES</t>
  </si>
  <si>
    <t>BARDOT</t>
  </si>
  <si>
    <t>Elsie.bardot@gmail.com</t>
  </si>
  <si>
    <t>BARGIACCHI</t>
  </si>
  <si>
    <t>ZAC DU RENARD</t>
  </si>
  <si>
    <t>BARNET PIERRE</t>
  </si>
  <si>
    <t>GALLARGUES LE MONTUE</t>
  </si>
  <si>
    <t>Baroud</t>
  </si>
  <si>
    <t>manon.baroud@hotmail.fr</t>
  </si>
  <si>
    <t>18 PLAN DE NEW YORK    APT C07</t>
  </si>
  <si>
    <t>BAROUGIET</t>
  </si>
  <si>
    <t>04 67 87 96 20</t>
  </si>
  <si>
    <t>8 RUE DE LA PIERRE ST ROCH</t>
  </si>
  <si>
    <t>BARQUIN</t>
  </si>
  <si>
    <t>06 10 80 80 81</t>
  </si>
  <si>
    <t>BARRAL CARINE</t>
  </si>
  <si>
    <t>29 ALLEE LEON CORDES</t>
  </si>
  <si>
    <t>BARRERE</t>
  </si>
  <si>
    <t>bernard@barrereonline.com</t>
  </si>
  <si>
    <t>4, rue charles claizergues</t>
  </si>
  <si>
    <t>BASCAU</t>
  </si>
  <si>
    <t>BASCLE</t>
  </si>
  <si>
    <t>BASSET</t>
  </si>
  <si>
    <t>BASSOU</t>
  </si>
  <si>
    <t>14 RUE DE CANTAUSSEL</t>
  </si>
  <si>
    <t>BASTIDE ANDRE</t>
  </si>
  <si>
    <t>04 67 71 18 20</t>
  </si>
  <si>
    <t>mtb34@orange.fr</t>
  </si>
  <si>
    <t>425 AVENUE LOUIS ABRIC</t>
  </si>
  <si>
    <t>BASUAUD JEAN</t>
  </si>
  <si>
    <t>04 67 87 08 78</t>
  </si>
  <si>
    <t>15 LOU CASTEL</t>
  </si>
  <si>
    <t>Mademoiselle</t>
  </si>
  <si>
    <t>BATTAL AUDREY</t>
  </si>
  <si>
    <t>audrey.battal@free.fr</t>
  </si>
  <si>
    <t>BAUDEGARD</t>
  </si>
  <si>
    <t>346 AVENUE DE BOISSERON</t>
  </si>
  <si>
    <t>SAUSSINES</t>
  </si>
  <si>
    <t>BAUDOUR MICHEL</t>
  </si>
  <si>
    <t>3 IMPASSE DES TAMARIS</t>
  </si>
  <si>
    <t>BAUDRAN</t>
  </si>
  <si>
    <t>p.baudran@orange.fr</t>
  </si>
  <si>
    <t>BAUER</t>
  </si>
  <si>
    <t>BAURAIN</t>
  </si>
  <si>
    <t>04 67 04 86 05</t>
  </si>
  <si>
    <t>jeanclaude.baurain@neuf.fr</t>
  </si>
  <si>
    <t>946 RUE DU CONTROLE</t>
  </si>
  <si>
    <t>BEAUQUIER</t>
  </si>
  <si>
    <t>21 CHEMIN DES CHENES VERTS</t>
  </si>
  <si>
    <t>BEAUVILLAIN JEAN</t>
  </si>
  <si>
    <t>06 68 80 41 74</t>
  </si>
  <si>
    <t>jeanbeauvillain@wanadoo.fr</t>
  </si>
  <si>
    <t>12 AVENUE DES ESPALIERS</t>
  </si>
  <si>
    <t>BEAUVILLE</t>
  </si>
  <si>
    <t>Golf Massane</t>
  </si>
  <si>
    <t>BECUE</t>
  </si>
  <si>
    <t>0630243065 mari</t>
  </si>
  <si>
    <t>0627196174 femme</t>
  </si>
  <si>
    <t>4842 RUE DE LA JEUNE PARQUE</t>
  </si>
  <si>
    <t>BEGUIN</t>
  </si>
  <si>
    <t>marlenemarketing@yahoo.fr</t>
  </si>
  <si>
    <t>BELHOMME</t>
  </si>
  <si>
    <t>46 AVENUE DES CEVENNES</t>
  </si>
  <si>
    <t>SAINT SERIES</t>
  </si>
  <si>
    <t>BELIN</t>
  </si>
  <si>
    <t>169 RUE DU CLOS DES VIGNES</t>
  </si>
  <si>
    <t>ST CHRISTOL</t>
  </si>
  <si>
    <t>BELLES</t>
  </si>
  <si>
    <t>Impasse des oliviers</t>
  </si>
  <si>
    <t>BELLUS ERIC</t>
  </si>
  <si>
    <t>06 14 80 09 05</t>
  </si>
  <si>
    <t>1001 AVENUE DE MAS DE SAPTE</t>
  </si>
  <si>
    <t>ST AUNES</t>
  </si>
  <si>
    <t>BELTRAME LUCIEN</t>
  </si>
  <si>
    <t>06 81 27 29 01</t>
  </si>
  <si>
    <t>beltrame.lucien@neuf.fr</t>
  </si>
  <si>
    <t>3 ALLEE VERMENTIERE</t>
  </si>
  <si>
    <t>BENEZECH Paul</t>
  </si>
  <si>
    <t>PEROLS</t>
  </si>
  <si>
    <t>BENGHANEM SMAIL</t>
  </si>
  <si>
    <t>06 47 18 44 33</t>
  </si>
  <si>
    <t>rosette24@hotmail.fr</t>
  </si>
  <si>
    <t>10 RUE DU PLANAS</t>
  </si>
  <si>
    <t>BENNI</t>
  </si>
  <si>
    <t>jo.benni@laposte.net</t>
  </si>
  <si>
    <t>16 RUE DU FER A CHEVAL</t>
  </si>
  <si>
    <t>Benoit</t>
  </si>
  <si>
    <t>bjacques.benoit@gmail.com</t>
  </si>
  <si>
    <t>BENOIT</t>
  </si>
  <si>
    <t>FEMME: 0659654199</t>
  </si>
  <si>
    <t>bensophpat@free.fr</t>
  </si>
  <si>
    <t>26 RUE DES ARGALAS</t>
  </si>
  <si>
    <t>ST GELY DU FESC</t>
  </si>
  <si>
    <t>BENOIT (jacque)</t>
  </si>
  <si>
    <t>04 67 87 95 76</t>
  </si>
  <si>
    <t>12 PLACETTE SAINTE COLOMBE</t>
  </si>
  <si>
    <t>BENS DANIELE</t>
  </si>
  <si>
    <t>972 RUE DU CONTROLE</t>
  </si>
  <si>
    <t>BENSMILI AHMED</t>
  </si>
  <si>
    <t>06 51 45 53 06</t>
  </si>
  <si>
    <t>a.bensmili@laposte.net</t>
  </si>
  <si>
    <t>BERAUD</t>
  </si>
  <si>
    <t>ggc34@free.fr</t>
  </si>
  <si>
    <t>RUE DES POMETIERS</t>
  </si>
  <si>
    <t>BERCHOUX</t>
  </si>
  <si>
    <t>jmberx@yahoo.fr</t>
  </si>
  <si>
    <t>BERGAMASCO MARIE THERESE</t>
  </si>
  <si>
    <t>99 RUE DU PETIT BOIS</t>
  </si>
  <si>
    <t>BERGER JEAN MARC</t>
  </si>
  <si>
    <t>berger.jeanmarc@orange.fr</t>
  </si>
  <si>
    <t>CHEMIN DU HAUT PECCAIS</t>
  </si>
  <si>
    <t>AIGUES MORTES</t>
  </si>
  <si>
    <t>BERGERAT</t>
  </si>
  <si>
    <t>ber.tristan@hotmail.fr</t>
  </si>
  <si>
    <t>67 rue du luxembourg</t>
  </si>
  <si>
    <t>BERGEROT (Aqua9)</t>
  </si>
  <si>
    <t>F.boissee@oceazur.com</t>
  </si>
  <si>
    <t>Bernard</t>
  </si>
  <si>
    <t>0610605178 (femme)</t>
  </si>
  <si>
    <t>0616184043 (mari)</t>
  </si>
  <si>
    <t>e.bernard@hotmail.fr</t>
  </si>
  <si>
    <t>2 impasse paul luc sabatier</t>
  </si>
  <si>
    <t>BERNARD</t>
  </si>
  <si>
    <t>VILLENEUVE LES MAGUE</t>
  </si>
  <si>
    <t>BERNARD GEOFFREY</t>
  </si>
  <si>
    <t>geoffrey.bernard@neuf.fr</t>
  </si>
  <si>
    <t>4 RUE DES AUBEPINES</t>
  </si>
  <si>
    <t>Bernard sicard</t>
  </si>
  <si>
    <t>24 rue de la cadoule</t>
  </si>
  <si>
    <t>BERRAHMOUNE MOHAMED</t>
  </si>
  <si>
    <t>14 RUE DES VIOLETTES</t>
  </si>
  <si>
    <t>BERTAINA</t>
  </si>
  <si>
    <t>tellophe2@yahoo.fr</t>
  </si>
  <si>
    <t>245 avenue de beaulieu</t>
  </si>
  <si>
    <t>BERTHON</t>
  </si>
  <si>
    <t>bbruno34@hotmail.fr</t>
  </si>
  <si>
    <t>13 rue paul verlaine</t>
  </si>
  <si>
    <t>MAUGUIO</t>
  </si>
  <si>
    <t>BERTOLINI  REMY</t>
  </si>
  <si>
    <t>04 67 71 39 59</t>
  </si>
  <si>
    <t>248 AVENUE DES LAURIERS</t>
  </si>
  <si>
    <t>ST JUST</t>
  </si>
  <si>
    <t>BERTRANDS VALLS Valerie</t>
  </si>
  <si>
    <t>33 RUE FEAU MOULIN</t>
  </si>
  <si>
    <t>BESSON Dominique</t>
  </si>
  <si>
    <t>BESSON.BEATRICE@ORANGE.FR</t>
  </si>
  <si>
    <t>340 rue des linieres</t>
  </si>
  <si>
    <t>BIDAUT</t>
  </si>
  <si>
    <t>pbidaut@free.fr</t>
  </si>
  <si>
    <t>4 AVENUE DES VENUS</t>
  </si>
  <si>
    <t>BILLARD THIERRY</t>
  </si>
  <si>
    <t>37 B AVENUE DES SOPHORAS</t>
  </si>
  <si>
    <t>BINCLAUX</t>
  </si>
  <si>
    <t>14 RUE FREDERIQUE MISTRAL</t>
  </si>
  <si>
    <t>Biseuil</t>
  </si>
  <si>
    <t>16 route de montpellier</t>
  </si>
  <si>
    <t>BLANC</t>
  </si>
  <si>
    <t>04 67 70 18 01</t>
  </si>
  <si>
    <t>22 CHEMIN DE LAS LUMIERE</t>
  </si>
  <si>
    <t>BLANC ELISABETH</t>
  </si>
  <si>
    <t>06 86 04 10 21</t>
  </si>
  <si>
    <t>22 chemin des linières</t>
  </si>
  <si>
    <t>BLANC JACK</t>
  </si>
  <si>
    <t>BLANC JEAN MICHEL</t>
  </si>
  <si>
    <t>06 21 40 08 60</t>
  </si>
  <si>
    <t>710 RUE DES HAUTS DE BOISSERON</t>
  </si>
  <si>
    <t>BOISSERON</t>
  </si>
  <si>
    <t>BLANC MARIE CLAUDE</t>
  </si>
  <si>
    <t>41 RUE DES CADES</t>
  </si>
  <si>
    <t>BLANC PHILIPPE</t>
  </si>
  <si>
    <t>111 CHEMIN DES PIERS</t>
  </si>
  <si>
    <t>BLANCHE NOIX</t>
  </si>
  <si>
    <t>14 rue des mas de la traille</t>
  </si>
  <si>
    <t>BLESSES</t>
  </si>
  <si>
    <t>BLONDEL</t>
  </si>
  <si>
    <t>06 18 64 39 06</t>
  </si>
  <si>
    <t>152 RUE DES PRADELS</t>
  </si>
  <si>
    <t>BLOTIERRE</t>
  </si>
  <si>
    <t>blotierre.elie@orange.fr</t>
  </si>
  <si>
    <t>Lotissement les amandiers</t>
  </si>
  <si>
    <t>TRIADOU</t>
  </si>
  <si>
    <t>BODY PEPS</t>
  </si>
  <si>
    <t>04 67 87 10 98</t>
  </si>
  <si>
    <t>bodyepeps@yahoo.fr</t>
  </si>
  <si>
    <t>4 RUE DU VERSANT</t>
  </si>
  <si>
    <t>BOIS</t>
  </si>
  <si>
    <t>06 80 84 46 63</t>
  </si>
  <si>
    <t>BOISSEAU REYNALD</t>
  </si>
  <si>
    <t>5 RUE DORIA</t>
  </si>
  <si>
    <t>BOISSEL</t>
  </si>
  <si>
    <t>BOITEUX YVES</t>
  </si>
  <si>
    <t>17 IMPASSE DU CARMASSOL</t>
  </si>
  <si>
    <t>BOIX PATRICIA</t>
  </si>
  <si>
    <t>06 76 44 11 98</t>
  </si>
  <si>
    <t>192 avenue du mas de baron</t>
  </si>
  <si>
    <t>BOIX SANDRINE</t>
  </si>
  <si>
    <t>710 RUE HAUT DE BOISSERON</t>
  </si>
  <si>
    <t>358 C RUE DE LA BARRIERE</t>
  </si>
  <si>
    <t>BOLARDI GILBERT</t>
  </si>
  <si>
    <t>06 70 48 08 41</t>
  </si>
  <si>
    <t>monique.bolardi@wanadoo.fr</t>
  </si>
  <si>
    <t>10-4 AVENUE DES SOPHONAS</t>
  </si>
  <si>
    <t>BOMBLED</t>
  </si>
  <si>
    <t>06 12 20 17 66</t>
  </si>
  <si>
    <t>bombled.b@wanadoo.fr</t>
  </si>
  <si>
    <t>20 RUE DE PLAVAS</t>
  </si>
  <si>
    <t>BONAFE</t>
  </si>
  <si>
    <t>BONBLED STEPHANIE</t>
  </si>
  <si>
    <t>20 RUE DU PLANCES</t>
  </si>
  <si>
    <t>BONFIGLIO</t>
  </si>
  <si>
    <t>04 67 50 26 45</t>
  </si>
  <si>
    <t>Ne souhaite pas donner</t>
  </si>
  <si>
    <t>77 RUE ALEX DUMAS</t>
  </si>
  <si>
    <t>BONFILS FABIEN</t>
  </si>
  <si>
    <t>06 09 08 35 55</t>
  </si>
  <si>
    <t>211 RUE DES ETATS DU LANGUEDOC</t>
  </si>
  <si>
    <t>BONHOMMET</t>
  </si>
  <si>
    <t>nicole.bonhommet@neuf.fr</t>
  </si>
  <si>
    <t>940 avenue de Montpellier</t>
  </si>
  <si>
    <t>BONHOMMET JEAN-LUC</t>
  </si>
  <si>
    <t>04 11 75 06 84</t>
  </si>
  <si>
    <t>174 AVENUE MAS DU BARON</t>
  </si>
  <si>
    <t>BONNAFE</t>
  </si>
  <si>
    <t>06 16 80 72 10</t>
  </si>
  <si>
    <t>04 34 22 68 64</t>
  </si>
  <si>
    <t>24 RUE GASTON BONHEUR</t>
  </si>
  <si>
    <t>5 RUE DU VERSANT</t>
  </si>
  <si>
    <t>BONNAFOUS</t>
  </si>
  <si>
    <t>06 58 00 69 86</t>
  </si>
  <si>
    <t>BONNASSIES</t>
  </si>
  <si>
    <t>06 24 51 71 50</t>
  </si>
  <si>
    <t>sbonnassies@slb.com</t>
  </si>
  <si>
    <t>34 Place René Nelly</t>
  </si>
  <si>
    <t>BONNE</t>
  </si>
  <si>
    <t>45 RUE DU TRIDENT</t>
  </si>
  <si>
    <t>BONNET</t>
  </si>
  <si>
    <t>06 08 76 16 16</t>
  </si>
  <si>
    <t>pampbonnet@wanadoo.fr</t>
  </si>
  <si>
    <t>BONNET PIERRE</t>
  </si>
  <si>
    <t>06 15 40 70 29</t>
  </si>
  <si>
    <t>pierleonbonnet@orange.fr</t>
  </si>
  <si>
    <t>3 ALLEE DES PINS</t>
  </si>
  <si>
    <t>BONPIERRE</t>
  </si>
  <si>
    <t>ST HILAIRE DE BEAUVOIR</t>
  </si>
  <si>
    <t>BONZOMS BRUNO</t>
  </si>
  <si>
    <t>abc.bonzoms@wanadoo.fr</t>
  </si>
  <si>
    <t>19 RUE FRANCOIS MAURIAC</t>
  </si>
  <si>
    <t>BORAIN JEAN CLAUDE</t>
  </si>
  <si>
    <t>BORDES</t>
  </si>
  <si>
    <t>sylvie.bordes2@wanadoo.fr</t>
  </si>
  <si>
    <t>BORJA</t>
  </si>
  <si>
    <t>paborja.zigliani@gmail.com</t>
  </si>
  <si>
    <t>Parc Club Du Millénaire Batime</t>
  </si>
  <si>
    <t>BORNABE</t>
  </si>
  <si>
    <t>119 RUE DES JARDINS D'ANTAN</t>
  </si>
  <si>
    <t>BORONAT</t>
  </si>
  <si>
    <t>carole.boronat@gmail.com</t>
  </si>
  <si>
    <t>BOSCH</t>
  </si>
  <si>
    <t>mramadier@hotmail.com</t>
  </si>
  <si>
    <t>BOSCO</t>
  </si>
  <si>
    <t>BOSCUS</t>
  </si>
  <si>
    <t>06 76 72 38 47</t>
  </si>
  <si>
    <t>BOUAKIRA ARSENE</t>
  </si>
  <si>
    <t>2 IMPASSE DUBERRY</t>
  </si>
  <si>
    <t>BOUBLIK CORINNE</t>
  </si>
  <si>
    <t>8 LOT ALBIZZIAS</t>
  </si>
  <si>
    <t>BOUDON</t>
  </si>
  <si>
    <t>21 ALLEE DE L'ALBATROS</t>
  </si>
  <si>
    <t>LA GRANDE MOTTE</t>
  </si>
  <si>
    <t>BOUILLON</t>
  </si>
  <si>
    <t>guy.bouillon367@orange.fr</t>
  </si>
  <si>
    <t>125 CHEMIN DU TRIADOU</t>
  </si>
  <si>
    <t>ASSAS</t>
  </si>
  <si>
    <t>Bouilloux Jean Marc</t>
  </si>
  <si>
    <t>06 32 55 17 97</t>
  </si>
  <si>
    <t>04 67 16 28 20</t>
  </si>
  <si>
    <t>mc.bouillouse@gmail.com</t>
  </si>
  <si>
    <t>16, Bis Av du 11 Novembre</t>
  </si>
  <si>
    <t>BOULADOU YVES</t>
  </si>
  <si>
    <t>46 RUE DU TOURTOUREL</t>
  </si>
  <si>
    <t>BOULAZ ANTHONY</t>
  </si>
  <si>
    <t>2 RUE DE L ETANG DE L OR</t>
  </si>
  <si>
    <t>BOULBES PHILIPPE</t>
  </si>
  <si>
    <t>2 CHEMIN DES COMBES</t>
  </si>
  <si>
    <t>ST DREZERY</t>
  </si>
  <si>
    <t>BOULET</t>
  </si>
  <si>
    <t>BOULIGNAT</t>
  </si>
  <si>
    <t>06 86 74 23 79</t>
  </si>
  <si>
    <t>laure_175@hotmail.fr</t>
  </si>
  <si>
    <t>BOULOGNE DAVID</t>
  </si>
  <si>
    <t>06 08 81 58 84</t>
  </si>
  <si>
    <t>davidboulogne@gmail.com</t>
  </si>
  <si>
    <t>702 AVENUE DES SOPHORAS</t>
  </si>
  <si>
    <t>Bounasser</t>
  </si>
  <si>
    <t>lineup-express@hotmail.com</t>
  </si>
  <si>
    <t>27 rue de l'hortus</t>
  </si>
  <si>
    <t>SAUSSAN</t>
  </si>
  <si>
    <t>BOUNASSER</t>
  </si>
  <si>
    <t>speed-transport@hotmail.fr</t>
  </si>
  <si>
    <t>27 RUE DE L'HORTUS</t>
  </si>
  <si>
    <t>BOURCHET PAUL</t>
  </si>
  <si>
    <t>04 67 70 37 90</t>
  </si>
  <si>
    <t>11 CHEMIN DE RONCEVEAU</t>
  </si>
  <si>
    <t>BOURDIN</t>
  </si>
  <si>
    <t>arnaudbourdin@hotmail.com</t>
  </si>
  <si>
    <t>18 RUE DE LA GOULE DE L'AVAL</t>
  </si>
  <si>
    <t>BOURDON</t>
  </si>
  <si>
    <t>sandra.aubert@gmail.com</t>
  </si>
  <si>
    <t>31 IMPASSE DES ARBOUSIERS</t>
  </si>
  <si>
    <t>BOURGUELAT ROBERT</t>
  </si>
  <si>
    <t>139 RUE DE LA CAMARGUE</t>
  </si>
  <si>
    <t>Bourlier</t>
  </si>
  <si>
    <t>v.bourlier@free.fr</t>
  </si>
  <si>
    <t>79 chemin des garrigues</t>
  </si>
  <si>
    <t>VILLETELLE</t>
  </si>
  <si>
    <t>BOURRIT FABIENNE</t>
  </si>
  <si>
    <t>HAMEAU DE LA ROUVIERE</t>
  </si>
  <si>
    <t>LIOUC</t>
  </si>
  <si>
    <t>BOUSCARAIN JEAN</t>
  </si>
  <si>
    <t>414 AVENUE DE LA GARE</t>
  </si>
  <si>
    <t>BOUSQUET(RésidenceSt Roch)</t>
  </si>
  <si>
    <t>BOUSSELIER</t>
  </si>
  <si>
    <t>boubbou.com@neuf.fr</t>
  </si>
  <si>
    <t>247 RUE DES FUSHSIAS</t>
  </si>
  <si>
    <t>Boutebel</t>
  </si>
  <si>
    <t>boutebel@hotmail.com</t>
  </si>
  <si>
    <t>BOUTRUCHE PATRICE</t>
  </si>
  <si>
    <t>06 74 79 96 94</t>
  </si>
  <si>
    <t>betty.patrice34@gmail.com</t>
  </si>
  <si>
    <t>3 IMPASSE DU FERRANNIER</t>
  </si>
  <si>
    <t>BOUVARD</t>
  </si>
  <si>
    <t>jeanmariebouvard@free.fr</t>
  </si>
  <si>
    <t>COURNONSEC</t>
  </si>
  <si>
    <t>BOVILLIN JEAN</t>
  </si>
  <si>
    <t>BOYER</t>
  </si>
  <si>
    <t>06 64 63 58 82</t>
  </si>
  <si>
    <t>patriciaboyer22@hotmail.fr</t>
  </si>
  <si>
    <t>14 boulevard de Massane</t>
  </si>
  <si>
    <t>14 BD DE MASSANE</t>
  </si>
  <si>
    <t>BOYER THOMAS</t>
  </si>
  <si>
    <t>06 98 04 02 61</t>
  </si>
  <si>
    <t>thomasboyer@live.fr</t>
  </si>
  <si>
    <t>14 BOULEVARD DE MASSANE</t>
  </si>
  <si>
    <t>BRACQUEMOND CLAUDE</t>
  </si>
  <si>
    <t>25 RUE DES ARBOUSIERS</t>
  </si>
  <si>
    <t>SUSSARGUES</t>
  </si>
  <si>
    <t>BRAGER JULIEN</t>
  </si>
  <si>
    <t>julien.brager@demathieu-bard.f</t>
  </si>
  <si>
    <t>7 chemin du canal</t>
  </si>
  <si>
    <t>BRAIDA</t>
  </si>
  <si>
    <t>180 CHEMIN DES PARRANS</t>
  </si>
  <si>
    <t>Braiki</t>
  </si>
  <si>
    <t>23 rue des pattes</t>
  </si>
  <si>
    <t>JUVIGNAC</t>
  </si>
  <si>
    <t>Brande</t>
  </si>
  <si>
    <t>sweetysnow82@yahoo.fr</t>
  </si>
  <si>
    <t>SAINT MARTIN DE LONDRES</t>
  </si>
  <si>
    <t>BRAYE</t>
  </si>
  <si>
    <t>BREDIN</t>
  </si>
  <si>
    <t>BREMONT</t>
  </si>
  <si>
    <t>stef.bremont@orange.fr</t>
  </si>
  <si>
    <t>1 rue saint exupéry</t>
  </si>
  <si>
    <t>BRENGUES</t>
  </si>
  <si>
    <t>1 RUE DES RASETEURS</t>
  </si>
  <si>
    <t>BRES LAURENCE</t>
  </si>
  <si>
    <t>06 51 54 14 12</t>
  </si>
  <si>
    <t>laurencebres@hotmail.com</t>
  </si>
  <si>
    <t>18 AV ANTOINE DE ST EXUPERY</t>
  </si>
  <si>
    <t>RES LE MAIL BTH APPT 11</t>
  </si>
  <si>
    <t>BRESCIANI PHILIPPE</t>
  </si>
  <si>
    <t>26 RUE DES CARRIERETTES</t>
  </si>
  <si>
    <t>BRESSON</t>
  </si>
  <si>
    <t>tchoun2000@gmail.com</t>
  </si>
  <si>
    <t>143 RUE FRANCOIS VILLON</t>
  </si>
  <si>
    <t>guillaumebresson@yahoo.fr</t>
  </si>
  <si>
    <t>20 CHEMIN DU MAS DU DIABLE</t>
  </si>
  <si>
    <t>BRETON</t>
  </si>
  <si>
    <t>20 IMP DES HAUTS DE BAILLARGUE</t>
  </si>
  <si>
    <t>BRIANT</t>
  </si>
  <si>
    <t>20 RUE ALPHONSE DAUDET</t>
  </si>
  <si>
    <t>CALVISSON</t>
  </si>
  <si>
    <t>BRIFFA</t>
  </si>
  <si>
    <t>06 72 00 74 71</t>
  </si>
  <si>
    <t>BRINGUIER</t>
  </si>
  <si>
    <t>coralie_340@hotmail.fr</t>
  </si>
  <si>
    <t>BROQUET WILLY</t>
  </si>
  <si>
    <t>04 66 93 74 27</t>
  </si>
  <si>
    <t>25 RUE DU MOULIN DE MESTOU</t>
  </si>
  <si>
    <t>BROUSSOUS DOMINIQUE</t>
  </si>
  <si>
    <t>04 67 52 13 20</t>
  </si>
  <si>
    <t>770 AVENUE ABBE PAREGUEL</t>
  </si>
  <si>
    <t>BROZSKA</t>
  </si>
  <si>
    <t>Bru</t>
  </si>
  <si>
    <t>8 LOT LE CORAIL 160 RUE DU COR</t>
  </si>
  <si>
    <t>BRU JACQUELINE</t>
  </si>
  <si>
    <t>04 67 70 30 61</t>
  </si>
  <si>
    <t>ZA LE CORAIL N160</t>
  </si>
  <si>
    <t>BRUGIé René</t>
  </si>
  <si>
    <t>rene.brugie@orange.fr</t>
  </si>
  <si>
    <t>33 avenue de la tonnelle</t>
  </si>
  <si>
    <t>Brugier</t>
  </si>
  <si>
    <t>33av de la tonnel domaine du</t>
  </si>
  <si>
    <t>BRUN</t>
  </si>
  <si>
    <t>415 CAMI DU MAS D'ARNAUD</t>
  </si>
  <si>
    <t>MONTBAZIN</t>
  </si>
  <si>
    <t>BRUN MARCEL</t>
  </si>
  <si>
    <t>04 67 70 48 05</t>
  </si>
  <si>
    <t>14 RUE DE GARENNES</t>
  </si>
  <si>
    <t>BRYON</t>
  </si>
  <si>
    <t>103 RUE DES CADES</t>
  </si>
  <si>
    <t>ST GENIES DES MAURGUES</t>
  </si>
  <si>
    <t>BUENDIA PAULE VERONIQUE</t>
  </si>
  <si>
    <t>04 67 57 60 13</t>
  </si>
  <si>
    <t>11 RUE PHILIPPE CHAPERT</t>
  </si>
  <si>
    <t>Burgaud</t>
  </si>
  <si>
    <t>marine.burgaud@gmail.com</t>
  </si>
  <si>
    <t>233 rue du maristraou</t>
  </si>
  <si>
    <t>BUTEZ</t>
  </si>
  <si>
    <t>03 20 84 08 81</t>
  </si>
  <si>
    <t>jjbutez@orange.fr</t>
  </si>
  <si>
    <t>1 rue des anciens combattants</t>
  </si>
  <si>
    <t>BAISIEUX</t>
  </si>
  <si>
    <t>CABALLERO</t>
  </si>
  <si>
    <t>2sp@laposte.net</t>
  </si>
  <si>
    <t>CABANEL JEAN PAUL</t>
  </si>
  <si>
    <t>06 07 99 34 27</t>
  </si>
  <si>
    <t>04 67 41 03 48</t>
  </si>
  <si>
    <t>jpcabanel@aol.com</t>
  </si>
  <si>
    <t>4 RUE DES MURIERS</t>
  </si>
  <si>
    <t>CABROL LISE</t>
  </si>
  <si>
    <t>7 RUE DES AIRES</t>
  </si>
  <si>
    <t>CADE</t>
  </si>
  <si>
    <t>5 avenue de Restinclières</t>
  </si>
  <si>
    <t>Calas</t>
  </si>
  <si>
    <t>cristian.calas@sfr.fr</t>
  </si>
  <si>
    <t>26 rue fabre dit de l'herault</t>
  </si>
  <si>
    <t>CALI</t>
  </si>
  <si>
    <t>2 rue des candinières</t>
  </si>
  <si>
    <t>AIMARGUES</t>
  </si>
  <si>
    <t>CALLANT EMMANUEL</t>
  </si>
  <si>
    <t>06 81 32 08 21</t>
  </si>
  <si>
    <t>elise.berthon@free.fr</t>
  </si>
  <si>
    <t>16 RUE HECTOR BERLIOZ</t>
  </si>
  <si>
    <t>ST MATHIEU DE TREVIERS</t>
  </si>
  <si>
    <t>CALLY</t>
  </si>
  <si>
    <t>CALUEBA</t>
  </si>
  <si>
    <t>f.calueba@laposte.net</t>
  </si>
  <si>
    <t>19 IMPASSE DE LA BRUGRANE</t>
  </si>
  <si>
    <t>MEZE</t>
  </si>
  <si>
    <t>CAMARASA SANDRINE</t>
  </si>
  <si>
    <t>sandrine.camarasa@orange.fr</t>
  </si>
  <si>
    <t>4 avenue du languedoc</t>
  </si>
  <si>
    <t>MONTARNAUD</t>
  </si>
  <si>
    <t>CAMBRET</t>
  </si>
  <si>
    <t>116 RUE DU PRES</t>
  </si>
  <si>
    <t>CAMILLERI</t>
  </si>
  <si>
    <t>06 52 27 34 20</t>
  </si>
  <si>
    <t>04 67 70 21 72</t>
  </si>
  <si>
    <t>CAMPING LES CASCADES</t>
  </si>
  <si>
    <t>matthieu@campinglescascades.co</t>
  </si>
  <si>
    <t>CAMPOS GAIRARD SEGOLENE</t>
  </si>
  <si>
    <t>120 CHEMIN DES LOGNES</t>
  </si>
  <si>
    <t>CAMUS</t>
  </si>
  <si>
    <t>196 AV JEAN BAPTISTE CLEMENT</t>
  </si>
  <si>
    <t>CANTERO HUGO</t>
  </si>
  <si>
    <t>CHEMIN DES CHARRETTES</t>
  </si>
  <si>
    <t>CANTONI MARC</t>
  </si>
  <si>
    <t>04 66 73 58 76</t>
  </si>
  <si>
    <t>9 RESIDENCE JEAN BOSC</t>
  </si>
  <si>
    <t>CODOGNAN</t>
  </si>
  <si>
    <t>CANTOS JOSE</t>
  </si>
  <si>
    <t>06 25 97 72 65</t>
  </si>
  <si>
    <t>RUE DU PARC</t>
  </si>
  <si>
    <t>CAPELLE BERTRAND</t>
  </si>
  <si>
    <t>04 67 86 45 41</t>
  </si>
  <si>
    <t>280 RUE DES PERES</t>
  </si>
  <si>
    <t>CAPELLE Jacqueline</t>
  </si>
  <si>
    <t>06 11 80 79 92</t>
  </si>
  <si>
    <t>jackie_c4@hotmail.fr</t>
  </si>
  <si>
    <t>322 rue de la rivierette</t>
  </si>
  <si>
    <t>ST GENIES DE MOURGUES</t>
  </si>
  <si>
    <t>CAPOZZI</t>
  </si>
  <si>
    <t>LIEU DIT SAINT LEONARD ROUTE</t>
  </si>
  <si>
    <t>CARDONNET</t>
  </si>
  <si>
    <t>ab.cardonnet@gmail.com</t>
  </si>
  <si>
    <t>37 lotissement du moulin</t>
  </si>
  <si>
    <t>CARLIER CANNI</t>
  </si>
  <si>
    <t>fabeamila@free.fr</t>
  </si>
  <si>
    <t>37 RUE DES CAPUCINES</t>
  </si>
  <si>
    <t>SETE</t>
  </si>
  <si>
    <t>CARON</t>
  </si>
  <si>
    <t>CARRASCO JEAN FRANCOIS</t>
  </si>
  <si>
    <t>06 11 10 97 80</t>
  </si>
  <si>
    <t>momo1962@laposte.net</t>
  </si>
  <si>
    <t>16 RUE DES HAMEAUX</t>
  </si>
  <si>
    <t>CARRE</t>
  </si>
  <si>
    <t>195 CHEMIN DU TRIANON</t>
  </si>
  <si>
    <t>CARRIERE</t>
  </si>
  <si>
    <t>06 60 24 46 64</t>
  </si>
  <si>
    <t>3 RUE DES ECOLES</t>
  </si>
  <si>
    <t>CARRILLO</t>
  </si>
  <si>
    <t>06 23 86 68 69</t>
  </si>
  <si>
    <t>85 bis camis de l'ormeu</t>
  </si>
  <si>
    <t>CASANOVA BARBARA</t>
  </si>
  <si>
    <t>CASAS JEAN- FRANCOIS</t>
  </si>
  <si>
    <t>59 CHEMIN DES CARRIERES</t>
  </si>
  <si>
    <t>CASAS OLIVIER</t>
  </si>
  <si>
    <t>06 64 90 95 14</t>
  </si>
  <si>
    <t>casasbaldo@hotmail.fr</t>
  </si>
  <si>
    <t>495 BIS AVENUE DES PINS</t>
  </si>
  <si>
    <t>CASSAR CHRISTIAN</t>
  </si>
  <si>
    <t>06 85 59 19 77</t>
  </si>
  <si>
    <t>1 RUE DES LILAS</t>
  </si>
  <si>
    <t>TEYRAN</t>
  </si>
  <si>
    <t>CASTANET</t>
  </si>
  <si>
    <t>4 ALLEE DE LA COSTE</t>
  </si>
  <si>
    <t>RESTINCLIERES</t>
  </si>
  <si>
    <t>CASTANO PATRICIA</t>
  </si>
  <si>
    <t>MAS DE BELLAURE</t>
  </si>
  <si>
    <t>LA BOISSIERE</t>
  </si>
  <si>
    <t>CASTEL ERIC</t>
  </si>
  <si>
    <t>15 RUE PAUL VESSIERE</t>
  </si>
  <si>
    <t>CASTELVIE</t>
  </si>
  <si>
    <t>06 20 95 12 11</t>
  </si>
  <si>
    <t>9 GRANDE RUE</t>
  </si>
  <si>
    <t>CASTEX</t>
  </si>
  <si>
    <t>annelaure.castex@gmail.com</t>
  </si>
  <si>
    <t>CASTRO LUIS MANUEL</t>
  </si>
  <si>
    <t>5 RUE GEORGES BRASSENS</t>
  </si>
  <si>
    <t>CATHEBRAS</t>
  </si>
  <si>
    <t>131 RUE STADE</t>
  </si>
  <si>
    <t>CAUCAT ANDRE</t>
  </si>
  <si>
    <t>04 67 87 34 23</t>
  </si>
  <si>
    <t>christine.caucat@free.fr</t>
  </si>
  <si>
    <t>1 RUE ALBERTINE SARAZIN</t>
  </si>
  <si>
    <t>CAUSSE</t>
  </si>
  <si>
    <t>iscausse@wanadoo.fr</t>
  </si>
  <si>
    <t>99 RUE LACAZE DUTHIERS</t>
  </si>
  <si>
    <t>CAUSSERAND</t>
  </si>
  <si>
    <t>06 71 60 41 06</t>
  </si>
  <si>
    <t>58 RUE DE L HORTUS</t>
  </si>
  <si>
    <t>Cavailles</t>
  </si>
  <si>
    <t>manucavailles@gmail.com</t>
  </si>
  <si>
    <t>CAVAILLES JEAN LOUIS</t>
  </si>
  <si>
    <t>04 67 70 46 71</t>
  </si>
  <si>
    <t>14 IMPASSE FABRE</t>
  </si>
  <si>
    <t>CAYLA</t>
  </si>
  <si>
    <t>CAYLA SIMONE</t>
  </si>
  <si>
    <t>04 67 70 17 51</t>
  </si>
  <si>
    <t>simone.cayla2@orange.fr</t>
  </si>
  <si>
    <t>23 RUE DU PLAUCES</t>
  </si>
  <si>
    <t>CAZORLA</t>
  </si>
  <si>
    <t>ST THIBERY</t>
  </si>
  <si>
    <t>CERDAN</t>
  </si>
  <si>
    <t>fleurs.34@live.fr</t>
  </si>
  <si>
    <t>RUE DES VERGERS</t>
  </si>
  <si>
    <t>CERTES</t>
  </si>
  <si>
    <t>50 RUE DES CHASSELAS</t>
  </si>
  <si>
    <t>LATTES BOIRARGUES</t>
  </si>
  <si>
    <t>CHABASSUT MARTINE</t>
  </si>
  <si>
    <t>06 87 79 53 27</t>
  </si>
  <si>
    <t>martine.chab@laposte.net</t>
  </si>
  <si>
    <t>28 RUE DU MOUCADOU</t>
  </si>
  <si>
    <t>CHABAUD NORBERT</t>
  </si>
  <si>
    <t>04 99 63 74 02</t>
  </si>
  <si>
    <t>norbert.chabaud@orange.fr</t>
  </si>
  <si>
    <t>12 RUE ROMIEU</t>
  </si>
  <si>
    <t>CHABOT</t>
  </si>
  <si>
    <t>9 rue des tournesols</t>
  </si>
  <si>
    <t>CHAFRA</t>
  </si>
  <si>
    <t>11 RUE PAUL CEZANNE</t>
  </si>
  <si>
    <t>CHAMBELANT</t>
  </si>
  <si>
    <t>chambelant.laurent@orange.fr</t>
  </si>
  <si>
    <t>19 ROUTE DE LACOSTE</t>
  </si>
  <si>
    <t>CLERMONT L HERAULT</t>
  </si>
  <si>
    <t>CHAMBELLAND</t>
  </si>
  <si>
    <t>ROUTE DE ST MAURICE</t>
  </si>
  <si>
    <t>LA VACQUERIE</t>
  </si>
  <si>
    <t>CHAMBRUN ALAIN</t>
  </si>
  <si>
    <t>06 50 87 29 54</t>
  </si>
  <si>
    <t>alain.chambrun@orange.fr</t>
  </si>
  <si>
    <t>1 RUE DE L ASPIC</t>
  </si>
  <si>
    <t>Changement proprietaire</t>
  </si>
  <si>
    <t>35 ALLEE JEAN MOULIN</t>
  </si>
  <si>
    <t>MARSILLARGUES</t>
  </si>
  <si>
    <t>CHANNAC CORINNE</t>
  </si>
  <si>
    <t>corinne.channac@gmail.com</t>
  </si>
  <si>
    <t>22 IMPASSE FRANCOIS MAURIAC</t>
  </si>
  <si>
    <t>CHAPEL</t>
  </si>
  <si>
    <t>chapelou@gmail.com</t>
  </si>
  <si>
    <t>241 RUE MAS DE MONTELS</t>
  </si>
  <si>
    <t>SAINTE CROIX DE QUINTILLARGUES</t>
  </si>
  <si>
    <t>CHAPELAIN</t>
  </si>
  <si>
    <t>CHARDES</t>
  </si>
  <si>
    <t>d.chardes@orange.fr</t>
  </si>
  <si>
    <t>CHARHON</t>
  </si>
  <si>
    <t>idacharhon@aol.com</t>
  </si>
  <si>
    <t>5 IMPASSE HENRI MATIS</t>
  </si>
  <si>
    <t>CHAROT</t>
  </si>
  <si>
    <t>daniel.charot@sfr.fr</t>
  </si>
  <si>
    <t>224 RUE DES FAISSES</t>
  </si>
  <si>
    <t>CHASSATIER</t>
  </si>
  <si>
    <t>CHATEL</t>
  </si>
  <si>
    <t>vincent.chatel@hotmail.fr</t>
  </si>
  <si>
    <t>144 RUE DE MASSILLAN</t>
  </si>
  <si>
    <t>chatelboat@gmail.com</t>
  </si>
  <si>
    <t>225 RUE DES CHAMSON</t>
  </si>
  <si>
    <t>CHAUVEL</t>
  </si>
  <si>
    <t>6 IMPASSE SAIN EXUPERY</t>
  </si>
  <si>
    <t>CHEBAIKI</t>
  </si>
  <si>
    <t>06 77 13 78 84</t>
  </si>
  <si>
    <t>abdelkader.chebaiki@free.fr</t>
  </si>
  <si>
    <t>26 rue albert marquet</t>
  </si>
  <si>
    <t>06 02 50 44 19</t>
  </si>
  <si>
    <t>jeadmona@live.fr</t>
  </si>
  <si>
    <t>70 IMPASSE DES MOULINS</t>
  </si>
  <si>
    <t>CHEMIN</t>
  </si>
  <si>
    <t>christian.chemin@wanadoo.fr</t>
  </si>
  <si>
    <t>CHEVAL BRUNO</t>
  </si>
  <si>
    <t>11 LA GRANDE TERRE</t>
  </si>
  <si>
    <t>GARONS</t>
  </si>
  <si>
    <t>CHEVREAU</t>
  </si>
  <si>
    <t>CHEYRON / GALVAING</t>
  </si>
  <si>
    <t>06 74 85 21 53</t>
  </si>
  <si>
    <t>leilacheyron@yahoo.fr</t>
  </si>
  <si>
    <t>115 rue du stade</t>
  </si>
  <si>
    <t>CHOMEYRAC MARCEL</t>
  </si>
  <si>
    <t>04 67 86 38 11</t>
  </si>
  <si>
    <t>630 AVENUE DU STADE</t>
  </si>
  <si>
    <t>CHOPIN JEAN YVES</t>
  </si>
  <si>
    <t>294 RUE DES AGASSES</t>
  </si>
  <si>
    <t>CHRISTIAN</t>
  </si>
  <si>
    <t>CHUPIN</t>
  </si>
  <si>
    <t>id.ac99@yahoo.fr</t>
  </si>
  <si>
    <t>CISSE</t>
  </si>
  <si>
    <t>abou.cisse@sfr.fr</t>
  </si>
  <si>
    <t>9 rue André Campra</t>
  </si>
  <si>
    <t>ARLES</t>
  </si>
  <si>
    <t>CLAIN</t>
  </si>
  <si>
    <t>CLAPOT FRANCIS</t>
  </si>
  <si>
    <t>04 67 70 26 37</t>
  </si>
  <si>
    <t>francis-clapot@wanadoo.fr</t>
  </si>
  <si>
    <t>50 RUE DE L OLIVETTE</t>
  </si>
  <si>
    <t>CLAUDE</t>
  </si>
  <si>
    <t>110 impasse des ecureuils</t>
  </si>
  <si>
    <t>AUBAIS</t>
  </si>
  <si>
    <t>CLAUSSON MICHEL</t>
  </si>
  <si>
    <t>04 67 66 19 07</t>
  </si>
  <si>
    <t>26 ROUTE DE LA TAILLADE</t>
  </si>
  <si>
    <t>Client de passage</t>
  </si>
  <si>
    <t>COCARD JEAN LOUIS</t>
  </si>
  <si>
    <t>3 RUE DES JOMMETAIS</t>
  </si>
  <si>
    <t>COCHET</t>
  </si>
  <si>
    <t>annick.cochet@gmail.com</t>
  </si>
  <si>
    <t>5 IMPASSE DES ROSES</t>
  </si>
  <si>
    <t>COCHET JEAN CLAUDE</t>
  </si>
  <si>
    <t>06 85 11 05 40</t>
  </si>
  <si>
    <t>jcochet@art-iftim.com</t>
  </si>
  <si>
    <t>5 IMPASSES DES ROSES</t>
  </si>
  <si>
    <t>CODOU CHRISTOPHE</t>
  </si>
  <si>
    <t>04 67 70 10 92</t>
  </si>
  <si>
    <t>IMPASSE DES OLIVIERS</t>
  </si>
  <si>
    <t>COGNAR</t>
  </si>
  <si>
    <t>COHEN SOLAL CHARLES</t>
  </si>
  <si>
    <t>10 RUE DU SALAISON</t>
  </si>
  <si>
    <t>COLCHESTER LAURENCE</t>
  </si>
  <si>
    <t>37 ARUNDEL GARDENS</t>
  </si>
  <si>
    <t>LONDRES W11 2LW GB</t>
  </si>
  <si>
    <t>COLIN</t>
  </si>
  <si>
    <t>0631965975(Mr)</t>
  </si>
  <si>
    <t>0640382994(Mme)</t>
  </si>
  <si>
    <t>lnjo@hotmail.fr</t>
  </si>
  <si>
    <t>5 bis rue des Carrierettes</t>
  </si>
  <si>
    <t>COLIN camping Castries</t>
  </si>
  <si>
    <t>COLLIN</t>
  </si>
  <si>
    <t>HAMEAU DE CLAIRAN</t>
  </si>
  <si>
    <t>CLAIRAN ET CANNES</t>
  </si>
  <si>
    <t>Collin</t>
  </si>
  <si>
    <t>5 rue charles bodelere</t>
  </si>
  <si>
    <t>COLLOT</t>
  </si>
  <si>
    <t>06 22 71 70 31 femme</t>
  </si>
  <si>
    <t>keromaa7@wanadoo.fr</t>
  </si>
  <si>
    <t>COLLOT PATRICK</t>
  </si>
  <si>
    <t>keromama7@wanadoo.fr</t>
  </si>
  <si>
    <t>14 RUE DE JOSEPH DELTEIL</t>
  </si>
  <si>
    <t>COLOMER</t>
  </si>
  <si>
    <t>jmcsabine@wanadoo.fr</t>
  </si>
  <si>
    <t>130 BIS ROUTE DE MONTPELLIER</t>
  </si>
  <si>
    <t>camille.colomer@orange.fr</t>
  </si>
  <si>
    <t>167 rue dante olighieri</t>
  </si>
  <si>
    <t>COMBE ARMAND</t>
  </si>
  <si>
    <t>RUE DU RODDE</t>
  </si>
  <si>
    <t>CONSTANT JEAN LOUIS</t>
  </si>
  <si>
    <t>5 RUE DES GENETS</t>
  </si>
  <si>
    <t>CORRUBLE</t>
  </si>
  <si>
    <t>COSTA</t>
  </si>
  <si>
    <t>COSTAGLIOLA</t>
  </si>
  <si>
    <t>joseph.costagliola@wanadoo.fr</t>
  </si>
  <si>
    <t>18 RUE DE DELOS</t>
  </si>
  <si>
    <t>18 rue de delos</t>
  </si>
  <si>
    <t>COSTE</t>
  </si>
  <si>
    <t>COSTE ROMAIN</t>
  </si>
  <si>
    <t>romain.m.cotse@gmail.com</t>
  </si>
  <si>
    <t>9 bis imp jaquart</t>
  </si>
  <si>
    <t>COSTENOBLE</t>
  </si>
  <si>
    <t>COTTIN Eric</t>
  </si>
  <si>
    <t>06 08 28 40 58</t>
  </si>
  <si>
    <t>04 67 40 14 74</t>
  </si>
  <si>
    <t>eric@cottin.com</t>
  </si>
  <si>
    <t>25 rue du Planas</t>
  </si>
  <si>
    <t>COUDOUEL</t>
  </si>
  <si>
    <t>denis_coudouel@yahoo.fr</t>
  </si>
  <si>
    <t>8 rue des amandiers</t>
  </si>
  <si>
    <t>COUGNENC</t>
  </si>
  <si>
    <t>cougnenc.guilhem@orange.fr</t>
  </si>
  <si>
    <t>585 AVENUE DE MONTPELLIER</t>
  </si>
  <si>
    <t>COULET</t>
  </si>
  <si>
    <t>3 B CHEMIN DES ECOLIERS</t>
  </si>
  <si>
    <t>COUOPRESSE DIDIER</t>
  </si>
  <si>
    <t>111 CHEMIN DES PEYROUSES</t>
  </si>
  <si>
    <t>COURREJOU</t>
  </si>
  <si>
    <t>jcourrejou@gmail.com</t>
  </si>
  <si>
    <t>105 rue du pioch</t>
  </si>
  <si>
    <t>COURTOIS</t>
  </si>
  <si>
    <t>06 87 45 42 17</t>
  </si>
  <si>
    <t>COUSSON JEAN JACQUES</t>
  </si>
  <si>
    <t>06 15 47 23 37</t>
  </si>
  <si>
    <t>04 67 86 38 38</t>
  </si>
  <si>
    <t>59 RUE DES OLIVETTES</t>
  </si>
  <si>
    <t>COYOT</t>
  </si>
  <si>
    <t>0678996272 FEMME</t>
  </si>
  <si>
    <t>0673312941 MARI</t>
  </si>
  <si>
    <t>claude.coyot@bbox.fr</t>
  </si>
  <si>
    <t>9 RES. LE CLOS DES OLIVIERS</t>
  </si>
  <si>
    <t>COURNONTERRAL</t>
  </si>
  <si>
    <t>CRESPO GILLES</t>
  </si>
  <si>
    <t>04 67 40 04 54</t>
  </si>
  <si>
    <t>45 CHEMIN DES PAPILLONS</t>
  </si>
  <si>
    <t>CRETON</t>
  </si>
  <si>
    <t>Crézé</t>
  </si>
  <si>
    <t>marion.crézé@wanadoo.fr</t>
  </si>
  <si>
    <t>3imp des glayeuls</t>
  </si>
  <si>
    <t>CROENNE LAURENT</t>
  </si>
  <si>
    <t>06 14 17 06 99</t>
  </si>
  <si>
    <t>120 RUE F. MERIOGE</t>
  </si>
  <si>
    <t>CROENNE THIERRY</t>
  </si>
  <si>
    <t>06 10 32 60 86</t>
  </si>
  <si>
    <t>45 RUE JOSEPH DELTEIL</t>
  </si>
  <si>
    <t>CROISEAU</t>
  </si>
  <si>
    <t>cyrilcroiseau@free.fr</t>
  </si>
  <si>
    <t>17D route de salinelles</t>
  </si>
  <si>
    <t>ASPERES</t>
  </si>
  <si>
    <t>17 D ROUTE DE SALINELLE</t>
  </si>
  <si>
    <t>CROQUISON</t>
  </si>
  <si>
    <t>21 IMPASSE BISCAN PAS</t>
  </si>
  <si>
    <t>CROUZET ANDRE</t>
  </si>
  <si>
    <t>43 ALLE DES ARBOUSIERS</t>
  </si>
  <si>
    <t>CRUZ MICHEL</t>
  </si>
  <si>
    <t>06 19 20 20 74</t>
  </si>
  <si>
    <t>michelcruz@free.fr</t>
  </si>
  <si>
    <t>75 RUE RENAISSANCE</t>
  </si>
  <si>
    <t>CUBERES JEAN CLAUDE</t>
  </si>
  <si>
    <t>04 67 71 95 05</t>
  </si>
  <si>
    <t>jccuberes@hotmail.fr</t>
  </si>
  <si>
    <t>584 E IMPASSE</t>
  </si>
  <si>
    <t>CUCUMEL</t>
  </si>
  <si>
    <t>julien-cucumel@hotmail.fr</t>
  </si>
  <si>
    <t>CURT</t>
  </si>
  <si>
    <t>14 rue des pommetiers</t>
  </si>
  <si>
    <t>CUSCO BLANC CAROLE</t>
  </si>
  <si>
    <t>0684169984 (MARI)</t>
  </si>
  <si>
    <t>35 RUE DU COLOMBIER</t>
  </si>
  <si>
    <t>CUSINO</t>
  </si>
  <si>
    <t>CYPRES Muriel</t>
  </si>
  <si>
    <t>muriel.cypres@lyreco.com</t>
  </si>
  <si>
    <t>420 b boulevard sainte claire</t>
  </si>
  <si>
    <t>DA COSTA ALCINO</t>
  </si>
  <si>
    <t>alcino.dacosta@orange.com</t>
  </si>
  <si>
    <t>58 CHEMIN DU MAS DE RODIN</t>
  </si>
  <si>
    <t>DA SILVA</t>
  </si>
  <si>
    <t>06 50 78 01 25</t>
  </si>
  <si>
    <t>thony34920@hotmail.fr</t>
  </si>
  <si>
    <t>27 RUE ALBERT CAMUS</t>
  </si>
  <si>
    <t>DA SILVA ALAIN</t>
  </si>
  <si>
    <t>LE VALLON N5</t>
  </si>
  <si>
    <t>DA SILVA JACQUE</t>
  </si>
  <si>
    <t>DAIGNEAU FABRICE</t>
  </si>
  <si>
    <t>11 RUE ARTISDES MAILLOL</t>
  </si>
  <si>
    <t>DAINOTTO</t>
  </si>
  <si>
    <t>luc.dainotto@orange.fr</t>
  </si>
  <si>
    <t>BELLEGARDE</t>
  </si>
  <si>
    <t>DALLA COSTA</t>
  </si>
  <si>
    <t>LOT LES RESIDENCE D OCCITANIE</t>
  </si>
  <si>
    <t>DALLET</t>
  </si>
  <si>
    <t>drdallet@gmail.com</t>
  </si>
  <si>
    <t>30 allée des jades</t>
  </si>
  <si>
    <t>LE DIAMANT</t>
  </si>
  <si>
    <t>DAMIAT</t>
  </si>
  <si>
    <t>DAMMA COSTA DOMINIQUE</t>
  </si>
  <si>
    <t>DARRIET</t>
  </si>
  <si>
    <t>32 RUE JEAN MOULIN</t>
  </si>
  <si>
    <t>DASILVA</t>
  </si>
  <si>
    <t>DASILVA mecano</t>
  </si>
  <si>
    <t>DASSONVILLE</t>
  </si>
  <si>
    <t>04.30.40.31.82</t>
  </si>
  <si>
    <t>dassonville-jean.marc@orange.f</t>
  </si>
  <si>
    <t>5 lot plein soleil</t>
  </si>
  <si>
    <t>PUILACHER</t>
  </si>
  <si>
    <t>DAUDE SOPHIE</t>
  </si>
  <si>
    <t>sofredo@sfr.fr</t>
  </si>
  <si>
    <t>2 BIS RUE DES GRILLES</t>
  </si>
  <si>
    <t>SAINT BAUZILLE DE MONTMEL</t>
  </si>
  <si>
    <t>DAUGUET</t>
  </si>
  <si>
    <t>laurendauguet@gmail.com</t>
  </si>
  <si>
    <t>98 RUE JOSEPH GUERRE</t>
  </si>
  <si>
    <t>DAVID</t>
  </si>
  <si>
    <t>davidluc@live.fr</t>
  </si>
  <si>
    <t>30 rue du radabel</t>
  </si>
  <si>
    <t>MONTAUD</t>
  </si>
  <si>
    <t>DE BEARNE</t>
  </si>
  <si>
    <t>04 67 87 03 27</t>
  </si>
  <si>
    <t>20 RUE DE PIERRE ST ROCH</t>
  </si>
  <si>
    <t>DE CAZENOVE</t>
  </si>
  <si>
    <t>338 BOULEVARD CARRIERE</t>
  </si>
  <si>
    <t>DE FREITAS</t>
  </si>
  <si>
    <t>jeandefreitas7@gmail.com</t>
  </si>
  <si>
    <t>Mas clairette</t>
  </si>
  <si>
    <t>PIGNAN</t>
  </si>
  <si>
    <t>DE LA CLERGERIE JEAN LUC</t>
  </si>
  <si>
    <t>06 17 65 21 41</t>
  </si>
  <si>
    <t>jlvdlc@orange.fr</t>
  </si>
  <si>
    <t>17 AVENUE DES VERGERS</t>
  </si>
  <si>
    <t>DE SOUSA</t>
  </si>
  <si>
    <t>38 rue du levant</t>
  </si>
  <si>
    <t>DEBARGE</t>
  </si>
  <si>
    <t>cedric_debarge@hotmail.com</t>
  </si>
  <si>
    <t>4 IMPASSE CARRIERETTE</t>
  </si>
  <si>
    <t>DEBEARN</t>
  </si>
  <si>
    <t>DEBOIS GERALD</t>
  </si>
  <si>
    <t>5 RUE DE SAINTE COLOMBE</t>
  </si>
  <si>
    <t>DEBRUYNE</t>
  </si>
  <si>
    <t>06 77 05 23 47</t>
  </si>
  <si>
    <t>26 RUE DE L'ESTIVE</t>
  </si>
  <si>
    <t>debruyne_karen@yahoo.fr</t>
  </si>
  <si>
    <t>DECOUDERT</t>
  </si>
  <si>
    <t>aladec@hotmail.fr</t>
  </si>
  <si>
    <t>28 RUE PAUL CEZANNE</t>
  </si>
  <si>
    <t>DEGUIGNET</t>
  </si>
  <si>
    <t>DEIZONNE BRUNO</t>
  </si>
  <si>
    <t>04 67 16 90 79</t>
  </si>
  <si>
    <t>1 IMPASSE DES ROMARINS</t>
  </si>
  <si>
    <t>DEJEAN PATRICK</t>
  </si>
  <si>
    <t>23 AVENUE GERMAINE RICHIER</t>
  </si>
  <si>
    <t>DEJOU MARIE DES ANGES</t>
  </si>
  <si>
    <t>m.dejou@hotmail.fr</t>
  </si>
  <si>
    <t>14 CHEMIN DE LA POULE D EAU</t>
  </si>
  <si>
    <t>VIC LA GARDIOLE</t>
  </si>
  <si>
    <t>DEJOUX</t>
  </si>
  <si>
    <t>DELARUE</t>
  </si>
  <si>
    <t>sy.del@wanadoo.fr</t>
  </si>
  <si>
    <t>3 IMPASSES</t>
  </si>
  <si>
    <t>DELAVAL BENEDICTE</t>
  </si>
  <si>
    <t>ben.delaval@free.fr</t>
  </si>
  <si>
    <t>15 RUE CYRANO DE BERGERAC</t>
  </si>
  <si>
    <t>DELCAMP</t>
  </si>
  <si>
    <t>CHEMIN DES MOULINAS</t>
  </si>
  <si>
    <t>DELEUZE</t>
  </si>
  <si>
    <t>55 BOULEVARD MASSANE</t>
  </si>
  <si>
    <t>DELISLE</t>
  </si>
  <si>
    <t>DELMAS</t>
  </si>
  <si>
    <t>04 67 87 30 62</t>
  </si>
  <si>
    <t>4 rue du stade courbet</t>
  </si>
  <si>
    <t>DELMAS ANDRE</t>
  </si>
  <si>
    <t>andredelmas@gmail.com</t>
  </si>
  <si>
    <t>2 RUE DE LA FONTAINE BLANCHE</t>
  </si>
  <si>
    <t>DELON YVAN</t>
  </si>
  <si>
    <t>43 RUE ST JEAN</t>
  </si>
  <si>
    <t>DELOUSTAU SABLIER CATHERINE</t>
  </si>
  <si>
    <t>19 CHEMIN DES SERRES</t>
  </si>
  <si>
    <t>DELPON</t>
  </si>
  <si>
    <t>frederic.delpon@buesa.com</t>
  </si>
  <si>
    <t>1 IMPASSE DES CHANTEBELLES</t>
  </si>
  <si>
    <t>DELPUECH</t>
  </si>
  <si>
    <t>francoise@delpuech.fr</t>
  </si>
  <si>
    <t>132 chemin du Serre</t>
  </si>
  <si>
    <t>DELQUIE</t>
  </si>
  <si>
    <t>gdairfly34@gmail.com</t>
  </si>
  <si>
    <t>16 RUE DES TAMBOURINS</t>
  </si>
  <si>
    <t>Deltor</t>
  </si>
  <si>
    <t>s.deltor@anact.fr</t>
  </si>
  <si>
    <t>31 rue de la capelane</t>
  </si>
  <si>
    <t>DEMAILLY</t>
  </si>
  <si>
    <t>mcdmcb@yahoo.fr</t>
  </si>
  <si>
    <t>2 RUE DU VIEUX PONT</t>
  </si>
  <si>
    <t>DENELLE</t>
  </si>
  <si>
    <t>robert.denelle@live.fr</t>
  </si>
  <si>
    <t>20, Rue des Zibelines</t>
  </si>
  <si>
    <t>DENNIS JOSETTE</t>
  </si>
  <si>
    <t>06 31 97 20 87</t>
  </si>
  <si>
    <t>jo.dennis@laposte.net</t>
  </si>
  <si>
    <t>65 RUE DU FER A CHEVAL</t>
  </si>
  <si>
    <t>DEPAETE</t>
  </si>
  <si>
    <t>cdepaepe@yahoo.fr</t>
  </si>
  <si>
    <t>22 RUE CLOS DES AIRES</t>
  </si>
  <si>
    <t>DERRIEN</t>
  </si>
  <si>
    <t>4 IMPASSE DU THYM</t>
  </si>
  <si>
    <t>DESBOIS</t>
  </si>
  <si>
    <t>DESCALIS</t>
  </si>
  <si>
    <t>28 BASTIDES DE VALCROS</t>
  </si>
  <si>
    <t>LES MILLES</t>
  </si>
  <si>
    <t>DESPLATS JOSIANE</t>
  </si>
  <si>
    <t>09 75 90 67 47</t>
  </si>
  <si>
    <t>1 RUE GEORGES BRASSENS</t>
  </si>
  <si>
    <t>DESTAILLATS FREDERIC</t>
  </si>
  <si>
    <t>5 IMPASSE DES PECHERS</t>
  </si>
  <si>
    <t>DESTRAIT</t>
  </si>
  <si>
    <t>coco34coralie@hotmail.fr</t>
  </si>
  <si>
    <t>58 allée du trident</t>
  </si>
  <si>
    <t>DESWEL DANIEL</t>
  </si>
  <si>
    <t>340 C ROUTE DE VALERGUES</t>
  </si>
  <si>
    <t>DIBAUD</t>
  </si>
  <si>
    <t>14 IMPASSE FERDINAND FABRE</t>
  </si>
  <si>
    <t>DIDIER SUZANNE</t>
  </si>
  <si>
    <t>66 AVENUE DU MAS DE BARON</t>
  </si>
  <si>
    <t>DIGNATELLI</t>
  </si>
  <si>
    <t>DINCLAUX</t>
  </si>
  <si>
    <t>n_hamilton@hotmail.com</t>
  </si>
  <si>
    <t>14 rue Frédéric Mistral</t>
  </si>
  <si>
    <t>Dinerman</t>
  </si>
  <si>
    <t>DONNET SUZANNE</t>
  </si>
  <si>
    <t>170 CHEMIN DES MAZES</t>
  </si>
  <si>
    <t>LE TRIADOU</t>
  </si>
  <si>
    <t>DOYLE MICKEY</t>
  </si>
  <si>
    <t>255 RUE DU SALET</t>
  </si>
  <si>
    <t>SAINT CLEMENT DE RIVIERE</t>
  </si>
  <si>
    <t>DRAIN</t>
  </si>
  <si>
    <t>noelia.drain@free.fr</t>
  </si>
  <si>
    <t>50 bis allée des micocouliers</t>
  </si>
  <si>
    <t>COMBAILLAUX</t>
  </si>
  <si>
    <t>DROMENEL</t>
  </si>
  <si>
    <t>06 13 13 58 72</t>
  </si>
  <si>
    <t>jphidrom@yahoo.fr</t>
  </si>
  <si>
    <t>25 RUE FREDERIC MISTRAL</t>
  </si>
  <si>
    <t>DROUIN</t>
  </si>
  <si>
    <t>3 CHEMIN DE MANELY</t>
  </si>
  <si>
    <t>SAINT DREZERY</t>
  </si>
  <si>
    <t>DRULES YVES</t>
  </si>
  <si>
    <t>06 61 34 33 33</t>
  </si>
  <si>
    <t>yves.drules@hotmail.fr</t>
  </si>
  <si>
    <t>DUARTE</t>
  </si>
  <si>
    <t>contac.duart@gmail.com</t>
  </si>
  <si>
    <t>156imp des pastourelle domaine</t>
  </si>
  <si>
    <t>DUBO</t>
  </si>
  <si>
    <t>DUBOIS</t>
  </si>
  <si>
    <t>06 83 57 83 09</t>
  </si>
  <si>
    <t>9 chemin des Merlets</t>
  </si>
  <si>
    <t>fredcarine95@hotmail.fr</t>
  </si>
  <si>
    <t>23 rue de la pommeraie</t>
  </si>
  <si>
    <t>CHAUMONT EN VEXIN</t>
  </si>
  <si>
    <t>DUBRANA</t>
  </si>
  <si>
    <t>DUBUCHE MICHEL</t>
  </si>
  <si>
    <t>04 67 86 35 74</t>
  </si>
  <si>
    <t>141 RUE DES OLIVETTES</t>
  </si>
  <si>
    <t>DUCHARME WAYNE</t>
  </si>
  <si>
    <t>wayne@ducharme.co.uk</t>
  </si>
  <si>
    <t>SMITHY LANE</t>
  </si>
  <si>
    <t>DUCROCQ</t>
  </si>
  <si>
    <t>13LOT CHASSE MAREE</t>
  </si>
  <si>
    <t>OISEMONT</t>
  </si>
  <si>
    <t>DUMAS</t>
  </si>
  <si>
    <t>220 chemin des lognes</t>
  </si>
  <si>
    <t>DUMAS BRIGITTE</t>
  </si>
  <si>
    <t>220 CHEMIN DES LOGNES</t>
  </si>
  <si>
    <t>DUMAS CATHY</t>
  </si>
  <si>
    <t>04 67 70 01 92</t>
  </si>
  <si>
    <t>125 RUE DES AIRES</t>
  </si>
  <si>
    <t>DUMAS JULIEN</t>
  </si>
  <si>
    <t>djplomberie@gmail.com</t>
  </si>
  <si>
    <t>DUMAS PHILIPPE</t>
  </si>
  <si>
    <t>DUMAY</t>
  </si>
  <si>
    <t>DUMONT</t>
  </si>
  <si>
    <t>21 IMPASSE HONORE DAUMIER</t>
  </si>
  <si>
    <t>DUMONT Boris</t>
  </si>
  <si>
    <t>b0622873150@sfr.fr</t>
  </si>
  <si>
    <t>270ch du Mas de Van der burghe</t>
  </si>
  <si>
    <t>DUPONCHEL</t>
  </si>
  <si>
    <t>06 85 76 60 57</t>
  </si>
  <si>
    <t>306 rue du contrôle</t>
  </si>
  <si>
    <t>DUPRET</t>
  </si>
  <si>
    <t>laulau119@gmail.com</t>
  </si>
  <si>
    <t>75 ALLEE DES PALOMBES</t>
  </si>
  <si>
    <t>DURAND PATRICIA</t>
  </si>
  <si>
    <t>80 CHEMIN DE SAINTE AUBINE</t>
  </si>
  <si>
    <t>DURIX JEAN FRANCOIS</t>
  </si>
  <si>
    <t>10 RUE DE LACROIX  DE JAILLIE</t>
  </si>
  <si>
    <t>DUVEZIN FRANCOISE</t>
  </si>
  <si>
    <t>06 03 49 55 43</t>
  </si>
  <si>
    <t>19 RUE DU PARC</t>
  </si>
  <si>
    <t>DUYCK ALAIN</t>
  </si>
  <si>
    <t>42 IMPASSE DES PIONNIERS</t>
  </si>
  <si>
    <t>EBENER DIDIER</t>
  </si>
  <si>
    <t>06 14 37 10 43</t>
  </si>
  <si>
    <t>didier.ebener@wanadoo.fr</t>
  </si>
  <si>
    <t>8 ALLEE LEON CORDES</t>
  </si>
  <si>
    <t>EGLI</t>
  </si>
  <si>
    <t>3 ALLEE DU SOLEIL LEVANT</t>
  </si>
  <si>
    <t>EGLIN EDGARD</t>
  </si>
  <si>
    <t>06 07 24 65 95</t>
  </si>
  <si>
    <t>edgard.eglin@orange.fr</t>
  </si>
  <si>
    <t>8 BIS CHEMIN DU CANAL</t>
  </si>
  <si>
    <t>EHABASSUT</t>
  </si>
  <si>
    <t>ELBAZ JEAN</t>
  </si>
  <si>
    <t>06 80 07 62 24</t>
  </si>
  <si>
    <t>2 AVENUE MAS ROUGE</t>
  </si>
  <si>
    <t>ELLOUZI</t>
  </si>
  <si>
    <t>zzpp@hotmail.fr</t>
  </si>
  <si>
    <t>ENEL</t>
  </si>
  <si>
    <t>13 grand rue</t>
  </si>
  <si>
    <t>ENJALBAL</t>
  </si>
  <si>
    <t>didider@wanadoo.fr</t>
  </si>
  <si>
    <t>677 mas de sapte</t>
  </si>
  <si>
    <t>EROES</t>
  </si>
  <si>
    <t>ARCHITECTRES@POINT-ZERO.EU</t>
  </si>
  <si>
    <t>ESCHENBRENNER JEAN MARIE</t>
  </si>
  <si>
    <t>LES BASTIDES VALCROS VILLA 28</t>
  </si>
  <si>
    <t>ESCOBAR</t>
  </si>
  <si>
    <t>11 PLACE VIVALDI</t>
  </si>
  <si>
    <t>ESPINA MICHEL</t>
  </si>
  <si>
    <t>3 RUE DES THYDE MONNIER</t>
  </si>
  <si>
    <t>ESPINASSE COLETTE</t>
  </si>
  <si>
    <t>3 RUE THYDE MONNIER</t>
  </si>
  <si>
    <t>Esquirol Chistelle</t>
  </si>
  <si>
    <t>06 26 16 16 20</t>
  </si>
  <si>
    <t>dac34@hotmail.fr</t>
  </si>
  <si>
    <t>Chemin du Moulin du trou</t>
  </si>
  <si>
    <t>FABREGUES</t>
  </si>
  <si>
    <t>ESTEVE</t>
  </si>
  <si>
    <t>destaz@free.fr</t>
  </si>
  <si>
    <t>24 rue du parc</t>
  </si>
  <si>
    <t>ESTEVES</t>
  </si>
  <si>
    <t>271 PLACE DE LA REPUBLIQUE</t>
  </si>
  <si>
    <t>ST NAZAIRE DE PEZAN</t>
  </si>
  <si>
    <t>ETCHEGARAY SAMUEL</t>
  </si>
  <si>
    <t>samuel.etchegaray@gmail.com</t>
  </si>
  <si>
    <t>32 ROUTE DE VALERGUES</t>
  </si>
  <si>
    <t>Eurard</t>
  </si>
  <si>
    <t>70 chemin de Montdenaud</t>
  </si>
  <si>
    <t>EURL ALEXANDRE</t>
  </si>
  <si>
    <t>06 20 39 82 12</t>
  </si>
  <si>
    <t>alexandre.electricite@gmail.co</t>
  </si>
  <si>
    <t>23 AVENUE DU</t>
  </si>
  <si>
    <t>EURL POISSONNERIE PERCHOC</t>
  </si>
  <si>
    <t>ZAC DU LEVANT</t>
  </si>
  <si>
    <t>LE GRAU DU ROI</t>
  </si>
  <si>
    <t>EVESQUE CHRISTIAN</t>
  </si>
  <si>
    <t>04 67 86 22 56</t>
  </si>
  <si>
    <t>christian-evesque@wanadoo.fr</t>
  </si>
  <si>
    <t>62 CHEMIN DU MOULINAS</t>
  </si>
  <si>
    <t>EVRARD</t>
  </si>
  <si>
    <t>70 bis chemin de mont de naud</t>
  </si>
  <si>
    <t>FABRE</t>
  </si>
  <si>
    <t>fabre.cecile@yahoo.fr</t>
  </si>
  <si>
    <t>7 rue de l'etang de l'or</t>
  </si>
  <si>
    <t>FABRE BERNARD</t>
  </si>
  <si>
    <t>06 62 47 56 32</t>
  </si>
  <si>
    <t>190 CHEMIN DE LA PERILLE</t>
  </si>
  <si>
    <t>FABREGAT</t>
  </si>
  <si>
    <t>fabregat.sandra@orange.fr</t>
  </si>
  <si>
    <t>16 bis avenue danton demar</t>
  </si>
  <si>
    <t>FABRITIUS</t>
  </si>
  <si>
    <t>FAHAS</t>
  </si>
  <si>
    <t>say21@free.fr</t>
  </si>
  <si>
    <t>106 chemin des Olivettes</t>
  </si>
  <si>
    <t>FARGES</t>
  </si>
  <si>
    <t>94 RUE DES PLATANES</t>
  </si>
  <si>
    <t>GUZARGUES</t>
  </si>
  <si>
    <t>Farison</t>
  </si>
  <si>
    <t>nadine.farison@nordnet.fr</t>
  </si>
  <si>
    <t>3 chemin des palombes</t>
  </si>
  <si>
    <t>MURLES</t>
  </si>
  <si>
    <t>FASSI</t>
  </si>
  <si>
    <t>FAYN BERTRAND</t>
  </si>
  <si>
    <t>fayn.b@free.fr</t>
  </si>
  <si>
    <t>27 BOULEVARD DE MASSANE</t>
  </si>
  <si>
    <t>FENOLL</t>
  </si>
  <si>
    <t>fenoll.emmanuel@alicepro.fr</t>
  </si>
  <si>
    <t>FERNANDEZ</t>
  </si>
  <si>
    <t>rotisserie.lyonnaise@wanadoo.f</t>
  </si>
  <si>
    <t>LIEU DIT LA COURCONNE</t>
  </si>
  <si>
    <t>PUISSALICON</t>
  </si>
  <si>
    <t>FERNANDO</t>
  </si>
  <si>
    <t>09 54 71 90 54</t>
  </si>
  <si>
    <t>04 67 66 65 17</t>
  </si>
  <si>
    <t>45 ALLEE DES PEUPLIERS</t>
  </si>
  <si>
    <t>FERRAND</t>
  </si>
  <si>
    <t>yaferrand@wanadoo.fr</t>
  </si>
  <si>
    <t>LE POUGET</t>
  </si>
  <si>
    <t>FERRARA</t>
  </si>
  <si>
    <t>nicolas-ferrara@hotmail.fr</t>
  </si>
  <si>
    <t>Elsa triolet</t>
  </si>
  <si>
    <t>FERREIRA</t>
  </si>
  <si>
    <t>jean.fereira@live.fr</t>
  </si>
  <si>
    <t>FERRER</t>
  </si>
  <si>
    <t>40 ROUTE DE LA SICA</t>
  </si>
  <si>
    <t>FERRIER</t>
  </si>
  <si>
    <t>aurelien.ferrier@gmail.com</t>
  </si>
  <si>
    <t>FERRIERES GERARD</t>
  </si>
  <si>
    <t>7 RUE DU DELIBRE</t>
  </si>
  <si>
    <t>FERRY OLIVIER</t>
  </si>
  <si>
    <t>ferry.olivier@wanadoo.fr</t>
  </si>
  <si>
    <t>74 BOULEVARD DE MASSANE</t>
  </si>
  <si>
    <t>FERY ROMARIC</t>
  </si>
  <si>
    <t>06 50 41 43 91</t>
  </si>
  <si>
    <t>rom.fery@gmail.com</t>
  </si>
  <si>
    <t>FESQ Claude</t>
  </si>
  <si>
    <t>183 CHEMIN SAINT LEONARD</t>
  </si>
  <si>
    <t>FEUGIER</t>
  </si>
  <si>
    <t>bert.aussie@wanadoo.fr</t>
  </si>
  <si>
    <t>6 RUE IBIZA</t>
  </si>
  <si>
    <t>FEUILLADE</t>
  </si>
  <si>
    <t>gerard.feuillade@orange.fr</t>
  </si>
  <si>
    <t>8 rue des carrierettes</t>
  </si>
  <si>
    <t>FICHET</t>
  </si>
  <si>
    <t>jeanbaptiste.fichet@gmail.com</t>
  </si>
  <si>
    <t>ST GEORGES D ORQUES</t>
  </si>
  <si>
    <t>FIGORITO</t>
  </si>
  <si>
    <t>jessicafigorito@yahoo.fr</t>
  </si>
  <si>
    <t>11 RUE DES CISTES</t>
  </si>
  <si>
    <t>SAINT AUNES</t>
  </si>
  <si>
    <t>FINCK</t>
  </si>
  <si>
    <t>isabellefinck34@orange.fr</t>
  </si>
  <si>
    <t>5 RUE DU SAULE</t>
  </si>
  <si>
    <t>FLANDIN</t>
  </si>
  <si>
    <t>13 IMPASSE DES GRIVES</t>
  </si>
  <si>
    <t>FLAVIEN</t>
  </si>
  <si>
    <t>pyphoon@hotmail.com</t>
  </si>
  <si>
    <t>FLAVIER</t>
  </si>
  <si>
    <t>guilhem@flavier.fr</t>
  </si>
  <si>
    <t>801 AVENUE DE MONTPELLIER</t>
  </si>
  <si>
    <t>CLARET</t>
  </si>
  <si>
    <t>FLICHO</t>
  </si>
  <si>
    <t>alexandreflicho@gmail.com</t>
  </si>
  <si>
    <t>260 rue edmond halley</t>
  </si>
  <si>
    <t>FLUAR</t>
  </si>
  <si>
    <t>Fluhr</t>
  </si>
  <si>
    <t>FODARD</t>
  </si>
  <si>
    <t>daniel.godar1@orange.fr</t>
  </si>
  <si>
    <t>FOLCH</t>
  </si>
  <si>
    <t>pedro.folch@sfr.fr</t>
  </si>
  <si>
    <t>3 PLACE MARGUERITE BOUET</t>
  </si>
  <si>
    <t>FOLSY LISE</t>
  </si>
  <si>
    <t>30 PLACE DU CEDRE</t>
  </si>
  <si>
    <t>FONFREIDE</t>
  </si>
  <si>
    <t>RESIDENCE ST LUC 95 RUE ANDRE</t>
  </si>
  <si>
    <t>FONLUPT THOMAS</t>
  </si>
  <si>
    <t>thomas.fonlupt@gmail.com</t>
  </si>
  <si>
    <t>5 RUE DE L ETANT DE  L OR</t>
  </si>
  <si>
    <t>FONTAINE LYDIE</t>
  </si>
  <si>
    <t>04 67 86 73 68</t>
  </si>
  <si>
    <t>370 CHEMIN DE SAINTE AUBINE</t>
  </si>
  <si>
    <t>FONTANA STEPHANE</t>
  </si>
  <si>
    <t>334 AVENUE DU PETIT NICE</t>
  </si>
  <si>
    <t>FORGERIT</t>
  </si>
  <si>
    <t>forgeritlarroche@wanadoo.fr</t>
  </si>
  <si>
    <t>108 ancien chemin de sussargue</t>
  </si>
  <si>
    <t>Forissier</t>
  </si>
  <si>
    <t>agco83150@gmail.com</t>
  </si>
  <si>
    <t>SIX FOURS LA PLAGE</t>
  </si>
  <si>
    <t>FORNARELLI GERARD</t>
  </si>
  <si>
    <t>fornarelligerard@gmail.com</t>
  </si>
  <si>
    <t>9 AVENUE PIC ST LOUP</t>
  </si>
  <si>
    <t>FOUILLOUX</t>
  </si>
  <si>
    <t>679 chemin de sommieres</t>
  </si>
  <si>
    <t>FOULER INGRID</t>
  </si>
  <si>
    <t>ingrid.fouker@gmail.com</t>
  </si>
  <si>
    <t>FOUQUE</t>
  </si>
  <si>
    <t>arnaudfouque@free.fr</t>
  </si>
  <si>
    <t>254 RUE DES VERGERS</t>
  </si>
  <si>
    <t>FOURAISON</t>
  </si>
  <si>
    <t>5 ALLEE COURNOISE</t>
  </si>
  <si>
    <t>FOUTIEAU CORINNE</t>
  </si>
  <si>
    <t>06 14 39 21 71</t>
  </si>
  <si>
    <t>corinne.foutieau@laposte.net</t>
  </si>
  <si>
    <t>275 CHEMIN DES LOGNES</t>
  </si>
  <si>
    <t>FRABEGUES PIERRE JEAN</t>
  </si>
  <si>
    <t>LE FENOUILLET</t>
  </si>
  <si>
    <t>FRAMBOUZE LOUIS</t>
  </si>
  <si>
    <t>04 67 86 62 06</t>
  </si>
  <si>
    <t>louisframbouze@orange.fr</t>
  </si>
  <si>
    <t>604 AVENUE FREDERIQUE MISTRAL</t>
  </si>
  <si>
    <t>FRANCK</t>
  </si>
  <si>
    <t>610 CHEMIN DE ST SERIES</t>
  </si>
  <si>
    <t>FRANCO</t>
  </si>
  <si>
    <t>3 rue des sarcelles quartier</t>
  </si>
  <si>
    <t>FRATANGELLO LAURENT</t>
  </si>
  <si>
    <t>06 25 59 56 57 (femme)</t>
  </si>
  <si>
    <t>0642214987 (mari)</t>
  </si>
  <si>
    <t>6 RUE DU MOUCADOU</t>
  </si>
  <si>
    <t>Entreprise</t>
  </si>
  <si>
    <t>Frédérique</t>
  </si>
  <si>
    <t>FREZE</t>
  </si>
  <si>
    <t>QUISSAC</t>
  </si>
  <si>
    <t>FRICKER ROCH</t>
  </si>
  <si>
    <t>33 RUE GUILHEM</t>
  </si>
  <si>
    <t>FRIEDLANDER</t>
  </si>
  <si>
    <t>147 RUE DES OLIVETTES</t>
  </si>
  <si>
    <t>SAINTE CROIX DE Q.</t>
  </si>
  <si>
    <t>FRIEDLANDER SYLVIE</t>
  </si>
  <si>
    <t>LE CLOS DES OLIVETTES</t>
  </si>
  <si>
    <t>STE CROIX QUINTILLARGUES</t>
  </si>
  <si>
    <t>FROMAGEAT DENISE</t>
  </si>
  <si>
    <t>06 88 33 10 73 9</t>
  </si>
  <si>
    <t>56 RUE DE MAGNOLIAS</t>
  </si>
  <si>
    <t>FUGIER</t>
  </si>
  <si>
    <t>06 74 07 04 15</t>
  </si>
  <si>
    <t>FURA</t>
  </si>
  <si>
    <t>gregoryfura@gmail.com</t>
  </si>
  <si>
    <t>FUZANEL</t>
  </si>
  <si>
    <t>jean.fuzanel@orange.fr</t>
  </si>
  <si>
    <t>362 ROUTE DE ST MATHIEU</t>
  </si>
  <si>
    <t>LES MATELLES</t>
  </si>
  <si>
    <t>GABAS</t>
  </si>
  <si>
    <t>rousselgaelle@orange.fr</t>
  </si>
  <si>
    <t>CLAPIERS</t>
  </si>
  <si>
    <t>GACHON DIAMON? (liste rouge)</t>
  </si>
  <si>
    <t>GACHON FRANCINE</t>
  </si>
  <si>
    <t>04 67 70 17 88</t>
  </si>
  <si>
    <t>9 RUE CROIX DE JALLEE</t>
  </si>
  <si>
    <t>GAGET</t>
  </si>
  <si>
    <t>GAGNAE</t>
  </si>
  <si>
    <t>74 CHEMIN DU BOIS</t>
  </si>
  <si>
    <t>GAGNGE</t>
  </si>
  <si>
    <t>GAIDOZ</t>
  </si>
  <si>
    <t>christiane.gaidoz@orange.fr</t>
  </si>
  <si>
    <t>143 chemin des garbieides</t>
  </si>
  <si>
    <t>GAL MICHEL</t>
  </si>
  <si>
    <t>5 RUE DE LA CHICANE</t>
  </si>
  <si>
    <t>GALINIER GEORGES</t>
  </si>
  <si>
    <t>06 12 38 98 27</t>
  </si>
  <si>
    <t>142 AVENUE GENERAL DE GAULLE</t>
  </si>
  <si>
    <t>GALLY ROBERT</t>
  </si>
  <si>
    <t>robert.gally@sfr.fr</t>
  </si>
  <si>
    <t>1 ALLEE ALICANTE</t>
  </si>
  <si>
    <t>GALON BERNARD</t>
  </si>
  <si>
    <t>04 67 86 91 36</t>
  </si>
  <si>
    <t>5 CHAMPS DE FOURNEL</t>
  </si>
  <si>
    <t>GALZIN JACQUES</t>
  </si>
  <si>
    <t>12 RUE JEAN VILARD</t>
  </si>
  <si>
    <t>Garcia (gardienne WIDLOCHER)</t>
  </si>
  <si>
    <t>GARCIA CARLOS</t>
  </si>
  <si>
    <t>04 67 70 27 22</t>
  </si>
  <si>
    <t>17 RUE ST COLOMBE</t>
  </si>
  <si>
    <t>GARCIA DANIELLE</t>
  </si>
  <si>
    <t>04 66 80 08 70</t>
  </si>
  <si>
    <t>13 PLACE DE L AVENIR</t>
  </si>
  <si>
    <t>JONAS</t>
  </si>
  <si>
    <t>GARCIA GERARD</t>
  </si>
  <si>
    <t>04 67 70 34 01</t>
  </si>
  <si>
    <t>gedagarcia@orange.fr</t>
  </si>
  <si>
    <t>MAS DE PASCAL</t>
  </si>
  <si>
    <t>GARDE</t>
  </si>
  <si>
    <t>GARREL</t>
  </si>
  <si>
    <t>GARRY</t>
  </si>
  <si>
    <t>GAUBERT</t>
  </si>
  <si>
    <t>gaubert.philippe2@wanadoo.fr</t>
  </si>
  <si>
    <t>43 rue arbousiers</t>
  </si>
  <si>
    <t>GAUBERT PHILIPPE</t>
  </si>
  <si>
    <t>06 27 57 36 99</t>
  </si>
  <si>
    <t>04 67 87 05 95</t>
  </si>
  <si>
    <t>43 RUE DES ARBOUSIERS</t>
  </si>
  <si>
    <t>GAUFRES</t>
  </si>
  <si>
    <t>philippe.gaufres@sfr.fr</t>
  </si>
  <si>
    <t>19 rue de l'arlésienne</t>
  </si>
  <si>
    <t>GAUQUIE MICHEL</t>
  </si>
  <si>
    <t>04 67 86 04 36</t>
  </si>
  <si>
    <t>106 RUE DU PONT DE LA REPUBLIQ</t>
  </si>
  <si>
    <t>SAINT CHRISTOL</t>
  </si>
  <si>
    <t>GAUTHE</t>
  </si>
  <si>
    <t>7 TER A RUE DES CHENES</t>
  </si>
  <si>
    <t>Gauthier</t>
  </si>
  <si>
    <t>GAUTIER ROBERT</t>
  </si>
  <si>
    <t>99 RUE DES LILAS</t>
  </si>
  <si>
    <t>GEAFARD</t>
  </si>
  <si>
    <t>pageafard@wanadoo.fr</t>
  </si>
  <si>
    <t>276 CHEMIN ST LECROD</t>
  </si>
  <si>
    <t>GEE ALISON</t>
  </si>
  <si>
    <t>384 RUE DE L ABRIVADO</t>
  </si>
  <si>
    <t>GEFFARD</t>
  </si>
  <si>
    <t>GELLIDA SERGE</t>
  </si>
  <si>
    <t>06 81 99 63 99</t>
  </si>
  <si>
    <t>04 67 98 60 80</t>
  </si>
  <si>
    <t>966 AVENUE DE LA MONTAGNE</t>
  </si>
  <si>
    <t>VALVOS</t>
  </si>
  <si>
    <t>GELLIFIER</t>
  </si>
  <si>
    <t>projet34@sfr.fr</t>
  </si>
  <si>
    <t>CESSENON SUR ORB</t>
  </si>
  <si>
    <t>GELY</t>
  </si>
  <si>
    <t>IMPASSE DES CHANTERELLES</t>
  </si>
  <si>
    <t>GELY(propr.Mme GUILLOT)</t>
  </si>
  <si>
    <t>maicanmar34@yahoo.com</t>
  </si>
  <si>
    <t>5 rue des Pommetiers</t>
  </si>
  <si>
    <t>GENEHER FR</t>
  </si>
  <si>
    <t>04 67 86 36 94</t>
  </si>
  <si>
    <t>fanfan.genetier@orange.fr</t>
  </si>
  <si>
    <t>55 AVENUE EUGENE DELACROIX</t>
  </si>
  <si>
    <t>Germa</t>
  </si>
  <si>
    <t>ggerma@hotmail.com</t>
  </si>
  <si>
    <t>18 chemin des près</t>
  </si>
  <si>
    <t>GERMAIN</t>
  </si>
  <si>
    <t>365 RUE PAUL VALERY</t>
  </si>
  <si>
    <t>GHAZARIAN JEAN CHRISTOPHE</t>
  </si>
  <si>
    <t>6 RUE DU MUGUET</t>
  </si>
  <si>
    <t>GHERMOUL ZAZA</t>
  </si>
  <si>
    <t>340 RUE DES ROSES</t>
  </si>
  <si>
    <t>Gibelin</t>
  </si>
  <si>
    <t>5 rue de la croix d'Avignon</t>
  </si>
  <si>
    <t>GIBERT GERARD</t>
  </si>
  <si>
    <t>90 AVENUE DU PIC</t>
  </si>
  <si>
    <t>GILLET</t>
  </si>
  <si>
    <t>7 RUE SZ LA FONTAINE BLONDE</t>
  </si>
  <si>
    <t>GILLET FRANCOISE</t>
  </si>
  <si>
    <t>francoise.biales@orange.fr</t>
  </si>
  <si>
    <t>2 RUE DU CHASSELAS</t>
  </si>
  <si>
    <t>GILLOT</t>
  </si>
  <si>
    <t>06 58 80 82 90</t>
  </si>
  <si>
    <t>gillot.pascal@aliceadsl.fr</t>
  </si>
  <si>
    <t>26 DOMAINE DE LA CHENERAIE</t>
  </si>
  <si>
    <t>GILLY FREDERIC</t>
  </si>
  <si>
    <t>17 BIS IMPASSE PAUL GANGUIN</t>
  </si>
  <si>
    <t>Gily</t>
  </si>
  <si>
    <t>GIMBERT</t>
  </si>
  <si>
    <t>nicole.gimbert@laposte.net</t>
  </si>
  <si>
    <t>15 RUE JEAN HUGO</t>
  </si>
  <si>
    <t>GINER</t>
  </si>
  <si>
    <t>06 12 16 79 50</t>
  </si>
  <si>
    <t>palettes34@wanadoo.fr</t>
  </si>
  <si>
    <t>15 RUE DE LA CAPELANE</t>
  </si>
  <si>
    <t>06 17 39 42 87</t>
  </si>
  <si>
    <t>Gineste</t>
  </si>
  <si>
    <t>cgineste@cegetel.net</t>
  </si>
  <si>
    <t>15 Avenue de la Gaillarde</t>
  </si>
  <si>
    <t>GIORDANO JEAN PAUL</t>
  </si>
  <si>
    <t>04 67 70 69 19</t>
  </si>
  <si>
    <t>je.pa.gi@free.fr</t>
  </si>
  <si>
    <t>1 CHEMIN DU HAUBOIS</t>
  </si>
  <si>
    <t>GIRARD</t>
  </si>
  <si>
    <t>06 72 57 24 83</t>
  </si>
  <si>
    <t>0630458481 MARI</t>
  </si>
  <si>
    <t>bgirard@valorbieu.com</t>
  </si>
  <si>
    <t>2 ALLEE SERVAN</t>
  </si>
  <si>
    <t>GIRARDOT MICHEL</t>
  </si>
  <si>
    <t>06 88 81 75 52</t>
  </si>
  <si>
    <t>26 RUE DE LA VILLETTE</t>
  </si>
  <si>
    <t>GIRAULT</t>
  </si>
  <si>
    <t>isa.jp.girault@free.fr</t>
  </si>
  <si>
    <t>227 rue des closades</t>
  </si>
  <si>
    <t>GIRAUT</t>
  </si>
  <si>
    <t>GLORIAN THOMAS</t>
  </si>
  <si>
    <t>360 ROUTE DE CASTRIES</t>
  </si>
  <si>
    <t>GNIADEK CHRISTIAN</t>
  </si>
  <si>
    <t>06 80 17 16 18</t>
  </si>
  <si>
    <t>gniadek.christian@orange.fr</t>
  </si>
  <si>
    <t>192 CHEMIN DES CAPELLIERES</t>
  </si>
  <si>
    <t>GOBY et LOS SANTOS</t>
  </si>
  <si>
    <t>herve.goby@laposte.net</t>
  </si>
  <si>
    <t>5 Rue de la Mourguette</t>
  </si>
  <si>
    <t>GALLARGUES LE MONTUEUX</t>
  </si>
  <si>
    <t>GODART</t>
  </si>
  <si>
    <t>daniel.godart.1@orange.fr</t>
  </si>
  <si>
    <t>388 RUE DU mAS DE ROUE</t>
  </si>
  <si>
    <t>daniel.godard1@orange.fr</t>
  </si>
  <si>
    <t>388 RUE DU MAS DE ROUE</t>
  </si>
  <si>
    <t>GOETZ</t>
  </si>
  <si>
    <t>12 RUE DU BICENTENAIRE</t>
  </si>
  <si>
    <t>Goldstein</t>
  </si>
  <si>
    <t>0601272081(femme)</t>
  </si>
  <si>
    <t>0629783266(mari)</t>
  </si>
  <si>
    <t>6 rue de la pierre saint roch</t>
  </si>
  <si>
    <t>GOMAS</t>
  </si>
  <si>
    <t>manuvero.gomas@wanadoo.fr</t>
  </si>
  <si>
    <t>9 RUE THYDE MONNIER</t>
  </si>
  <si>
    <t>GOMEZ</t>
  </si>
  <si>
    <t>GOMEZ FRANCK</t>
  </si>
  <si>
    <t>gomez.fra18@gmail.com</t>
  </si>
  <si>
    <t>207 CHEMIN DES LOGES</t>
  </si>
  <si>
    <t>GOMEZ JEAN</t>
  </si>
  <si>
    <t>88 RUE FERNAND MARIOGE</t>
  </si>
  <si>
    <t>GONET JEAN PIERRE</t>
  </si>
  <si>
    <t>04 67 56 90 34</t>
  </si>
  <si>
    <t>LES CABANES DE GARDIAN</t>
  </si>
  <si>
    <t>Gonzales</t>
  </si>
  <si>
    <t>GONZALES MICHEL</t>
  </si>
  <si>
    <t>mg.34@live.fr</t>
  </si>
  <si>
    <t>63 chemin des Moulinas</t>
  </si>
  <si>
    <t>GONZALEZ</t>
  </si>
  <si>
    <t>04 67 71 63 88</t>
  </si>
  <si>
    <t>16 AVENUE</t>
  </si>
  <si>
    <t>Gorce</t>
  </si>
  <si>
    <t>06 74 23 65 11</t>
  </si>
  <si>
    <t>GORDONS</t>
  </si>
  <si>
    <t>Gornes</t>
  </si>
  <si>
    <t>bgjr@free.fr</t>
  </si>
  <si>
    <t>2 rue des arbousiers</t>
  </si>
  <si>
    <t>GORNET JEAN</t>
  </si>
  <si>
    <t>ZAC HAUTE PLAGE</t>
  </si>
  <si>
    <t>GORNET JEAN PIERRE</t>
  </si>
  <si>
    <t>LES CABANNES DE GARDIAN</t>
  </si>
  <si>
    <t>GOSSE</t>
  </si>
  <si>
    <t>07 81 58 57 45</t>
  </si>
  <si>
    <t>04 67 70 66 40</t>
  </si>
  <si>
    <t>linda.gosse@orange.fr</t>
  </si>
  <si>
    <t>LOTIS LE FENOUILLET</t>
  </si>
  <si>
    <t>GOUBERT JEAN JACQUES</t>
  </si>
  <si>
    <t>4 RUE CARROBE</t>
  </si>
  <si>
    <t>GOUDON</t>
  </si>
  <si>
    <t>06 09 89 87 59</t>
  </si>
  <si>
    <t>1 Allée du levent</t>
  </si>
  <si>
    <t>GOURBON</t>
  </si>
  <si>
    <t>1 ALLEE DU LEVANT</t>
  </si>
  <si>
    <t>GOURDON RENE</t>
  </si>
  <si>
    <t>GOURIO</t>
  </si>
  <si>
    <t>5 bis allée des acacias</t>
  </si>
  <si>
    <t>GOUSSERAND</t>
  </si>
  <si>
    <t>GOUT (Vendargues Immo)</t>
  </si>
  <si>
    <t>GRAND HUBERT</t>
  </si>
  <si>
    <t>06 19 95 89 40</t>
  </si>
  <si>
    <t>04 67 70 41 87</t>
  </si>
  <si>
    <t>GAEC LA CARBONNIERE</t>
  </si>
  <si>
    <t>GRANDO</t>
  </si>
  <si>
    <t>14 RUE DES ESTALES</t>
  </si>
  <si>
    <t>GRANGETTE</t>
  </si>
  <si>
    <t>audreygrangette@hotmail.fr</t>
  </si>
  <si>
    <t>GRAS JEAN</t>
  </si>
  <si>
    <t>jccagras@orange.fr</t>
  </si>
  <si>
    <t>222 CHEMINS DES LIGNERES</t>
  </si>
  <si>
    <t>GRAS PAUL</t>
  </si>
  <si>
    <t>04 67 70 17 25</t>
  </si>
  <si>
    <t>14 RUE BASSE</t>
  </si>
  <si>
    <t>GRASSET BERNARD</t>
  </si>
  <si>
    <t>5 RUE ECOLE REPUBLICAINE</t>
  </si>
  <si>
    <t>GRAVE THIERRY</t>
  </si>
  <si>
    <t>609 RUE DU PONT</t>
  </si>
  <si>
    <t>GRAZIANO</t>
  </si>
  <si>
    <t>RUE DU CANTAUSSEL</t>
  </si>
  <si>
    <t>GRECO</t>
  </si>
  <si>
    <t>sylgec@hotmail.fr</t>
  </si>
  <si>
    <t>5 IMPASSE DU MONTADOU</t>
  </si>
  <si>
    <t>GREMILLOT</t>
  </si>
  <si>
    <t>chintoke@yahoo.fr</t>
  </si>
  <si>
    <t>460 RUE DE LA CROUZETTE</t>
  </si>
  <si>
    <t>GRIMAL MICHEL</t>
  </si>
  <si>
    <t>04 34 46 43 25</t>
  </si>
  <si>
    <t>309 ROUTE DU LIROU</t>
  </si>
  <si>
    <t>GRIMAL ROMAIN</t>
  </si>
  <si>
    <t>GRISELIN</t>
  </si>
  <si>
    <t>pierre.griselin@sfr.fr</t>
  </si>
  <si>
    <t>ST SERIES</t>
  </si>
  <si>
    <t>GUERIN JEAN MICHEL</t>
  </si>
  <si>
    <t>187 CHEMIN DU MAS DE ROCHE</t>
  </si>
  <si>
    <t>ST MARTIN DE CRAU</t>
  </si>
  <si>
    <t>GUERINEAU</t>
  </si>
  <si>
    <t>david.guerineau@wanadoo.fr</t>
  </si>
  <si>
    <t>AVENUE DE RESTINCLIERES</t>
  </si>
  <si>
    <t>Guermoul</t>
  </si>
  <si>
    <t>Guerr</t>
  </si>
  <si>
    <t>06 07 73 26 25</t>
  </si>
  <si>
    <t>GUIBAL</t>
  </si>
  <si>
    <t>GUIBERT</t>
  </si>
  <si>
    <t>06 64 00 77 59</t>
  </si>
  <si>
    <t>5 RUE JOE BOUSQUET</t>
  </si>
  <si>
    <t>GUIHARD CLAUDE</t>
  </si>
  <si>
    <t>45 B RUE DES MIMOSAS</t>
  </si>
  <si>
    <t>GUILABERT HELENE</t>
  </si>
  <si>
    <t>guilabert.helene@hotmail.fr</t>
  </si>
  <si>
    <t>3 RUE PABLO NEHUDA</t>
  </si>
  <si>
    <t>GUILAINE (maman chris genova)</t>
  </si>
  <si>
    <t>GUILHAUME</t>
  </si>
  <si>
    <t>33 RUE DES AIRES</t>
  </si>
  <si>
    <t>GUILHEM JACQUES</t>
  </si>
  <si>
    <t>GUILLERMO NORBERT</t>
  </si>
  <si>
    <t>17 RUE DU PARC</t>
  </si>
  <si>
    <t>GUILLOT LUCIEN</t>
  </si>
  <si>
    <t>06 63 20 94 55</t>
  </si>
  <si>
    <t>14 RUE ALBERT CAMUS</t>
  </si>
  <si>
    <t>GUILLOT(loc.Mme GELY)</t>
  </si>
  <si>
    <t>795 AVENUE ABBE PAUL PARGUEL</t>
  </si>
  <si>
    <t>GUINDON</t>
  </si>
  <si>
    <t>7 place Camille Reboul</t>
  </si>
  <si>
    <t>GUITTON LAURENT</t>
  </si>
  <si>
    <t>04 99 06 12 11</t>
  </si>
  <si>
    <t>laurent_guitton@hotmail.com</t>
  </si>
  <si>
    <t>4 IMPASSE DE LA SOLEILLADE</t>
  </si>
  <si>
    <t>GULLY JEAN MICHEL</t>
  </si>
  <si>
    <t>06 62 56 83 43</t>
  </si>
  <si>
    <t>network.gully@bebox.fr</t>
  </si>
  <si>
    <t>1 IMPASSE DES TAMARIS</t>
  </si>
  <si>
    <t>GUY</t>
  </si>
  <si>
    <t>olivier@agathearabians.com</t>
  </si>
  <si>
    <t>8 chemin de la prunette</t>
  </si>
  <si>
    <t>AGDE</t>
  </si>
  <si>
    <t>GUY BOURETTE</t>
  </si>
  <si>
    <t>LOTISSEMENT LES TERRE DU ROY</t>
  </si>
  <si>
    <t>GUY KARINE</t>
  </si>
  <si>
    <t>guyk@wanadoo.fr</t>
  </si>
  <si>
    <t>3 RUE DU CLOS DES AIRES</t>
  </si>
  <si>
    <t>HAACKE ALAIN</t>
  </si>
  <si>
    <t>0604013651 femme</t>
  </si>
  <si>
    <t>0661338257 mari</t>
  </si>
  <si>
    <t>jocelyne.haacke@laposte.net</t>
  </si>
  <si>
    <t>257 CHEMIN DES GENETS</t>
  </si>
  <si>
    <t>HACHIMI RACHID</t>
  </si>
  <si>
    <t>8 RUE DES COMBES</t>
  </si>
  <si>
    <t>HADJADJ RACHID</t>
  </si>
  <si>
    <t>06 68 91 47 11</t>
  </si>
  <si>
    <t>26 RUE CANTAUSSEL</t>
  </si>
  <si>
    <t>HAMADI</t>
  </si>
  <si>
    <t>pascal.hamadi@gmail.com</t>
  </si>
  <si>
    <t>702 rue des muriers</t>
  </si>
  <si>
    <t>HAMMEL</t>
  </si>
  <si>
    <t>06 23 57 62 38</t>
  </si>
  <si>
    <t>04 67 66 02 68</t>
  </si>
  <si>
    <t>famillehammel@wanadoo.fr</t>
  </si>
  <si>
    <t>6 RUE DES AMETHYSTES</t>
  </si>
  <si>
    <t>HARDINGO</t>
  </si>
  <si>
    <t>06 16 67 13 74</t>
  </si>
  <si>
    <t>84 CHEMIN DE CALAIS</t>
  </si>
  <si>
    <t>SOMMIERES</t>
  </si>
  <si>
    <t>HAREUX JACQUY</t>
  </si>
  <si>
    <t>06 85 41 43 54</t>
  </si>
  <si>
    <t>14 RUE HYDE MOURIER</t>
  </si>
  <si>
    <t>HAXAIRE</t>
  </si>
  <si>
    <t>Claudehaxaire@free.fr</t>
  </si>
  <si>
    <t>89, rue du Champ des Oiseaux</t>
  </si>
  <si>
    <t>HEAN</t>
  </si>
  <si>
    <t>chrayhean@yahoo.fr</t>
  </si>
  <si>
    <t>LEZIGNAN</t>
  </si>
  <si>
    <t>HECTOR</t>
  </si>
  <si>
    <t>06 99 74 70 29</t>
  </si>
  <si>
    <t>rmx57@hotmail.fr</t>
  </si>
  <si>
    <t>13 RUE DES BLEUETS</t>
  </si>
  <si>
    <t>VESTRIC ET CANDIAC</t>
  </si>
  <si>
    <t>HEDDE</t>
  </si>
  <si>
    <t>denis.hedde@gmail.com</t>
  </si>
  <si>
    <t>Bat. A23</t>
  </si>
  <si>
    <t>HENLEE</t>
  </si>
  <si>
    <t>HENNEBO</t>
  </si>
  <si>
    <t>HENNEQUIN</t>
  </si>
  <si>
    <t>amirelise@gmail.com</t>
  </si>
  <si>
    <t>6 RUE DES FRERES LUMIERES</t>
  </si>
  <si>
    <t>HERAL BERNARD</t>
  </si>
  <si>
    <t>6 RUE LES CLAPAREDES</t>
  </si>
  <si>
    <t>Herlemann</t>
  </si>
  <si>
    <t>73 rue de la briquetterie</t>
  </si>
  <si>
    <t>HERNANDEZ</t>
  </si>
  <si>
    <t>hzmarierose@sfr.fr</t>
  </si>
  <si>
    <t>HEURTAS</t>
  </si>
  <si>
    <t>06 40 13 37 59</t>
  </si>
  <si>
    <t>heurtas.marcel@free.fr</t>
  </si>
  <si>
    <t>174 RUE LEO MARIN</t>
  </si>
  <si>
    <t>HIDSON</t>
  </si>
  <si>
    <t>valhidson@gmail.com</t>
  </si>
  <si>
    <t>29 rue des amandiers</t>
  </si>
  <si>
    <t>HILL</t>
  </si>
  <si>
    <t>152 CHE DU PIOCH PELAT</t>
  </si>
  <si>
    <t>HINDSON</t>
  </si>
  <si>
    <t>valhinson@gmail.com</t>
  </si>
  <si>
    <t>29 rue des Amandiers</t>
  </si>
  <si>
    <t>HLADYNINK FABRICE</t>
  </si>
  <si>
    <t>0616813089 femme</t>
  </si>
  <si>
    <t>HOCHE MICHELLE</t>
  </si>
  <si>
    <t>hoche.michelle@yahoo.fr</t>
  </si>
  <si>
    <t>DOM LA MASSANE</t>
  </si>
  <si>
    <t>HONNORAT</t>
  </si>
  <si>
    <t>lugdi.hz@gmail.com</t>
  </si>
  <si>
    <t>254 PLACE DES GRES</t>
  </si>
  <si>
    <t>ST LAZAIRE DE PEZAN</t>
  </si>
  <si>
    <t>HORIA KINDE</t>
  </si>
  <si>
    <t>145 LOT LE GOLD</t>
  </si>
  <si>
    <t>HORSIN</t>
  </si>
  <si>
    <t>marina77130@hotmail.fr</t>
  </si>
  <si>
    <t>114 RUE DE LA LAUZE</t>
  </si>
  <si>
    <t>VALFLORES</t>
  </si>
  <si>
    <t>HOUIX</t>
  </si>
  <si>
    <t>henrihouix@hotmail.com</t>
  </si>
  <si>
    <t>Hameau de Quilhan</t>
  </si>
  <si>
    <t>ORTHOUX</t>
  </si>
  <si>
    <t>HOUSSAIS FLORENT</t>
  </si>
  <si>
    <t>CALLE CAOBA 11 SM 12 SMZ311</t>
  </si>
  <si>
    <t>CANCUN</t>
  </si>
  <si>
    <t>HOUSSIN</t>
  </si>
  <si>
    <t>HUBERT GILLY</t>
  </si>
  <si>
    <t>287 B AVENUE DU MAS DE BARON</t>
  </si>
  <si>
    <t>HUBERT marie ange</t>
  </si>
  <si>
    <t>0665736331 FEMME</t>
  </si>
  <si>
    <t>0644372429 HOMME</t>
  </si>
  <si>
    <t>roger.malgouzou@sfr.fr</t>
  </si>
  <si>
    <t>18 RUE DES COMBES</t>
  </si>
  <si>
    <t>HUERTAS</t>
  </si>
  <si>
    <t>1 BIS IMPASSE MOUCHERES</t>
  </si>
  <si>
    <t>HUERTAS MARCEL</t>
  </si>
  <si>
    <t>huertas.marcel@free.fr</t>
  </si>
  <si>
    <t>174 RUE DU ROMARIN</t>
  </si>
  <si>
    <t>HUGUET</t>
  </si>
  <si>
    <t>valsyl.huguet@wanadoo.fr</t>
  </si>
  <si>
    <t>22 CHEMIN DU BERANGE</t>
  </si>
  <si>
    <t>HYGLIER</t>
  </si>
  <si>
    <t>h.hyglier@gmail.com</t>
  </si>
  <si>
    <t>ICHKANIAN GERARD</t>
  </si>
  <si>
    <t>8 RUE ADELE</t>
  </si>
  <si>
    <t>CLAMART</t>
  </si>
  <si>
    <t>IEPURE</t>
  </si>
  <si>
    <t>iepure.alexandra@gmail.com</t>
  </si>
  <si>
    <t>173 ch du mas bousson</t>
  </si>
  <si>
    <t>ST GEORGES D'ORQUES</t>
  </si>
  <si>
    <t>IMBAUD ELISABETH</t>
  </si>
  <si>
    <t>robert.ligny@orange.fr</t>
  </si>
  <si>
    <t>479 ROUTE DE NIMES</t>
  </si>
  <si>
    <t>IMBAUD LUCIEN</t>
  </si>
  <si>
    <t>06 95 74 80 16</t>
  </si>
  <si>
    <t>lucien.imbaud@orange.fr</t>
  </si>
  <si>
    <t>18 CHEMIN DES ABEILLES</t>
  </si>
  <si>
    <t>LEDENON</t>
  </si>
  <si>
    <t>IMBAUD PIERRETTE</t>
  </si>
  <si>
    <t>479 B ROUTE DE NIMES</t>
  </si>
  <si>
    <t>IMPAGLIAZZO PIERRE</t>
  </si>
  <si>
    <t>06 12 51 85 45</t>
  </si>
  <si>
    <t>LOT LE PARC DES VESTALES</t>
  </si>
  <si>
    <t>Isabelle (histoire de pain)</t>
  </si>
  <si>
    <t>ISOREZ</t>
  </si>
  <si>
    <t>lachisorez@gmail.com</t>
  </si>
  <si>
    <t>14 RUE DES BOLETS</t>
  </si>
  <si>
    <t>ITIER</t>
  </si>
  <si>
    <t>regine.itier@icloud.com</t>
  </si>
  <si>
    <t>9 RUE DES GRAMENOUS</t>
  </si>
  <si>
    <t>IVANEZ</t>
  </si>
  <si>
    <t>lydia.yvanez@gmail.com</t>
  </si>
  <si>
    <t>VALROS</t>
  </si>
  <si>
    <t>JACQUET</t>
  </si>
  <si>
    <t>06 50 49 31 31</t>
  </si>
  <si>
    <t>ylj.jacquet@orange.fr</t>
  </si>
  <si>
    <t>23 Avenue Antoine de Saint Exu</t>
  </si>
  <si>
    <t>JACQUET GEORGES</t>
  </si>
  <si>
    <t>179 RUE DU BERANGE</t>
  </si>
  <si>
    <t>JACQUIER SB IMMO</t>
  </si>
  <si>
    <t>sbsyndie@sfr.fr</t>
  </si>
  <si>
    <t>2 BOULEVARD DE MASSANE</t>
  </si>
  <si>
    <t>JACQUOT</t>
  </si>
  <si>
    <t>jacquot.stephane@free.fr</t>
  </si>
  <si>
    <t>450 rue paul eluard</t>
  </si>
  <si>
    <t>Jaillet</t>
  </si>
  <si>
    <t>ivivant@hotmail.fr</t>
  </si>
  <si>
    <t>3 impasse des écoles</t>
  </si>
  <si>
    <t>JALLET</t>
  </si>
  <si>
    <t>JAMART</t>
  </si>
  <si>
    <t>guyjamart@aol.com</t>
  </si>
  <si>
    <t>JANIN</t>
  </si>
  <si>
    <t>JANN (FILLE MOREAU)</t>
  </si>
  <si>
    <t>christine.jann@free.fr</t>
  </si>
  <si>
    <t>480 AVENUE DE SAINTE CROIX</t>
  </si>
  <si>
    <t>JARDINO LYDIE</t>
  </si>
  <si>
    <t>2 RUE SERANE</t>
  </si>
  <si>
    <t>Jardix guy josiane</t>
  </si>
  <si>
    <t>guy.jardix@orange.fr</t>
  </si>
  <si>
    <t>45 Rue jean malin</t>
  </si>
  <si>
    <t>Jardrix</t>
  </si>
  <si>
    <t>45 rue Jean moulin</t>
  </si>
  <si>
    <t>JAUDON</t>
  </si>
  <si>
    <t>djaudon@sfr.fr</t>
  </si>
  <si>
    <t>JAUME GERARD</t>
  </si>
  <si>
    <t>06 11 80 65 32</t>
  </si>
  <si>
    <t>jaume.gerard@orange.fr</t>
  </si>
  <si>
    <t>1 RUE THYDE MOUNIER</t>
  </si>
  <si>
    <t>JEAN MARC</t>
  </si>
  <si>
    <t>JEANJEAN GERARD</t>
  </si>
  <si>
    <t>06 21 16 78 22</t>
  </si>
  <si>
    <t>4 RUE DE L ETANG DE L OR</t>
  </si>
  <si>
    <t>JEROME</t>
  </si>
  <si>
    <t>emiliejerome84@hotmail.fr</t>
  </si>
  <si>
    <t>15 bis chemin de notre dame</t>
  </si>
  <si>
    <t>JESSELME</t>
  </si>
  <si>
    <t>JESUS MATEO</t>
  </si>
  <si>
    <t>82 AVENUE DU PIC</t>
  </si>
  <si>
    <t>JIN</t>
  </si>
  <si>
    <t>JIWITT</t>
  </si>
  <si>
    <t>116 RUE DE LA SAINT JEAN</t>
  </si>
  <si>
    <t>SAINT JEAN DE CORNIES</t>
  </si>
  <si>
    <t>JMILI</t>
  </si>
  <si>
    <t>jmili.roseline@laposte.net</t>
  </si>
  <si>
    <t>42 RUE DU RIO</t>
  </si>
  <si>
    <t>JOLY</t>
  </si>
  <si>
    <t>jolylaurent34@orange.fr</t>
  </si>
  <si>
    <t>321 rue Pierre Brossolette</t>
  </si>
  <si>
    <t>JOTTRAS FRED ET BETTY</t>
  </si>
  <si>
    <t>10 RUE DE LA JONCASSE</t>
  </si>
  <si>
    <t>JOTTRAS JEAN PIERRE</t>
  </si>
  <si>
    <t>04 67 70 25 49</t>
  </si>
  <si>
    <t>14 RUE DE LA MAZADE</t>
  </si>
  <si>
    <t>JOUBERT</t>
  </si>
  <si>
    <t>tipol34@hotmail.fr</t>
  </si>
  <si>
    <t>9 RUE DES AMANDIERS</t>
  </si>
  <si>
    <t>12 RUE DES GRILLONS</t>
  </si>
  <si>
    <t>JOUBERT NICOLAS</t>
  </si>
  <si>
    <t>JOUJOUX BERNARD</t>
  </si>
  <si>
    <t>06 81 24 95 69</t>
  </si>
  <si>
    <t>jojoujoux@orange.fr</t>
  </si>
  <si>
    <t>451 RUE DES HAUTS DE BOISSERON</t>
  </si>
  <si>
    <t>JOURDAN</t>
  </si>
  <si>
    <t>358 RUE DES AIRES</t>
  </si>
  <si>
    <t>jourdan.elisabeth.34@gmail.com</t>
  </si>
  <si>
    <t>JOURON</t>
  </si>
  <si>
    <t>xajouron@yahoo.fr</t>
  </si>
  <si>
    <t>12 RUE PAUL GAUGUIN</t>
  </si>
  <si>
    <t>JOY</t>
  </si>
  <si>
    <t>AVENUE DES PLATANES</t>
  </si>
  <si>
    <t>JUARDIA</t>
  </si>
  <si>
    <t>Julia</t>
  </si>
  <si>
    <t>JULIAN HENRI</t>
  </si>
  <si>
    <t>5 RUE BELVEDERE</t>
  </si>
  <si>
    <t>JULIAN HENRY</t>
  </si>
  <si>
    <t>04 67 86 44 70</t>
  </si>
  <si>
    <t>5 RUE DU BELVEDERE</t>
  </si>
  <si>
    <t>JULIAN MATHIEU</t>
  </si>
  <si>
    <t>2 RUE DES CARIGNANAS</t>
  </si>
  <si>
    <t>JULIEN</t>
  </si>
  <si>
    <t>JULLIAN</t>
  </si>
  <si>
    <t>sisterpp@hotmail.fr</t>
  </si>
  <si>
    <t>JUSSELME</t>
  </si>
  <si>
    <t>06 60 73 83 92</t>
  </si>
  <si>
    <t>131 rue du stade</t>
  </si>
  <si>
    <t>KALTENBACH</t>
  </si>
  <si>
    <t>24 rue georges freche</t>
  </si>
  <si>
    <t>KAPPLER</t>
  </si>
  <si>
    <t>guiraud.kappler@sfr.fr</t>
  </si>
  <si>
    <t>21 RUE DE LA TUILERIE</t>
  </si>
  <si>
    <t>GIGEAN</t>
  </si>
  <si>
    <t>KAPPLER ALBERT</t>
  </si>
  <si>
    <t>17 RUE DE LA FON</t>
  </si>
  <si>
    <t>KASSEL</t>
  </si>
  <si>
    <t>06 81 30 27 15</t>
  </si>
  <si>
    <t>akassel@orange.fr</t>
  </si>
  <si>
    <t>137 rue du bérange</t>
  </si>
  <si>
    <t>KAZMIERCZAK</t>
  </si>
  <si>
    <t>KEISSER</t>
  </si>
  <si>
    <t>4 rue des lillas</t>
  </si>
  <si>
    <t>Klinger</t>
  </si>
  <si>
    <t>jimmy.klinger@gmail.com</t>
  </si>
  <si>
    <t>6 rue de la frigoule</t>
  </si>
  <si>
    <t>ST MARTIN DE LONDRES</t>
  </si>
  <si>
    <t>KNOCKAERT</t>
  </si>
  <si>
    <t>06 37 77 93 85</t>
  </si>
  <si>
    <t>claireknockaert@yahoo.fr</t>
  </si>
  <si>
    <t>18 RUE DU PETIT CANAL</t>
  </si>
  <si>
    <t>KOSTADINOVIC</t>
  </si>
  <si>
    <t>25 RUE DE CANTAUSSEL</t>
  </si>
  <si>
    <t>L.J.</t>
  </si>
  <si>
    <t>159 RUE DE THOR</t>
  </si>
  <si>
    <t>LAARIOUI</t>
  </si>
  <si>
    <t>LABOURGUINE</t>
  </si>
  <si>
    <t>LABURGUINE</t>
  </si>
  <si>
    <t>LACHGAR</t>
  </si>
  <si>
    <t>Lachgarnathalie@orange.fr</t>
  </si>
  <si>
    <t>3 RUE DE SIROCCO</t>
  </si>
  <si>
    <t>LACZNY</t>
  </si>
  <si>
    <t>06 62 21 41 72</t>
  </si>
  <si>
    <t>LAFAGE</t>
  </si>
  <si>
    <t>06 23 58 59 64</t>
  </si>
  <si>
    <t>LAFON</t>
  </si>
  <si>
    <t>04 67 70 80 48</t>
  </si>
  <si>
    <t>8 RUE PAUL GAUGUIN</t>
  </si>
  <si>
    <t>LAFONT</t>
  </si>
  <si>
    <t>emililafon@hotmail.com</t>
  </si>
  <si>
    <t>5 RUE DU COURS COMPLEMENTAIRE</t>
  </si>
  <si>
    <t>LAGHA</t>
  </si>
  <si>
    <t>mounia.lagha@gmail.com</t>
  </si>
  <si>
    <t>116 RUE DU PRE DES CEZES</t>
  </si>
  <si>
    <t>LAGHGAR</t>
  </si>
  <si>
    <t>3 rue de sirocco</t>
  </si>
  <si>
    <t>LAGORCE</t>
  </si>
  <si>
    <t>max-lagorce@hotmail.fr</t>
  </si>
  <si>
    <t>2 rue de l'osée du bois</t>
  </si>
  <si>
    <t>LAHOZ CECILE</t>
  </si>
  <si>
    <t>16 RUE DU CREUX DU PONT</t>
  </si>
  <si>
    <t>SAINT GEORGES D'ORQUES</t>
  </si>
  <si>
    <t>LAIRIS</t>
  </si>
  <si>
    <t>LAMARTINIERE CHRISTELLE</t>
  </si>
  <si>
    <t>06 08 91 35 47</t>
  </si>
  <si>
    <t>malizeema@hotmail.fr</t>
  </si>
  <si>
    <t>5 IMPASSE DE LA CADOULE</t>
  </si>
  <si>
    <t>LAMBERT</t>
  </si>
  <si>
    <t>daniel.lambert034@orange.fr</t>
  </si>
  <si>
    <t>LAMBERT MARIO</t>
  </si>
  <si>
    <t>mariolambert@sfr.fr</t>
  </si>
  <si>
    <t>PORT CAMARGUE</t>
  </si>
  <si>
    <t>LAMIDOR</t>
  </si>
  <si>
    <t>75 RUE DES CHASSEURS</t>
  </si>
  <si>
    <t>LANCELOT</t>
  </si>
  <si>
    <t>297 RUE DU MONT VENTOUX</t>
  </si>
  <si>
    <t>LANCRY PAULE</t>
  </si>
  <si>
    <t>287 CHEMIN DES GENETS</t>
  </si>
  <si>
    <t>LANDAIS JOEL</t>
  </si>
  <si>
    <t>81 RUE DU MAS DE ROUE</t>
  </si>
  <si>
    <t>Lang</t>
  </si>
  <si>
    <t>0664333961 (femme)</t>
  </si>
  <si>
    <t>0467459240 (travail)</t>
  </si>
  <si>
    <t>sabrinaesseidlang@aliceadsl.fr</t>
  </si>
  <si>
    <t>11 rue Francois Dezeuze</t>
  </si>
  <si>
    <t>LANGLADE FRANCK</t>
  </si>
  <si>
    <t>5 RUE JEACQUES DELAFAYE</t>
  </si>
  <si>
    <t>LANGONIER JEAN</t>
  </si>
  <si>
    <t>06 11 36 94 05</t>
  </si>
  <si>
    <t>jean.langonier@free.fr</t>
  </si>
  <si>
    <t>199 CHEMIN DU MAS DE BAULLE</t>
  </si>
  <si>
    <t>LANVIN LUDOVIC / LLAURENS NATH</t>
  </si>
  <si>
    <t>06 71 70 90 22</t>
  </si>
  <si>
    <t>1 IMPASSE MAURICE CLAVEL</t>
  </si>
  <si>
    <t>LAPOINTE</t>
  </si>
  <si>
    <t>lapointe.karine@yahoo.fr</t>
  </si>
  <si>
    <t>55 RUE DE LA REPUBLIQUE</t>
  </si>
  <si>
    <t>LARGUIER</t>
  </si>
  <si>
    <t>laurentlarguier@hotmail.fr</t>
  </si>
  <si>
    <t>LAUB CHRISTINE</t>
  </si>
  <si>
    <t>LAUGE GERARD</t>
  </si>
  <si>
    <t>AVENUE DU NOUVEAU MONDE</t>
  </si>
  <si>
    <t>CAMPAGNE</t>
  </si>
  <si>
    <t>LAUGIER</t>
  </si>
  <si>
    <t>alain.laugier1@orange.fr</t>
  </si>
  <si>
    <t>975 CHEMIN DE CAMPAGNE</t>
  </si>
  <si>
    <t>LAUGVINENKO</t>
  </si>
  <si>
    <t>6 RUE DE LA POSTE</t>
  </si>
  <si>
    <t>GALLARGUES</t>
  </si>
  <si>
    <t>LAURENT</t>
  </si>
  <si>
    <t>stephanie.laurent87@sfr.fr</t>
  </si>
  <si>
    <t>6 IMPASSE FONTAINE DES BOEUFS</t>
  </si>
  <si>
    <t>LAURENT YANN</t>
  </si>
  <si>
    <t>187 AVENUE DE LA</t>
  </si>
  <si>
    <t>Laures</t>
  </si>
  <si>
    <t>31 CHEMIN DE LA FABRIQUE</t>
  </si>
  <si>
    <t>CANNEE</t>
  </si>
  <si>
    <t>LAURIE</t>
  </si>
  <si>
    <t>LAVIT</t>
  </si>
  <si>
    <t>LAZERGUES MICHEL</t>
  </si>
  <si>
    <t>04 67 86 73 50</t>
  </si>
  <si>
    <t>20 BOULEVARD GELIBERT</t>
  </si>
  <si>
    <t>LE CALVE</t>
  </si>
  <si>
    <t>06 60 96 60 33</t>
  </si>
  <si>
    <t>06 52 52 44 82</t>
  </si>
  <si>
    <t>108 rue du Béragne</t>
  </si>
  <si>
    <t>LE CREPS</t>
  </si>
  <si>
    <t>06 68 25 27 10</t>
  </si>
  <si>
    <t>crepsfrancis@hotmail.fr</t>
  </si>
  <si>
    <t>7 RUE BERTRAND GARIPUY</t>
  </si>
  <si>
    <t>SAINT ANDRE DE SAINT GONIS</t>
  </si>
  <si>
    <t>LE DOUJET</t>
  </si>
  <si>
    <t>3 RUE DE LA FONTAINE BLANCHE</t>
  </si>
  <si>
    <t>LE ROHELLEC</t>
  </si>
  <si>
    <t>06.65.65.88.55</t>
  </si>
  <si>
    <t>francois@lerohellec.nom.fr</t>
  </si>
  <si>
    <t>23 RUE JEAN MOULIN</t>
  </si>
  <si>
    <t>LE ROUX</t>
  </si>
  <si>
    <t>21 impasse honoré daumier</t>
  </si>
  <si>
    <t>LEBEL</t>
  </si>
  <si>
    <t>LEBLANC ROBERT</t>
  </si>
  <si>
    <t>rbobleblanc@orange.fr</t>
  </si>
  <si>
    <t>70 IMPASSE MONTAUBAN</t>
  </si>
  <si>
    <t>LEBRAN EDMOND</t>
  </si>
  <si>
    <t>edmond.lebran@orange.fr</t>
  </si>
  <si>
    <t>1090 AVENUE MARCEL PAGNOL</t>
  </si>
  <si>
    <t>LEBRE LOUIS</t>
  </si>
  <si>
    <t>04 67 71 45 91</t>
  </si>
  <si>
    <t>louis.lebre@sfr.fr</t>
  </si>
  <si>
    <t>37 RUE DE LA SALADELLE</t>
  </si>
  <si>
    <t>LECLERCQ GAUSSORGUES</t>
  </si>
  <si>
    <t>06 23 75 29 60</t>
  </si>
  <si>
    <t>rgaussorgues@gmail.com</t>
  </si>
  <si>
    <t>60 RUE DES CHARDONNERETS</t>
  </si>
  <si>
    <t>LEDON</t>
  </si>
  <si>
    <t>LEDOUGER</t>
  </si>
  <si>
    <t>LEDOUJET</t>
  </si>
  <si>
    <t>LEEDHAM JEAN FRANCOIS</t>
  </si>
  <si>
    <t>jleedham@free.fr</t>
  </si>
  <si>
    <t>133 IMPASSE DU JASMIN</t>
  </si>
  <si>
    <t>LEFEBVRE DIDIER</t>
  </si>
  <si>
    <t>04 67 86 95 94</t>
  </si>
  <si>
    <t>35 CHEMIN DES ROUBINES</t>
  </si>
  <si>
    <t>LEGRAND</t>
  </si>
  <si>
    <t>LEGRIX</t>
  </si>
  <si>
    <t>2 rue de sarrazin</t>
  </si>
  <si>
    <t>LEITE</t>
  </si>
  <si>
    <t>cadeo@free.fr</t>
  </si>
  <si>
    <t>30 RUE DE LA FERRADE</t>
  </si>
  <si>
    <t>LEJEUNE ALAIN</t>
  </si>
  <si>
    <t>06 83 06 46 35</t>
  </si>
  <si>
    <t>al34@al34-informatique.com</t>
  </si>
  <si>
    <t>3 ALLEE DE LA COSTE</t>
  </si>
  <si>
    <t>LEMAIRE</t>
  </si>
  <si>
    <t>calemair@free.fr</t>
  </si>
  <si>
    <t>11 AVENUE DU LAC</t>
  </si>
  <si>
    <t>LEMAY</t>
  </si>
  <si>
    <t>LEME</t>
  </si>
  <si>
    <t>LEME SANDRINE</t>
  </si>
  <si>
    <t>06 63 35 16 75</t>
  </si>
  <si>
    <t>sandrine.leme62@orange.fr</t>
  </si>
  <si>
    <t>121 RUE DES FRERES LUMIERES</t>
  </si>
  <si>
    <t>Lepage</t>
  </si>
  <si>
    <t>lepage.sophie@sfr.fr</t>
  </si>
  <si>
    <t>12 rue georges brassens</t>
  </si>
  <si>
    <t>LEPAUMIER JEROME</t>
  </si>
  <si>
    <t>carole.rousse34@gmail.com</t>
  </si>
  <si>
    <t>4 RUE DES CHENES</t>
  </si>
  <si>
    <t>LEPETIT</t>
  </si>
  <si>
    <t>ROUTE DE ST DREZERY</t>
  </si>
  <si>
    <t>Lesueur</t>
  </si>
  <si>
    <t>LETOURNEUR</t>
  </si>
  <si>
    <t>ljm30@wanadoo.fr</t>
  </si>
  <si>
    <t>23 Avenue Emile Jamais</t>
  </si>
  <si>
    <t>LE CAILAR</t>
  </si>
  <si>
    <t>LEVACHER FRANCK</t>
  </si>
  <si>
    <t>0631418395 mari</t>
  </si>
  <si>
    <t>0648132814 femme</t>
  </si>
  <si>
    <t>17 RUE JEAN HUGO</t>
  </si>
  <si>
    <t>LEYGLE</t>
  </si>
  <si>
    <t>06 08 37 27 82</t>
  </si>
  <si>
    <t>LEYRAT</t>
  </si>
  <si>
    <t>06 42 43 84 27</t>
  </si>
  <si>
    <t>s_ley@ymail.com</t>
  </si>
  <si>
    <t>3 AVENUE DES VERGERS</t>
  </si>
  <si>
    <t>Libes</t>
  </si>
  <si>
    <t>LIBES</t>
  </si>
  <si>
    <t>renee.libes@hotmail.fr</t>
  </si>
  <si>
    <t>44 RUE DES TROUPES DE MARINE</t>
  </si>
  <si>
    <t>LIEGOIS</t>
  </si>
  <si>
    <t>LIND</t>
  </si>
  <si>
    <t>27 av des vergers</t>
  </si>
  <si>
    <t>LION</t>
  </si>
  <si>
    <t>7 rue des 3 ponts</t>
  </si>
  <si>
    <t>LISSAJOUX</t>
  </si>
  <si>
    <t>abricot1975@hotmail.fr</t>
  </si>
  <si>
    <t>Lisva</t>
  </si>
  <si>
    <t>LJ</t>
  </si>
  <si>
    <t>auberie.corruble@gmail.com</t>
  </si>
  <si>
    <t>LLANES JEAN BERNARD</t>
  </si>
  <si>
    <t>LES RESIDENCES DU PARC</t>
  </si>
  <si>
    <t>Lodor</t>
  </si>
  <si>
    <t>LOESEL XAVIER</t>
  </si>
  <si>
    <t>PLACE DU LAUZAS</t>
  </si>
  <si>
    <t>POMPIGNAN</t>
  </si>
  <si>
    <t>LOGVINENKO</t>
  </si>
  <si>
    <t>LOIR</t>
  </si>
  <si>
    <t>caribou84@msn.com ou .fr</t>
  </si>
  <si>
    <t>3 BIS RUE DE VALFALIS</t>
  </si>
  <si>
    <t>34 560</t>
  </si>
  <si>
    <t>LOISY YOLAINE</t>
  </si>
  <si>
    <t>04 67 86 42 02</t>
  </si>
  <si>
    <t>279 RUE LIBERATION</t>
  </si>
  <si>
    <t>LOPEZ</t>
  </si>
  <si>
    <t>sophie.aurejac@gmail.com</t>
  </si>
  <si>
    <t>761 rue bonadona</t>
  </si>
  <si>
    <t>LOPEZ SYLVIE</t>
  </si>
  <si>
    <t>06 81 70 83 04</t>
  </si>
  <si>
    <t>sylvie.lopez0981@orange.fr</t>
  </si>
  <si>
    <t>26 impasses des terrasses</t>
  </si>
  <si>
    <t>Lotor</t>
  </si>
  <si>
    <t>Lotte</t>
  </si>
  <si>
    <t>4 RUE DE L'AFICION</t>
  </si>
  <si>
    <t>LOUBERT</t>
  </si>
  <si>
    <t>LOUBET XAVIER</t>
  </si>
  <si>
    <t>xavier.loubet@aliceadsl.fr</t>
  </si>
  <si>
    <t>57 RUE DES LAVAGNES</t>
  </si>
  <si>
    <t>LOUCH ETIENNE</t>
  </si>
  <si>
    <t>71 BIS AVENUE DES CENTURIONS</t>
  </si>
  <si>
    <t>LOUCHEUX BRIGITTE</t>
  </si>
  <si>
    <t>CLOS DU RENARD</t>
  </si>
  <si>
    <t>LOZANO</t>
  </si>
  <si>
    <t>lozanoantoine@hotmail.com</t>
  </si>
  <si>
    <t>LUCAS</t>
  </si>
  <si>
    <t>soizik.carenco@orange.fr</t>
  </si>
  <si>
    <t>5 impasse des Carignans</t>
  </si>
  <si>
    <t>LUCET</t>
  </si>
  <si>
    <t>vick19@orange.fr</t>
  </si>
  <si>
    <t>113 rue de l'occitanie</t>
  </si>
  <si>
    <t>LUMINET</t>
  </si>
  <si>
    <t>alainluminet@orange.fr</t>
  </si>
  <si>
    <t>142 RUE RHIN DANUBE</t>
  </si>
  <si>
    <t>Machi</t>
  </si>
  <si>
    <t>18rue de l'orée du bois.</t>
  </si>
  <si>
    <t>Macineiras</t>
  </si>
  <si>
    <t>MACINERAS CONTY YOLANDE</t>
  </si>
  <si>
    <t>04 67 70 18 73</t>
  </si>
  <si>
    <t>fmacineras@cegetel.net</t>
  </si>
  <si>
    <t>16 RUE DE L ETANG DE L OR</t>
  </si>
  <si>
    <t>MAES LUDOVIC</t>
  </si>
  <si>
    <t>456 CHEMIN DE ROQUISIGEUR</t>
  </si>
  <si>
    <t>BEAUMES DE VENISE</t>
  </si>
  <si>
    <t>MAGLOTT</t>
  </si>
  <si>
    <t>1 RUE DU COLOMBIER</t>
  </si>
  <si>
    <t>MAHDI</t>
  </si>
  <si>
    <t>mahdi.sylvian@orange.fr</t>
  </si>
  <si>
    <t>2 rue beranger de fredol</t>
  </si>
  <si>
    <t>MAJOREL Laurent</t>
  </si>
  <si>
    <t>04 67 70 29 83</t>
  </si>
  <si>
    <t>laurentmajorel@outlook.fr</t>
  </si>
  <si>
    <t>13 rue de la Joncasse</t>
  </si>
  <si>
    <t>MALAFOSSE</t>
  </si>
  <si>
    <t>10 RUE SAINT BAUZILLE</t>
  </si>
  <si>
    <t>MALANDRINO SALVATORE</t>
  </si>
  <si>
    <t>04 67 54 77 14</t>
  </si>
  <si>
    <t>144 ROUTE DE MUDAISON</t>
  </si>
  <si>
    <t>MALEPEYRE</t>
  </si>
  <si>
    <t>MANGIN GERARD</t>
  </si>
  <si>
    <t>71 RUE DE L OLIVETTE</t>
  </si>
  <si>
    <t>MANTE</t>
  </si>
  <si>
    <t>MARAIS DANIEL</t>
  </si>
  <si>
    <t>06 03 66 22 07</t>
  </si>
  <si>
    <t>MARC</t>
  </si>
  <si>
    <t>MARCASSUS</t>
  </si>
  <si>
    <t>evelyne.marcassus@wanadoo.fr</t>
  </si>
  <si>
    <t>19 rue albert camus</t>
  </si>
  <si>
    <t>MARCHAL STEPHANE</t>
  </si>
  <si>
    <t>06 83 58 64 33</t>
  </si>
  <si>
    <t>flsmarchal@free.fr</t>
  </si>
  <si>
    <t>24 IMPASSE DE MOUSSERONS</t>
  </si>
  <si>
    <t>MARCHAND</t>
  </si>
  <si>
    <t>gerard.marchand.tsb@free.fr</t>
  </si>
  <si>
    <t>10 rue des pommetiers</t>
  </si>
  <si>
    <t>Marcicano</t>
  </si>
  <si>
    <t>vmarsicano@free.fr</t>
  </si>
  <si>
    <t>12 impasse des civelles</t>
  </si>
  <si>
    <t>MARCOT JACQUES</t>
  </si>
  <si>
    <t>06 29 32 41 74</t>
  </si>
  <si>
    <t>04 67 86 01 76</t>
  </si>
  <si>
    <t>317 RUE DE LA FONTONELLE</t>
  </si>
  <si>
    <t>MARCOZ GILLES</t>
  </si>
  <si>
    <t>gilles.marcoz34@orange.fr</t>
  </si>
  <si>
    <t>MAREY FRANCIS</t>
  </si>
  <si>
    <t>DOMAINE DU GOLF</t>
  </si>
  <si>
    <t>MARIN GABRIEL</t>
  </si>
  <si>
    <t>40 RUE DES MOISSONS</t>
  </si>
  <si>
    <t>Marioni</t>
  </si>
  <si>
    <t>vanessa1.chabaud@orange.com</t>
  </si>
  <si>
    <t>87bis rue du lavoir</t>
  </si>
  <si>
    <t>MARQUET SYLVAIN</t>
  </si>
  <si>
    <t>19 IMP DU HAUT DE BAILLARGUES</t>
  </si>
  <si>
    <t>MARQUEZ MICHEL</t>
  </si>
  <si>
    <t>MARSAC</t>
  </si>
  <si>
    <t>bmarsac@gmail.com</t>
  </si>
  <si>
    <t>10 RUE JOE BOUSQUET</t>
  </si>
  <si>
    <t>MARSICANO</t>
  </si>
  <si>
    <t>MARTIN</t>
  </si>
  <si>
    <t>katia.martin34@hotmail.fr</t>
  </si>
  <si>
    <t>33Chem des olivettes quartier</t>
  </si>
  <si>
    <t>MARTIN JEANINE</t>
  </si>
  <si>
    <t>MARTINEL</t>
  </si>
  <si>
    <t>06 19 94 62 46</t>
  </si>
  <si>
    <t>laure.martinel@orange.fr</t>
  </si>
  <si>
    <t>30 RUE GASTON BONHEUR</t>
  </si>
  <si>
    <t>MARTINELLI</t>
  </si>
  <si>
    <t>06 09 94 35 32</t>
  </si>
  <si>
    <t>contact.sudcartouches@gmail.co</t>
  </si>
  <si>
    <t>14 rue des muriers</t>
  </si>
  <si>
    <t>MARTINELLI LUCIEN</t>
  </si>
  <si>
    <t>PLACE DE LA CROIX DU JEU</t>
  </si>
  <si>
    <t>CORCONNE</t>
  </si>
  <si>
    <t>MARTINEZ</t>
  </si>
  <si>
    <t>mariefrance.martinez@live.fr</t>
  </si>
  <si>
    <t>307 RUE DES PRADELS</t>
  </si>
  <si>
    <t>MARTINEZ FRANCIS</t>
  </si>
  <si>
    <t>06 11 54 67 85</t>
  </si>
  <si>
    <t>7 RUE DU VERSANT</t>
  </si>
  <si>
    <t>MARTINEZ jp</t>
  </si>
  <si>
    <t>jpmartinezcasa@gmail.com</t>
  </si>
  <si>
    <t>208 RUE DU MOULIN</t>
  </si>
  <si>
    <t>MARTINEZ MARIE FRANCE</t>
  </si>
  <si>
    <t>09 50 86 40 69</t>
  </si>
  <si>
    <t>MARTINEZ sandrine</t>
  </si>
  <si>
    <t>roxy34670@live.fr</t>
  </si>
  <si>
    <t>5 RUE GUILHEM</t>
  </si>
  <si>
    <t>MARUGAN</t>
  </si>
  <si>
    <t>smarugan@free.fr</t>
  </si>
  <si>
    <t>MAS</t>
  </si>
  <si>
    <t>06 82 11 78 03</t>
  </si>
  <si>
    <t>MASDURAUD MONIQUE</t>
  </si>
  <si>
    <t>158 RUE NEUVE</t>
  </si>
  <si>
    <t>MASEGOSA VICENTE</t>
  </si>
  <si>
    <t>28 RUE DES ARBOUSIERS</t>
  </si>
  <si>
    <t>MASIA</t>
  </si>
  <si>
    <t>t.masia@hotmail.fr</t>
  </si>
  <si>
    <t>128 RUE DU CLOS DES VIGNES</t>
  </si>
  <si>
    <t>MASINI</t>
  </si>
  <si>
    <t>muriel.masini@aliceadsl.fr</t>
  </si>
  <si>
    <t>78 Avenue mas de baron</t>
  </si>
  <si>
    <t>MASME JEAN</t>
  </si>
  <si>
    <t>06 88 96 54 74</t>
  </si>
  <si>
    <t>MASMEJEAN</t>
  </si>
  <si>
    <t>MASSON</t>
  </si>
  <si>
    <t>cel.lambert@wanadoo.fr</t>
  </si>
  <si>
    <t>4 RUE DU FOUR DE LA CAUX</t>
  </si>
  <si>
    <t>MASSU JEAN CHARLES</t>
  </si>
  <si>
    <t>06 09 09 85 83</t>
  </si>
  <si>
    <t>jcmassu@free.fr</t>
  </si>
  <si>
    <t>5 AVENUES LES CRORES</t>
  </si>
  <si>
    <t>MASSU MADELEINE</t>
  </si>
  <si>
    <t>5 LOT LES CROZES</t>
  </si>
  <si>
    <t>MATHIEU</t>
  </si>
  <si>
    <t>MATHIEU PHILIPPE</t>
  </si>
  <si>
    <t>04 67 86 25 21</t>
  </si>
  <si>
    <t>LOTISSEMENT THIERRY</t>
  </si>
  <si>
    <t>MATLA</t>
  </si>
  <si>
    <t>MATUSALEM (sud immobilier)</t>
  </si>
  <si>
    <t>23 RUE HENRI FARMAN</t>
  </si>
  <si>
    <t>MAUGARS</t>
  </si>
  <si>
    <t>395 B RUE CALVIGNAC</t>
  </si>
  <si>
    <t>MAUNIER</t>
  </si>
  <si>
    <t>emeric.maunier@laposte.net</t>
  </si>
  <si>
    <t>MAURICE CLAUDE</t>
  </si>
  <si>
    <t>04 67 50 33 71</t>
  </si>
  <si>
    <t>3 AVENUE DU GENERAL LECLERC</t>
  </si>
  <si>
    <t>MAURICE JEAN PIERRE</t>
  </si>
  <si>
    <t>06 77 18 64 53</t>
  </si>
  <si>
    <t>04 67 56 90 38</t>
  </si>
  <si>
    <t>19 RUE DU 8 MAI 1945</t>
  </si>
  <si>
    <t>MAURIN GERARD</t>
  </si>
  <si>
    <t>238 AVENUE DE SAINT MAURICE</t>
  </si>
  <si>
    <t>PALAVAS LES FLOTS</t>
  </si>
  <si>
    <t>MAURRAS BRUNO</t>
  </si>
  <si>
    <t>2 B RUE DE LA PIERRE BLEUE</t>
  </si>
  <si>
    <t>MAURY JEAN PAUL</t>
  </si>
  <si>
    <t>04 67 70 21 32</t>
  </si>
  <si>
    <t>315 ROUTE DE CASTRIES</t>
  </si>
  <si>
    <t>MAUVY</t>
  </si>
  <si>
    <t>gcmauvy@orange.fr</t>
  </si>
  <si>
    <t>195 route de lansargues</t>
  </si>
  <si>
    <t>MAWY</t>
  </si>
  <si>
    <t>MAYER</t>
  </si>
  <si>
    <t>MAZET</t>
  </si>
  <si>
    <t>leomazet@gmail.com</t>
  </si>
  <si>
    <t>16 rue st baudile</t>
  </si>
  <si>
    <t>MAZURE</t>
  </si>
  <si>
    <t>0675129494 steph</t>
  </si>
  <si>
    <t>pascal.mazure@hotmail.fr</t>
  </si>
  <si>
    <t>MAZURIER RENE</t>
  </si>
  <si>
    <t>06 16 60 22 52</t>
  </si>
  <si>
    <t>rjmazurier2@free.fr</t>
  </si>
  <si>
    <t>28 RUE DU MAS DE LA TREILLE</t>
  </si>
  <si>
    <t>MAZZEI FREDERIC</t>
  </si>
  <si>
    <t>09 52 35 11 28</t>
  </si>
  <si>
    <t>5 RUE JEAN PIAGET</t>
  </si>
  <si>
    <t>Mechtry</t>
  </si>
  <si>
    <t>franckmechtry@gmail.com</t>
  </si>
  <si>
    <t>MEDEZ</t>
  </si>
  <si>
    <t>gery.medez@sfr.fr</t>
  </si>
  <si>
    <t>37 RUE JACQUES DELAFAILLE</t>
  </si>
  <si>
    <t>MEDIOUNI</t>
  </si>
  <si>
    <t>199 RUE DES PRADELS</t>
  </si>
  <si>
    <t>MELZAC SYLVIE</t>
  </si>
  <si>
    <t>06 72 48 92 05</t>
  </si>
  <si>
    <t>11 RUE GUIHEN</t>
  </si>
  <si>
    <t>MENASSIER</t>
  </si>
  <si>
    <t>menassier@hotmail.com</t>
  </si>
  <si>
    <t>5 CHEMIN DU PIGEONNIER</t>
  </si>
  <si>
    <t>MENNETRET JEAN MARC</t>
  </si>
  <si>
    <t>06 13 44 12 65</t>
  </si>
  <si>
    <t>MENOUX</t>
  </si>
  <si>
    <t>brunomenoux@yahoo.fr</t>
  </si>
  <si>
    <t>Mer et soleil</t>
  </si>
  <si>
    <t>CARNON</t>
  </si>
  <si>
    <t>MERCIER</t>
  </si>
  <si>
    <t>sebastien.mercier@akerys.fr</t>
  </si>
  <si>
    <t>186 RUE CHOPIN</t>
  </si>
  <si>
    <t>MERHOUNI</t>
  </si>
  <si>
    <t>3 RUE LEOPOLD MARGAILLAN</t>
  </si>
  <si>
    <t>MERIC</t>
  </si>
  <si>
    <t>689 RUE DES ERABLES</t>
  </si>
  <si>
    <t>MERIEAU</t>
  </si>
  <si>
    <t>MERLE</t>
  </si>
  <si>
    <t>9 GRAND RUE</t>
  </si>
  <si>
    <t>MERLE Caroline</t>
  </si>
  <si>
    <t>06 60 46 22 61</t>
  </si>
  <si>
    <t>piluuu2000@yahoo.fr</t>
  </si>
  <si>
    <t>9 rue du mas de la treille</t>
  </si>
  <si>
    <t>MERMET ALAIN</t>
  </si>
  <si>
    <t>06 62 14 25 88</t>
  </si>
  <si>
    <t>alan.mermet@gmail.com</t>
  </si>
  <si>
    <t>MESGUICH JEAN JACQUES</t>
  </si>
  <si>
    <t>3 RUE DU CONTROLE</t>
  </si>
  <si>
    <t>METHEL GERARD</t>
  </si>
  <si>
    <t>06 07 71 23 36</t>
  </si>
  <si>
    <t>gerard.methel@wanadoo.fr</t>
  </si>
  <si>
    <t>107 RUE DE LA SALADELLE</t>
  </si>
  <si>
    <t>METZGER</t>
  </si>
  <si>
    <t>metzgerfranck@yahoo.fr</t>
  </si>
  <si>
    <t>207 ENCLOS DES COLS VERTS</t>
  </si>
  <si>
    <t>MEYER</t>
  </si>
  <si>
    <t>149 IMPASSE BISCRAMPUS</t>
  </si>
  <si>
    <t>MEYER SERGE</t>
  </si>
  <si>
    <t>serge.meyer802@orange.fr</t>
  </si>
  <si>
    <t>8 RUE DES CLOUPASSES</t>
  </si>
  <si>
    <t>MICHAUD</t>
  </si>
  <si>
    <t>val.fab1@free.fr</t>
  </si>
  <si>
    <t>11 allée des Arenasses</t>
  </si>
  <si>
    <t>5 rue des pâturages</t>
  </si>
  <si>
    <t>MICHAUD FABRICE</t>
  </si>
  <si>
    <t>RESIDENCE LE RABELAIS APPT 12</t>
  </si>
  <si>
    <t>MICHEL</t>
  </si>
  <si>
    <t>10 AVENUE LOU PASTEUR</t>
  </si>
  <si>
    <t>MICHEL JACQUES</t>
  </si>
  <si>
    <t>jacquesmichel1@orange.fr</t>
  </si>
  <si>
    <t>154 RUE DE LA GRANGE</t>
  </si>
  <si>
    <t>MICHEL JEAN CHRISTOPHE</t>
  </si>
  <si>
    <t>micheljcm@orange.fr</t>
  </si>
  <si>
    <t>MIELE</t>
  </si>
  <si>
    <t>philmiele@gmail.com</t>
  </si>
  <si>
    <t>40 allée de la sarriette</t>
  </si>
  <si>
    <t>SAINT GELY DU FESC</t>
  </si>
  <si>
    <t>MIGAYROU</t>
  </si>
  <si>
    <t>ninjamoums@yahoo.fr</t>
  </si>
  <si>
    <t>12 RUE PAUL VESSIERE</t>
  </si>
  <si>
    <t>MIGAYROU CHRISTIAN</t>
  </si>
  <si>
    <t>04 67 86 35 42</t>
  </si>
  <si>
    <t>10 RUE JOSEPH DELTEIL</t>
  </si>
  <si>
    <t>MIGNOT</t>
  </si>
  <si>
    <t>mignot.guy@gmail.com</t>
  </si>
  <si>
    <t>ST PARGOIRE</t>
  </si>
  <si>
    <t>MIGNOT BERNARD</t>
  </si>
  <si>
    <t>bernard.mignot@groupama.com</t>
  </si>
  <si>
    <t>188 RUE CAMILLE DESMOULINS</t>
  </si>
  <si>
    <t>MILANO</t>
  </si>
  <si>
    <t>06 88 41 23 49</t>
  </si>
  <si>
    <t>fabym341@gmail.com</t>
  </si>
  <si>
    <t>Ancienne vigne terain</t>
  </si>
  <si>
    <t>MILLET CLAUDE</t>
  </si>
  <si>
    <t>06 08 93 00 01</t>
  </si>
  <si>
    <t>10 rue des Combes</t>
  </si>
  <si>
    <t>MILOZ</t>
  </si>
  <si>
    <t>MIN</t>
  </si>
  <si>
    <t>c8jm@163.com</t>
  </si>
  <si>
    <t>MIRA JEAN</t>
  </si>
  <si>
    <t>MISTOU</t>
  </si>
  <si>
    <t>sante1644@gmail.com</t>
  </si>
  <si>
    <t>92 CHEMIN DES OLIVIERS</t>
  </si>
  <si>
    <t>MLATA</t>
  </si>
  <si>
    <t>brahim.mlata@orange.fr</t>
  </si>
  <si>
    <t>MOINARD</t>
  </si>
  <si>
    <t>jmoinard@yahoo.fr</t>
  </si>
  <si>
    <t>2 rue joseph deltail</t>
  </si>
  <si>
    <t>MOISSON</t>
  </si>
  <si>
    <t>moissona@gmail.com</t>
  </si>
  <si>
    <t>6 IMPASSE DU SERPOLET</t>
  </si>
  <si>
    <t>ALIGNAN DU VENT</t>
  </si>
  <si>
    <t>MOLIERES</t>
  </si>
  <si>
    <t>MOMPIED RENE</t>
  </si>
  <si>
    <t>04 67 71 04 95</t>
  </si>
  <si>
    <t>mompiedrene@gmail.com</t>
  </si>
  <si>
    <t>345 CHEMIN DU THYM</t>
  </si>
  <si>
    <t>MONNIER</t>
  </si>
  <si>
    <t>MONNOT (nièce Mr BOURETTE)</t>
  </si>
  <si>
    <t>elisabeth.monnot413@orange.fr</t>
  </si>
  <si>
    <t>5 impasse Montesquieu</t>
  </si>
  <si>
    <t>MONTAGNON</t>
  </si>
  <si>
    <t>MONTALVA AUGUSTIN</t>
  </si>
  <si>
    <t>3 RUE DES IRIS</t>
  </si>
  <si>
    <t>MONTEL JEAN</t>
  </si>
  <si>
    <t>06 59 37 92 34</t>
  </si>
  <si>
    <t>04 67 86 34 93</t>
  </si>
  <si>
    <t>230 AVENUE DU MAS DE BAROU</t>
  </si>
  <si>
    <t>MONTI</t>
  </si>
  <si>
    <t>davide_monti@dell.com</t>
  </si>
  <si>
    <t>3 rue eugène de la croix</t>
  </si>
  <si>
    <t>MONTI Davide</t>
  </si>
  <si>
    <t>3 rue eugene de la croix</t>
  </si>
  <si>
    <t>MONTICOLO</t>
  </si>
  <si>
    <t>bruno.monticolo@voila.fr</t>
  </si>
  <si>
    <t>MONTIEL ROGER</t>
  </si>
  <si>
    <t>31 RUE GEORGES BRASSENS</t>
  </si>
  <si>
    <t>MONZON ALAIN</t>
  </si>
  <si>
    <t>06 14 14 44 70</t>
  </si>
  <si>
    <t>alain.monzon@yahoo.fr</t>
  </si>
  <si>
    <t>3 PLACE DES MUSCATS</t>
  </si>
  <si>
    <t>Monzoni</t>
  </si>
  <si>
    <t>3 place du muscat</t>
  </si>
  <si>
    <t>MORA</t>
  </si>
  <si>
    <t>MORA ANTOINE</t>
  </si>
  <si>
    <t>1 RUE ALBERT CAMUS</t>
  </si>
  <si>
    <t>MOREAU</t>
  </si>
  <si>
    <t>direction@physioquanta.com</t>
  </si>
  <si>
    <t>SCI NATHAUME</t>
  </si>
  <si>
    <t>g.moreau8@gmail.com</t>
  </si>
  <si>
    <t>SCI l'ART DES METS</t>
  </si>
  <si>
    <t>MOREL</t>
  </si>
  <si>
    <t>MORENO JOSIANE</t>
  </si>
  <si>
    <t>166 AVENUE DE SAINT GENIES</t>
  </si>
  <si>
    <t>MORIN</t>
  </si>
  <si>
    <t>julien.morin34@orange.fr</t>
  </si>
  <si>
    <t>MORIN MARIE</t>
  </si>
  <si>
    <t>04 67 45 13 31</t>
  </si>
  <si>
    <t>marieetjacques@free.fr</t>
  </si>
  <si>
    <t>RESIDENCE CAPELANE</t>
  </si>
  <si>
    <t>MORIN MARIE CLAUDE</t>
  </si>
  <si>
    <t>26 RUE DU POMMERTIERS</t>
  </si>
  <si>
    <t>MOULS JEAN PHILIPPE</t>
  </si>
  <si>
    <t>06 24 17 12 29</t>
  </si>
  <si>
    <t>jpsmouls@gmail.com</t>
  </si>
  <si>
    <t>19 RUE DES MAS DE BAILLARGUES</t>
  </si>
  <si>
    <t>MOUNIER SYLVAIN</t>
  </si>
  <si>
    <t>21 RUE DES AMANDIERS</t>
  </si>
  <si>
    <t>MOURAUD PATRICK</t>
  </si>
  <si>
    <t>06 19 73 91 59</t>
  </si>
  <si>
    <t>pmouraud@orange.fr</t>
  </si>
  <si>
    <t>340 RUE DU MILLENAIRE</t>
  </si>
  <si>
    <t>MOURSEL</t>
  </si>
  <si>
    <t>06 18 15 78 21</t>
  </si>
  <si>
    <t>580 CHEMIN DU MAS PHILIPPE</t>
  </si>
  <si>
    <t>MOUTOT</t>
  </si>
  <si>
    <t>225 chemins des oliviers</t>
  </si>
  <si>
    <t>MUNSCH</t>
  </si>
  <si>
    <t>313 AVENUE DES PINS</t>
  </si>
  <si>
    <t>MUSSET JACKY</t>
  </si>
  <si>
    <t>267 AVENUE DES LAURIERS</t>
  </si>
  <si>
    <t>NABET</t>
  </si>
  <si>
    <t>AIGUES VIVES</t>
  </si>
  <si>
    <t>NAINE JULIEN</t>
  </si>
  <si>
    <t>390 RUE DU MILLENAIRE</t>
  </si>
  <si>
    <t>NAINE REGIS</t>
  </si>
  <si>
    <t>regisnaine@free.fr</t>
  </si>
  <si>
    <t>8 RUE JOSEPH DELTEIL</t>
  </si>
  <si>
    <t>NAUDY</t>
  </si>
  <si>
    <t>eric.fanzone@wanadoo.fr</t>
  </si>
  <si>
    <t>1 LOTISSEMENT LA MATTE</t>
  </si>
  <si>
    <t>NAVARRIA</t>
  </si>
  <si>
    <t>djtali84@hotmail.fr</t>
  </si>
  <si>
    <t>53 rue de l'orée du bois</t>
  </si>
  <si>
    <t>NAVARRO</t>
  </si>
  <si>
    <t>Navé</t>
  </si>
  <si>
    <t>06 58 41 26 85</t>
  </si>
  <si>
    <t>NAVET (Gardien Rés.St Roch)</t>
  </si>
  <si>
    <t>NEGRE</t>
  </si>
  <si>
    <t>28 RUE DES ANCIENS METIERS</t>
  </si>
  <si>
    <t>Network</t>
  </si>
  <si>
    <t>Neyrunes</t>
  </si>
  <si>
    <t>NGUYEN</t>
  </si>
  <si>
    <t>2 impasse des Erables</t>
  </si>
  <si>
    <t>NGUYEN VAN THANH</t>
  </si>
  <si>
    <t>04 67 70 25 78</t>
  </si>
  <si>
    <t>vt_paul_nguyen@hotmail.com</t>
  </si>
  <si>
    <t>2 IMPASSE DES ECHELLES</t>
  </si>
  <si>
    <t>NICOL</t>
  </si>
  <si>
    <t>20 AVENUE DE LA COOPERATIVE</t>
  </si>
  <si>
    <t>Nightingale</t>
  </si>
  <si>
    <t>04 30 72 51 22</t>
  </si>
  <si>
    <t>richard.nightingale@myself.com</t>
  </si>
  <si>
    <t>7 rue de la Poste</t>
  </si>
  <si>
    <t>GABIAN</t>
  </si>
  <si>
    <t>NIKIEMA JEAN</t>
  </si>
  <si>
    <t>06 76 81 31 55</t>
  </si>
  <si>
    <t>njeanarmel@yahoo.fr</t>
  </si>
  <si>
    <t>NOEMIE DIT BERTRAND DOMINIQUE</t>
  </si>
  <si>
    <t>284 CHEMIN DES OLIVETTES</t>
  </si>
  <si>
    <t>NOGUES</t>
  </si>
  <si>
    <t>441 rue des aires</t>
  </si>
  <si>
    <t>NOLIN</t>
  </si>
  <si>
    <t>jacques.nolin@neuf.fr</t>
  </si>
  <si>
    <t>21 rue de la dentelière</t>
  </si>
  <si>
    <t>NORDMANN</t>
  </si>
  <si>
    <t>335 RUE DE L'AVENIR</t>
  </si>
  <si>
    <t>NORDMANN GILBERT</t>
  </si>
  <si>
    <t>06 08 58 51 40</t>
  </si>
  <si>
    <t>gilbert.nordmann@orange.fr</t>
  </si>
  <si>
    <t>335 RUE DE L AVENIR</t>
  </si>
  <si>
    <t>NORMANN</t>
  </si>
  <si>
    <t>NORO</t>
  </si>
  <si>
    <t>NOUET CELINE</t>
  </si>
  <si>
    <t>06 62 02 46 29</t>
  </si>
  <si>
    <t>celinenouet@yahoo.fr</t>
  </si>
  <si>
    <t>334 CHEMIN DES LIGNIERES</t>
  </si>
  <si>
    <t>NOURAUD</t>
  </si>
  <si>
    <t>NOUVEL Annie</t>
  </si>
  <si>
    <t>06 61 84 82 57</t>
  </si>
  <si>
    <t>annienouvel@free.fr</t>
  </si>
  <si>
    <t>26 rue Nicolas Copernic</t>
  </si>
  <si>
    <t>OBERT HELENE</t>
  </si>
  <si>
    <t>helene.obert@chu.nimes.fr</t>
  </si>
  <si>
    <t>VILLEVIEILLE</t>
  </si>
  <si>
    <t>ODOUL</t>
  </si>
  <si>
    <t>jerome_odoul@hotmail.com</t>
  </si>
  <si>
    <t>37 AVENUE DES FLAMANTS ROSES</t>
  </si>
  <si>
    <t>OLCINA ERIC</t>
  </si>
  <si>
    <t>LOTISSEMENT DES JONQUILLES</t>
  </si>
  <si>
    <t>OLIVES</t>
  </si>
  <si>
    <t>138 CHEMIN DU MAZET</t>
  </si>
  <si>
    <t>VIOL LE FORT</t>
  </si>
  <si>
    <t>OLLE ALAIN</t>
  </si>
  <si>
    <t>06 14 05 44 88</t>
  </si>
  <si>
    <t>04 67 58 03 34</t>
  </si>
  <si>
    <t>alain.olle@orange.fr</t>
  </si>
  <si>
    <t>280 CHEMIN DES AZEROLLES</t>
  </si>
  <si>
    <t>OLLE MARCEL</t>
  </si>
  <si>
    <t>04 67 55 23 31</t>
  </si>
  <si>
    <t>26 AVENUE DES ROMARINS</t>
  </si>
  <si>
    <t>OLLE MICHEL</t>
  </si>
  <si>
    <t>04 67 84 26 94</t>
  </si>
  <si>
    <t>michelolle13@hotmail.com</t>
  </si>
  <si>
    <t>111 RUE DU DEVOIS</t>
  </si>
  <si>
    <t>OLUSKI</t>
  </si>
  <si>
    <t>jm.oluski@ressource-performanc</t>
  </si>
  <si>
    <t>43 AVENUE DES VERGERS</t>
  </si>
  <si>
    <t>OMARJEE</t>
  </si>
  <si>
    <t>06 73 57 23 36</t>
  </si>
  <si>
    <t>144 RUE DE LA FONTAINE</t>
  </si>
  <si>
    <t>OREJUELA</t>
  </si>
  <si>
    <t>manucarmen@live.fr</t>
  </si>
  <si>
    <t>1 RUE ANDRE GIDE</t>
  </si>
  <si>
    <t>ORLANDINI</t>
  </si>
  <si>
    <t>saberic@hotmail.fr</t>
  </si>
  <si>
    <t>6 rue de la pierre St Roch</t>
  </si>
  <si>
    <t>OUAKNINE</t>
  </si>
  <si>
    <t>260 RUE D'AJACCIO</t>
  </si>
  <si>
    <t>OURNADABIA</t>
  </si>
  <si>
    <t>claudeourdanabia@free.fr</t>
  </si>
  <si>
    <t>OUSTRY</t>
  </si>
  <si>
    <t>0685019316@orange.fr</t>
  </si>
  <si>
    <t>5 rue des trois ponts</t>
  </si>
  <si>
    <t>PALAZZO</t>
  </si>
  <si>
    <t>roberto.palazzo@ymail.com</t>
  </si>
  <si>
    <t>8 CLAREDON ROAD ST HILIER</t>
  </si>
  <si>
    <t>PALLOURE Audrey</t>
  </si>
  <si>
    <t>audrey.palloure@gmail.com</t>
  </si>
  <si>
    <t>3 rue Helios</t>
  </si>
  <si>
    <t>PALOMO</t>
  </si>
  <si>
    <t>eric.palomo@orange.fr</t>
  </si>
  <si>
    <t>23 allée des colibris</t>
  </si>
  <si>
    <t>BATTENHEIM</t>
  </si>
  <si>
    <t>PANNETIER</t>
  </si>
  <si>
    <t>laurence.pannetier@royalcanin.</t>
  </si>
  <si>
    <t>PANTHENE</t>
  </si>
  <si>
    <t>18 chemin d'Antonegre</t>
  </si>
  <si>
    <t>PAPPALARDO</t>
  </si>
  <si>
    <t>0663590130 agence</t>
  </si>
  <si>
    <t>2 RUE DES VANNEAUX</t>
  </si>
  <si>
    <t>PARAN</t>
  </si>
  <si>
    <t>680 Route de st genies</t>
  </si>
  <si>
    <t>PARENTINI</t>
  </si>
  <si>
    <t>10 LOT. ALBERT DUBOUT</t>
  </si>
  <si>
    <t>Parfait</t>
  </si>
  <si>
    <t>1 rue jacque delafaye</t>
  </si>
  <si>
    <t>PASCAL</t>
  </si>
  <si>
    <t>olivier_freeride@hotmail.fr</t>
  </si>
  <si>
    <t>27 BIS RUE DES PRUNUS</t>
  </si>
  <si>
    <t>Pascal (francis)</t>
  </si>
  <si>
    <t>francis.pascal5@orange.fr</t>
  </si>
  <si>
    <t>3 impasse ferdinand fabre</t>
  </si>
  <si>
    <t>PASCAL Evelyne</t>
  </si>
  <si>
    <t>evelyne143@free.fr</t>
  </si>
  <si>
    <t>5 rue joseph delteil</t>
  </si>
  <si>
    <t>PASCUAL FLORENCE</t>
  </si>
  <si>
    <t>07 82 23 60 82</t>
  </si>
  <si>
    <t>PASTOR</t>
  </si>
  <si>
    <t>pastorstephane@hotmail.fr</t>
  </si>
  <si>
    <t>41 ROUTE DE PEZENAS</t>
  </si>
  <si>
    <t>ST PONS DE MAUCHIENS</t>
  </si>
  <si>
    <t>PASTOR DIDIER</t>
  </si>
  <si>
    <t>7 AVENUE DES PINS</t>
  </si>
  <si>
    <t>PATRICIA</t>
  </si>
  <si>
    <t>boixfils@orange.fr</t>
  </si>
  <si>
    <t>9 AVENUE DU STADE</t>
  </si>
  <si>
    <t>PATURAL</t>
  </si>
  <si>
    <t>1087 ancienne route de clapier</t>
  </si>
  <si>
    <t>PAULOU</t>
  </si>
  <si>
    <t>bpa34@orange.fr</t>
  </si>
  <si>
    <t>7 rue albertine sarrazin</t>
  </si>
  <si>
    <t>PAVIER</t>
  </si>
  <si>
    <t>fpavier@sfr.fr</t>
  </si>
  <si>
    <t>CHEMIN DU TUNNEL</t>
  </si>
  <si>
    <t>PAVIT</t>
  </si>
  <si>
    <t>pavitbernard47@gmail.com</t>
  </si>
  <si>
    <t>193 CHEMIN PIERRE-DON</t>
  </si>
  <si>
    <t>SAINT GENIES DES MOURGUES</t>
  </si>
  <si>
    <t>PECH</t>
  </si>
  <si>
    <t>53 RUE DU MISTRAL</t>
  </si>
  <si>
    <t>PEDEL FRANCINE</t>
  </si>
  <si>
    <t>13 RUE JEAN MOULIN</t>
  </si>
  <si>
    <t>PELE</t>
  </si>
  <si>
    <t>35 AVENUE DE LA TONELLE</t>
  </si>
  <si>
    <t>PELé</t>
  </si>
  <si>
    <t>PELE BLECUA FABIENNE</t>
  </si>
  <si>
    <t>06 11 72 37 11</t>
  </si>
  <si>
    <t>fabienne.blecua.pele@wanadoo.f</t>
  </si>
  <si>
    <t>35 AVENUE DE LA TONNELLE</t>
  </si>
  <si>
    <t>PENAFIEL THOMAS</t>
  </si>
  <si>
    <t>tpenafiel@rosagres.com</t>
  </si>
  <si>
    <t>PENDRIE</t>
  </si>
  <si>
    <t>191 CHEMIN DES DIVETTES</t>
  </si>
  <si>
    <t>PERDRIEAU</t>
  </si>
  <si>
    <t>06 71 93 82 43</t>
  </si>
  <si>
    <t>sophie-p-85@hotmail.fr</t>
  </si>
  <si>
    <t>PEREF JACQUES</t>
  </si>
  <si>
    <t>04 67 06 97 40</t>
  </si>
  <si>
    <t>30 RUE ANDRE GIDE</t>
  </si>
  <si>
    <t>PEREGRINE ANTHONY</t>
  </si>
  <si>
    <t>12 CHEMIN CROIX DE MISSION</t>
  </si>
  <si>
    <t>Perez</t>
  </si>
  <si>
    <t>5 rue des merles</t>
  </si>
  <si>
    <t>PEREZ MICHEL</t>
  </si>
  <si>
    <t>06 63 83 30 83</t>
  </si>
  <si>
    <t>perezsandrine3@orange.fr</t>
  </si>
  <si>
    <t>419 CHEMIN DES LOGNES</t>
  </si>
  <si>
    <t>PERIA</t>
  </si>
  <si>
    <t>danielle.peria@yahoo.fr</t>
  </si>
  <si>
    <t>21 RUE DU MOULIN BLANC</t>
  </si>
  <si>
    <t>PERLETTI</t>
  </si>
  <si>
    <t>PERNET</t>
  </si>
  <si>
    <t>pernet-laurent@wanadoo.fr</t>
  </si>
  <si>
    <t>225 chemin du mas de cadoule</t>
  </si>
  <si>
    <t>PERRIER THIERRY</t>
  </si>
  <si>
    <t>12 RUE DE LA CHICANE</t>
  </si>
  <si>
    <t>PERRIN</t>
  </si>
  <si>
    <t>erika_perrin@hotmail.com</t>
  </si>
  <si>
    <t>135 CHEMIN DES LUTINS</t>
  </si>
  <si>
    <t>GANGES</t>
  </si>
  <si>
    <t>Perrin</t>
  </si>
  <si>
    <t>PERRON</t>
  </si>
  <si>
    <t>perron.jerome@gmail.com</t>
  </si>
  <si>
    <t>CONGENIES</t>
  </si>
  <si>
    <t>PERROUX</t>
  </si>
  <si>
    <t>magali@fise.fr</t>
  </si>
  <si>
    <t>550 chemin du Mas de Jaumes</t>
  </si>
  <si>
    <t>PERSONNEAUX</t>
  </si>
  <si>
    <t>PETER SIMONE</t>
  </si>
  <si>
    <t>04 67 29 61 92</t>
  </si>
  <si>
    <t>105 ALLEE DES COURLIS</t>
  </si>
  <si>
    <t>PETIT DENISE</t>
  </si>
  <si>
    <t>4 RUE DU FRENE</t>
  </si>
  <si>
    <t>Petit Mousse Camping</t>
  </si>
  <si>
    <t>dirpetitmousse@tohapi.fr</t>
  </si>
  <si>
    <t>Chemin de la grande cosse</t>
  </si>
  <si>
    <t>VIAS</t>
  </si>
  <si>
    <t>Petoton</t>
  </si>
  <si>
    <t>philippe.petoton@groupe-mma.fr</t>
  </si>
  <si>
    <t>366 chemin de la qualité</t>
  </si>
  <si>
    <t>MONTFERRIER SUR LEZ</t>
  </si>
  <si>
    <t>PHAM</t>
  </si>
  <si>
    <t>phamdominique@hotmail.fr</t>
  </si>
  <si>
    <t>27 RUE DES TROUPES DE MARINE</t>
  </si>
  <si>
    <t>PHILIPPET</t>
  </si>
  <si>
    <t>annephilippet@gmail.com</t>
  </si>
  <si>
    <t>8 IMPASSE SAPIE</t>
  </si>
  <si>
    <t>PHILIPPON</t>
  </si>
  <si>
    <t>15 RUE DES AMARYLLIS</t>
  </si>
  <si>
    <t>PIASTRELLI</t>
  </si>
  <si>
    <t>24 B RUE DU TRILADOR</t>
  </si>
  <si>
    <t>PICHON</t>
  </si>
  <si>
    <t>pichon.alain34@gmail.com</t>
  </si>
  <si>
    <t>11 RUE THEODORE AUBANEL</t>
  </si>
  <si>
    <t>PIHAMAA</t>
  </si>
  <si>
    <t>marjapihamaa@gmail.com</t>
  </si>
  <si>
    <t>46 AVENUE LOUIS PASTEUR</t>
  </si>
  <si>
    <t>PILLE BERNARD</t>
  </si>
  <si>
    <t>06 62 15 06 58</t>
  </si>
  <si>
    <t>bernard.pille@dartybox.com</t>
  </si>
  <si>
    <t>314 RUE DES MURIERS</t>
  </si>
  <si>
    <t>PILLOD</t>
  </si>
  <si>
    <t>0656826589 (mère)</t>
  </si>
  <si>
    <t>cpietrow@orange.fr</t>
  </si>
  <si>
    <t>10 RUE DES ORANGERS</t>
  </si>
  <si>
    <t>PINON ANNE</t>
  </si>
  <si>
    <t>167 AVENUE CHARLES DE TOURTOUL</t>
  </si>
  <si>
    <t>PINON PATRICK</t>
  </si>
  <si>
    <t>06 50 09 17 44</t>
  </si>
  <si>
    <t>patpinon@hotmail.fr</t>
  </si>
  <si>
    <t>17 ENCLOS DES COLVAITS</t>
  </si>
  <si>
    <t>PINTO MANU</t>
  </si>
  <si>
    <t>06 09 10 50 38</t>
  </si>
  <si>
    <t>manu.pinto@me.com</t>
  </si>
  <si>
    <t>PIOCH</t>
  </si>
  <si>
    <t>400 CHEMIN DU TREMOU</t>
  </si>
  <si>
    <t>PIZZITOLA</t>
  </si>
  <si>
    <t>jopizi@icloud.com</t>
  </si>
  <si>
    <t>ROUTE DE MUDAISON GARISSON</t>
  </si>
  <si>
    <t>PLANA</t>
  </si>
  <si>
    <t>morgane767@hotmail.fr</t>
  </si>
  <si>
    <t>404 CHEMIN DU MOULIN HAUT</t>
  </si>
  <si>
    <t>BUZIGNARGUES</t>
  </si>
  <si>
    <t>PLANE ALAIN</t>
  </si>
  <si>
    <t>8 RUE DES LAVOIRS</t>
  </si>
  <si>
    <t>PLANES</t>
  </si>
  <si>
    <t>PLAUZOLLES</t>
  </si>
  <si>
    <t>f.plauzolles@wanadoo.fr</t>
  </si>
  <si>
    <t>225 CHEMIN DE L'HERMITAGE</t>
  </si>
  <si>
    <t>PODEVIN (francis)</t>
  </si>
  <si>
    <t>podevin.francis0413@orange.fr</t>
  </si>
  <si>
    <t>20 BIS RUE DE LA PILE DU LOUP</t>
  </si>
  <si>
    <t>Poilne</t>
  </si>
  <si>
    <t>POITEVIN</t>
  </si>
  <si>
    <t>eliane.poitevin@laposte.net</t>
  </si>
  <si>
    <t>Poivre Caron</t>
  </si>
  <si>
    <t>1 impasse st Jean</t>
  </si>
  <si>
    <t>SAINT JEAN DE VEDAS</t>
  </si>
  <si>
    <t>PONS</t>
  </si>
  <si>
    <t>pons2.fabrice@free.fr</t>
  </si>
  <si>
    <t>BEZIERS</t>
  </si>
  <si>
    <t>100 CHEMIN DU BOURGUIDOU</t>
  </si>
  <si>
    <t>PONSY CHRISTIAN</t>
  </si>
  <si>
    <t>06 98 99 91 78</t>
  </si>
  <si>
    <t>chris.ponsy@gmail.com</t>
  </si>
  <si>
    <t>139 RUE BEETHOWEN</t>
  </si>
  <si>
    <t>PONTON</t>
  </si>
  <si>
    <t>jack.ponton@cgtel.net</t>
  </si>
  <si>
    <t>23 RUE DE LA CADOULE</t>
  </si>
  <si>
    <t>PONZO JANY</t>
  </si>
  <si>
    <t>310 CHEMIN DE TERNISSON</t>
  </si>
  <si>
    <t>BRISSAC</t>
  </si>
  <si>
    <t>PORRETTA</t>
  </si>
  <si>
    <t>PORTA DANIELLE</t>
  </si>
  <si>
    <t>06 07 77 39 73</t>
  </si>
  <si>
    <t>04 67 83 12 72</t>
  </si>
  <si>
    <t>danyporta@hotmail.fr</t>
  </si>
  <si>
    <t>6 RUE DES JASMINS</t>
  </si>
  <si>
    <t>PORTALEZ</t>
  </si>
  <si>
    <t>damien.portalez34@gmail.com</t>
  </si>
  <si>
    <t>18 IMPASSE JEAN PAUL CARDOT</t>
  </si>
  <si>
    <t>POTAVIN</t>
  </si>
  <si>
    <t>POTAVIN ANDRE</t>
  </si>
  <si>
    <t>dedepot@hotmail.fr</t>
  </si>
  <si>
    <t>54 RUE DE COLOMBIER</t>
  </si>
  <si>
    <t>POUCHER</t>
  </si>
  <si>
    <t>Isabelle.poucher@hotmail.fr</t>
  </si>
  <si>
    <t>66 RUE DES MANADIERS</t>
  </si>
  <si>
    <t>POUCHOL</t>
  </si>
  <si>
    <t>4 RUE STE COMBE</t>
  </si>
  <si>
    <t>POUJAS</t>
  </si>
  <si>
    <t>POUJOL</t>
  </si>
  <si>
    <t>macomac_bt@hotmail.fr</t>
  </si>
  <si>
    <t>147 rue des fontanilles</t>
  </si>
  <si>
    <t>BEAUVOISIN</t>
  </si>
  <si>
    <t>POUJOULAS JOELLE</t>
  </si>
  <si>
    <t>RESIDENCE LEPIC BAT 2</t>
  </si>
  <si>
    <t>PREVOST VINCENT</t>
  </si>
  <si>
    <t>04 67 86 20 21</t>
  </si>
  <si>
    <t>358 RUE DE LA BARRIERE</t>
  </si>
  <si>
    <t>Puccini</t>
  </si>
  <si>
    <t>s.puccini@orange.fr</t>
  </si>
  <si>
    <t>Mas l'hospitalet</t>
  </si>
  <si>
    <t>PUECH</t>
  </si>
  <si>
    <t>magali.puech@univ-montp1.fr</t>
  </si>
  <si>
    <t>22 rue du languedoc</t>
  </si>
  <si>
    <t>PUIG JEAN</t>
  </si>
  <si>
    <t>06 24 49 45 38</t>
  </si>
  <si>
    <t>2 CHEMIN FONT DE LA BOUNA</t>
  </si>
  <si>
    <t>PUISSANT</t>
  </si>
  <si>
    <t>151 RUE DES JOSSENS</t>
  </si>
  <si>
    <t>PUJOL</t>
  </si>
  <si>
    <t>1 LE CHEMIN NEUF</t>
  </si>
  <si>
    <t>MONTFERRIER LE LEZ</t>
  </si>
  <si>
    <t>PUTEAUX NICOLAS</t>
  </si>
  <si>
    <t>34 RUE DES TULIPES</t>
  </si>
  <si>
    <t>ST JEAN DE VEDAS</t>
  </si>
  <si>
    <t>QUATREFAGES</t>
  </si>
  <si>
    <t>QUATREFAGESCORCE@YAHOO.FR</t>
  </si>
  <si>
    <t>8 BIS RUE DES HYEUSES</t>
  </si>
  <si>
    <t>QUERO</t>
  </si>
  <si>
    <t>15 RUE DES ARBOUSIERS</t>
  </si>
  <si>
    <t>QUINCAL</t>
  </si>
  <si>
    <t>RABIER MARIE CLAIRE</t>
  </si>
  <si>
    <t>19 RUE DU CAMP NEUF</t>
  </si>
  <si>
    <t>Racut</t>
  </si>
  <si>
    <t>RAFFY</t>
  </si>
  <si>
    <t>RAIE</t>
  </si>
  <si>
    <t>RAILLON</t>
  </si>
  <si>
    <t>florent.raillon@free.fr</t>
  </si>
  <si>
    <t>*LIEU DIT DU MAZET*</t>
  </si>
  <si>
    <t>VALFAUNES</t>
  </si>
  <si>
    <t>RAIMONDO</t>
  </si>
  <si>
    <t>aimop@noos.fr</t>
  </si>
  <si>
    <t>5 allée des Chênes verts</t>
  </si>
  <si>
    <t>RAMIREZ</t>
  </si>
  <si>
    <t>chrirere@gmail.com</t>
  </si>
  <si>
    <t>132 chemin de l'hort d'aval</t>
  </si>
  <si>
    <t>SATURARGUES</t>
  </si>
  <si>
    <t>RAMOS</t>
  </si>
  <si>
    <t>ROQUEMAURE</t>
  </si>
  <si>
    <t>RANGé</t>
  </si>
  <si>
    <t>13 rue rouderes</t>
  </si>
  <si>
    <t>RAOULT GUY</t>
  </si>
  <si>
    <t>09 71 34 50 07</t>
  </si>
  <si>
    <t>g.raoult@yahoo.fr</t>
  </si>
  <si>
    <t>16 RUE PAUL GAMME</t>
  </si>
  <si>
    <t>RAUCH</t>
  </si>
  <si>
    <t>d.rauch@laposte.net</t>
  </si>
  <si>
    <t>49 RUE DE LA CALADE</t>
  </si>
  <si>
    <t>RAUZY</t>
  </si>
  <si>
    <t>lnc34@hotmail.fr</t>
  </si>
  <si>
    <t>6 IMPASSE AMANS MARQUES</t>
  </si>
  <si>
    <t>RAVIER</t>
  </si>
  <si>
    <t>philippe.ravier34@orange.fr</t>
  </si>
  <si>
    <t>REA</t>
  </si>
  <si>
    <t>04 67 70 04 19</t>
  </si>
  <si>
    <t>Voisine Mr Fratangello</t>
  </si>
  <si>
    <t>REBOUL</t>
  </si>
  <si>
    <t>tommy.reboul@libertysurf.fr</t>
  </si>
  <si>
    <t>185 impasse des paquerettes</t>
  </si>
  <si>
    <t>185 IMPASSE DES PAQUERETTES</t>
  </si>
  <si>
    <t>REBOUL GILBERT</t>
  </si>
  <si>
    <t>94 RUE DE CHESSEURS</t>
  </si>
  <si>
    <t>REDO</t>
  </si>
  <si>
    <t>REMAHENINA RANAIVO</t>
  </si>
  <si>
    <t>LOTISSEMENT LA BOISSIERE</t>
  </si>
  <si>
    <t>RENARD</t>
  </si>
  <si>
    <t>MJCARAVA@GMAIL.COM</t>
  </si>
  <si>
    <t>4 IMPASSE LEON BLUM</t>
  </si>
  <si>
    <t>RENAUDIER</t>
  </si>
  <si>
    <t>10 PLACE ALFONSE DAUDET</t>
  </si>
  <si>
    <t>RENOUARD</t>
  </si>
  <si>
    <t>barthelemy.renouard@gmail.com</t>
  </si>
  <si>
    <t>311 CHEMIN DE L'HIRONDELLE</t>
  </si>
  <si>
    <t>RENOUIS</t>
  </si>
  <si>
    <t>elascap39@hotmail.fr</t>
  </si>
  <si>
    <t>REY</t>
  </si>
  <si>
    <t>0632781350 (femme)</t>
  </si>
  <si>
    <t>2 ALLEE COURNOISE</t>
  </si>
  <si>
    <t>REY JEROME</t>
  </si>
  <si>
    <t>PARC RESIDENTIEL DE MASSANE</t>
  </si>
  <si>
    <t>REY MICHEL</t>
  </si>
  <si>
    <t>266 RUE DES CARRIERES</t>
  </si>
  <si>
    <t>REYBILLET</t>
  </si>
  <si>
    <t>nicolas.reybillet@free.fr</t>
  </si>
  <si>
    <t>13 LOT. LE CROS DE NADAL</t>
  </si>
  <si>
    <t>REYMOND OLIVIER</t>
  </si>
  <si>
    <t>95 RUE DU PEYROU</t>
  </si>
  <si>
    <t>REZKALLAH HASSEN</t>
  </si>
  <si>
    <t>fprrezkallah@free.fr</t>
  </si>
  <si>
    <t>223 RUE PAUL CEZANNE</t>
  </si>
  <si>
    <t>RIBEIRO</t>
  </si>
  <si>
    <t>RIBES</t>
  </si>
  <si>
    <t>charlotte.ribes@gmail.com</t>
  </si>
  <si>
    <t>RICARDO TORRES</t>
  </si>
  <si>
    <t>11 RUE DES MICOCOULIER</t>
  </si>
  <si>
    <t>RICCI TARTIVEL FRANCOIS</t>
  </si>
  <si>
    <t>26 RUE DU PETIT CANAL</t>
  </si>
  <si>
    <t>RICCIO</t>
  </si>
  <si>
    <t>18 RUE JEAN LURCAT</t>
  </si>
  <si>
    <t>RICCIO SOPHIE</t>
  </si>
  <si>
    <t>RICHAUMME</t>
  </si>
  <si>
    <t>11 avenue des apollons</t>
  </si>
  <si>
    <t>RICO JEAN LOUIS</t>
  </si>
  <si>
    <t>5 IMPASSE DE TAMARIS</t>
  </si>
  <si>
    <t>RICORDEAU</t>
  </si>
  <si>
    <t>06 25 90 11 69</t>
  </si>
  <si>
    <t>RICOUS ROLAND</t>
  </si>
  <si>
    <t>04 67 87 03 20</t>
  </si>
  <si>
    <t>26 RUE DU MOCADOU</t>
  </si>
  <si>
    <t>RICQ Cécile</t>
  </si>
  <si>
    <t>5 impasse des Tamaris</t>
  </si>
  <si>
    <t>RICQ JEAN LOUIS</t>
  </si>
  <si>
    <t>04 34 00 64 62</t>
  </si>
  <si>
    <t>5 IMPASSE DES TAMARIS</t>
  </si>
  <si>
    <t>RIEUSSET PATRICK</t>
  </si>
  <si>
    <t>06 32 27 56 03</t>
  </si>
  <si>
    <t>56 CHEMIN DE MONTAUD</t>
  </si>
  <si>
    <t>SAINT MEDARD EN JALLES</t>
  </si>
  <si>
    <t>RIFATERRA FABIENNE</t>
  </si>
  <si>
    <t>883 AVENUE DES SOPHORAS</t>
  </si>
  <si>
    <t>RIGAL JEAN PIERRE</t>
  </si>
  <si>
    <t>04 67 86 76 32</t>
  </si>
  <si>
    <t>6 RUE PAUL VALERY</t>
  </si>
  <si>
    <t>RIOU</t>
  </si>
  <si>
    <t>0687510166 mari</t>
  </si>
  <si>
    <t>0782340925 femme</t>
  </si>
  <si>
    <t>CHEMIN DES OLIVETTES</t>
  </si>
  <si>
    <t>RIZZO Luc</t>
  </si>
  <si>
    <t>rizzo.luc@orange.fR</t>
  </si>
  <si>
    <t>3 rue Albert Camus</t>
  </si>
  <si>
    <t>RIZZO YVONNE</t>
  </si>
  <si>
    <t>33 RUE DES ALPIN</t>
  </si>
  <si>
    <t>ANNECY</t>
  </si>
  <si>
    <t>ROBERT Baptiste</t>
  </si>
  <si>
    <t>Robert fassy</t>
  </si>
  <si>
    <t>ROBERT JACQUES</t>
  </si>
  <si>
    <t>24 RUE HAUTE DE LA COLLINE</t>
  </si>
  <si>
    <t>ROBIN</t>
  </si>
  <si>
    <t>72 rue des frères lumières</t>
  </si>
  <si>
    <t>ROCHE</t>
  </si>
  <si>
    <t>06 99 79 42 20</t>
  </si>
  <si>
    <t>chrisvigny@yahoo.fr</t>
  </si>
  <si>
    <t>3 ALLEE DU SOLEIL COUCHANT</t>
  </si>
  <si>
    <t>stouf38@free.fr</t>
  </si>
  <si>
    <t>92 IMPASSE DU PIOCH DE LABAT</t>
  </si>
  <si>
    <t>ROCHE Serge</t>
  </si>
  <si>
    <t>ROCHELET</t>
  </si>
  <si>
    <t>marcelo1936@neuf.fr</t>
  </si>
  <si>
    <t>34 impasse la fontaine</t>
  </si>
  <si>
    <t>ROCHER</t>
  </si>
  <si>
    <t>eve.rocher@wanadoo.fr</t>
  </si>
  <si>
    <t>287 ROUTE DU LIROU</t>
  </si>
  <si>
    <t>ROCHER CLAUDINE</t>
  </si>
  <si>
    <t>6 LOTISSEMENT LES CHENES</t>
  </si>
  <si>
    <t>ROCHETTE</t>
  </si>
  <si>
    <t>4 PLAN DU PERDIGAL</t>
  </si>
  <si>
    <t>RODIER LUCIEN</t>
  </si>
  <si>
    <t>04 67 86 65 22</t>
  </si>
  <si>
    <t>17 AVENUE DE RESTINCLIERES</t>
  </si>
  <si>
    <t>RODRIGUE</t>
  </si>
  <si>
    <t>85 CHEMIN DES CANTAMERE</t>
  </si>
  <si>
    <t>RODRIGUES José</t>
  </si>
  <si>
    <t>ent.josé.rodrigues@free.fr</t>
  </si>
  <si>
    <t>1 impasse Jacques Prévert</t>
  </si>
  <si>
    <t>Rodriguez</t>
  </si>
  <si>
    <t>chris_rodriguez@hotmail.com</t>
  </si>
  <si>
    <t>4 avenue d'unterschleissheim</t>
  </si>
  <si>
    <t>ROGER GREGORY</t>
  </si>
  <si>
    <t>06 69 67 72 23</t>
  </si>
  <si>
    <t>1151 ROUTE DE LUNEL</t>
  </si>
  <si>
    <t>ROHELLEC</t>
  </si>
  <si>
    <t>ROI SEVERINE</t>
  </si>
  <si>
    <t>ROLLER</t>
  </si>
  <si>
    <t>06 19 57 48 65</t>
  </si>
  <si>
    <t>06 98 24 09 13</t>
  </si>
  <si>
    <t>ritrlr34@gmail.com</t>
  </si>
  <si>
    <t>336 ROUTE DES CEVENNES</t>
  </si>
  <si>
    <t>ROMERO</t>
  </si>
  <si>
    <t>0607522902 MARI</t>
  </si>
  <si>
    <t>0689306867 femme</t>
  </si>
  <si>
    <t>jeanluc.romero@hotmail.com</t>
  </si>
  <si>
    <t>2 PLACE DU VERGERS</t>
  </si>
  <si>
    <t>romeroalexandre@hotmail.fr</t>
  </si>
  <si>
    <t>ROMIEU</t>
  </si>
  <si>
    <t>0633(80ou90)7200</t>
  </si>
  <si>
    <t>sylvainromieu@hotmail.com</t>
  </si>
  <si>
    <t>8 impasse du val de teyran</t>
  </si>
  <si>
    <t>RONDEAU CHRISTIANE</t>
  </si>
  <si>
    <t>04 67 86 54 99</t>
  </si>
  <si>
    <t>kyron34400@hotmail.fr</t>
  </si>
  <si>
    <t>117 RUE DE ALLIZIOS</t>
  </si>
  <si>
    <t>ROSSI</t>
  </si>
  <si>
    <t>rossimarion@live.com</t>
  </si>
  <si>
    <t>ROUAH Albert</t>
  </si>
  <si>
    <t>06 63 59 74 27</t>
  </si>
  <si>
    <t>a.rouah@free.fr</t>
  </si>
  <si>
    <t>Domaine du golf</t>
  </si>
  <si>
    <t>ROUGELET</t>
  </si>
  <si>
    <t>rougeletdidier@gmail.com</t>
  </si>
  <si>
    <t>ROUGET</t>
  </si>
  <si>
    <t>06 84 37 69 40</t>
  </si>
  <si>
    <t>estelle_rateau@hotmail.com</t>
  </si>
  <si>
    <t>2 BIS RUE DU MISTRAL</t>
  </si>
  <si>
    <t>ROUILLE ROBERT</t>
  </si>
  <si>
    <t>06 14 03 32 05</t>
  </si>
  <si>
    <t>robert.rouille@orange.fr</t>
  </si>
  <si>
    <t>24 AVENUE DES SOPHORAS</t>
  </si>
  <si>
    <t>ROUJON MASTINE</t>
  </si>
  <si>
    <t>06 11 70 54 79</t>
  </si>
  <si>
    <t>04 67 16 41 13</t>
  </si>
  <si>
    <t>6 CHEMINS DES ECOLIERS</t>
  </si>
  <si>
    <t>Roumec</t>
  </si>
  <si>
    <t>proumec@sfr.fr</t>
  </si>
  <si>
    <t>ROUQUET</t>
  </si>
  <si>
    <t>sergeetlucette@hotmail.fr</t>
  </si>
  <si>
    <t>10 RUE DES PERDRIX</t>
  </si>
  <si>
    <t>BALARUC LES BAINS</t>
  </si>
  <si>
    <t>ROUSSEAU JACQUES</t>
  </si>
  <si>
    <t>171 RUE DES MOISSONS</t>
  </si>
  <si>
    <t>ROUSSEAU PASCAL</t>
  </si>
  <si>
    <t>ROUSSEY</t>
  </si>
  <si>
    <t>258 RUE ARMAND LUNEL</t>
  </si>
  <si>
    <t>ROUSSOULY JEAN BAPTISTE</t>
  </si>
  <si>
    <t>1 RUE DU PETIT CANAL</t>
  </si>
  <si>
    <t>ROUVEILROL DANIEL</t>
  </si>
  <si>
    <t>8 B RUE DU BALCON ROND</t>
  </si>
  <si>
    <t>ROUVEIROL DANIEL</t>
  </si>
  <si>
    <t>ROUVEL FLORIAN</t>
  </si>
  <si>
    <t>florian.rouvel@gmail.com</t>
  </si>
  <si>
    <t>26 RUE DES ARBOUSIERS</t>
  </si>
  <si>
    <t>ROUVIER</t>
  </si>
  <si>
    <t>06 74 70 22 02</t>
  </si>
  <si>
    <t>206 RUE DES MOISSON</t>
  </si>
  <si>
    <t>ROUVIERE</t>
  </si>
  <si>
    <t>288 chemin de garisson</t>
  </si>
  <si>
    <t>RUBIO FRANCOIS</t>
  </si>
  <si>
    <t>06 67 81 30 59</t>
  </si>
  <si>
    <t>23 RUE CANTAGRILS</t>
  </si>
  <si>
    <t>RUELLE JEAN</t>
  </si>
  <si>
    <t>70 RUE DE L EPI</t>
  </si>
  <si>
    <t>RUIZ MARCEL</t>
  </si>
  <si>
    <t>09 50 23 40 77</t>
  </si>
  <si>
    <t>4 RUE CLOS DE L AQUEDUC</t>
  </si>
  <si>
    <t>RUIZ MARIE CLAUDE</t>
  </si>
  <si>
    <t>RUMEAU</t>
  </si>
  <si>
    <t>6 RUE SALVADOR</t>
  </si>
  <si>
    <t>RUMIAC CLAUDETTE</t>
  </si>
  <si>
    <t>06 62 54 53 34</t>
  </si>
  <si>
    <t>04 67 70 32 05</t>
  </si>
  <si>
    <t>29 IMPASSE DU BERANGE</t>
  </si>
  <si>
    <t>RUNIAC</t>
  </si>
  <si>
    <t>SABOUL</t>
  </si>
  <si>
    <t>54 RUE ESTELLE</t>
  </si>
  <si>
    <t>SADEKI GERARD</t>
  </si>
  <si>
    <t>06 68 34 60 23</t>
  </si>
  <si>
    <t>gerardsadeki@orange.fr</t>
  </si>
  <si>
    <t>15 RUE JEAN LURCAT</t>
  </si>
  <si>
    <t>SADOUDI KARIM</t>
  </si>
  <si>
    <t>47 CHEMIN DE L OTROI</t>
  </si>
  <si>
    <t>LA TOUR EN JAREZ</t>
  </si>
  <si>
    <t>SAHUGUET</t>
  </si>
  <si>
    <t>5 AVENUE DU PLAN D'AILAS</t>
  </si>
  <si>
    <t>SAINTS JOURS MICHEL</t>
  </si>
  <si>
    <t>06 72 57 74 72</t>
  </si>
  <si>
    <t>viviane.saintsjours@orange.fr</t>
  </si>
  <si>
    <t>25 BIS CHEMIN DE L ECLAIR</t>
  </si>
  <si>
    <t>SALAS MODESTE</t>
  </si>
  <si>
    <t>04 67 86 21 76</t>
  </si>
  <si>
    <t>modeste.salas@gmail.com</t>
  </si>
  <si>
    <t>132 RUE CLAIR SOLEIL</t>
  </si>
  <si>
    <t>SALAVILLE JEAN MARC</t>
  </si>
  <si>
    <t>GABRIAC</t>
  </si>
  <si>
    <t>SALAVY</t>
  </si>
  <si>
    <t>valiennefleur@hotmail.fr</t>
  </si>
  <si>
    <t>1 RUE DE LA PLANE</t>
  </si>
  <si>
    <t>SALGUES</t>
  </si>
  <si>
    <t>35 RUE DU PARC</t>
  </si>
  <si>
    <t>SALLES</t>
  </si>
  <si>
    <t>berline.salles@free.fr</t>
  </si>
  <si>
    <t>76 RUE FREDERIC MISTRAL</t>
  </si>
  <si>
    <t>SALLES BERNARD</t>
  </si>
  <si>
    <t>SALTIEL</t>
  </si>
  <si>
    <t>10 PLACE PAUL DOUMER</t>
  </si>
  <si>
    <t>SALVAGNAC</t>
  </si>
  <si>
    <t>SALVATORE</t>
  </si>
  <si>
    <t>SALZE ALEM</t>
  </si>
  <si>
    <t>09 77 33 99 25</t>
  </si>
  <si>
    <t>04 67 87 99 77</t>
  </si>
  <si>
    <t>61 RUE DU TRIDENT</t>
  </si>
  <si>
    <t>SAMBLAT</t>
  </si>
  <si>
    <t>c.samblat@hotmail.fr</t>
  </si>
  <si>
    <t>SANCHEZ</t>
  </si>
  <si>
    <t>MIREVAL</t>
  </si>
  <si>
    <t>SANCHEZ CLAUDE</t>
  </si>
  <si>
    <t>04 67 86 60 73</t>
  </si>
  <si>
    <t>4 RUE PAUL VESSIERE</t>
  </si>
  <si>
    <t>SANCHEZ JONATHAN</t>
  </si>
  <si>
    <t>1 ALLEE DU CABERNET</t>
  </si>
  <si>
    <t>SANGUINET</t>
  </si>
  <si>
    <t>christian.sanguinet@free.fr</t>
  </si>
  <si>
    <t>17 bis chemin du ceinturon</t>
  </si>
  <si>
    <t>SANIE</t>
  </si>
  <si>
    <t>6 RUE DE L ECOLE REPUBLICAINE</t>
  </si>
  <si>
    <t>SANTENAC</t>
  </si>
  <si>
    <t>SANTINI</t>
  </si>
  <si>
    <t>SARL BATICO</t>
  </si>
  <si>
    <t>270 CHEMIN DE PROVENCE</t>
  </si>
  <si>
    <t>SARL HISTOIRE DE PAIN</t>
  </si>
  <si>
    <t>105 RUE DES COLOMBIERS</t>
  </si>
  <si>
    <t>SARL STRATEGES ORGANISATION</t>
  </si>
  <si>
    <t>18 RUE DANTON</t>
  </si>
  <si>
    <t>VOIRON</t>
  </si>
  <si>
    <t>SARMIENTO RICHARD</t>
  </si>
  <si>
    <t>06 22 44 86 37</t>
  </si>
  <si>
    <t>richardsarmiento@orange.fr</t>
  </si>
  <si>
    <t>SARRAUTE</t>
  </si>
  <si>
    <t>3 RUE DU MOUSCADOU</t>
  </si>
  <si>
    <t>SAUAIRE</t>
  </si>
  <si>
    <t>06 70 53 75 35</t>
  </si>
  <si>
    <t>40 RUE DU GRENACHE</t>
  </si>
  <si>
    <t>SAUGUET</t>
  </si>
  <si>
    <t>04 67 70 20 63</t>
  </si>
  <si>
    <t>2 BIS RUE DE L'ANCIEN CIMETIER</t>
  </si>
  <si>
    <t>SAUL VERONIQUE</t>
  </si>
  <si>
    <t>veronique.saul@rtl2.fr</t>
  </si>
  <si>
    <t>CHEMIN DE BASSOLE</t>
  </si>
  <si>
    <t>FAUGERES</t>
  </si>
  <si>
    <t>SAURAT FRANCIS</t>
  </si>
  <si>
    <t>265 RUE DE L ARGILE</t>
  </si>
  <si>
    <t>SAURY ROGER</t>
  </si>
  <si>
    <t>25 ENCLOS BLAISE PASCAL</t>
  </si>
  <si>
    <t>SAUVAGEAOT CECILE</t>
  </si>
  <si>
    <t>30 RUE ROLAND</t>
  </si>
  <si>
    <t>SAUVAIRE</t>
  </si>
  <si>
    <t>marc.sauvaire@sfr.fr</t>
  </si>
  <si>
    <t>SAYEGH</t>
  </si>
  <si>
    <t>toubabouss@gmail.com</t>
  </si>
  <si>
    <t>212 RUE PHILIPPE CASTAN</t>
  </si>
  <si>
    <t>SCANZI</t>
  </si>
  <si>
    <t>SCHLOESING AGNES</t>
  </si>
  <si>
    <t>5 RUE DE L EURE</t>
  </si>
  <si>
    <t>PARIS</t>
  </si>
  <si>
    <t>SCHMIDIR</t>
  </si>
  <si>
    <t>SCHMITTER</t>
  </si>
  <si>
    <t>sandrine.schmitter@sfr.fr</t>
  </si>
  <si>
    <t>20 rue des vignes</t>
  </si>
  <si>
    <t>SCHNEIDER</t>
  </si>
  <si>
    <t>7 RUE DES CHENES</t>
  </si>
  <si>
    <t>SEBBAK</t>
  </si>
  <si>
    <t>labo-luxceram@orange.fr</t>
  </si>
  <si>
    <t>140 allee des thermes</t>
  </si>
  <si>
    <t>SEBIRE GILLES</t>
  </si>
  <si>
    <t>04 67 86 81 28</t>
  </si>
  <si>
    <t>sebire.gilles@neuf.fr</t>
  </si>
  <si>
    <t>93 RUE DES ALBIZIAS</t>
  </si>
  <si>
    <t>SEGUI BERNARD</t>
  </si>
  <si>
    <t>04 67 86 46 35</t>
  </si>
  <si>
    <t>5 LOT LE COQUILLON</t>
  </si>
  <si>
    <t>SEGUIN</t>
  </si>
  <si>
    <t>04 67 70 08 17</t>
  </si>
  <si>
    <t>8 IMPASSE JEAN VILAR</t>
  </si>
  <si>
    <t>SEGUY GUY</t>
  </si>
  <si>
    <t>04 67 86 38 06</t>
  </si>
  <si>
    <t>seguyfamily@hotmail.fr</t>
  </si>
  <si>
    <t>120 CHEMIN DU BOURGIDOU</t>
  </si>
  <si>
    <t>SEI</t>
  </si>
  <si>
    <t>06 80 48 52 16</t>
  </si>
  <si>
    <t>sci.cei34740@gmail.com</t>
  </si>
  <si>
    <t>27 RUE DE LA CADOULE</t>
  </si>
  <si>
    <t>SELLES NICOLAS</t>
  </si>
  <si>
    <t>valergues.terrassement@gmail.</t>
  </si>
  <si>
    <t>CHEMIN DE SAINTE COLOMBE</t>
  </si>
  <si>
    <t>Senegas</t>
  </si>
  <si>
    <t>fabien.senegas@orange.fr</t>
  </si>
  <si>
    <t>SERANE</t>
  </si>
  <si>
    <t>magueloneserane@orange.fr</t>
  </si>
  <si>
    <t>78 RUE DU TRIDENT</t>
  </si>
  <si>
    <t>SEROR</t>
  </si>
  <si>
    <t>mickael.seror@gmail.com</t>
  </si>
  <si>
    <t>Residence cantegril batiment 8</t>
  </si>
  <si>
    <t>SERRANO</t>
  </si>
  <si>
    <t>06 09 95 97 48</t>
  </si>
  <si>
    <t>linda@too-it.com</t>
  </si>
  <si>
    <t>370 CHEMIN DES LORGNES</t>
  </si>
  <si>
    <t>sebastien.serrano@yahoo.fr</t>
  </si>
  <si>
    <t>65 impasse du salet</t>
  </si>
  <si>
    <t>Serre</t>
  </si>
  <si>
    <t>Domaine du bosc</t>
  </si>
  <si>
    <t>SERRE</t>
  </si>
  <si>
    <t>DOMAINE DU BOSC</t>
  </si>
  <si>
    <t>SERVENT YVES</t>
  </si>
  <si>
    <t>35 CHEMIN DU TACAUDIN</t>
  </si>
  <si>
    <t>SEVA</t>
  </si>
  <si>
    <t>04 67 72 62 84</t>
  </si>
  <si>
    <t>4 RUE DU LEVANT</t>
  </si>
  <si>
    <t>Sferlazza</t>
  </si>
  <si>
    <t>SIAGH (Yoram voisin)</t>
  </si>
  <si>
    <t>SIAGH JEAN LOUIS</t>
  </si>
  <si>
    <t>06 23 80 13 62</t>
  </si>
  <si>
    <t>jlsia@wanadoo.fr</t>
  </si>
  <si>
    <t>48 RUE FERNAND MARIOGE</t>
  </si>
  <si>
    <t>SICARD</t>
  </si>
  <si>
    <t>24 RUE DE LA CADOULE</t>
  </si>
  <si>
    <t>SICRE</t>
  </si>
  <si>
    <t>corrine.sicre@orange.fr</t>
  </si>
  <si>
    <t>84 RUE CANTAGRILS</t>
  </si>
  <si>
    <t>Silvestre</t>
  </si>
  <si>
    <t>franck-silvestre@orange.fr</t>
  </si>
  <si>
    <t>SILVESTRE</t>
  </si>
  <si>
    <t>seb.silvestre@hotmail.fr</t>
  </si>
  <si>
    <t>SIMON JENN</t>
  </si>
  <si>
    <t>simonjenn82@gmail.com</t>
  </si>
  <si>
    <t>4 rue du Maupieu</t>
  </si>
  <si>
    <t>SIMONNET</t>
  </si>
  <si>
    <t>06 72 08 65 08</t>
  </si>
  <si>
    <t>g-simonnet@orange.fr</t>
  </si>
  <si>
    <t>8 RUE DES JONQUILLES</t>
  </si>
  <si>
    <t>SIMS</t>
  </si>
  <si>
    <t>04 34 11 29 50</t>
  </si>
  <si>
    <t>5 RUE DES CORONILLES</t>
  </si>
  <si>
    <t>SIRVENT</t>
  </si>
  <si>
    <t>06 15 42 23 39</t>
  </si>
  <si>
    <t>jean.luc.sirvent@gmail.com</t>
  </si>
  <si>
    <t>SLAMA</t>
  </si>
  <si>
    <t>SLANG</t>
  </si>
  <si>
    <t>slang@cg34.fr</t>
  </si>
  <si>
    <t>11 rue François Dezeuze</t>
  </si>
  <si>
    <t>SOARES</t>
  </si>
  <si>
    <t>ricosoares94@gmail.com</t>
  </si>
  <si>
    <t>320 CHEMIN DE LA BERGERIE</t>
  </si>
  <si>
    <t>SOAVI YVES</t>
  </si>
  <si>
    <t>04 67 86 78 95</t>
  </si>
  <si>
    <t>LIEU DIT GARRISSON</t>
  </si>
  <si>
    <t>SOBIERAJEWICZ</t>
  </si>
  <si>
    <t>anthonytlse@yahoo.fr</t>
  </si>
  <si>
    <t>SOLER</t>
  </si>
  <si>
    <t>04 67 70 00 04</t>
  </si>
  <si>
    <t>2 DES TERRASSE ENSOLEILLE</t>
  </si>
  <si>
    <t>soler.thirry849@orange.fr</t>
  </si>
  <si>
    <t>SOUBIRON ALBERIC</t>
  </si>
  <si>
    <t>04 66 80 97 74</t>
  </si>
  <si>
    <t>199 RUE DU DOMAINE DU MAS</t>
  </si>
  <si>
    <t>SOUDES JEAN PIERRE</t>
  </si>
  <si>
    <t>218 CHEMIN DES CAZALS</t>
  </si>
  <si>
    <t>SOUES</t>
  </si>
  <si>
    <t>jpsoues@maint-control.com</t>
  </si>
  <si>
    <t>218 chemin des cazals</t>
  </si>
  <si>
    <t>SOUKHMANI</t>
  </si>
  <si>
    <t>soukhmani.mo@gmail.com</t>
  </si>
  <si>
    <t>3 RUE DE LA FONT</t>
  </si>
  <si>
    <t>SOULIER JEAN PIERRE</t>
  </si>
  <si>
    <t>425 ROUTE DU PONT DE L HOPITAL</t>
  </si>
  <si>
    <t>SOUQUET JACQUES</t>
  </si>
  <si>
    <t>06 75 93 04 98</t>
  </si>
  <si>
    <t>jacquessouquet@yahoo.fr</t>
  </si>
  <si>
    <t>620 CHEMIN DE MONTPELLIER</t>
  </si>
  <si>
    <t>SOYEUX</t>
  </si>
  <si>
    <t>2 LOTISSEMENT CLOS LA FONTAINE</t>
  </si>
  <si>
    <t>SPINA SERAPHINE</t>
  </si>
  <si>
    <t>STIEBER SABINE</t>
  </si>
  <si>
    <t>06 33 83 56 82</t>
  </si>
  <si>
    <t>sabine.stieber@hotmail.fr</t>
  </si>
  <si>
    <t>15 RUE DES TOURNESOLS</t>
  </si>
  <si>
    <t>STOCKMANN</t>
  </si>
  <si>
    <t>8 RUE MARCEL PAGNOL</t>
  </si>
  <si>
    <t>STREIFF</t>
  </si>
  <si>
    <t>streiff.raymond@free.fr</t>
  </si>
  <si>
    <t>12 RUE DES IFS</t>
  </si>
  <si>
    <t>SUBRA</t>
  </si>
  <si>
    <t>SUCH FRANCOIS</t>
  </si>
  <si>
    <t>06 10 79 15 14</t>
  </si>
  <si>
    <t>130 CHEMIN DU BOURGIDOU</t>
  </si>
  <si>
    <t>SUTILS</t>
  </si>
  <si>
    <t>a.sutils@sfr.fr</t>
  </si>
  <si>
    <t>234 rue st estève</t>
  </si>
  <si>
    <t>SUTRA</t>
  </si>
  <si>
    <t>nicole.divoux.sutra@orange.fr</t>
  </si>
  <si>
    <t>2 LES GARRIGUES II</t>
  </si>
  <si>
    <t>SUTTEL</t>
  </si>
  <si>
    <t>SYLVESTRE</t>
  </si>
  <si>
    <t>cathysilvestre@hotmail.fr</t>
  </si>
  <si>
    <t>TABIE</t>
  </si>
  <si>
    <t>susan.tabie@gmail.com</t>
  </si>
  <si>
    <t>1 CHEMIN DE CASTAGNE</t>
  </si>
  <si>
    <t>CARLENCAS</t>
  </si>
  <si>
    <t>TAINOFF</t>
  </si>
  <si>
    <t>22 LES HAUT DE BAILLARGUES</t>
  </si>
  <si>
    <t>TALAGRAND</t>
  </si>
  <si>
    <t>aurelien-talagrand@wanadoo.fr</t>
  </si>
  <si>
    <t>99 rue des palombes</t>
  </si>
  <si>
    <t>TANSI</t>
  </si>
  <si>
    <t>reclatansi@hotmail.fr</t>
  </si>
  <si>
    <t>8 PLACE LINO VENTURA</t>
  </si>
  <si>
    <t>TAORMINA JEAN PIERRE</t>
  </si>
  <si>
    <t>53 RUE DU MOULIN DE NESTOU</t>
  </si>
  <si>
    <t>TCHATO</t>
  </si>
  <si>
    <t>07 78 02 24 89</t>
  </si>
  <si>
    <t>11 ALLE LEON CORDES</t>
  </si>
  <si>
    <t>TEALDI LUC</t>
  </si>
  <si>
    <t>60 PLACE RENE ALZAS</t>
  </si>
  <si>
    <t>TEMSTET CORINNE</t>
  </si>
  <si>
    <t>corinnetemstet@wanadoo.fr</t>
  </si>
  <si>
    <t>24 RUE DES JONQUILLES</t>
  </si>
  <si>
    <t>TEROL</t>
  </si>
  <si>
    <t>terol_gilbert@orange.fr</t>
  </si>
  <si>
    <t>18 rue de la clairiere</t>
  </si>
  <si>
    <t>TERRASSOUX</t>
  </si>
  <si>
    <t>yoan.terrassoux@hotmail.fr</t>
  </si>
  <si>
    <t>409 RUE PAUL CEZANNE</t>
  </si>
  <si>
    <t>TEYSSERYRE JEAN BASTIDE</t>
  </si>
  <si>
    <t>06 25 04 27 84</t>
  </si>
  <si>
    <t>jb.teysseyre@free.fr</t>
  </si>
  <si>
    <t>TEYSSIER</t>
  </si>
  <si>
    <t>06 10 61 41 62</t>
  </si>
  <si>
    <t>540 Rue Metairie de Caysset</t>
  </si>
  <si>
    <t>THEREAU</t>
  </si>
  <si>
    <t>thereau_jerome@yahoo.fr</t>
  </si>
  <si>
    <t>1 impasse georges quynemer</t>
  </si>
  <si>
    <t>THERET</t>
  </si>
  <si>
    <t>THERET DANIEL</t>
  </si>
  <si>
    <t>3 IMPASSE GEORGES BIZET</t>
  </si>
  <si>
    <t>THEROND CHAPEL JOCELYNE</t>
  </si>
  <si>
    <t>MAS DE GOURDOU</t>
  </si>
  <si>
    <t>THEROUD JOSELINE</t>
  </si>
  <si>
    <t>04 67 55 30 45</t>
  </si>
  <si>
    <t>jtheroud@masgourdou.com</t>
  </si>
  <si>
    <t>MAS GOURDOU</t>
  </si>
  <si>
    <t>THEVENON</t>
  </si>
  <si>
    <t>thevenon.stephann@orange.fr</t>
  </si>
  <si>
    <t>Rue des parades</t>
  </si>
  <si>
    <t>VILLENEUVE LES MAGUELONE</t>
  </si>
  <si>
    <t>THIEULE (leila)</t>
  </si>
  <si>
    <t>leilathieule@free.fr</t>
  </si>
  <si>
    <t>7 BOULEVARD DE LA PERRUQUE</t>
  </si>
  <si>
    <t>THIEVET</t>
  </si>
  <si>
    <t>THINES</t>
  </si>
  <si>
    <t>philippethines@hotmail.com</t>
  </si>
  <si>
    <t>6 RUE FRANCIS GARNIER</t>
  </si>
  <si>
    <t>THIRIAT</t>
  </si>
  <si>
    <t>helenetfr@yahoo.fr</t>
  </si>
  <si>
    <t>THOMA BRADITCH</t>
  </si>
  <si>
    <t>06.62.06.90.87</t>
  </si>
  <si>
    <t>athoma34@gmail.com</t>
  </si>
  <si>
    <t>THOMAS ANNE SOPHIE</t>
  </si>
  <si>
    <t>219 CHEMIN DES GENETS</t>
  </si>
  <si>
    <t>THOMIN</t>
  </si>
  <si>
    <t>16 RUE DES ARBOUSIERS</t>
  </si>
  <si>
    <t>THOUZELLIER FREDERIC</t>
  </si>
  <si>
    <t>18 RUE DE LA JONCASSE</t>
  </si>
  <si>
    <t>TIBALD ROLAND</t>
  </si>
  <si>
    <t>2 RUE DES COMBES</t>
  </si>
  <si>
    <t>TIBALT</t>
  </si>
  <si>
    <t>TIERSONNIER</t>
  </si>
  <si>
    <t>tiersonnier@gmail.com</t>
  </si>
  <si>
    <t>2 rue du Clos de l'Aqueduc</t>
  </si>
  <si>
    <t>TIRON</t>
  </si>
  <si>
    <t>TISSOT Olivier</t>
  </si>
  <si>
    <t>olivier.tissot@hotmail.fr</t>
  </si>
  <si>
    <t>TOIRON SERGE</t>
  </si>
  <si>
    <t>159 AVENUE DU PETIT NICE</t>
  </si>
  <si>
    <t>TOMA NALES THIERRY</t>
  </si>
  <si>
    <t>44 RUE JEAN LURCAT</t>
  </si>
  <si>
    <t>TONGI</t>
  </si>
  <si>
    <t>97 RUE DU RIEUTOR</t>
  </si>
  <si>
    <t>TORDJMANN CHARLES</t>
  </si>
  <si>
    <t>80 BD FREDERIC MISTRAL</t>
  </si>
  <si>
    <t>TOREGROSA DENIS</t>
  </si>
  <si>
    <t>LOT LE FENOUILLET</t>
  </si>
  <si>
    <t>TORRECILLA</t>
  </si>
  <si>
    <t>TORREGROSA DENIS</t>
  </si>
  <si>
    <t>LOT LE FNEOUILLET</t>
  </si>
  <si>
    <t>TORTAJADE DAVID</t>
  </si>
  <si>
    <t>LES VIGNES DU CHATEAU</t>
  </si>
  <si>
    <t>TOSI RAPHAEL</t>
  </si>
  <si>
    <t>raphael05@hotmail.com</t>
  </si>
  <si>
    <t>391 RUE DE L'AVENIR</t>
  </si>
  <si>
    <t>TOUAT</t>
  </si>
  <si>
    <t>less-34@hotmail.fr</t>
  </si>
  <si>
    <t>256 RUE DU BASSIN</t>
  </si>
  <si>
    <t>TOUJAS JEAN PIERRE</t>
  </si>
  <si>
    <t>jptoujas@hotmail.fr</t>
  </si>
  <si>
    <t>405 CHEMIN DE CALAIS</t>
  </si>
  <si>
    <t>TOUNSI</t>
  </si>
  <si>
    <t>TRAMBOUZE LOUIS</t>
  </si>
  <si>
    <t>604 AVENUE FREDERIC MISTRAL</t>
  </si>
  <si>
    <t>TRAVAILLE</t>
  </si>
  <si>
    <t>travaille.elisabeth@wanadoo.fr</t>
  </si>
  <si>
    <t>9 RUE MARTIN CHOISY</t>
  </si>
  <si>
    <t>TREILLES PIERRE</t>
  </si>
  <si>
    <t>5 RUE DU PARC</t>
  </si>
  <si>
    <t>TREILLET</t>
  </si>
  <si>
    <t>CHEMIN DE LA PRADELAINE</t>
  </si>
  <si>
    <t>LATTES (MAURIN)</t>
  </si>
  <si>
    <t>TRESFELS FRANCOISE</t>
  </si>
  <si>
    <t>102 CHEMIN DE SAINT ANDRE</t>
  </si>
  <si>
    <t>TREVILLOT</t>
  </si>
  <si>
    <t>06 13 08 74 77</t>
  </si>
  <si>
    <t>familytrevillot@free.fr</t>
  </si>
  <si>
    <t>37 rue francois arago</t>
  </si>
  <si>
    <t>TROLEZ</t>
  </si>
  <si>
    <t>pierre.trolez@free.fr</t>
  </si>
  <si>
    <t>61 IMPASSE BISCAN PAS</t>
  </si>
  <si>
    <t>TRONCY</t>
  </si>
  <si>
    <t>53 AVENUE DU PROGRES</t>
  </si>
  <si>
    <t>TRUCHEMENT</t>
  </si>
  <si>
    <t>URTADO FABIENNE</t>
  </si>
  <si>
    <t>04 67 70 99 56</t>
  </si>
  <si>
    <t>14 RUE JEAN BOUSQUET</t>
  </si>
  <si>
    <t>UTTARO JEAN PIERRE</t>
  </si>
  <si>
    <t>jeanpierreuttaro@yahoo.fr</t>
  </si>
  <si>
    <t>SAINT BAUZILLE DE PUTOI</t>
  </si>
  <si>
    <t>VACHEZ</t>
  </si>
  <si>
    <t>15 BIS CHEMIN DE NOTRE DAME</t>
  </si>
  <si>
    <t>VAILLANT</t>
  </si>
  <si>
    <t>13 LOTISSEMENT DES OLIVIERS</t>
  </si>
  <si>
    <t>VERARGUES</t>
  </si>
  <si>
    <t>VAILLE</t>
  </si>
  <si>
    <t>jeanpaul.isabelle@gmail.com</t>
  </si>
  <si>
    <t>24 RUE DE NARBO</t>
  </si>
  <si>
    <t>VALADE</t>
  </si>
  <si>
    <t>frederikvalade@hotmail.fr</t>
  </si>
  <si>
    <t>1 RUE LE TIVOLY</t>
  </si>
  <si>
    <t>MOULES ET BAUCELS</t>
  </si>
  <si>
    <t>VALBOREAN</t>
  </si>
  <si>
    <t>30 IMPASSA DES ACACIAS</t>
  </si>
  <si>
    <t>VALEMBOIS LUDOVIC</t>
  </si>
  <si>
    <t>06 62 65 16 87</t>
  </si>
  <si>
    <t>valembois.ludovic@bbox.fr</t>
  </si>
  <si>
    <t>5 RUE DES MAS DE BAILLARGUES</t>
  </si>
  <si>
    <t>VALERIE</t>
  </si>
  <si>
    <t>VALERO GEORGES</t>
  </si>
  <si>
    <t>315 RUE DU MILLENAIRE</t>
  </si>
  <si>
    <t>VALERO LINDA</t>
  </si>
  <si>
    <t>06 59 42 69 49</t>
  </si>
  <si>
    <t>linda.valero@sfr.fr</t>
  </si>
  <si>
    <t>VALLET</t>
  </si>
  <si>
    <t>13 montée de la lauzière</t>
  </si>
  <si>
    <t>ST CLEMENT</t>
  </si>
  <si>
    <t>VALLET ARIANE</t>
  </si>
  <si>
    <t>06 31 22 34 19</t>
  </si>
  <si>
    <t>04 67 63 09 32</t>
  </si>
  <si>
    <t>ariane.vallet@laposte.net</t>
  </si>
  <si>
    <t>346 RUE DU PIOCH</t>
  </si>
  <si>
    <t>VALLIER</t>
  </si>
  <si>
    <t>jean-gabriel.vallier@orange.f</t>
  </si>
  <si>
    <t>1 IMPASSE DES PINS</t>
  </si>
  <si>
    <t>VASSAL</t>
  </si>
  <si>
    <t>420 RUE DU MILLENAIRE</t>
  </si>
  <si>
    <t>VASSAL NICOLE</t>
  </si>
  <si>
    <t>04 67 70 39 40</t>
  </si>
  <si>
    <t>vassal.nicole@orange.fr</t>
  </si>
  <si>
    <t>4 RUE DE SAINTE COLOMBE</t>
  </si>
  <si>
    <t>Vaze</t>
  </si>
  <si>
    <t>VEDEL</t>
  </si>
  <si>
    <t>3 IMPASSE DES PINS</t>
  </si>
  <si>
    <t>VELOSO</t>
  </si>
  <si>
    <t>christelle.veloso@icloud.com</t>
  </si>
  <si>
    <t>306 rue des aires</t>
  </si>
  <si>
    <t>VELTZ</t>
  </si>
  <si>
    <t>veltz_guillaume@dell.com</t>
  </si>
  <si>
    <t>11 AVENUE ALBERT CAMUS</t>
  </si>
  <si>
    <t>VENANT FRANCOIS</t>
  </si>
  <si>
    <t>236 AVENUE RENE GUIRAUD</t>
  </si>
  <si>
    <t>VENTAJA</t>
  </si>
  <si>
    <t>VERGER</t>
  </si>
  <si>
    <t>31 RUE GASTON BONHEUR</t>
  </si>
  <si>
    <t>VERGNES</t>
  </si>
  <si>
    <t>berange22escargot@wanadoo.fr</t>
  </si>
  <si>
    <t>22 AVENUE DE LAHNTAL</t>
  </si>
  <si>
    <t>damienvergnes77@gmail.com</t>
  </si>
  <si>
    <t>19 IMPASSE DU BASSIN</t>
  </si>
  <si>
    <t>VERNET</t>
  </si>
  <si>
    <t>0684672763 (femme)</t>
  </si>
  <si>
    <t>vernet.andree@yahoo.fr</t>
  </si>
  <si>
    <t>17 rue de l'etang de l'or</t>
  </si>
  <si>
    <t>VERNIERE</t>
  </si>
  <si>
    <t>51 RUE HONORE BALZAC</t>
  </si>
  <si>
    <t>VERONES THIERRY</t>
  </si>
  <si>
    <t>06 25 84 21 99</t>
  </si>
  <si>
    <t>22 AVENUE DE LANTHAL</t>
  </si>
  <si>
    <t>VERQUERA</t>
  </si>
  <si>
    <t>06 29 49 36 41</t>
  </si>
  <si>
    <t>218 rue des frères lumières</t>
  </si>
  <si>
    <t>VESSEIRE</t>
  </si>
  <si>
    <t>vesseire.bertrand@neuf.fr</t>
  </si>
  <si>
    <t>125 RUE DE LA LIBERATION</t>
  </si>
  <si>
    <t>VESSIERE VINCENT</t>
  </si>
  <si>
    <t>06 14 77 50 42</t>
  </si>
  <si>
    <t>vincent.vessiere@orange.fr</t>
  </si>
  <si>
    <t>117 RUE DE LA LIBERATION</t>
  </si>
  <si>
    <t>VEYRUNES</t>
  </si>
  <si>
    <t>0669923434 FEMME</t>
  </si>
  <si>
    <t>0681499223 HOMME</t>
  </si>
  <si>
    <t>8 RUE DU CHATEAU D'EAU</t>
  </si>
  <si>
    <t>Vial</t>
  </si>
  <si>
    <t>VIALAS</t>
  </si>
  <si>
    <t>06 74 39 80 23</t>
  </si>
  <si>
    <t>16 RUE DES POMETIERS</t>
  </si>
  <si>
    <t>VIALLE</t>
  </si>
  <si>
    <t>6 RUE BERNARD BUCHER</t>
  </si>
  <si>
    <t>VIALLESSECHE JEAN-CLAUDE</t>
  </si>
  <si>
    <t>04 67 86 67 46</t>
  </si>
  <si>
    <t>jc.viallesseche@neuf.fr</t>
  </si>
  <si>
    <t>200 AVENUE DU MAS DE BARON</t>
  </si>
  <si>
    <t>VIANAY</t>
  </si>
  <si>
    <t>VICEDO ANDRE</t>
  </si>
  <si>
    <t>04 67 70 10 19</t>
  </si>
  <si>
    <t>andre.vicedo@orange.fr</t>
  </si>
  <si>
    <t>365 RUE DE L'OLIVETTE</t>
  </si>
  <si>
    <t>VICENTE CHRISTIAN</t>
  </si>
  <si>
    <t>04 67 70 29 79</t>
  </si>
  <si>
    <t>vicentech@orange.fr</t>
  </si>
  <si>
    <t>30 RUE CANTAUSSEL</t>
  </si>
  <si>
    <t>VIDAL</t>
  </si>
  <si>
    <t>romain.vidal1@orange.fr</t>
  </si>
  <si>
    <t>270 chemin du Puech de petilla</t>
  </si>
  <si>
    <t>89 IMPASSE BISCAN PAS</t>
  </si>
  <si>
    <t>VIDAL LAURENT</t>
  </si>
  <si>
    <t>(prof.) 0467468875</t>
  </si>
  <si>
    <t>clairan@free.fr</t>
  </si>
  <si>
    <t>55 AVENUE DES CARRIERES</t>
  </si>
  <si>
    <t>VIDAL MARC</t>
  </si>
  <si>
    <t>06 83 10 15 12</t>
  </si>
  <si>
    <t>VIDIL MARC</t>
  </si>
  <si>
    <t>LES RESTANQUES</t>
  </si>
  <si>
    <t>VIE</t>
  </si>
  <si>
    <t>vie.laurence@gmail.com</t>
  </si>
  <si>
    <t>16 rue de lapinède</t>
  </si>
  <si>
    <t>Vié laurence</t>
  </si>
  <si>
    <t>VIEUX</t>
  </si>
  <si>
    <t>5 RUE DU 4 SEPTEMBRE</t>
  </si>
  <si>
    <t>VIGNE (arlette)</t>
  </si>
  <si>
    <t>arlette.vigne@wanadoo.fr</t>
  </si>
  <si>
    <t>562 CORNICHE DE FONTBONNE</t>
  </si>
  <si>
    <t>LODEVE</t>
  </si>
  <si>
    <t>VIGNET</t>
  </si>
  <si>
    <t>449 CHEMIN DE LA LAVANDE</t>
  </si>
  <si>
    <t>VILA DOMINIQUE</t>
  </si>
  <si>
    <t>VILENA</t>
  </si>
  <si>
    <t>l.laranciotta@wanadoo.fr</t>
  </si>
  <si>
    <t>VILIET ANTOINE</t>
  </si>
  <si>
    <t>L AMOURADE</t>
  </si>
  <si>
    <t>VILLEMIN</t>
  </si>
  <si>
    <t>466 CHEMIN DU STADE</t>
  </si>
  <si>
    <t>VILLEMONTE</t>
  </si>
  <si>
    <t>VILLENA</t>
  </si>
  <si>
    <t>VILLENEUVE ROBERT</t>
  </si>
  <si>
    <t>04 67 84 07 74</t>
  </si>
  <si>
    <t>338 RUE DES CADES</t>
  </si>
  <si>
    <t>VILLESECHE JEAN LOUIS</t>
  </si>
  <si>
    <t>2 RUE DES QUATRE VENTS</t>
  </si>
  <si>
    <t>VILLIET ETIENNE</t>
  </si>
  <si>
    <t>VIOLLAIN</t>
  </si>
  <si>
    <t>jeanpierre.viollain@bbox.fr</t>
  </si>
  <si>
    <t>18 RUE DES SORBIERS</t>
  </si>
  <si>
    <t>VISSANTE</t>
  </si>
  <si>
    <t>VITOU YVES</t>
  </si>
  <si>
    <t>07 78 63 09 96</t>
  </si>
  <si>
    <t>LOU MAZET DES REVAIRES</t>
  </si>
  <si>
    <t>VIVIEN</t>
  </si>
  <si>
    <t>jeannine.vivien@9online.fr</t>
  </si>
  <si>
    <t>155 RUE MONTLAUR</t>
  </si>
  <si>
    <t>VOISENEL</t>
  </si>
  <si>
    <t>1 RUE SIMONE SIGNORET</t>
  </si>
  <si>
    <t>VOISY</t>
  </si>
  <si>
    <t>350 CARRIERE OBSCURE</t>
  </si>
  <si>
    <t>LA ROQUE</t>
  </si>
  <si>
    <t>VOUTKLEMNE ERIC</t>
  </si>
  <si>
    <t>48 RUE DU RY DU FABRE</t>
  </si>
  <si>
    <t>VOUTQUENNE</t>
  </si>
  <si>
    <t>eric.voutquenne@free.fr</t>
  </si>
  <si>
    <t>48 rue du puits du fabre</t>
  </si>
  <si>
    <t>VOYER</t>
  </si>
  <si>
    <t>24 CHEMIN DU VERGER</t>
  </si>
  <si>
    <t>VRA</t>
  </si>
  <si>
    <t>WATTEZ CHRISTINE</t>
  </si>
  <si>
    <t>4 IMPASSE DES PINS</t>
  </si>
  <si>
    <t>WEIDER PATRICK</t>
  </si>
  <si>
    <t>a.p.weider@wanadoo.fr</t>
  </si>
  <si>
    <t>1 IMPASSE DES BLEUETS</t>
  </si>
  <si>
    <t>WELLER</t>
  </si>
  <si>
    <t>thbwlr@yahoo.fr</t>
  </si>
  <si>
    <t>885 CHEMIN DE GARISSON</t>
  </si>
  <si>
    <t>WIDLOCHER</t>
  </si>
  <si>
    <t>06 85 41 89 59</t>
  </si>
  <si>
    <t>1 RUE CAUDAS</t>
  </si>
  <si>
    <t>WILLIAM VINCENT</t>
  </si>
  <si>
    <t>06 83 66 54 67</t>
  </si>
  <si>
    <t>william_vincent@hotmail.fr</t>
  </si>
  <si>
    <t>46 RUE DES TROUPES MARINES</t>
  </si>
  <si>
    <t>WILLNER</t>
  </si>
  <si>
    <t>06 86 89 90 77</t>
  </si>
  <si>
    <t>alain.willner@9online.fr</t>
  </si>
  <si>
    <t>5 RUE CROIX DE LA MISSION</t>
  </si>
  <si>
    <t>BOUZIGUES</t>
  </si>
  <si>
    <t>WINTERSTAN</t>
  </si>
  <si>
    <t>18 rue des amaryllis</t>
  </si>
  <si>
    <t>WOZNIEWSKI JEAN</t>
  </si>
  <si>
    <t>549 AVENUE CROIX DE MOUNIE</t>
  </si>
  <si>
    <t>WRAZEN</t>
  </si>
  <si>
    <t>7 rue des coronilles</t>
  </si>
  <si>
    <t>XAVIER</t>
  </si>
  <si>
    <t>YANN</t>
  </si>
  <si>
    <t>YBANEZ</t>
  </si>
  <si>
    <t>06 08 88 56 25 femme</t>
  </si>
  <si>
    <t>louis.ybanez@wanadoo.fr</t>
  </si>
  <si>
    <t>1 avenue du lac</t>
  </si>
  <si>
    <t>YORAM</t>
  </si>
  <si>
    <t>YOUNG</t>
  </si>
  <si>
    <t>ZAMORA PIERRE</t>
  </si>
  <si>
    <t>145 CHEMIN DES LOGNES</t>
  </si>
  <si>
    <t>ZANI MARTIAL</t>
  </si>
  <si>
    <t>06 71 65 45 81</t>
  </si>
  <si>
    <t>254 CHEMIN DES LOGNES</t>
  </si>
  <si>
    <t>ZAZA</t>
  </si>
  <si>
    <t>430 RUE DES ROSES</t>
  </si>
  <si>
    <t>ZERROUKI THIERRY</t>
  </si>
  <si>
    <t>09 54 93 24 44</t>
  </si>
  <si>
    <t>04 99 77 14 63</t>
  </si>
  <si>
    <t>38 AVENUE MONTERONI D ARBIA</t>
  </si>
  <si>
    <t>ZIMMERMANN</t>
  </si>
  <si>
    <t>06 82 01 59 96</t>
  </si>
  <si>
    <t>04 67 87 06 63</t>
  </si>
  <si>
    <t>ZONCA</t>
  </si>
  <si>
    <t>ZORROUKI</t>
  </si>
  <si>
    <t>38 AVENUE MONTERONI D'ARDIA</t>
  </si>
  <si>
    <t>ZOUAOUI</t>
  </si>
  <si>
    <t>10 CHEMIN DES PINS</t>
  </si>
  <si>
    <t>Nom et Prénon</t>
  </si>
  <si>
    <t>Code Client</t>
  </si>
  <si>
    <t>MR</t>
  </si>
  <si>
    <t>Ferreira Silverio</t>
  </si>
  <si>
    <t>479 route de nimes</t>
  </si>
  <si>
    <t>baillargues</t>
  </si>
  <si>
    <t>CommandButton6</t>
  </si>
  <si>
    <t>Valiider sur Devis</t>
  </si>
  <si>
    <t>Private Sub CommandButton6_Click()</t>
  </si>
  <si>
    <t>Sheets("Feuil1").Select</t>
  </si>
  <si>
    <t>Range("E12") = TextBox3.Value</t>
  </si>
  <si>
    <t>Range("E13") = TextBox7.Value</t>
  </si>
  <si>
    <t>Range("E14") = TextBox8.Value</t>
  </si>
  <si>
    <t>Range("G14") = TextBox9.Value</t>
  </si>
  <si>
    <t>Range("E16") = TextBox6.Value</t>
  </si>
  <si>
    <t>Range("E17") = TextBox5.Value</t>
  </si>
  <si>
    <t>TextBox3.Text = ""</t>
  </si>
  <si>
    <t>TextBox7.Text = ""</t>
  </si>
  <si>
    <t>TextBox8.Text = ""</t>
  </si>
  <si>
    <t>TextBox9.Text = ""</t>
  </si>
  <si>
    <t>TextBox6.Text = ""</t>
  </si>
  <si>
    <t>TextBox5.Text = ""</t>
  </si>
  <si>
    <t>End Sub</t>
  </si>
  <si>
    <t>NOM et PRENON du CLIENT</t>
  </si>
  <si>
    <t>SUIVI RESPONSABLE</t>
  </si>
  <si>
    <t/>
  </si>
  <si>
    <t>0664829938</t>
  </si>
  <si>
    <t>0634232582</t>
  </si>
  <si>
    <t>0638946787</t>
  </si>
  <si>
    <t>0631617807</t>
  </si>
  <si>
    <t>0617011274</t>
  </si>
  <si>
    <t>0623893304</t>
  </si>
  <si>
    <t>0641450099</t>
  </si>
  <si>
    <t>0687807139</t>
  </si>
  <si>
    <t>0684175540</t>
  </si>
  <si>
    <t>09480</t>
  </si>
  <si>
    <t>0682122016</t>
  </si>
  <si>
    <t>0668541648</t>
  </si>
  <si>
    <t>0761013463</t>
  </si>
  <si>
    <t>0616962521</t>
  </si>
  <si>
    <t>0467862530</t>
  </si>
  <si>
    <t>0781921252</t>
  </si>
  <si>
    <t>0681244372</t>
  </si>
  <si>
    <t>0603666227</t>
  </si>
  <si>
    <t>0608156859</t>
  </si>
  <si>
    <t>0467871119</t>
  </si>
  <si>
    <t>0633201453</t>
  </si>
  <si>
    <t>0607389220</t>
  </si>
  <si>
    <t>0648782892</t>
  </si>
  <si>
    <t>0607100632</t>
  </si>
  <si>
    <t>0681000373</t>
  </si>
  <si>
    <t>0661452727</t>
  </si>
  <si>
    <t>0467630771</t>
  </si>
  <si>
    <t>0611080345</t>
  </si>
  <si>
    <t>0682436440</t>
  </si>
  <si>
    <t>0467700778</t>
  </si>
  <si>
    <t>0635125330</t>
  </si>
  <si>
    <t>0613383256</t>
  </si>
  <si>
    <t>0620414431</t>
  </si>
  <si>
    <t>0637205613</t>
  </si>
  <si>
    <t>0695258064</t>
  </si>
  <si>
    <t>0624971844</t>
  </si>
  <si>
    <t>0954159253</t>
  </si>
  <si>
    <t>0467599253</t>
  </si>
  <si>
    <t>0664914664</t>
  </si>
  <si>
    <t>0613782373</t>
  </si>
  <si>
    <t>0633333781</t>
  </si>
  <si>
    <t>0952177527</t>
  </si>
  <si>
    <t>0695206154</t>
  </si>
  <si>
    <t>0611043175</t>
  </si>
  <si>
    <t>0623040454</t>
  </si>
  <si>
    <t>0467160152</t>
  </si>
  <si>
    <t>0627995629</t>
  </si>
  <si>
    <t>0677056609</t>
  </si>
  <si>
    <t>0467870314</t>
  </si>
  <si>
    <t>0610515267</t>
  </si>
  <si>
    <t>0608948857</t>
  </si>
  <si>
    <t>0680636302</t>
  </si>
  <si>
    <t>0661736689</t>
  </si>
  <si>
    <t>0467870878</t>
  </si>
  <si>
    <t>0762178753</t>
  </si>
  <si>
    <t>0609875369</t>
  </si>
  <si>
    <t>0636363526</t>
  </si>
  <si>
    <t>0612585971</t>
  </si>
  <si>
    <t>0467710129</t>
  </si>
  <si>
    <t>0672143397</t>
  </si>
  <si>
    <t>0467700580</t>
  </si>
  <si>
    <t>0637950358</t>
  </si>
  <si>
    <t>0467030556</t>
  </si>
  <si>
    <t>0683072467</t>
  </si>
  <si>
    <t>0611285513</t>
  </si>
  <si>
    <t>0626011850</t>
  </si>
  <si>
    <t>0778547806</t>
  </si>
  <si>
    <t>0499637541</t>
  </si>
  <si>
    <t>0680104377</t>
  </si>
  <si>
    <t>0783556751</t>
  </si>
  <si>
    <t>0467879576</t>
  </si>
  <si>
    <t>0467848905</t>
  </si>
  <si>
    <t>0677602194</t>
  </si>
  <si>
    <t>0681369549</t>
  </si>
  <si>
    <t>0608325047</t>
  </si>
  <si>
    <t>0685452852</t>
  </si>
  <si>
    <t>0677875906</t>
  </si>
  <si>
    <t>0662497298</t>
  </si>
  <si>
    <t>0627846425</t>
  </si>
  <si>
    <t>0660218434</t>
  </si>
  <si>
    <t>0612541596</t>
  </si>
  <si>
    <t>0686713709</t>
  </si>
  <si>
    <t>0630364997</t>
  </si>
  <si>
    <t>0650858281</t>
  </si>
  <si>
    <t>0666890885</t>
  </si>
  <si>
    <t>0467701055</t>
  </si>
  <si>
    <t>0651750647</t>
  </si>
  <si>
    <t>0627136142</t>
  </si>
  <si>
    <t>0672286432</t>
  </si>
  <si>
    <t>0669128601</t>
  </si>
  <si>
    <t>0650629166</t>
  </si>
  <si>
    <t>0601966331</t>
  </si>
  <si>
    <t>0434353848</t>
  </si>
  <si>
    <t>0616807210</t>
  </si>
  <si>
    <t>0434226864</t>
  </si>
  <si>
    <t>0612201766</t>
  </si>
  <si>
    <t>0675142132</t>
  </si>
  <si>
    <t>0467862027</t>
  </si>
  <si>
    <t>0622263582</t>
  </si>
  <si>
    <t>0664041347</t>
  </si>
  <si>
    <t>0683884087</t>
  </si>
  <si>
    <t>0467870829</t>
  </si>
  <si>
    <t>0466539213</t>
  </si>
  <si>
    <t>0467861785</t>
  </si>
  <si>
    <t>0673961151</t>
  </si>
  <si>
    <t>0467048605</t>
  </si>
  <si>
    <t>0609576603</t>
  </si>
  <si>
    <t>0631036729</t>
  </si>
  <si>
    <t>0631834949</t>
  </si>
  <si>
    <t>0682626039</t>
  </si>
  <si>
    <t>0688888642</t>
  </si>
  <si>
    <t>0603120851</t>
  </si>
  <si>
    <t>0630145463</t>
  </si>
  <si>
    <t>0787700298</t>
  </si>
  <si>
    <t>0674798575</t>
  </si>
  <si>
    <t>0601226862</t>
  </si>
  <si>
    <t>0621893598</t>
  </si>
  <si>
    <t>0659307750</t>
  </si>
  <si>
    <t>0671059682</t>
  </si>
  <si>
    <t>0682592764</t>
  </si>
  <si>
    <t>0467867729</t>
  </si>
  <si>
    <t>0673230812</t>
  </si>
  <si>
    <t>0467587101</t>
  </si>
  <si>
    <t>0651482604</t>
  </si>
  <si>
    <t>0640375459</t>
  </si>
  <si>
    <t>0619985843</t>
  </si>
  <si>
    <t>0664635882</t>
  </si>
  <si>
    <t>0618575204</t>
  </si>
  <si>
    <t>0667364342</t>
  </si>
  <si>
    <t>0665279770</t>
  </si>
  <si>
    <t>0665301197</t>
  </si>
  <si>
    <t>0642630347</t>
  </si>
  <si>
    <t>0467866475</t>
  </si>
  <si>
    <t>0633898536</t>
  </si>
  <si>
    <t>0645508616</t>
  </si>
  <si>
    <t>0673963620</t>
  </si>
  <si>
    <t>0467414387</t>
  </si>
  <si>
    <t>0777200021</t>
  </si>
  <si>
    <t>0624557540</t>
  </si>
  <si>
    <t>0664960402</t>
  </si>
  <si>
    <t>0467873863</t>
  </si>
  <si>
    <t>0664567306</t>
  </si>
  <si>
    <t>0682696326</t>
  </si>
  <si>
    <t>0622453104</t>
  </si>
  <si>
    <t>0467968613</t>
  </si>
  <si>
    <t>0620897451</t>
  </si>
  <si>
    <t>0467709968</t>
  </si>
  <si>
    <t>0667709968</t>
  </si>
  <si>
    <t>0625151563</t>
  </si>
  <si>
    <t>0664729873</t>
  </si>
  <si>
    <t>0614705907</t>
  </si>
  <si>
    <t>0613280149</t>
  </si>
  <si>
    <t>0467549375</t>
  </si>
  <si>
    <t>0621673090</t>
  </si>
  <si>
    <t>0619810581</t>
  </si>
  <si>
    <t>0617772719</t>
  </si>
  <si>
    <t>0667952819</t>
  </si>
  <si>
    <t>0677553516</t>
  </si>
  <si>
    <t>0627892170</t>
  </si>
  <si>
    <t>0675650217</t>
  </si>
  <si>
    <t>0633337856</t>
  </si>
  <si>
    <t>0658183714</t>
  </si>
  <si>
    <t>0467026868</t>
  </si>
  <si>
    <t>0613093472</t>
  </si>
  <si>
    <t>0627068083</t>
  </si>
  <si>
    <t>0760010707</t>
  </si>
  <si>
    <t>0686749476</t>
  </si>
  <si>
    <t>0682687354</t>
  </si>
  <si>
    <t>0670989461</t>
  </si>
  <si>
    <t>0625130561</t>
  </si>
  <si>
    <t>0467701751</t>
  </si>
  <si>
    <t>0699583040</t>
  </si>
  <si>
    <t>0625110743</t>
  </si>
  <si>
    <t>0467870256</t>
  </si>
  <si>
    <t>0629391048</t>
  </si>
  <si>
    <t>0658249059</t>
  </si>
  <si>
    <t>0651026787</t>
  </si>
  <si>
    <t>0627388139</t>
  </si>
  <si>
    <t>0499912106</t>
  </si>
  <si>
    <t>0687394093</t>
  </si>
  <si>
    <t>0609950778</t>
  </si>
  <si>
    <t>0603593400</t>
  </si>
  <si>
    <t>0467526004</t>
  </si>
  <si>
    <t>0698894443</t>
  </si>
  <si>
    <t>0674471765</t>
  </si>
  <si>
    <t>0661170612</t>
  </si>
  <si>
    <t>0782342582</t>
  </si>
  <si>
    <t>0635328745</t>
  </si>
  <si>
    <t>0677137884</t>
  </si>
  <si>
    <t>0685432568</t>
  </si>
  <si>
    <t>0630482262</t>
  </si>
  <si>
    <t>0609238694</t>
  </si>
  <si>
    <t>0658100394</t>
  </si>
  <si>
    <t>0467861022</t>
  </si>
  <si>
    <t>0467864663</t>
  </si>
  <si>
    <t>0643493858</t>
  </si>
  <si>
    <t>0467912003</t>
  </si>
  <si>
    <t>0601904747</t>
  </si>
  <si>
    <t>0434110495</t>
  </si>
  <si>
    <t>0661511134</t>
  </si>
  <si>
    <t>0617531608</t>
  </si>
  <si>
    <t>0760006617</t>
  </si>
  <si>
    <t>0467867410</t>
  </si>
  <si>
    <t>0680849514</t>
  </si>
  <si>
    <t>0608066780</t>
  </si>
  <si>
    <t>0607044498</t>
  </si>
  <si>
    <t>0467223140</t>
  </si>
  <si>
    <t>0666798872</t>
  </si>
  <si>
    <t>0676361021</t>
  </si>
  <si>
    <t>0615307870</t>
  </si>
  <si>
    <t>0467862944</t>
  </si>
  <si>
    <t>0623971712</t>
  </si>
  <si>
    <t>0630803085</t>
  </si>
  <si>
    <t>0687454217</t>
  </si>
  <si>
    <t>0620807160</t>
  </si>
  <si>
    <t>0609836303</t>
  </si>
  <si>
    <t>0661321178</t>
  </si>
  <si>
    <t>0623261257</t>
  </si>
  <si>
    <t>0761707122</t>
  </si>
  <si>
    <t>0674177540</t>
  </si>
  <si>
    <t>0467706494</t>
  </si>
  <si>
    <t>0770133939</t>
  </si>
  <si>
    <t>0696821417</t>
  </si>
  <si>
    <t>0499630587</t>
  </si>
  <si>
    <t>0610496018</t>
  </si>
  <si>
    <t>0681636390</t>
  </si>
  <si>
    <t>0666887532</t>
  </si>
  <si>
    <t>0603411472</t>
  </si>
  <si>
    <t>0499065564</t>
  </si>
  <si>
    <t>0664793482</t>
  </si>
  <si>
    <t>0608422900</t>
  </si>
  <si>
    <t>0467270683</t>
  </si>
  <si>
    <t>0626920725</t>
  </si>
  <si>
    <t>0624397712</t>
  </si>
  <si>
    <t>0628425705</t>
  </si>
  <si>
    <t>0611520883</t>
  </si>
  <si>
    <t>0467856152</t>
  </si>
  <si>
    <t>0467870327</t>
  </si>
  <si>
    <t>0677052347</t>
  </si>
  <si>
    <t>0632643561</t>
  </si>
  <si>
    <t>0686152423</t>
  </si>
  <si>
    <t>0781062988</t>
  </si>
  <si>
    <t>0683228001</t>
  </si>
  <si>
    <t>0662153888</t>
  </si>
  <si>
    <t>0660727358</t>
  </si>
  <si>
    <t>0609437939</t>
  </si>
  <si>
    <t>0603363928</t>
  </si>
  <si>
    <t>0680428663</t>
  </si>
  <si>
    <t>0611819250</t>
  </si>
  <si>
    <t>0613823959</t>
  </si>
  <si>
    <t>0615072696</t>
  </si>
  <si>
    <t>0611648813</t>
  </si>
  <si>
    <t>0467706275</t>
  </si>
  <si>
    <t>0651757661</t>
  </si>
  <si>
    <t>0467733658</t>
  </si>
  <si>
    <t>0628770687</t>
  </si>
  <si>
    <t>0647464576</t>
  </si>
  <si>
    <t>0663115248</t>
  </si>
  <si>
    <t>0610952341</t>
  </si>
  <si>
    <t>0681734256</t>
  </si>
  <si>
    <t>0612140702</t>
  </si>
  <si>
    <t>0682015996</t>
  </si>
  <si>
    <t>0467870663</t>
  </si>
  <si>
    <t>0467552385</t>
  </si>
  <si>
    <t>0679819353</t>
  </si>
  <si>
    <t>0685125867</t>
  </si>
  <si>
    <t>0617761976</t>
  </si>
  <si>
    <t>0641616398</t>
  </si>
  <si>
    <t>0683481962</t>
  </si>
  <si>
    <t>0467708761</t>
  </si>
  <si>
    <t>0615844876</t>
  </si>
  <si>
    <t>0467863115</t>
  </si>
  <si>
    <t>0612360480</t>
  </si>
  <si>
    <t>0617354156</t>
  </si>
  <si>
    <t>0607529612</t>
  </si>
  <si>
    <t>0635202261</t>
  </si>
  <si>
    <t>0622873150</t>
  </si>
  <si>
    <t>0682687314</t>
  </si>
  <si>
    <t>0648214854</t>
  </si>
  <si>
    <t>0687795327</t>
  </si>
  <si>
    <t>0684673447</t>
  </si>
  <si>
    <t>0609961607</t>
  </si>
  <si>
    <t>0467870692</t>
  </si>
  <si>
    <t>0954395478</t>
  </si>
  <si>
    <t>0622043169</t>
  </si>
  <si>
    <t>0695700665</t>
  </si>
  <si>
    <t>0952401955</t>
  </si>
  <si>
    <t>0625744755</t>
  </si>
  <si>
    <t>0670362531</t>
  </si>
  <si>
    <t>0608972753</t>
  </si>
  <si>
    <t>0610638718</t>
  </si>
  <si>
    <t>0632983568</t>
  </si>
  <si>
    <t>0622456128</t>
  </si>
  <si>
    <t>0467595881</t>
  </si>
  <si>
    <t>0609156536</t>
  </si>
  <si>
    <t>0467270347</t>
  </si>
  <si>
    <t>0651107211</t>
  </si>
  <si>
    <t>0670271867</t>
  </si>
  <si>
    <t>0613055939</t>
  </si>
  <si>
    <t>0643789277</t>
  </si>
  <si>
    <t>0663226854</t>
  </si>
  <si>
    <t>0681973683</t>
  </si>
  <si>
    <t>0663218586</t>
  </si>
  <si>
    <t>0606452835</t>
  </si>
  <si>
    <t>0637868399</t>
  </si>
  <si>
    <t>0623236603</t>
  </si>
  <si>
    <t>0680018723</t>
  </si>
  <si>
    <t>0674070415</t>
  </si>
  <si>
    <t>0467683397</t>
  </si>
  <si>
    <t>0645258505</t>
  </si>
  <si>
    <t>0626488003</t>
  </si>
  <si>
    <t>0614991996</t>
  </si>
  <si>
    <t>0682255066</t>
  </si>
  <si>
    <t>0670069979</t>
  </si>
  <si>
    <t>0609810430</t>
  </si>
  <si>
    <t>0632187948</t>
  </si>
  <si>
    <t>0689768059</t>
  </si>
  <si>
    <t>0608140366</t>
  </si>
  <si>
    <t>0783001907</t>
  </si>
  <si>
    <t>0681951378</t>
  </si>
  <si>
    <t>0676125548</t>
  </si>
  <si>
    <t>0665990203</t>
  </si>
  <si>
    <t>0637461449</t>
  </si>
  <si>
    <t>0620451454</t>
  </si>
  <si>
    <t>0689036106</t>
  </si>
  <si>
    <t>0474754117</t>
  </si>
  <si>
    <t>0680602046</t>
  </si>
  <si>
    <t>0695416240</t>
  </si>
  <si>
    <t>0467666264</t>
  </si>
  <si>
    <t>0622162903</t>
  </si>
  <si>
    <t>0467164729</t>
  </si>
  <si>
    <t>0619586791</t>
  </si>
  <si>
    <t>0621400374</t>
  </si>
  <si>
    <t>0681187330</t>
  </si>
  <si>
    <t>0467552732</t>
  </si>
  <si>
    <t>0467706590</t>
  </si>
  <si>
    <t>0646812223</t>
  </si>
  <si>
    <t>0688478994</t>
  </si>
  <si>
    <t>0663424613</t>
  </si>
  <si>
    <t>0627573699</t>
  </si>
  <si>
    <t>0467870595</t>
  </si>
  <si>
    <t>0613029464</t>
  </si>
  <si>
    <t>0643788130</t>
  </si>
  <si>
    <t>0467105773</t>
  </si>
  <si>
    <t>0467700499</t>
  </si>
  <si>
    <t>0626016572</t>
  </si>
  <si>
    <t>0621534379</t>
  </si>
  <si>
    <t>0677953934</t>
  </si>
  <si>
    <t>0664068304</t>
  </si>
  <si>
    <t>0643146053</t>
  </si>
  <si>
    <t>0628292595</t>
  </si>
  <si>
    <t>0611117501</t>
  </si>
  <si>
    <t>0650004582</t>
  </si>
  <si>
    <t>0622065425</t>
  </si>
  <si>
    <t>0467867109</t>
  </si>
  <si>
    <t>0467875090</t>
  </si>
  <si>
    <t>0621053183</t>
  </si>
  <si>
    <t>0786418274</t>
  </si>
  <si>
    <t>0633143801</t>
  </si>
  <si>
    <t>0467160124</t>
  </si>
  <si>
    <t>0603183238</t>
  </si>
  <si>
    <t>0616813089</t>
  </si>
  <si>
    <t>0676887780</t>
  </si>
  <si>
    <t>0675547508</t>
  </si>
  <si>
    <t>0467874382</t>
  </si>
  <si>
    <t>0615304512</t>
  </si>
  <si>
    <t>0467872283</t>
  </si>
  <si>
    <t>0682507937</t>
  </si>
  <si>
    <t>0669779967</t>
  </si>
  <si>
    <t>0687629879</t>
  </si>
  <si>
    <t>0781543148</t>
  </si>
  <si>
    <t>0609898759</t>
  </si>
  <si>
    <t>0611834662</t>
  </si>
  <si>
    <t>0467543799</t>
  </si>
  <si>
    <t>0622081267</t>
  </si>
  <si>
    <t>0780335525</t>
  </si>
  <si>
    <t>0623902488</t>
  </si>
  <si>
    <t>0467704449</t>
  </si>
  <si>
    <t>0651820816</t>
  </si>
  <si>
    <t>0672789053</t>
  </si>
  <si>
    <t>0623907882</t>
  </si>
  <si>
    <t>0658282310</t>
  </si>
  <si>
    <t>0499584403</t>
  </si>
  <si>
    <t>0625894395</t>
  </si>
  <si>
    <t>0667296432</t>
  </si>
  <si>
    <t>0467813408</t>
  </si>
  <si>
    <t>0678962425</t>
  </si>
  <si>
    <t>0665735738</t>
  </si>
  <si>
    <t>0467863375</t>
  </si>
  <si>
    <t>0610863201</t>
  </si>
  <si>
    <t>0646190154</t>
  </si>
  <si>
    <t>0672912304</t>
  </si>
  <si>
    <t>0608819442</t>
  </si>
  <si>
    <t>0661961359</t>
  </si>
  <si>
    <t>0612958605</t>
  </si>
  <si>
    <t>0614643769</t>
  </si>
  <si>
    <t>0625360868</t>
  </si>
  <si>
    <t>0613509143</t>
  </si>
  <si>
    <t>0622936480</t>
  </si>
  <si>
    <t>0617617418</t>
  </si>
  <si>
    <t>0647024281</t>
  </si>
  <si>
    <t>0622243191</t>
  </si>
  <si>
    <t>0608481774</t>
  </si>
  <si>
    <t>0659278539</t>
  </si>
  <si>
    <t>0434328012</t>
  </si>
  <si>
    <t>0682101728</t>
  </si>
  <si>
    <t>0467705724</t>
  </si>
  <si>
    <t>0638136921</t>
  </si>
  <si>
    <t>0662344578</t>
  </si>
  <si>
    <t>0608760688</t>
  </si>
  <si>
    <t>0608889188</t>
  </si>
  <si>
    <t>0630471479</t>
  </si>
  <si>
    <t>0789654193</t>
  </si>
  <si>
    <t>0619760511</t>
  </si>
  <si>
    <t>0617318291</t>
  </si>
  <si>
    <t>0658992053</t>
  </si>
  <si>
    <t>0682800097</t>
  </si>
  <si>
    <t>0687454730</t>
  </si>
  <si>
    <t>0686282424</t>
  </si>
  <si>
    <t>0626991618</t>
  </si>
  <si>
    <t>0614353993</t>
  </si>
  <si>
    <t>0651036825</t>
  </si>
  <si>
    <t>0689574115</t>
  </si>
  <si>
    <t>0609802310</t>
  </si>
  <si>
    <t>0680324048</t>
  </si>
  <si>
    <t>0467864842</t>
  </si>
  <si>
    <t>0606752729</t>
  </si>
  <si>
    <t>0652488099</t>
  </si>
  <si>
    <t>0624484739</t>
  </si>
  <si>
    <t>0607269836</t>
  </si>
  <si>
    <t>0613441265</t>
  </si>
  <si>
    <t>0629834777</t>
  </si>
  <si>
    <t>0660738392</t>
  </si>
  <si>
    <t>0699426772</t>
  </si>
  <si>
    <t>0621723192</t>
  </si>
  <si>
    <t>0652897479</t>
  </si>
  <si>
    <t>0629764849</t>
  </si>
  <si>
    <t>0615129540</t>
  </si>
  <si>
    <t>0647713393</t>
  </si>
  <si>
    <t>0620343036</t>
  </si>
  <si>
    <t>0661632105</t>
  </si>
  <si>
    <t>0680353090</t>
  </si>
  <si>
    <t>0666804629</t>
  </si>
  <si>
    <t>0645407479</t>
  </si>
  <si>
    <t>0467864470</t>
  </si>
  <si>
    <t>0631106665</t>
  </si>
  <si>
    <t>0619324447</t>
  </si>
  <si>
    <t>0781565997</t>
  </si>
  <si>
    <t>0630394041</t>
  </si>
  <si>
    <t>0659242957</t>
  </si>
  <si>
    <t>0625432167</t>
  </si>
  <si>
    <t>0661679991</t>
  </si>
  <si>
    <t>0762761010</t>
  </si>
  <si>
    <t>0603996067</t>
  </si>
  <si>
    <t>0609937861</t>
  </si>
  <si>
    <t>0660373370</t>
  </si>
  <si>
    <t>0684974437</t>
  </si>
  <si>
    <t>0678231949</t>
  </si>
  <si>
    <t>0670525433</t>
  </si>
  <si>
    <t>0467704011</t>
  </si>
  <si>
    <t>0618864500</t>
  </si>
  <si>
    <t>0685683766</t>
  </si>
  <si>
    <t>0603471345</t>
  </si>
  <si>
    <t>0467717389</t>
  </si>
  <si>
    <t>0616965526</t>
  </si>
  <si>
    <t>0678440946</t>
  </si>
  <si>
    <t>0679080529</t>
  </si>
  <si>
    <t>0660567077</t>
  </si>
  <si>
    <t>0663539184</t>
  </si>
  <si>
    <t>0688792532</t>
  </si>
  <si>
    <t>0608053831</t>
  </si>
  <si>
    <t>0610825764</t>
  </si>
  <si>
    <t>0467862241</t>
  </si>
  <si>
    <t>0682038481</t>
  </si>
  <si>
    <t>0623840550</t>
  </si>
  <si>
    <t>0645049566</t>
  </si>
  <si>
    <t>0467597124</t>
  </si>
  <si>
    <t>0628576141</t>
  </si>
  <si>
    <t>0781070534</t>
  </si>
  <si>
    <t>0781199261</t>
  </si>
  <si>
    <t>0614268035</t>
  </si>
  <si>
    <t>0630904814</t>
  </si>
  <si>
    <t>0652965865</t>
  </si>
  <si>
    <t>0663351675</t>
  </si>
  <si>
    <t>0699026151</t>
  </si>
  <si>
    <t>0467863182</t>
  </si>
  <si>
    <t>0651004210</t>
  </si>
  <si>
    <t>0616919404</t>
  </si>
  <si>
    <t>0467993317</t>
  </si>
  <si>
    <t>0781886940</t>
  </si>
  <si>
    <t>0666583393</t>
  </si>
  <si>
    <t>0684103925</t>
  </si>
  <si>
    <t>0467880274</t>
  </si>
  <si>
    <t>0608033744</t>
  </si>
  <si>
    <t>0609707993</t>
  </si>
  <si>
    <t>0614766548</t>
  </si>
  <si>
    <t>0663755676</t>
  </si>
  <si>
    <t>0661707077</t>
  </si>
  <si>
    <t>0622093059</t>
  </si>
  <si>
    <t>0687583519</t>
  </si>
  <si>
    <t>0467704303</t>
  </si>
  <si>
    <t>0613055592</t>
  </si>
  <si>
    <t>0689660027</t>
  </si>
  <si>
    <t>0666338614</t>
  </si>
  <si>
    <t>0682138228</t>
  </si>
  <si>
    <t>0640746118</t>
  </si>
  <si>
    <t>0680372845</t>
  </si>
  <si>
    <t>0678326405</t>
  </si>
  <si>
    <t>0467701873</t>
  </si>
  <si>
    <t>0640120318</t>
  </si>
  <si>
    <t>0783103252</t>
  </si>
  <si>
    <t>0671735711</t>
  </si>
  <si>
    <t>0621386326</t>
  </si>
  <si>
    <t>0467870963</t>
  </si>
  <si>
    <t>0610216273</t>
  </si>
  <si>
    <t>0658238520</t>
  </si>
  <si>
    <t>0467867159</t>
  </si>
  <si>
    <t>0622875231</t>
  </si>
  <si>
    <t>0688598812</t>
  </si>
  <si>
    <t>0651756862</t>
  </si>
  <si>
    <t>0615580160</t>
  </si>
  <si>
    <t>0680958470</t>
  </si>
  <si>
    <t>0673731773</t>
  </si>
  <si>
    <t>0688634402</t>
  </si>
  <si>
    <t>0670131741</t>
  </si>
  <si>
    <t>0651467698</t>
  </si>
  <si>
    <t>0630914360</t>
  </si>
  <si>
    <t>0499631146</t>
  </si>
  <si>
    <t>0633324036</t>
  </si>
  <si>
    <t>0615121580</t>
  </si>
  <si>
    <t>0689156326</t>
  </si>
  <si>
    <t>0682747127</t>
  </si>
  <si>
    <t>0688965474</t>
  </si>
  <si>
    <t>0673238853</t>
  </si>
  <si>
    <t>0467064164</t>
  </si>
  <si>
    <t>0633049842</t>
  </si>
  <si>
    <t>0695548683</t>
  </si>
  <si>
    <t>0683313123</t>
  </si>
  <si>
    <t>0618675084</t>
  </si>
  <si>
    <t>0632870617</t>
  </si>
  <si>
    <t>0677443268</t>
  </si>
  <si>
    <t>0637108546</t>
  </si>
  <si>
    <t>0671170236</t>
  </si>
  <si>
    <t>0635570514</t>
  </si>
  <si>
    <t>0616121063</t>
  </si>
  <si>
    <t>0620633032</t>
  </si>
  <si>
    <t>0635291844</t>
  </si>
  <si>
    <t>0770137680</t>
  </si>
  <si>
    <t>0615501582</t>
  </si>
  <si>
    <t>0467703736</t>
  </si>
  <si>
    <t>0687856248</t>
  </si>
  <si>
    <t>0664652224</t>
  </si>
  <si>
    <t>0681247599</t>
  </si>
  <si>
    <t>0631763598</t>
  </si>
  <si>
    <t>0467873658</t>
  </si>
  <si>
    <t>0626986713</t>
  </si>
  <si>
    <t>0614321475</t>
  </si>
  <si>
    <t>0467871908</t>
  </si>
  <si>
    <t>0676961945</t>
  </si>
  <si>
    <t>0611370294</t>
  </si>
  <si>
    <t>0673199801</t>
  </si>
  <si>
    <t>0651086353</t>
  </si>
  <si>
    <t>0467661189</t>
  </si>
  <si>
    <t>0612241729</t>
  </si>
  <si>
    <t>0624438457</t>
  </si>
  <si>
    <t>0610971762</t>
  </si>
  <si>
    <t>0650489614</t>
  </si>
  <si>
    <t>0467552859</t>
  </si>
  <si>
    <t>0139260317</t>
  </si>
  <si>
    <t>0621575345</t>
  </si>
  <si>
    <t>0674576502</t>
  </si>
  <si>
    <t>0983588123</t>
  </si>
  <si>
    <t>0683420929</t>
  </si>
  <si>
    <t>0630959497</t>
  </si>
  <si>
    <t>0631032015</t>
  </si>
  <si>
    <t>0665992214</t>
  </si>
  <si>
    <t>0672267226</t>
  </si>
  <si>
    <t>0673830823</t>
  </si>
  <si>
    <t>0631943621</t>
  </si>
  <si>
    <t>0699143516</t>
  </si>
  <si>
    <t>0661722198</t>
  </si>
  <si>
    <t>0675520711</t>
  </si>
  <si>
    <t>0630194197</t>
  </si>
  <si>
    <t>0620240016</t>
  </si>
  <si>
    <t>0761813400</t>
  </si>
  <si>
    <t>0695343450</t>
  </si>
  <si>
    <t>0699778725</t>
  </si>
  <si>
    <t>0674008460</t>
  </si>
  <si>
    <t>0645548913</t>
  </si>
  <si>
    <t>0660449770</t>
  </si>
  <si>
    <t>0627506989</t>
  </si>
  <si>
    <t>0676564353</t>
  </si>
  <si>
    <t>0658412685</t>
  </si>
  <si>
    <t>0620451096</t>
  </si>
  <si>
    <t>0681499223</t>
  </si>
  <si>
    <t>0786233541</t>
  </si>
  <si>
    <t>0635946209</t>
  </si>
  <si>
    <t>0467703702</t>
  </si>
  <si>
    <t>0467162765</t>
  </si>
  <si>
    <t>0608585140</t>
  </si>
  <si>
    <t>0467815036</t>
  </si>
  <si>
    <t>0662095354</t>
  </si>
  <si>
    <t>0619738159</t>
  </si>
  <si>
    <t>0626771639</t>
  </si>
  <si>
    <t>0679286735</t>
  </si>
  <si>
    <t>0648126178</t>
  </si>
  <si>
    <t>0662906334</t>
  </si>
  <si>
    <t>0681633345</t>
  </si>
  <si>
    <t>0467294301</t>
  </si>
  <si>
    <t>0616400232</t>
  </si>
  <si>
    <t>0612137869</t>
  </si>
  <si>
    <t>0685019316</t>
  </si>
  <si>
    <t>0667286473</t>
  </si>
  <si>
    <t>0389576522</t>
  </si>
  <si>
    <t>0680119844</t>
  </si>
  <si>
    <t>0649412443</t>
  </si>
  <si>
    <t>0786701475</t>
  </si>
  <si>
    <t>0467552392</t>
  </si>
  <si>
    <t>0620601301</t>
  </si>
  <si>
    <t>0613301064</t>
  </si>
  <si>
    <t>0646114262</t>
  </si>
  <si>
    <t>0620530717</t>
  </si>
  <si>
    <t>0687098069</t>
  </si>
  <si>
    <t>0678334176</t>
  </si>
  <si>
    <t>0467723073</t>
  </si>
  <si>
    <t>0619102586</t>
  </si>
  <si>
    <t>0628290863</t>
  </si>
  <si>
    <t>0611723711</t>
  </si>
  <si>
    <t>0699138800</t>
  </si>
  <si>
    <t>0676924697</t>
  </si>
  <si>
    <t>0682737187</t>
  </si>
  <si>
    <t>0674140359</t>
  </si>
  <si>
    <t>0618011567</t>
  </si>
  <si>
    <t>0625091989</t>
  </si>
  <si>
    <t>0785436345</t>
  </si>
  <si>
    <t>0620834097</t>
  </si>
  <si>
    <t>0627401179</t>
  </si>
  <si>
    <t>0612473782</t>
  </si>
  <si>
    <t>0645615260</t>
  </si>
  <si>
    <t>0685950338</t>
  </si>
  <si>
    <t>0467909904</t>
  </si>
  <si>
    <t>0677780342</t>
  </si>
  <si>
    <t>0688790723</t>
  </si>
  <si>
    <t>0616838418</t>
  </si>
  <si>
    <t>0467606614</t>
  </si>
  <si>
    <t>0680009754</t>
  </si>
  <si>
    <t>0663593560</t>
  </si>
  <si>
    <t>0641956104</t>
  </si>
  <si>
    <t>0687890777</t>
  </si>
  <si>
    <t>0631023512</t>
  </si>
  <si>
    <t>0629710341</t>
  </si>
  <si>
    <t>0659615892</t>
  </si>
  <si>
    <t>0610561373</t>
  </si>
  <si>
    <t>0619341971</t>
  </si>
  <si>
    <t>0467707550</t>
  </si>
  <si>
    <t>0467701688</t>
  </si>
  <si>
    <t>0467420187</t>
  </si>
  <si>
    <t>0467283523</t>
  </si>
  <si>
    <t>0645161544</t>
  </si>
  <si>
    <t>0611438284</t>
  </si>
  <si>
    <t>0683980253</t>
  </si>
  <si>
    <t>0663851328</t>
  </si>
  <si>
    <t>0670943480</t>
  </si>
  <si>
    <t>0467705038</t>
  </si>
  <si>
    <t>0670604204</t>
  </si>
  <si>
    <t>0660402708</t>
  </si>
  <si>
    <t>0611872132</t>
  </si>
  <si>
    <t>0618830273</t>
  </si>
  <si>
    <t>0607892640</t>
  </si>
  <si>
    <t>0612730798</t>
  </si>
  <si>
    <t>0643780919</t>
  </si>
  <si>
    <t>0613919583</t>
  </si>
  <si>
    <t>0667296738</t>
  </si>
  <si>
    <t>0675552818</t>
  </si>
  <si>
    <t>0624312242</t>
  </si>
  <si>
    <t>0671794709</t>
  </si>
  <si>
    <t>0666434703</t>
  </si>
  <si>
    <t>0628810247</t>
  </si>
  <si>
    <t>0634729255</t>
  </si>
  <si>
    <t>0620995815</t>
  </si>
  <si>
    <t>0607871203</t>
  </si>
  <si>
    <t>0620421497</t>
  </si>
  <si>
    <t>0613493279</t>
  </si>
  <si>
    <t>0467929114</t>
  </si>
  <si>
    <t>0664183317</t>
  </si>
  <si>
    <t>0631367031</t>
  </si>
  <si>
    <t>0638026548</t>
  </si>
  <si>
    <t>0467529104</t>
  </si>
  <si>
    <t>0661934588</t>
  </si>
  <si>
    <t>0673751030</t>
  </si>
  <si>
    <t>0660348848</t>
  </si>
  <si>
    <t>0619566329</t>
  </si>
  <si>
    <t>0467592942</t>
  </si>
  <si>
    <t>0645416017</t>
  </si>
  <si>
    <t>0631488749</t>
  </si>
  <si>
    <t>0673058125</t>
  </si>
  <si>
    <t>0619472600</t>
  </si>
  <si>
    <t>0635221612</t>
  </si>
  <si>
    <t>0685313161</t>
  </si>
  <si>
    <t>0620281795</t>
  </si>
  <si>
    <t>0467657768</t>
  </si>
  <si>
    <t>0671994093</t>
  </si>
  <si>
    <t>0614370804</t>
  </si>
  <si>
    <t>0685767848</t>
  </si>
  <si>
    <t>0678997426</t>
  </si>
  <si>
    <t>0467873212</t>
  </si>
  <si>
    <t>0671022945</t>
  </si>
  <si>
    <t>0679021336</t>
  </si>
  <si>
    <t>0670349182</t>
  </si>
  <si>
    <t>0467542493</t>
  </si>
  <si>
    <t>0652307740</t>
  </si>
  <si>
    <t>0951510007</t>
  </si>
  <si>
    <t>0675604803</t>
  </si>
  <si>
    <t>0499533492</t>
  </si>
  <si>
    <t>0662212274</t>
  </si>
  <si>
    <t>0683264611</t>
  </si>
  <si>
    <t>0467596271</t>
  </si>
  <si>
    <t>0643547348</t>
  </si>
  <si>
    <t>0467121830</t>
  </si>
  <si>
    <t>0680039745</t>
  </si>
  <si>
    <t>0679355328</t>
  </si>
  <si>
    <t>0628226828</t>
  </si>
  <si>
    <t>0616971716</t>
  </si>
  <si>
    <t>0663876618</t>
  </si>
  <si>
    <t>0689902659</t>
  </si>
  <si>
    <t>0467484782</t>
  </si>
  <si>
    <t>0689811287</t>
  </si>
  <si>
    <t>0603945622</t>
  </si>
  <si>
    <t>0684775400</t>
  </si>
  <si>
    <t>0686716514</t>
  </si>
  <si>
    <t>0662545334</t>
  </si>
  <si>
    <t>0467704335</t>
  </si>
  <si>
    <t>0677875388</t>
  </si>
  <si>
    <t>0687282245</t>
  </si>
  <si>
    <t>0616112279</t>
  </si>
  <si>
    <t>0609564673</t>
  </si>
  <si>
    <t>0681294356</t>
  </si>
  <si>
    <t>0681454175</t>
  </si>
  <si>
    <t>0682805880</t>
  </si>
  <si>
    <t>0674980899</t>
  </si>
  <si>
    <t>0687791120</t>
  </si>
  <si>
    <t>0628181576</t>
  </si>
  <si>
    <t>0650387244</t>
  </si>
  <si>
    <t>0670705757</t>
  </si>
  <si>
    <t>0686910770</t>
  </si>
  <si>
    <t>0698929468</t>
  </si>
  <si>
    <t>0750237403</t>
  </si>
  <si>
    <t>0617392409</t>
  </si>
  <si>
    <t>0665662246</t>
  </si>
  <si>
    <t>0620666498</t>
  </si>
  <si>
    <t>0434110015</t>
  </si>
  <si>
    <t>0626510031</t>
  </si>
  <si>
    <t>0670991878</t>
  </si>
  <si>
    <t>0676491160</t>
  </si>
  <si>
    <t>0621683510</t>
  </si>
  <si>
    <t>0686773965</t>
  </si>
  <si>
    <t>0613581253</t>
  </si>
  <si>
    <t>0623801362</t>
  </si>
  <si>
    <t>0670704901</t>
  </si>
  <si>
    <t>0652014283</t>
  </si>
  <si>
    <t>0682125991</t>
  </si>
  <si>
    <t>0786267134</t>
  </si>
  <si>
    <t>0645746696</t>
  </si>
  <si>
    <t>0699817235</t>
  </si>
  <si>
    <t>0675200076</t>
  </si>
  <si>
    <t>0651974687</t>
  </si>
  <si>
    <t>0607030825</t>
  </si>
  <si>
    <t>0661102225</t>
  </si>
  <si>
    <t>0664095649</t>
  </si>
  <si>
    <t>0622152098</t>
  </si>
  <si>
    <t>0761773220</t>
  </si>
  <si>
    <t>0675609386</t>
  </si>
  <si>
    <t>0467862572</t>
  </si>
  <si>
    <t>0664008458</t>
  </si>
  <si>
    <t>0467160421</t>
  </si>
  <si>
    <t>0601133025</t>
  </si>
  <si>
    <t>0671922423</t>
  </si>
  <si>
    <t>0662910480</t>
  </si>
  <si>
    <t>0467298034</t>
  </si>
  <si>
    <t>0638936496</t>
  </si>
  <si>
    <t>0467237380</t>
  </si>
  <si>
    <t>0670240765</t>
  </si>
  <si>
    <t>0629314799</t>
  </si>
  <si>
    <t>0652131814</t>
  </si>
  <si>
    <t>0467875939</t>
  </si>
  <si>
    <t>0623193212</t>
  </si>
  <si>
    <t>0750425418</t>
  </si>
  <si>
    <t>0617188036</t>
  </si>
  <si>
    <t>0663696051</t>
  </si>
  <si>
    <t>0634099680</t>
  </si>
  <si>
    <t>0622664018</t>
  </si>
  <si>
    <t>0689097896</t>
  </si>
  <si>
    <t>0620071998</t>
  </si>
  <si>
    <t>0682562080</t>
  </si>
  <si>
    <t>0625545534</t>
  </si>
  <si>
    <t>0467703795</t>
  </si>
  <si>
    <t>0682487475</t>
  </si>
  <si>
    <t>0616750442</t>
  </si>
  <si>
    <t>0447290130</t>
  </si>
  <si>
    <t>0610658714</t>
  </si>
  <si>
    <t>0467867998</t>
  </si>
  <si>
    <t>0681249569</t>
  </si>
  <si>
    <t>0623783106</t>
  </si>
  <si>
    <t>0953654265</t>
  </si>
  <si>
    <t>0682320649</t>
  </si>
  <si>
    <t>0612052867</t>
  </si>
  <si>
    <t>0695447750</t>
  </si>
  <si>
    <t>0611116467</t>
  </si>
  <si>
    <t>0687725813</t>
  </si>
  <si>
    <t>0674797911</t>
  </si>
  <si>
    <t>0606573591</t>
  </si>
  <si>
    <t>0760334102</t>
  </si>
  <si>
    <t>0630332731</t>
  </si>
  <si>
    <t>0467424877</t>
  </si>
  <si>
    <t>0663046324</t>
  </si>
  <si>
    <t>0660786902</t>
  </si>
  <si>
    <t>0467705316</t>
  </si>
  <si>
    <t>0621728339</t>
  </si>
  <si>
    <t>0610189340</t>
  </si>
  <si>
    <t>0467564812</t>
  </si>
  <si>
    <t>0684664821</t>
  </si>
  <si>
    <t>0760256569</t>
  </si>
  <si>
    <t>0663329930</t>
  </si>
  <si>
    <t>0635425936</t>
  </si>
  <si>
    <t>0616593862</t>
  </si>
  <si>
    <t>0660020741</t>
  </si>
  <si>
    <t>0467700489</t>
  </si>
  <si>
    <t>0626642820</t>
  </si>
  <si>
    <t>0615374257</t>
  </si>
  <si>
    <t>0624712500</t>
  </si>
  <si>
    <t>0614847742</t>
  </si>
  <si>
    <t>0614847242</t>
  </si>
  <si>
    <t>0622964561</t>
  </si>
  <si>
    <t>0661113434</t>
  </si>
  <si>
    <t>0672648954</t>
  </si>
  <si>
    <t>0623267519</t>
  </si>
  <si>
    <t>0672196488</t>
  </si>
  <si>
    <t>0651900892</t>
  </si>
  <si>
    <t>0632212714</t>
  </si>
  <si>
    <t>0680933857</t>
  </si>
  <si>
    <t>0687899420</t>
  </si>
  <si>
    <t>0467444918</t>
  </si>
  <si>
    <t>0633275514</t>
  </si>
  <si>
    <t>0781735432</t>
  </si>
  <si>
    <t>0467500363</t>
  </si>
  <si>
    <t>0467525705</t>
  </si>
  <si>
    <t>0665269209</t>
  </si>
  <si>
    <t>0678597360</t>
  </si>
  <si>
    <t>0660418071</t>
  </si>
  <si>
    <t>0616970403</t>
  </si>
  <si>
    <t>0781237395</t>
  </si>
  <si>
    <t>0687674642</t>
  </si>
  <si>
    <t>0628184860</t>
  </si>
  <si>
    <t>0710622973</t>
  </si>
  <si>
    <t>0786170207</t>
  </si>
  <si>
    <t>0601053101</t>
  </si>
  <si>
    <t>0607165313</t>
  </si>
  <si>
    <t>0607952142</t>
  </si>
  <si>
    <t>0650900241</t>
  </si>
  <si>
    <t>0782588770</t>
  </si>
  <si>
    <t>0685074166</t>
  </si>
  <si>
    <t>0620592444</t>
  </si>
  <si>
    <t>0688537727</t>
  </si>
  <si>
    <t>34000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</si>
</sst>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[$-40C]General"/>
    <numFmt numFmtId="167" formatCode="0#&quot; &quot;##&quot; &quot;##&quot; &quot;##&quot; &quot;##"/>
    <numFmt numFmtId="168" formatCode="d/m/yy\ h:mm;@"/>
    <numFmt numFmtId="169" formatCode="#,##0.00\ &quot;€&quot;"/>
    <numFmt numFmtId="170" formatCode="0.00&quot;m²&quot;"/>
    <numFmt numFmtId="171" formatCode="\-\ 0.00\ &quot;€&quot;;[=0]&quot;&quot;"/>
    <numFmt numFmtId="172" formatCode="0.0%"/>
    <numFmt numFmtId="173" formatCode="_-* #,##0.00\ [$€-40C]_-;\-* #,##0.00\ [$€-40C]_-;_-* &quot;-&quot;??\ [$€-40C]_-;_-@_-"/>
    <numFmt numFmtId="174" formatCode="&quot;N°&quot;0"/>
    <numFmt numFmtId="175" formatCode="0.00&quot;mois&quot;"/>
    <numFmt numFmtId="176" formatCode="0.00&quot;jours&quot;"/>
    <numFmt numFmtId="177" formatCode="0.00&quot; h&quot;"/>
    <numFmt numFmtId="178" formatCode="0.00&quot; mois&quot;"/>
    <numFmt numFmtId="179" formatCode="0.000"/>
    <numFmt numFmtId="180" formatCode="0&quot; h&quot;"/>
    <numFmt numFmtId="181" formatCode="0&quot;jours&quot;"/>
    <numFmt numFmtId="182" formatCode=".&quot; &quot;##&quot; &quot;##&quot; &quot;##&quot; &quot;;;"/>
  </numFmts>
  <fonts count="7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1"/>
    </font>
    <font>
      <sz val="26"/>
      <color rgb="FFFFFFFF"/>
      <name val="Arial"/>
      <family val="2"/>
    </font>
    <font>
      <b/>
      <sz val="20"/>
      <color rgb="FFFFFFFF"/>
      <name val="Arial"/>
      <family val="2"/>
    </font>
    <font>
      <u/>
      <sz val="12"/>
      <color rgb="FF000000"/>
      <name val="Arial"/>
      <family val="2"/>
    </font>
    <font>
      <sz val="11"/>
      <color rgb="FF000000"/>
      <name val="Arial"/>
      <family val="2"/>
    </font>
    <font>
      <b/>
      <i/>
      <sz val="36"/>
      <color indexed="48"/>
      <name val="Times New Roman"/>
      <family val="1"/>
    </font>
    <font>
      <sz val="10"/>
      <name val="Arial"/>
      <family val="2"/>
    </font>
    <font>
      <b/>
      <sz val="12"/>
      <color indexed="30"/>
      <name val="Arial"/>
      <family val="2"/>
    </font>
    <font>
      <sz val="12"/>
      <name val="Arial"/>
      <family val="2"/>
    </font>
    <font>
      <b/>
      <i/>
      <sz val="12"/>
      <color indexed="48"/>
      <name val="Times New Roman"/>
      <family val="1"/>
    </font>
    <font>
      <b/>
      <sz val="12"/>
      <name val="Bookman Old Style"/>
      <family val="1"/>
    </font>
    <font>
      <b/>
      <sz val="12"/>
      <name val="Arial"/>
      <family val="2"/>
    </font>
    <font>
      <b/>
      <i/>
      <u/>
      <sz val="14"/>
      <color rgb="FF0070C0"/>
      <name val="Arial"/>
      <family val="2"/>
    </font>
    <font>
      <b/>
      <sz val="12"/>
      <color rgb="FF0070C0"/>
      <name val="Arial"/>
      <family val="2"/>
    </font>
    <font>
      <b/>
      <sz val="11"/>
      <color rgb="FF0070C0"/>
      <name val="Arial"/>
      <family val="2"/>
    </font>
    <font>
      <sz val="9"/>
      <color theme="1" tint="0.34998626667073579"/>
      <name val="Arial"/>
      <family val="2"/>
    </font>
    <font>
      <sz val="10"/>
      <color theme="0"/>
      <name val="Arial"/>
      <family val="2"/>
    </font>
    <font>
      <b/>
      <i/>
      <u/>
      <sz val="10"/>
      <name val="Arial"/>
      <family val="2"/>
    </font>
    <font>
      <b/>
      <i/>
      <sz val="8"/>
      <name val="Arial"/>
      <family val="2"/>
    </font>
    <font>
      <sz val="10"/>
      <color rgb="FF0070C0"/>
      <name val="Arial"/>
      <family val="2"/>
    </font>
    <font>
      <b/>
      <sz val="10"/>
      <color rgb="FFFF0000"/>
      <name val="Arial"/>
      <family val="2"/>
    </font>
    <font>
      <sz val="12"/>
      <color rgb="FF002060"/>
      <name val="Arial"/>
      <family val="2"/>
    </font>
    <font>
      <sz val="12"/>
      <color rgb="FFFF0000"/>
      <name val="Arial"/>
      <family val="2"/>
    </font>
    <font>
      <sz val="12"/>
      <color rgb="FF0070C0"/>
      <name val="Arial"/>
      <family val="2"/>
    </font>
    <font>
      <sz val="10"/>
      <color rgb="FFFF0000"/>
      <name val="Arial"/>
      <family val="2"/>
    </font>
    <font>
      <sz val="10"/>
      <color rgb="FFFF0000"/>
      <name val="Arial1"/>
    </font>
    <font>
      <b/>
      <sz val="28"/>
      <color rgb="FF00B0F0"/>
      <name val="Calibri"/>
      <family val="2"/>
      <scheme val="minor"/>
    </font>
    <font>
      <sz val="11"/>
      <color theme="4"/>
      <name val="Arial1"/>
    </font>
    <font>
      <u/>
      <sz val="11"/>
      <color theme="10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u/>
      <sz val="24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u/>
      <sz val="16"/>
      <color theme="0"/>
      <name val="Calibri"/>
      <family val="2"/>
      <scheme val="minor"/>
    </font>
    <font>
      <sz val="11"/>
      <color rgb="FF7030A0"/>
      <name val="Calibri"/>
      <family val="2"/>
      <scheme val="minor"/>
    </font>
    <font>
      <u/>
      <sz val="10"/>
      <color theme="10"/>
      <name val="Arial"/>
      <family val="2"/>
    </font>
    <font>
      <strike/>
      <sz val="12"/>
      <color rgb="FFFF0000"/>
      <name val="Arial"/>
      <family val="2"/>
    </font>
    <font>
      <b/>
      <sz val="10"/>
      <name val="Arial"/>
      <family val="2"/>
    </font>
    <font>
      <sz val="11"/>
      <color rgb="FFFF0000"/>
      <name val="Arial"/>
      <family val="2"/>
    </font>
    <font>
      <b/>
      <i/>
      <u/>
      <sz val="12"/>
      <name val="Arial"/>
      <family val="2"/>
    </font>
    <font>
      <i/>
      <u/>
      <sz val="12"/>
      <name val="Arial"/>
      <family val="2"/>
    </font>
    <font>
      <b/>
      <i/>
      <sz val="10"/>
      <color rgb="FFFF0000"/>
      <name val="Arial"/>
      <family val="2"/>
    </font>
    <font>
      <sz val="10"/>
      <color theme="1"/>
      <name val="Arial"/>
      <family val="2"/>
    </font>
    <font>
      <i/>
      <sz val="10"/>
      <color rgb="FFFF0000"/>
      <name val="Arial"/>
      <family val="2"/>
    </font>
    <font>
      <u/>
      <sz val="11"/>
      <color rgb="FF7030A0"/>
      <name val="Calibri"/>
      <family val="2"/>
      <scheme val="minor"/>
    </font>
    <font>
      <b/>
      <sz val="28"/>
      <color rgb="FFFFFFFF"/>
      <name val="Arial"/>
      <family val="2"/>
    </font>
    <font>
      <b/>
      <sz val="10"/>
      <color rgb="FF7030A0"/>
      <name val="Arial"/>
      <family val="2"/>
    </font>
    <font>
      <b/>
      <sz val="11"/>
      <color theme="9"/>
      <name val="Arial"/>
      <family val="2"/>
    </font>
    <font>
      <sz val="11"/>
      <color rgb="FF0000FF"/>
      <name val="Calibri"/>
      <family val="2"/>
    </font>
    <font>
      <b/>
      <i/>
      <sz val="14"/>
      <name val="Arial"/>
      <family val="2"/>
    </font>
    <font>
      <b/>
      <i/>
      <sz val="14"/>
      <color theme="1"/>
      <name val="Arial"/>
      <family val="2"/>
    </font>
    <font>
      <b/>
      <sz val="12"/>
      <color theme="9"/>
      <name val="Arial"/>
      <family val="2"/>
    </font>
    <font>
      <b/>
      <sz val="24"/>
      <color theme="1"/>
      <name val="Calibri"/>
      <family val="2"/>
      <scheme val="minor"/>
    </font>
    <font>
      <i/>
      <sz val="10"/>
      <name val="Arial"/>
      <family val="2"/>
    </font>
    <font>
      <b/>
      <sz val="11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i/>
      <sz val="12"/>
      <name val="Arial"/>
      <family val="2"/>
    </font>
    <font>
      <b/>
      <sz val="14"/>
      <name val="Arial"/>
      <family val="2"/>
    </font>
    <font>
      <b/>
      <sz val="6"/>
      <name val="Arial"/>
      <family val="2"/>
    </font>
    <font>
      <b/>
      <sz val="10"/>
      <color theme="3" tint="-0.249977111117893"/>
      <name val="Arial"/>
      <family val="2"/>
    </font>
    <font>
      <sz val="6"/>
      <name val="Arial"/>
      <family val="2"/>
    </font>
    <font>
      <b/>
      <u/>
      <sz val="10"/>
      <name val="Arial"/>
      <family val="2"/>
    </font>
    <font>
      <b/>
      <sz val="10"/>
      <color indexed="10"/>
      <name val="Arial"/>
      <family val="2"/>
    </font>
    <font>
      <b/>
      <sz val="20"/>
      <color indexed="10"/>
      <name val="Arial"/>
      <family val="2"/>
    </font>
    <font>
      <b/>
      <i/>
      <sz val="11"/>
      <color theme="0"/>
      <name val="Arial"/>
      <family val="2"/>
    </font>
    <font>
      <b/>
      <sz val="12"/>
      <color theme="0"/>
      <name val="Arial"/>
      <family val="2"/>
    </font>
    <font>
      <b/>
      <i/>
      <sz val="12"/>
      <color theme="0"/>
      <name val="Arial"/>
      <family val="2"/>
    </font>
    <font>
      <b/>
      <i/>
      <sz val="10"/>
      <color theme="3" tint="-0.249977111117893"/>
      <name val="Arial"/>
      <family val="2"/>
    </font>
    <font>
      <b/>
      <i/>
      <u/>
      <sz val="16"/>
      <color rgb="FF00B0F0"/>
      <name val="Arial"/>
      <family val="2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00008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8" tint="0.59996337778862885"/>
        <bgColor auto="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9FF99"/>
        <bgColor indexed="64"/>
      </patternFill>
    </fill>
  </fills>
  <borders count="159">
    <border>
      <left/>
      <right/>
      <top/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DashDot">
        <color indexed="64"/>
      </bottom>
      <diagonal/>
    </border>
    <border>
      <left/>
      <right style="thick">
        <color indexed="64"/>
      </right>
      <top style="thick">
        <color indexed="64"/>
      </top>
      <bottom style="mediumDashDot">
        <color indexed="64"/>
      </bottom>
      <diagonal/>
    </border>
    <border>
      <left style="thick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 style="thick">
        <color indexed="64"/>
      </left>
      <right/>
      <top/>
      <bottom style="slantDashDot">
        <color indexed="64"/>
      </bottom>
      <diagonal/>
    </border>
    <border>
      <left/>
      <right style="thick">
        <color indexed="64"/>
      </right>
      <top/>
      <bottom style="slantDashDot">
        <color indexed="64"/>
      </bottom>
      <diagonal/>
    </border>
    <border>
      <left style="thick">
        <color theme="9"/>
      </left>
      <right/>
      <top style="thick">
        <color theme="9"/>
      </top>
      <bottom style="thick">
        <color theme="9"/>
      </bottom>
      <diagonal/>
    </border>
    <border>
      <left/>
      <right style="thick">
        <color theme="9"/>
      </right>
      <top style="thick">
        <color theme="9"/>
      </top>
      <bottom style="thick">
        <color theme="9"/>
      </bottom>
      <diagonal/>
    </border>
    <border>
      <left style="thick">
        <color rgb="FF0070C0"/>
      </left>
      <right/>
      <top style="thick">
        <color rgb="FF0070C0"/>
      </top>
      <bottom/>
      <diagonal/>
    </border>
    <border>
      <left/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/>
      <top/>
      <bottom/>
      <diagonal/>
    </border>
    <border>
      <left/>
      <right style="thick">
        <color rgb="FF0070C0"/>
      </right>
      <top/>
      <bottom/>
      <diagonal/>
    </border>
    <border>
      <left style="thick">
        <color rgb="FF0070C0"/>
      </left>
      <right/>
      <top/>
      <bottom style="thick">
        <color rgb="FF0070C0"/>
      </bottom>
      <diagonal/>
    </border>
    <border>
      <left/>
      <right style="thick">
        <color rgb="FF0070C0"/>
      </right>
      <top/>
      <bottom style="thick">
        <color rgb="FF0070C0"/>
      </bottom>
      <diagonal/>
    </border>
    <border>
      <left style="thick">
        <color theme="5"/>
      </left>
      <right style="thick">
        <color theme="5"/>
      </right>
      <top style="thick">
        <color theme="5"/>
      </top>
      <bottom style="thick">
        <color theme="5"/>
      </bottom>
      <diagonal/>
    </border>
    <border>
      <left style="thick">
        <color theme="4"/>
      </left>
      <right style="thick">
        <color theme="4"/>
      </right>
      <top style="thick">
        <color theme="4"/>
      </top>
      <bottom/>
      <diagonal/>
    </border>
    <border>
      <left style="thick">
        <color theme="4"/>
      </left>
      <right style="thick">
        <color theme="4"/>
      </right>
      <top/>
      <bottom style="thick">
        <color theme="4"/>
      </bottom>
      <diagonal/>
    </border>
    <border>
      <left style="thick">
        <color theme="4"/>
      </left>
      <right style="thick">
        <color rgb="FF00B0F0"/>
      </right>
      <top/>
      <bottom style="thick">
        <color rgb="FF00B0F0"/>
      </bottom>
      <diagonal/>
    </border>
    <border>
      <left style="thick">
        <color rgb="FF00B0F0"/>
      </left>
      <right style="thick">
        <color rgb="FF00B0F0"/>
      </right>
      <top/>
      <bottom style="thick">
        <color rgb="FF00B0F0"/>
      </bottom>
      <diagonal/>
    </border>
    <border>
      <left style="thick">
        <color theme="4"/>
      </left>
      <right style="thick">
        <color rgb="FF00B0F0"/>
      </right>
      <top style="thick">
        <color rgb="FF00B0F0"/>
      </top>
      <bottom/>
      <diagonal/>
    </border>
    <border>
      <left style="thick">
        <color rgb="FF00B0F0"/>
      </left>
      <right style="thick">
        <color rgb="FF00B0F0"/>
      </right>
      <top style="thick">
        <color rgb="FF00B0F0"/>
      </top>
      <bottom/>
      <diagonal/>
    </border>
    <border>
      <left style="thick">
        <color theme="4"/>
      </left>
      <right style="thick">
        <color rgb="FF00B0F0"/>
      </right>
      <top/>
      <bottom/>
      <diagonal/>
    </border>
    <border>
      <left style="thick">
        <color rgb="FF00B0F0"/>
      </left>
      <right style="thick">
        <color rgb="FF00B0F0"/>
      </right>
      <top/>
      <bottom/>
      <diagonal/>
    </border>
    <border>
      <left style="thick">
        <color rgb="FF00B0F0"/>
      </left>
      <right/>
      <top/>
      <bottom style="thick">
        <color rgb="FF00B0F0"/>
      </bottom>
      <diagonal/>
    </border>
    <border>
      <left/>
      <right/>
      <top/>
      <bottom style="thick">
        <color rgb="FF00B0F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rgb="FF00B0F0"/>
      </left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thick">
        <color theme="4"/>
      </left>
      <right/>
      <top/>
      <bottom/>
      <diagonal/>
    </border>
    <border>
      <left style="thick">
        <color rgb="FF00B0F0"/>
      </left>
      <right style="thick">
        <color rgb="FF00B0F0"/>
      </right>
      <top style="thick">
        <color theme="4"/>
      </top>
      <bottom style="thick">
        <color rgb="FF00B0F0"/>
      </bottom>
      <diagonal/>
    </border>
    <border>
      <left/>
      <right style="thick">
        <color rgb="FF00B0F0"/>
      </right>
      <top/>
      <bottom/>
      <diagonal/>
    </border>
    <border>
      <left style="thick">
        <color rgb="FF00B0F0"/>
      </left>
      <right style="thick">
        <color rgb="FF00B0F0"/>
      </right>
      <top style="thick">
        <color rgb="FF00B0F0"/>
      </top>
      <bottom style="thick">
        <color theme="4"/>
      </bottom>
      <diagonal/>
    </border>
    <border>
      <left style="thick">
        <color rgb="FF00B0F0"/>
      </left>
      <right/>
      <top/>
      <bottom/>
      <diagonal/>
    </border>
    <border>
      <left style="thick">
        <color theme="4" tint="0.39991454817346722"/>
      </left>
      <right/>
      <top style="thick">
        <color theme="4" tint="0.39991454817346722"/>
      </top>
      <bottom/>
      <diagonal/>
    </border>
    <border>
      <left/>
      <right/>
      <top style="thick">
        <color theme="4" tint="0.39991454817346722"/>
      </top>
      <bottom/>
      <diagonal/>
    </border>
    <border>
      <left/>
      <right style="thick">
        <color theme="4" tint="0.39991454817346722"/>
      </right>
      <top style="thick">
        <color theme="4" tint="0.39991454817346722"/>
      </top>
      <bottom/>
      <diagonal/>
    </border>
    <border>
      <left style="thick">
        <color theme="4" tint="0.39991454817346722"/>
      </left>
      <right/>
      <top/>
      <bottom style="thick">
        <color theme="4" tint="0.39991454817346722"/>
      </bottom>
      <diagonal/>
    </border>
    <border>
      <left/>
      <right/>
      <top/>
      <bottom style="thick">
        <color theme="4" tint="0.39991454817346722"/>
      </bottom>
      <diagonal/>
    </border>
    <border>
      <left/>
      <right style="thick">
        <color theme="4" tint="0.39991454817346722"/>
      </right>
      <top/>
      <bottom style="thick">
        <color theme="4" tint="0.39991454817346722"/>
      </bottom>
      <diagonal/>
    </border>
    <border>
      <left style="thick">
        <color theme="3" tint="0.39994506668294322"/>
      </left>
      <right/>
      <top style="thick">
        <color theme="3" tint="0.39994506668294322"/>
      </top>
      <bottom/>
      <diagonal/>
    </border>
    <border>
      <left/>
      <right/>
      <top style="thick">
        <color theme="3" tint="0.39994506668294322"/>
      </top>
      <bottom/>
      <diagonal/>
    </border>
    <border>
      <left/>
      <right style="thick">
        <color theme="3" tint="0.39994506668294322"/>
      </right>
      <top style="thick">
        <color theme="3" tint="0.39994506668294322"/>
      </top>
      <bottom/>
      <diagonal/>
    </border>
    <border>
      <left style="thick">
        <color theme="3" tint="0.39994506668294322"/>
      </left>
      <right/>
      <top/>
      <bottom style="thick">
        <color theme="3" tint="0.39994506668294322"/>
      </bottom>
      <diagonal/>
    </border>
    <border>
      <left/>
      <right/>
      <top/>
      <bottom style="thick">
        <color theme="3" tint="0.39994506668294322"/>
      </bottom>
      <diagonal/>
    </border>
    <border>
      <left/>
      <right style="thick">
        <color theme="3" tint="0.39994506668294322"/>
      </right>
      <top/>
      <bottom style="thick">
        <color theme="3" tint="0.3999450666829432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double">
        <color indexed="8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/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8"/>
      </right>
      <top style="medium">
        <color indexed="64"/>
      </top>
      <bottom/>
      <diagonal/>
    </border>
    <border>
      <left style="double">
        <color indexed="8"/>
      </left>
      <right/>
      <top style="medium">
        <color indexed="64"/>
      </top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double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double">
        <color indexed="8"/>
      </left>
      <right style="double">
        <color indexed="8"/>
      </right>
      <top style="dashDotDot">
        <color indexed="8"/>
      </top>
      <bottom style="medium">
        <color indexed="8"/>
      </bottom>
      <diagonal/>
    </border>
    <border>
      <left style="medium">
        <color indexed="8"/>
      </left>
      <right style="double">
        <color indexed="8"/>
      </right>
      <top style="dashDotDot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dashDotDot">
        <color indexed="8"/>
      </top>
      <bottom style="medium">
        <color indexed="8"/>
      </bottom>
      <diagonal/>
    </border>
    <border>
      <left/>
      <right style="medium">
        <color indexed="8"/>
      </right>
      <top style="dashDotDot">
        <color indexed="8"/>
      </top>
      <bottom style="medium">
        <color indexed="8"/>
      </bottom>
      <diagonal/>
    </border>
    <border>
      <left style="double">
        <color indexed="8"/>
      </left>
      <right/>
      <top style="dashDotDot">
        <color indexed="8"/>
      </top>
      <bottom style="medium">
        <color indexed="8"/>
      </bottom>
      <diagonal/>
    </border>
    <border>
      <left style="medium">
        <color indexed="8"/>
      </left>
      <right style="double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double">
        <color indexed="8"/>
      </left>
      <right style="double">
        <color indexed="8"/>
      </right>
      <top style="dashDotDot">
        <color indexed="8"/>
      </top>
      <bottom style="medium">
        <color indexed="64"/>
      </bottom>
      <diagonal/>
    </border>
    <border>
      <left style="medium">
        <color indexed="8"/>
      </left>
      <right style="double">
        <color indexed="8"/>
      </right>
      <top style="dashDotDot">
        <color indexed="8"/>
      </top>
      <bottom style="medium">
        <color indexed="64"/>
      </bottom>
      <diagonal/>
    </border>
    <border>
      <left/>
      <right/>
      <top style="dashDotDot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dashDotDot">
        <color indexed="8"/>
      </top>
      <bottom style="medium">
        <color indexed="64"/>
      </bottom>
      <diagonal/>
    </border>
    <border>
      <left/>
      <right/>
      <top style="dashDotDot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/>
      <right style="medium">
        <color indexed="64"/>
      </right>
      <top/>
      <bottom style="dashDotDot">
        <color indexed="8"/>
      </bottom>
      <diagonal/>
    </border>
    <border>
      <left style="double">
        <color indexed="8"/>
      </left>
      <right/>
      <top/>
      <bottom style="dashDotDot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/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double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medium">
        <color indexed="8"/>
      </bottom>
      <diagonal/>
    </border>
    <border>
      <left/>
      <right style="double">
        <color indexed="8"/>
      </right>
      <top style="double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double">
        <color indexed="8"/>
      </top>
      <bottom style="medium">
        <color indexed="8"/>
      </bottom>
      <diagonal/>
    </border>
    <border>
      <left/>
      <right style="medium">
        <color indexed="64"/>
      </right>
      <top style="double">
        <color indexed="8"/>
      </top>
      <bottom/>
      <diagonal/>
    </border>
    <border>
      <left style="double">
        <color indexed="8"/>
      </left>
      <right style="double">
        <color indexed="8"/>
      </right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 style="double">
        <color indexed="8"/>
      </right>
      <top style="thin">
        <color indexed="64"/>
      </top>
      <bottom/>
      <diagonal/>
    </border>
    <border>
      <left style="thick">
        <color rgb="FF7030A0"/>
      </left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165" fontId="1" fillId="0" borderId="0" applyFont="0" applyFill="0" applyBorder="0" applyAlignment="0" applyProtection="0"/>
    <xf numFmtId="0" fontId="2" fillId="0" borderId="0" applyBorder="0" applyProtection="0"/>
    <xf numFmtId="0" fontId="6" fillId="0" borderId="0"/>
    <xf numFmtId="0" fontId="8" fillId="0" borderId="0"/>
    <xf numFmtId="0" fontId="8" fillId="0" borderId="0"/>
    <xf numFmtId="0" fontId="8" fillId="0" borderId="0"/>
    <xf numFmtId="0" fontId="30" fillId="0" borderId="0" applyNumberFormat="0" applyFill="0" applyBorder="0" applyAlignment="0" applyProtection="0"/>
    <xf numFmtId="0" fontId="8" fillId="0" borderId="0"/>
    <xf numFmtId="0" fontId="38" fillId="0" borderId="0" applyNumberFormat="0" applyFill="0" applyBorder="0" applyAlignment="0" applyProtection="0">
      <alignment vertical="top"/>
      <protection locked="0"/>
    </xf>
    <xf numFmtId="0" fontId="8" fillId="0" borderId="0"/>
    <xf numFmtId="9" fontId="1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598">
    <xf numFmtId="0" fontId="0" fillId="0" borderId="0" xfId="0"/>
    <xf numFmtId="166" fontId="2" fillId="2" borderId="0" xfId="2" applyNumberFormat="1" applyFont="1" applyFill="1" applyAlignment="1"/>
    <xf numFmtId="0" fontId="0" fillId="2" borderId="0" xfId="0" applyFill="1"/>
    <xf numFmtId="166" fontId="5" fillId="2" borderId="7" xfId="2" applyNumberFormat="1" applyFont="1" applyFill="1" applyBorder="1" applyAlignment="1"/>
    <xf numFmtId="166" fontId="2" fillId="2" borderId="8" xfId="2" applyNumberFormat="1" applyFont="1" applyFill="1" applyBorder="1" applyAlignment="1"/>
    <xf numFmtId="166" fontId="5" fillId="2" borderId="2" xfId="2" applyNumberFormat="1" applyFont="1" applyFill="1" applyBorder="1" applyAlignment="1"/>
    <xf numFmtId="166" fontId="2" fillId="2" borderId="3" xfId="2" applyNumberFormat="1" applyFont="1" applyFill="1" applyBorder="1" applyAlignment="1"/>
    <xf numFmtId="166" fontId="5" fillId="2" borderId="9" xfId="2" applyNumberFormat="1" applyFont="1" applyFill="1" applyBorder="1" applyAlignment="1"/>
    <xf numFmtId="166" fontId="2" fillId="2" borderId="10" xfId="2" applyNumberFormat="1" applyFont="1" applyFill="1" applyBorder="1" applyAlignment="1"/>
    <xf numFmtId="166" fontId="5" fillId="2" borderId="4" xfId="2" applyNumberFormat="1" applyFont="1" applyFill="1" applyBorder="1" applyAlignment="1"/>
    <xf numFmtId="166" fontId="2" fillId="2" borderId="5" xfId="2" applyNumberFormat="1" applyFont="1" applyFill="1" applyBorder="1" applyAlignment="1"/>
    <xf numFmtId="0" fontId="6" fillId="2" borderId="6" xfId="3" applyFill="1" applyBorder="1" applyAlignment="1">
      <alignment horizontal="center" wrapText="1"/>
    </xf>
    <xf numFmtId="0" fontId="0" fillId="3" borderId="0" xfId="0" applyFill="1"/>
    <xf numFmtId="0" fontId="23" fillId="3" borderId="23" xfId="0" applyFont="1" applyFill="1" applyBorder="1" applyAlignment="1">
      <alignment horizontal="center" vertical="center"/>
    </xf>
    <xf numFmtId="0" fontId="24" fillId="3" borderId="30" xfId="0" applyFont="1" applyFill="1" applyBorder="1" applyAlignment="1">
      <alignment horizontal="center" vertical="center"/>
    </xf>
    <xf numFmtId="2" fontId="24" fillId="3" borderId="30" xfId="0" applyNumberFormat="1" applyFont="1" applyFill="1" applyBorder="1" applyAlignment="1">
      <alignment horizontal="center" vertical="center"/>
    </xf>
    <xf numFmtId="0" fontId="10" fillId="3" borderId="31" xfId="0" applyFont="1" applyFill="1" applyBorder="1"/>
    <xf numFmtId="0" fontId="10" fillId="3" borderId="0" xfId="0" applyFont="1" applyFill="1" applyBorder="1"/>
    <xf numFmtId="0" fontId="10" fillId="3" borderId="32" xfId="0" applyFont="1" applyFill="1" applyBorder="1"/>
    <xf numFmtId="0" fontId="25" fillId="3" borderId="31" xfId="0" applyFont="1" applyFill="1" applyBorder="1" applyAlignment="1">
      <alignment horizontal="right"/>
    </xf>
    <xf numFmtId="0" fontId="0" fillId="3" borderId="35" xfId="0" applyFill="1" applyBorder="1"/>
    <xf numFmtId="166" fontId="29" fillId="4" borderId="37" xfId="2" applyNumberFormat="1" applyFont="1" applyFill="1" applyBorder="1" applyAlignment="1">
      <alignment horizontal="right" vertical="center"/>
    </xf>
    <xf numFmtId="0" fontId="10" fillId="3" borderId="47" xfId="0" applyFont="1" applyFill="1" applyBorder="1"/>
    <xf numFmtId="0" fontId="10" fillId="3" borderId="48" xfId="0" applyFont="1" applyFill="1" applyBorder="1"/>
    <xf numFmtId="0" fontId="0" fillId="5" borderId="0" xfId="0" applyFill="1"/>
    <xf numFmtId="169" fontId="0" fillId="5" borderId="0" xfId="0" applyNumberFormat="1" applyFill="1"/>
    <xf numFmtId="0" fontId="7" fillId="5" borderId="0" xfId="0" applyFont="1" applyFill="1" applyAlignment="1">
      <alignment horizontal="centerContinuous"/>
    </xf>
    <xf numFmtId="0" fontId="8" fillId="5" borderId="0" xfId="0" applyFont="1" applyFill="1" applyAlignment="1">
      <alignment horizontal="centerContinuous"/>
    </xf>
    <xf numFmtId="169" fontId="0" fillId="5" borderId="0" xfId="0" applyNumberFormat="1" applyFill="1" applyAlignment="1">
      <alignment horizontal="centerContinuous"/>
    </xf>
    <xf numFmtId="0" fontId="9" fillId="5" borderId="0" xfId="0" applyFont="1" applyFill="1" applyAlignment="1">
      <alignment horizontal="centerContinuous"/>
    </xf>
    <xf numFmtId="0" fontId="10" fillId="5" borderId="0" xfId="0" applyFont="1" applyFill="1" applyAlignment="1">
      <alignment horizontal="centerContinuous"/>
    </xf>
    <xf numFmtId="169" fontId="10" fillId="5" borderId="0" xfId="0" applyNumberFormat="1" applyFont="1" applyFill="1" applyAlignment="1">
      <alignment horizontal="centerContinuous"/>
    </xf>
    <xf numFmtId="0" fontId="11" fillId="5" borderId="0" xfId="0" applyFont="1" applyFill="1" applyAlignment="1">
      <alignment horizontal="centerContinuous"/>
    </xf>
    <xf numFmtId="0" fontId="12" fillId="5" borderId="0" xfId="0" applyFont="1" applyFill="1" applyAlignment="1">
      <alignment horizontal="centerContinuous"/>
    </xf>
    <xf numFmtId="169" fontId="12" fillId="5" borderId="0" xfId="0" applyNumberFormat="1" applyFont="1" applyFill="1" applyAlignment="1">
      <alignment horizontal="centerContinuous"/>
    </xf>
    <xf numFmtId="0" fontId="13" fillId="5" borderId="0" xfId="0" applyFont="1" applyFill="1" applyAlignment="1">
      <alignment horizontal="centerContinuous"/>
    </xf>
    <xf numFmtId="169" fontId="13" fillId="5" borderId="0" xfId="0" applyNumberFormat="1" applyFont="1" applyFill="1" applyAlignment="1">
      <alignment horizontal="centerContinuous"/>
    </xf>
    <xf numFmtId="0" fontId="13" fillId="5" borderId="0" xfId="0" applyFont="1" applyFill="1"/>
    <xf numFmtId="169" fontId="13" fillId="5" borderId="0" xfId="0" applyNumberFormat="1" applyFont="1" applyFill="1"/>
    <xf numFmtId="0" fontId="10" fillId="5" borderId="0" xfId="0" applyFont="1" applyFill="1"/>
    <xf numFmtId="169" fontId="10" fillId="5" borderId="0" xfId="0" applyNumberFormat="1" applyFont="1" applyFill="1"/>
    <xf numFmtId="14" fontId="10" fillId="5" borderId="0" xfId="0" applyNumberFormat="1" applyFont="1" applyFill="1" applyAlignment="1">
      <alignment horizontal="left"/>
    </xf>
    <xf numFmtId="0" fontId="13" fillId="5" borderId="14" xfId="0" applyFont="1" applyFill="1" applyBorder="1" applyAlignment="1">
      <alignment horizontal="centerContinuous"/>
    </xf>
    <xf numFmtId="0" fontId="10" fillId="5" borderId="15" xfId="0" applyFont="1" applyFill="1" applyBorder="1" applyAlignment="1">
      <alignment horizontal="centerContinuous"/>
    </xf>
    <xf numFmtId="169" fontId="13" fillId="5" borderId="16" xfId="0" applyNumberFormat="1" applyFont="1" applyFill="1" applyBorder="1" applyAlignment="1">
      <alignment horizontal="center"/>
    </xf>
    <xf numFmtId="0" fontId="8" fillId="5" borderId="17" xfId="0" applyFont="1" applyFill="1" applyBorder="1"/>
    <xf numFmtId="0" fontId="8" fillId="5" borderId="18" xfId="0" applyFont="1" applyFill="1" applyBorder="1"/>
    <xf numFmtId="0" fontId="8" fillId="5" borderId="19" xfId="0" applyFont="1" applyFill="1" applyBorder="1"/>
    <xf numFmtId="169" fontId="8" fillId="5" borderId="20" xfId="0" applyNumberFormat="1" applyFont="1" applyFill="1" applyBorder="1"/>
    <xf numFmtId="169" fontId="0" fillId="5" borderId="23" xfId="0" applyNumberFormat="1" applyFill="1" applyBorder="1"/>
    <xf numFmtId="0" fontId="15" fillId="5" borderId="21" xfId="4" applyFont="1" applyFill="1" applyBorder="1" applyAlignment="1">
      <alignment horizontal="right"/>
    </xf>
    <xf numFmtId="170" fontId="15" fillId="5" borderId="0" xfId="4" applyNumberFormat="1" applyFont="1" applyFill="1" applyBorder="1" applyAlignment="1">
      <alignment horizontal="left"/>
    </xf>
    <xf numFmtId="0" fontId="8" fillId="5" borderId="0" xfId="4" applyFont="1" applyFill="1" applyBorder="1"/>
    <xf numFmtId="0" fontId="8" fillId="5" borderId="22" xfId="4" applyFont="1" applyFill="1" applyBorder="1"/>
    <xf numFmtId="169" fontId="8" fillId="5" borderId="23" xfId="0" applyNumberFormat="1" applyFont="1" applyFill="1" applyBorder="1"/>
    <xf numFmtId="0" fontId="16" fillId="5" borderId="21" xfId="4" quotePrefix="1" applyFont="1" applyFill="1" applyBorder="1" applyAlignment="1">
      <alignment horizontal="center"/>
    </xf>
    <xf numFmtId="169" fontId="8" fillId="5" borderId="23" xfId="4" applyNumberFormat="1" applyFont="1" applyFill="1" applyBorder="1"/>
    <xf numFmtId="0" fontId="8" fillId="5" borderId="21" xfId="4" applyFont="1" applyFill="1" applyBorder="1" applyAlignment="1">
      <alignment horizontal="left" wrapText="1"/>
    </xf>
    <xf numFmtId="0" fontId="17" fillId="5" borderId="0" xfId="4" applyFont="1" applyFill="1"/>
    <xf numFmtId="0" fontId="8" fillId="5" borderId="21" xfId="4" quotePrefix="1" applyFont="1" applyFill="1" applyBorder="1" applyAlignment="1">
      <alignment horizontal="left" wrapText="1"/>
    </xf>
    <xf numFmtId="170" fontId="18" fillId="5" borderId="0" xfId="4" applyNumberFormat="1" applyFont="1" applyFill="1" applyBorder="1"/>
    <xf numFmtId="165" fontId="18" fillId="5" borderId="22" xfId="1" applyFont="1" applyFill="1" applyBorder="1"/>
    <xf numFmtId="0" fontId="19" fillId="5" borderId="22" xfId="4" applyFont="1" applyFill="1" applyBorder="1" applyAlignment="1"/>
    <xf numFmtId="0" fontId="19" fillId="5" borderId="21" xfId="4" quotePrefix="1" applyFont="1" applyFill="1" applyBorder="1" applyAlignment="1">
      <alignment horizontal="right"/>
    </xf>
    <xf numFmtId="0" fontId="19" fillId="5" borderId="0" xfId="4" applyFont="1" applyFill="1" applyBorder="1" applyAlignment="1">
      <alignment horizontal="right"/>
    </xf>
    <xf numFmtId="0" fontId="19" fillId="5" borderId="22" xfId="4" applyFont="1" applyFill="1" applyBorder="1" applyAlignment="1">
      <alignment horizontal="right"/>
    </xf>
    <xf numFmtId="0" fontId="16" fillId="5" borderId="21" xfId="4" applyFont="1" applyFill="1" applyBorder="1" applyAlignment="1">
      <alignment horizontal="center"/>
    </xf>
    <xf numFmtId="0" fontId="8" fillId="5" borderId="21" xfId="0" applyFont="1" applyFill="1" applyBorder="1"/>
    <xf numFmtId="0" fontId="8" fillId="5" borderId="0" xfId="0" applyFont="1" applyFill="1" applyBorder="1"/>
    <xf numFmtId="0" fontId="8" fillId="5" borderId="22" xfId="0" applyFont="1" applyFill="1" applyBorder="1"/>
    <xf numFmtId="0" fontId="0" fillId="5" borderId="21" xfId="0" applyFill="1" applyBorder="1"/>
    <xf numFmtId="0" fontId="8" fillId="5" borderId="21" xfId="4" quotePrefix="1" applyFont="1" applyFill="1" applyBorder="1" applyAlignment="1">
      <alignment horizontal="left"/>
    </xf>
    <xf numFmtId="0" fontId="0" fillId="5" borderId="0" xfId="0" applyFill="1" applyBorder="1"/>
    <xf numFmtId="169" fontId="8" fillId="5" borderId="23" xfId="0" applyNumberFormat="1" applyFont="1" applyFill="1" applyBorder="1" applyAlignment="1">
      <alignment horizontal="right"/>
    </xf>
    <xf numFmtId="170" fontId="18" fillId="5" borderId="0" xfId="0" applyNumberFormat="1" applyFont="1" applyFill="1" applyBorder="1"/>
    <xf numFmtId="0" fontId="20" fillId="5" borderId="20" xfId="5" applyFont="1" applyFill="1" applyBorder="1" applyAlignment="1">
      <alignment horizontal="left" vertical="center"/>
    </xf>
    <xf numFmtId="0" fontId="21" fillId="5" borderId="0" xfId="6" applyFont="1" applyFill="1" applyBorder="1" applyAlignment="1">
      <alignment horizontal="left"/>
    </xf>
    <xf numFmtId="0" fontId="8" fillId="5" borderId="0" xfId="6" applyFont="1" applyFill="1" applyBorder="1"/>
    <xf numFmtId="0" fontId="8" fillId="5" borderId="22" xfId="6" applyFont="1" applyFill="1" applyBorder="1"/>
    <xf numFmtId="169" fontId="8" fillId="5" borderId="23" xfId="6" applyNumberFormat="1" applyFont="1" applyFill="1" applyBorder="1" applyAlignment="1">
      <alignment horizontal="right"/>
    </xf>
    <xf numFmtId="0" fontId="8" fillId="5" borderId="14" xfId="5" applyFont="1" applyFill="1" applyBorder="1"/>
    <xf numFmtId="0" fontId="8" fillId="5" borderId="24" xfId="6" applyFont="1" applyFill="1" applyBorder="1"/>
    <xf numFmtId="171" fontId="8" fillId="5" borderId="23" xfId="6" applyNumberFormat="1" applyFont="1" applyFill="1" applyBorder="1" applyAlignment="1">
      <alignment horizontal="right"/>
    </xf>
    <xf numFmtId="0" fontId="8" fillId="5" borderId="25" xfId="0" applyFont="1" applyFill="1" applyBorder="1"/>
    <xf numFmtId="0" fontId="8" fillId="5" borderId="26" xfId="0" applyFont="1" applyFill="1" applyBorder="1"/>
    <xf numFmtId="0" fontId="8" fillId="5" borderId="27" xfId="0" applyFont="1" applyFill="1" applyBorder="1"/>
    <xf numFmtId="0" fontId="10" fillId="5" borderId="16" xfId="0" applyFont="1" applyFill="1" applyBorder="1" applyAlignment="1">
      <alignment vertical="center"/>
    </xf>
    <xf numFmtId="0" fontId="13" fillId="5" borderId="28" xfId="0" applyFont="1" applyFill="1" applyBorder="1" applyAlignment="1">
      <alignment horizontal="right" vertical="center"/>
    </xf>
    <xf numFmtId="0" fontId="13" fillId="5" borderId="28" xfId="0" applyFont="1" applyFill="1" applyBorder="1" applyAlignment="1">
      <alignment vertical="center"/>
    </xf>
    <xf numFmtId="0" fontId="13" fillId="5" borderId="15" xfId="0" applyFont="1" applyFill="1" applyBorder="1" applyAlignment="1">
      <alignment vertical="center"/>
    </xf>
    <xf numFmtId="169" fontId="10" fillId="5" borderId="16" xfId="0" applyNumberFormat="1" applyFont="1" applyFill="1" applyBorder="1" applyAlignment="1">
      <alignment horizontal="right" vertical="center"/>
    </xf>
    <xf numFmtId="0" fontId="22" fillId="5" borderId="23" xfId="0" applyFont="1" applyFill="1" applyBorder="1"/>
    <xf numFmtId="0" fontId="13" fillId="5" borderId="16" xfId="0" applyFont="1" applyFill="1" applyBorder="1" applyAlignment="1">
      <alignment horizontal="right" vertical="center"/>
    </xf>
    <xf numFmtId="0" fontId="13" fillId="5" borderId="16" xfId="0" applyNumberFormat="1" applyFont="1" applyFill="1" applyBorder="1" applyAlignment="1">
      <alignment horizontal="center" vertical="center"/>
    </xf>
    <xf numFmtId="9" fontId="13" fillId="5" borderId="16" xfId="0" applyNumberFormat="1" applyFont="1" applyFill="1" applyBorder="1" applyAlignment="1">
      <alignment horizontal="center" vertical="center"/>
    </xf>
    <xf numFmtId="169" fontId="13" fillId="5" borderId="16" xfId="0" applyNumberFormat="1" applyFont="1" applyFill="1" applyBorder="1" applyAlignment="1">
      <alignment vertical="center"/>
    </xf>
    <xf numFmtId="0" fontId="13" fillId="5" borderId="14" xfId="0" applyFont="1" applyFill="1" applyBorder="1" applyAlignment="1">
      <alignment horizontal="right" vertical="center"/>
    </xf>
    <xf numFmtId="0" fontId="13" fillId="5" borderId="28" xfId="0" applyNumberFormat="1" applyFont="1" applyFill="1" applyBorder="1" applyAlignment="1">
      <alignment horizontal="right" vertical="center"/>
    </xf>
    <xf numFmtId="9" fontId="13" fillId="5" borderId="15" xfId="0" applyNumberFormat="1" applyFont="1" applyFill="1" applyBorder="1" applyAlignment="1">
      <alignment horizontal="center" vertical="center"/>
    </xf>
    <xf numFmtId="0" fontId="31" fillId="9" borderId="59" xfId="7" applyFont="1" applyFill="1" applyBorder="1" applyAlignment="1">
      <alignment horizontal="center" vertical="center"/>
    </xf>
    <xf numFmtId="2" fontId="24" fillId="8" borderId="30" xfId="0" applyNumberFormat="1" applyFont="1" applyFill="1" applyBorder="1" applyAlignment="1">
      <alignment horizontal="center" vertical="center"/>
    </xf>
    <xf numFmtId="0" fontId="0" fillId="10" borderId="0" xfId="0" applyFill="1"/>
    <xf numFmtId="0" fontId="0" fillId="11" borderId="67" xfId="0" applyFill="1" applyBorder="1" applyAlignment="1">
      <alignment horizontal="center"/>
    </xf>
    <xf numFmtId="0" fontId="34" fillId="10" borderId="41" xfId="0" applyFont="1" applyFill="1" applyBorder="1" applyAlignment="1">
      <alignment horizontal="center" vertical="center"/>
    </xf>
    <xf numFmtId="0" fontId="0" fillId="11" borderId="66" xfId="0" applyFill="1" applyBorder="1" applyAlignment="1">
      <alignment horizontal="center" vertical="center"/>
    </xf>
    <xf numFmtId="0" fontId="0" fillId="11" borderId="67" xfId="0" applyFill="1" applyBorder="1" applyAlignment="1">
      <alignment horizontal="center" vertical="center"/>
    </xf>
    <xf numFmtId="0" fontId="22" fillId="5" borderId="29" xfId="0" applyFont="1" applyFill="1" applyBorder="1"/>
    <xf numFmtId="0" fontId="7" fillId="5" borderId="0" xfId="8" applyFont="1" applyFill="1" applyAlignment="1">
      <alignment horizontal="centerContinuous"/>
    </xf>
    <xf numFmtId="0" fontId="8" fillId="5" borderId="0" xfId="8" applyFont="1" applyFill="1" applyAlignment="1">
      <alignment horizontal="centerContinuous"/>
    </xf>
    <xf numFmtId="169" fontId="8" fillId="5" borderId="0" xfId="8" applyNumberFormat="1" applyFill="1" applyAlignment="1">
      <alignment horizontal="centerContinuous"/>
    </xf>
    <xf numFmtId="0" fontId="8" fillId="5" borderId="0" xfId="8" applyFill="1"/>
    <xf numFmtId="0" fontId="9" fillId="5" borderId="0" xfId="8" applyFont="1" applyFill="1" applyAlignment="1">
      <alignment horizontal="centerContinuous"/>
    </xf>
    <xf numFmtId="0" fontId="10" fillId="5" borderId="0" xfId="8" applyFont="1" applyFill="1" applyAlignment="1">
      <alignment horizontal="centerContinuous"/>
    </xf>
    <xf numFmtId="169" fontId="10" fillId="5" borderId="0" xfId="8" applyNumberFormat="1" applyFont="1" applyFill="1" applyAlignment="1">
      <alignment horizontal="centerContinuous"/>
    </xf>
    <xf numFmtId="0" fontId="10" fillId="5" borderId="0" xfId="8" applyFont="1" applyFill="1"/>
    <xf numFmtId="0" fontId="11" fillId="5" borderId="0" xfId="8" applyFont="1" applyFill="1" applyAlignment="1">
      <alignment horizontal="centerContinuous"/>
    </xf>
    <xf numFmtId="0" fontId="12" fillId="5" borderId="0" xfId="8" applyFont="1" applyFill="1" applyAlignment="1">
      <alignment horizontal="centerContinuous"/>
    </xf>
    <xf numFmtId="169" fontId="12" fillId="5" borderId="0" xfId="8" applyNumberFormat="1" applyFont="1" applyFill="1" applyAlignment="1">
      <alignment horizontal="centerContinuous"/>
    </xf>
    <xf numFmtId="0" fontId="13" fillId="5" borderId="0" xfId="8" applyFont="1" applyFill="1" applyAlignment="1">
      <alignment horizontal="centerContinuous"/>
    </xf>
    <xf numFmtId="169" fontId="13" fillId="5" borderId="0" xfId="8" applyNumberFormat="1" applyFont="1" applyFill="1" applyAlignment="1">
      <alignment horizontal="centerContinuous"/>
    </xf>
    <xf numFmtId="0" fontId="13" fillId="5" borderId="0" xfId="8" applyFont="1" applyFill="1"/>
    <xf numFmtId="169" fontId="13" fillId="5" borderId="0" xfId="8" applyNumberFormat="1" applyFont="1" applyFill="1"/>
    <xf numFmtId="169" fontId="10" fillId="5" borderId="0" xfId="8" applyNumberFormat="1" applyFont="1" applyFill="1"/>
    <xf numFmtId="14" fontId="8" fillId="5" borderId="0" xfId="8" applyNumberFormat="1" applyFont="1" applyFill="1" applyAlignment="1">
      <alignment horizontal="left"/>
    </xf>
    <xf numFmtId="0" fontId="13" fillId="5" borderId="14" xfId="8" applyFont="1" applyFill="1" applyBorder="1" applyAlignment="1">
      <alignment horizontal="centerContinuous"/>
    </xf>
    <xf numFmtId="0" fontId="10" fillId="5" borderId="15" xfId="8" applyFont="1" applyFill="1" applyBorder="1" applyAlignment="1">
      <alignment horizontal="centerContinuous"/>
    </xf>
    <xf numFmtId="169" fontId="13" fillId="5" borderId="16" xfId="8" applyNumberFormat="1" applyFont="1" applyFill="1" applyBorder="1" applyAlignment="1">
      <alignment horizontal="center"/>
    </xf>
    <xf numFmtId="0" fontId="13" fillId="5" borderId="17" xfId="8" applyFont="1" applyFill="1" applyBorder="1" applyAlignment="1">
      <alignment horizontal="centerContinuous"/>
    </xf>
    <xf numFmtId="0" fontId="10" fillId="5" borderId="18" xfId="8" applyFont="1" applyFill="1" applyBorder="1" applyAlignment="1">
      <alignment horizontal="centerContinuous"/>
    </xf>
    <xf numFmtId="0" fontId="10" fillId="5" borderId="19" xfId="8" applyFont="1" applyFill="1" applyBorder="1" applyAlignment="1">
      <alignment horizontal="centerContinuous"/>
    </xf>
    <xf numFmtId="169" fontId="13" fillId="5" borderId="20" xfId="8" applyNumberFormat="1" applyFont="1" applyFill="1" applyBorder="1" applyAlignment="1">
      <alignment horizontal="center"/>
    </xf>
    <xf numFmtId="169" fontId="10" fillId="5" borderId="20" xfId="8" applyNumberFormat="1" applyFont="1" applyFill="1" applyBorder="1"/>
    <xf numFmtId="0" fontId="8" fillId="5" borderId="21" xfId="8" applyFill="1" applyBorder="1"/>
    <xf numFmtId="0" fontId="8" fillId="5" borderId="0" xfId="8" applyFill="1" applyBorder="1"/>
    <xf numFmtId="0" fontId="10" fillId="5" borderId="0" xfId="8" applyFont="1" applyFill="1" applyBorder="1"/>
    <xf numFmtId="0" fontId="10" fillId="5" borderId="22" xfId="8" applyFont="1" applyFill="1" applyBorder="1"/>
    <xf numFmtId="169" fontId="10" fillId="5" borderId="23" xfId="8" applyNumberFormat="1" applyFont="1" applyFill="1" applyBorder="1"/>
    <xf numFmtId="0" fontId="10" fillId="5" borderId="21" xfId="8" applyFont="1" applyFill="1" applyBorder="1"/>
    <xf numFmtId="169" fontId="39" fillId="5" borderId="23" xfId="8" applyNumberFormat="1" applyFont="1" applyFill="1" applyBorder="1"/>
    <xf numFmtId="169" fontId="8" fillId="5" borderId="23" xfId="8" applyNumberFormat="1" applyFill="1" applyBorder="1"/>
    <xf numFmtId="0" fontId="46" fillId="5" borderId="21" xfId="8" applyFont="1" applyFill="1" applyBorder="1" applyAlignment="1">
      <alignment horizontal="left"/>
    </xf>
    <xf numFmtId="0" fontId="24" fillId="5" borderId="0" xfId="8" applyFont="1" applyFill="1" applyBorder="1" applyAlignment="1">
      <alignment horizontal="centerContinuous"/>
    </xf>
    <xf numFmtId="0" fontId="24" fillId="5" borderId="22" xfId="8" applyFont="1" applyFill="1" applyBorder="1" applyAlignment="1">
      <alignment horizontal="centerContinuous"/>
    </xf>
    <xf numFmtId="169" fontId="24" fillId="5" borderId="23" xfId="8" applyNumberFormat="1" applyFont="1" applyFill="1" applyBorder="1" applyAlignment="1">
      <alignment horizontal="center"/>
    </xf>
    <xf numFmtId="0" fontId="41" fillId="5" borderId="21" xfId="8" applyFont="1" applyFill="1" applyBorder="1"/>
    <xf numFmtId="169" fontId="22" fillId="5" borderId="23" xfId="8" applyNumberFormat="1" applyFont="1" applyFill="1" applyBorder="1" applyAlignment="1">
      <alignment horizontal="center" wrapText="1"/>
    </xf>
    <xf numFmtId="0" fontId="10" fillId="5" borderId="21" xfId="8" applyFont="1" applyFill="1" applyBorder="1" applyAlignment="1">
      <alignment horizontal="left"/>
    </xf>
    <xf numFmtId="169" fontId="10" fillId="5" borderId="23" xfId="8" applyNumberFormat="1" applyFont="1" applyFill="1" applyBorder="1" applyAlignment="1">
      <alignment horizontal="right"/>
    </xf>
    <xf numFmtId="0" fontId="8" fillId="5" borderId="22" xfId="8" applyFill="1" applyBorder="1"/>
    <xf numFmtId="0" fontId="8" fillId="5" borderId="21" xfId="8" applyFont="1" applyFill="1" applyBorder="1"/>
    <xf numFmtId="0" fontId="8" fillId="5" borderId="25" xfId="8" applyFont="1" applyFill="1" applyBorder="1"/>
    <xf numFmtId="0" fontId="10" fillId="5" borderId="26" xfId="8" applyFont="1" applyFill="1" applyBorder="1"/>
    <xf numFmtId="0" fontId="10" fillId="5" borderId="27" xfId="8" applyFont="1" applyFill="1" applyBorder="1"/>
    <xf numFmtId="169" fontId="10" fillId="5" borderId="29" xfId="8" applyNumberFormat="1" applyFont="1" applyFill="1" applyBorder="1"/>
    <xf numFmtId="0" fontId="10" fillId="5" borderId="16" xfId="8" applyFont="1" applyFill="1" applyBorder="1" applyAlignment="1">
      <alignment vertical="center"/>
    </xf>
    <xf numFmtId="0" fontId="13" fillId="5" borderId="28" xfId="8" applyFont="1" applyFill="1" applyBorder="1" applyAlignment="1">
      <alignment horizontal="right" vertical="center"/>
    </xf>
    <xf numFmtId="0" fontId="13" fillId="5" borderId="28" xfId="8" applyFont="1" applyFill="1" applyBorder="1" applyAlignment="1">
      <alignment vertical="center"/>
    </xf>
    <xf numFmtId="0" fontId="13" fillId="5" borderId="15" xfId="8" applyFont="1" applyFill="1" applyBorder="1" applyAlignment="1">
      <alignment vertical="center"/>
    </xf>
    <xf numFmtId="169" fontId="10" fillId="5" borderId="16" xfId="8" applyNumberFormat="1" applyFont="1" applyFill="1" applyBorder="1" applyAlignment="1">
      <alignment horizontal="right" vertical="center"/>
    </xf>
    <xf numFmtId="0" fontId="44" fillId="5" borderId="20" xfId="8" applyFont="1" applyFill="1" applyBorder="1" applyAlignment="1">
      <alignment horizontal="left" vertical="center"/>
    </xf>
    <xf numFmtId="0" fontId="13" fillId="5" borderId="16" xfId="8" applyFont="1" applyFill="1" applyBorder="1" applyAlignment="1">
      <alignment horizontal="right" vertical="center"/>
    </xf>
    <xf numFmtId="0" fontId="13" fillId="5" borderId="16" xfId="8" applyNumberFormat="1" applyFont="1" applyFill="1" applyBorder="1" applyAlignment="1">
      <alignment horizontal="center" vertical="center"/>
    </xf>
    <xf numFmtId="9" fontId="13" fillId="5" borderId="16" xfId="8" applyNumberFormat="1" applyFont="1" applyFill="1" applyBorder="1" applyAlignment="1">
      <alignment horizontal="center" vertical="center"/>
    </xf>
    <xf numFmtId="169" fontId="13" fillId="5" borderId="16" xfId="8" applyNumberFormat="1" applyFont="1" applyFill="1" applyBorder="1" applyAlignment="1">
      <alignment vertical="center"/>
    </xf>
    <xf numFmtId="0" fontId="44" fillId="5" borderId="29" xfId="8" applyFont="1" applyFill="1" applyBorder="1"/>
    <xf numFmtId="0" fontId="13" fillId="5" borderId="14" xfId="8" applyFont="1" applyFill="1" applyBorder="1" applyAlignment="1">
      <alignment horizontal="right" vertical="center"/>
    </xf>
    <xf numFmtId="0" fontId="13" fillId="5" borderId="28" xfId="8" applyNumberFormat="1" applyFont="1" applyFill="1" applyBorder="1" applyAlignment="1">
      <alignment horizontal="right" vertical="center"/>
    </xf>
    <xf numFmtId="9" fontId="13" fillId="5" borderId="15" xfId="8" applyNumberFormat="1" applyFont="1" applyFill="1" applyBorder="1" applyAlignment="1">
      <alignment horizontal="center" vertical="center"/>
    </xf>
    <xf numFmtId="169" fontId="8" fillId="5" borderId="0" xfId="8" applyNumberFormat="1" applyFill="1"/>
    <xf numFmtId="0" fontId="45" fillId="5" borderId="0" xfId="8" applyFont="1" applyFill="1"/>
    <xf numFmtId="0" fontId="10" fillId="0" borderId="21" xfId="8" applyFont="1" applyBorder="1"/>
    <xf numFmtId="0" fontId="10" fillId="0" borderId="21" xfId="8" applyFont="1" applyBorder="1" applyAlignment="1">
      <alignment horizontal="left"/>
    </xf>
    <xf numFmtId="0" fontId="0" fillId="11" borderId="66" xfId="0" applyFont="1" applyFill="1" applyBorder="1" applyAlignment="1">
      <alignment horizontal="center" vertical="center"/>
    </xf>
    <xf numFmtId="0" fontId="0" fillId="11" borderId="74" xfId="0" applyFill="1" applyBorder="1" applyAlignment="1">
      <alignment horizontal="center" vertical="center"/>
    </xf>
    <xf numFmtId="0" fontId="0" fillId="11" borderId="73" xfId="0" applyFill="1" applyBorder="1" applyAlignment="1">
      <alignment horizontal="center" vertical="center"/>
    </xf>
    <xf numFmtId="2" fontId="53" fillId="12" borderId="0" xfId="0" applyNumberFormat="1" applyFont="1" applyFill="1" applyAlignment="1">
      <alignment horizontal="center"/>
    </xf>
    <xf numFmtId="0" fontId="52" fillId="12" borderId="0" xfId="0" quotePrefix="1" applyFont="1" applyFill="1" applyAlignment="1">
      <alignment horizontal="center"/>
    </xf>
    <xf numFmtId="0" fontId="21" fillId="0" borderId="21" xfId="10" applyFont="1" applyBorder="1" applyAlignment="1">
      <alignment horizontal="center"/>
    </xf>
    <xf numFmtId="0" fontId="21" fillId="0" borderId="0" xfId="10" applyFont="1" applyBorder="1" applyAlignment="1">
      <alignment horizontal="center"/>
    </xf>
    <xf numFmtId="0" fontId="21" fillId="0" borderId="22" xfId="10" applyFont="1" applyBorder="1" applyAlignment="1">
      <alignment horizontal="center"/>
    </xf>
    <xf numFmtId="0" fontId="8" fillId="0" borderId="21" xfId="10" applyFont="1" applyBorder="1"/>
    <xf numFmtId="0" fontId="8" fillId="0" borderId="0" xfId="10" applyFont="1" applyBorder="1"/>
    <xf numFmtId="0" fontId="8" fillId="0" borderId="22" xfId="10" applyFont="1" applyBorder="1"/>
    <xf numFmtId="0" fontId="8" fillId="0" borderId="21" xfId="10" applyBorder="1"/>
    <xf numFmtId="0" fontId="8" fillId="0" borderId="21" xfId="10" applyFont="1" applyBorder="1" applyAlignment="1">
      <alignment horizontal="left"/>
    </xf>
    <xf numFmtId="0" fontId="8" fillId="0" borderId="21" xfId="10" applyFont="1" applyFill="1" applyBorder="1"/>
    <xf numFmtId="0" fontId="0" fillId="11" borderId="75" xfId="0" applyFill="1" applyBorder="1" applyAlignment="1">
      <alignment horizontal="center"/>
    </xf>
    <xf numFmtId="0" fontId="0" fillId="10" borderId="76" xfId="0" applyFill="1" applyBorder="1"/>
    <xf numFmtId="0" fontId="0" fillId="11" borderId="73" xfId="0" applyFill="1" applyBorder="1" applyAlignment="1">
      <alignment horizontal="center"/>
    </xf>
    <xf numFmtId="0" fontId="0" fillId="11" borderId="77" xfId="0" applyFill="1" applyBorder="1" applyAlignment="1">
      <alignment horizontal="center"/>
    </xf>
    <xf numFmtId="0" fontId="37" fillId="10" borderId="0" xfId="0" applyFont="1" applyFill="1"/>
    <xf numFmtId="0" fontId="8" fillId="0" borderId="0" xfId="8" applyBorder="1"/>
    <xf numFmtId="0" fontId="10" fillId="0" borderId="0" xfId="8" applyFont="1" applyBorder="1"/>
    <xf numFmtId="0" fontId="10" fillId="0" borderId="22" xfId="8" applyFont="1" applyBorder="1"/>
    <xf numFmtId="169" fontId="39" fillId="0" borderId="23" xfId="8" applyNumberFormat="1" applyFont="1" applyBorder="1"/>
    <xf numFmtId="169" fontId="10" fillId="0" borderId="23" xfId="8" applyNumberFormat="1" applyFont="1" applyBorder="1"/>
    <xf numFmtId="169" fontId="10" fillId="0" borderId="20" xfId="8" applyNumberFormat="1" applyFont="1" applyBorder="1"/>
    <xf numFmtId="0" fontId="8" fillId="0" borderId="21" xfId="8" applyBorder="1"/>
    <xf numFmtId="0" fontId="21" fillId="0" borderId="21" xfId="10" applyFont="1" applyBorder="1" applyAlignment="1">
      <alignment horizontal="center"/>
    </xf>
    <xf numFmtId="0" fontId="21" fillId="0" borderId="0" xfId="10" applyFont="1" applyBorder="1" applyAlignment="1">
      <alignment horizontal="center"/>
    </xf>
    <xf numFmtId="0" fontId="21" fillId="0" borderId="22" xfId="10" applyFont="1" applyBorder="1" applyAlignment="1">
      <alignment horizontal="center"/>
    </xf>
    <xf numFmtId="169" fontId="8" fillId="5" borderId="22" xfId="8" applyNumberFormat="1" applyFill="1" applyBorder="1"/>
    <xf numFmtId="0" fontId="7" fillId="5" borderId="0" xfId="8" applyFont="1" applyFill="1" applyBorder="1" applyAlignment="1">
      <alignment horizontal="centerContinuous"/>
    </xf>
    <xf numFmtId="0" fontId="8" fillId="5" borderId="0" xfId="8" applyFont="1" applyFill="1" applyBorder="1" applyAlignment="1">
      <alignment horizontal="centerContinuous"/>
    </xf>
    <xf numFmtId="169" fontId="8" fillId="5" borderId="22" xfId="8" applyNumberFormat="1" applyFill="1" applyBorder="1" applyAlignment="1">
      <alignment horizontal="centerContinuous"/>
    </xf>
    <xf numFmtId="0" fontId="9" fillId="5" borderId="0" xfId="8" applyFont="1" applyFill="1" applyBorder="1" applyAlignment="1">
      <alignment horizontal="centerContinuous"/>
    </xf>
    <xf numFmtId="0" fontId="10" fillId="5" borderId="0" xfId="8" applyFont="1" applyFill="1" applyBorder="1" applyAlignment="1">
      <alignment horizontal="centerContinuous"/>
    </xf>
    <xf numFmtId="169" fontId="10" fillId="5" borderId="22" xfId="8" applyNumberFormat="1" applyFont="1" applyFill="1" applyBorder="1" applyAlignment="1">
      <alignment horizontal="centerContinuous"/>
    </xf>
    <xf numFmtId="0" fontId="11" fillId="5" borderId="0" xfId="8" applyFont="1" applyFill="1" applyBorder="1" applyAlignment="1">
      <alignment horizontal="centerContinuous"/>
    </xf>
    <xf numFmtId="0" fontId="12" fillId="5" borderId="0" xfId="8" applyFont="1" applyFill="1" applyBorder="1" applyAlignment="1">
      <alignment horizontal="centerContinuous"/>
    </xf>
    <xf numFmtId="169" fontId="12" fillId="5" borderId="22" xfId="8" applyNumberFormat="1" applyFont="1" applyFill="1" applyBorder="1" applyAlignment="1">
      <alignment horizontal="centerContinuous"/>
    </xf>
    <xf numFmtId="0" fontId="13" fillId="5" borderId="0" xfId="8" applyFont="1" applyFill="1" applyBorder="1" applyAlignment="1">
      <alignment horizontal="centerContinuous"/>
    </xf>
    <xf numFmtId="169" fontId="13" fillId="5" borderId="22" xfId="8" applyNumberFormat="1" applyFont="1" applyFill="1" applyBorder="1" applyAlignment="1">
      <alignment horizontal="centerContinuous"/>
    </xf>
    <xf numFmtId="0" fontId="13" fillId="5" borderId="0" xfId="8" applyFont="1" applyFill="1" applyBorder="1"/>
    <xf numFmtId="169" fontId="13" fillId="5" borderId="22" xfId="8" applyNumberFormat="1" applyFont="1" applyFill="1" applyBorder="1"/>
    <xf numFmtId="169" fontId="10" fillId="5" borderId="22" xfId="8" applyNumberFormat="1" applyFont="1" applyFill="1" applyBorder="1"/>
    <xf numFmtId="14" fontId="8" fillId="5" borderId="0" xfId="8" applyNumberFormat="1" applyFont="1" applyFill="1" applyBorder="1" applyAlignment="1">
      <alignment horizontal="left"/>
    </xf>
    <xf numFmtId="0" fontId="52" fillId="12" borderId="0" xfId="0" quotePrefix="1" applyFont="1" applyFill="1" applyBorder="1" applyAlignment="1">
      <alignment horizontal="center"/>
    </xf>
    <xf numFmtId="2" fontId="53" fillId="12" borderId="0" xfId="0" applyNumberFormat="1" applyFont="1" applyFill="1" applyBorder="1" applyAlignment="1">
      <alignment horizontal="center"/>
    </xf>
    <xf numFmtId="0" fontId="8" fillId="5" borderId="70" xfId="8" applyFill="1" applyBorder="1"/>
    <xf numFmtId="0" fontId="8" fillId="5" borderId="71" xfId="8" applyFill="1" applyBorder="1"/>
    <xf numFmtId="169" fontId="8" fillId="5" borderId="72" xfId="8" applyNumberFormat="1" applyFill="1" applyBorder="1"/>
    <xf numFmtId="0" fontId="8" fillId="5" borderId="91" xfId="8" applyFill="1" applyBorder="1"/>
    <xf numFmtId="169" fontId="8" fillId="5" borderId="92" xfId="8" applyNumberFormat="1" applyFill="1" applyBorder="1"/>
    <xf numFmtId="0" fontId="7" fillId="5" borderId="91" xfId="8" applyFont="1" applyFill="1" applyBorder="1" applyAlignment="1">
      <alignment horizontal="centerContinuous"/>
    </xf>
    <xf numFmtId="169" fontId="8" fillId="5" borderId="92" xfId="8" applyNumberFormat="1" applyFill="1" applyBorder="1" applyAlignment="1">
      <alignment horizontal="centerContinuous"/>
    </xf>
    <xf numFmtId="0" fontId="9" fillId="5" borderId="91" xfId="8" applyFont="1" applyFill="1" applyBorder="1" applyAlignment="1">
      <alignment horizontal="centerContinuous"/>
    </xf>
    <xf numFmtId="169" fontId="10" fillId="5" borderId="92" xfId="8" applyNumberFormat="1" applyFont="1" applyFill="1" applyBorder="1" applyAlignment="1">
      <alignment horizontal="centerContinuous"/>
    </xf>
    <xf numFmtId="0" fontId="11" fillId="5" borderId="91" xfId="8" applyFont="1" applyFill="1" applyBorder="1" applyAlignment="1">
      <alignment horizontal="centerContinuous"/>
    </xf>
    <xf numFmtId="0" fontId="12" fillId="5" borderId="91" xfId="8" applyFont="1" applyFill="1" applyBorder="1" applyAlignment="1">
      <alignment horizontal="centerContinuous"/>
    </xf>
    <xf numFmtId="169" fontId="12" fillId="5" borderId="92" xfId="8" applyNumberFormat="1" applyFont="1" applyFill="1" applyBorder="1" applyAlignment="1">
      <alignment horizontal="centerContinuous"/>
    </xf>
    <xf numFmtId="0" fontId="13" fillId="5" borderId="91" xfId="8" applyFont="1" applyFill="1" applyBorder="1" applyAlignment="1">
      <alignment horizontal="centerContinuous"/>
    </xf>
    <xf numFmtId="169" fontId="13" fillId="5" borderId="92" xfId="8" applyNumberFormat="1" applyFont="1" applyFill="1" applyBorder="1" applyAlignment="1">
      <alignment horizontal="centerContinuous"/>
    </xf>
    <xf numFmtId="0" fontId="13" fillId="5" borderId="91" xfId="8" applyFont="1" applyFill="1" applyBorder="1"/>
    <xf numFmtId="169" fontId="13" fillId="5" borderId="92" xfId="8" applyNumberFormat="1" applyFont="1" applyFill="1" applyBorder="1"/>
    <xf numFmtId="0" fontId="10" fillId="5" borderId="91" xfId="8" applyFont="1" applyFill="1" applyBorder="1"/>
    <xf numFmtId="169" fontId="10" fillId="5" borderId="92" xfId="8" applyNumberFormat="1" applyFont="1" applyFill="1" applyBorder="1"/>
    <xf numFmtId="14" fontId="8" fillId="5" borderId="91" xfId="8" applyNumberFormat="1" applyFont="1" applyFill="1" applyBorder="1" applyAlignment="1">
      <alignment horizontal="left"/>
    </xf>
    <xf numFmtId="0" fontId="52" fillId="12" borderId="91" xfId="0" quotePrefix="1" applyFont="1" applyFill="1" applyBorder="1" applyAlignment="1">
      <alignment horizontal="center"/>
    </xf>
    <xf numFmtId="2" fontId="53" fillId="12" borderId="91" xfId="0" applyNumberFormat="1" applyFont="1" applyFill="1" applyBorder="1" applyAlignment="1">
      <alignment horizontal="center"/>
    </xf>
    <xf numFmtId="0" fontId="13" fillId="5" borderId="93" xfId="8" applyFont="1" applyFill="1" applyBorder="1" applyAlignment="1">
      <alignment horizontal="centerContinuous"/>
    </xf>
    <xf numFmtId="169" fontId="13" fillId="5" borderId="94" xfId="8" applyNumberFormat="1" applyFont="1" applyFill="1" applyBorder="1" applyAlignment="1">
      <alignment horizontal="center"/>
    </xf>
    <xf numFmtId="169" fontId="13" fillId="5" borderId="96" xfId="8" applyNumberFormat="1" applyFont="1" applyFill="1" applyBorder="1" applyAlignment="1">
      <alignment horizontal="center"/>
    </xf>
    <xf numFmtId="169" fontId="10" fillId="5" borderId="97" xfId="8" applyNumberFormat="1" applyFont="1" applyFill="1" applyBorder="1"/>
    <xf numFmtId="169" fontId="39" fillId="5" borderId="97" xfId="8" applyNumberFormat="1" applyFont="1" applyFill="1" applyBorder="1"/>
    <xf numFmtId="0" fontId="21" fillId="0" borderId="91" xfId="10" applyFont="1" applyBorder="1" applyAlignment="1">
      <alignment horizontal="center"/>
    </xf>
    <xf numFmtId="169" fontId="8" fillId="5" borderId="97" xfId="8" applyNumberFormat="1" applyFill="1" applyBorder="1"/>
    <xf numFmtId="0" fontId="8" fillId="0" borderId="91" xfId="10" applyFont="1" applyBorder="1"/>
    <xf numFmtId="169" fontId="24" fillId="5" borderId="97" xfId="8" applyNumberFormat="1" applyFont="1" applyFill="1" applyBorder="1" applyAlignment="1">
      <alignment horizontal="center"/>
    </xf>
    <xf numFmtId="0" fontId="8" fillId="0" borderId="91" xfId="10" applyBorder="1"/>
    <xf numFmtId="0" fontId="8" fillId="0" borderId="91" xfId="10" applyFont="1" applyBorder="1" applyAlignment="1">
      <alignment horizontal="left"/>
    </xf>
    <xf numFmtId="169" fontId="22" fillId="5" borderId="97" xfId="8" applyNumberFormat="1" applyFont="1" applyFill="1" applyBorder="1" applyAlignment="1">
      <alignment horizontal="center" wrapText="1"/>
    </xf>
    <xf numFmtId="169" fontId="10" fillId="5" borderId="97" xfId="8" applyNumberFormat="1" applyFont="1" applyFill="1" applyBorder="1" applyAlignment="1">
      <alignment horizontal="right"/>
    </xf>
    <xf numFmtId="0" fontId="8" fillId="0" borderId="91" xfId="10" applyFont="1" applyFill="1" applyBorder="1"/>
    <xf numFmtId="0" fontId="8" fillId="5" borderId="98" xfId="8" applyFont="1" applyFill="1" applyBorder="1"/>
    <xf numFmtId="169" fontId="10" fillId="5" borderId="99" xfId="8" applyNumberFormat="1" applyFont="1" applyFill="1" applyBorder="1"/>
    <xf numFmtId="0" fontId="10" fillId="5" borderId="100" xfId="8" applyFont="1" applyFill="1" applyBorder="1" applyAlignment="1">
      <alignment vertical="center"/>
    </xf>
    <xf numFmtId="169" fontId="10" fillId="5" borderId="94" xfId="8" applyNumberFormat="1" applyFont="1" applyFill="1" applyBorder="1" applyAlignment="1">
      <alignment horizontal="right" vertical="center"/>
    </xf>
    <xf numFmtId="0" fontId="44" fillId="5" borderId="101" xfId="8" applyFont="1" applyFill="1" applyBorder="1" applyAlignment="1">
      <alignment horizontal="left" vertical="center"/>
    </xf>
    <xf numFmtId="169" fontId="13" fillId="5" borderId="94" xfId="8" applyNumberFormat="1" applyFont="1" applyFill="1" applyBorder="1" applyAlignment="1">
      <alignment vertical="center"/>
    </xf>
    <xf numFmtId="0" fontId="44" fillId="5" borderId="102" xfId="8" applyFont="1" applyFill="1" applyBorder="1"/>
    <xf numFmtId="0" fontId="13" fillId="5" borderId="103" xfId="8" applyFont="1" applyFill="1" applyBorder="1" applyAlignment="1">
      <alignment horizontal="right" vertical="center"/>
    </xf>
    <xf numFmtId="0" fontId="13" fillId="5" borderId="104" xfId="8" applyNumberFormat="1" applyFont="1" applyFill="1" applyBorder="1" applyAlignment="1">
      <alignment horizontal="right" vertical="center"/>
    </xf>
    <xf numFmtId="9" fontId="13" fillId="5" borderId="105" xfId="8" applyNumberFormat="1" applyFont="1" applyFill="1" applyBorder="1" applyAlignment="1">
      <alignment horizontal="center" vertical="center"/>
    </xf>
    <xf numFmtId="169" fontId="13" fillId="5" borderId="106" xfId="8" applyNumberFormat="1" applyFont="1" applyFill="1" applyBorder="1" applyAlignment="1">
      <alignment vertical="center"/>
    </xf>
    <xf numFmtId="0" fontId="8" fillId="0" borderId="0" xfId="12" applyFont="1" applyBorder="1"/>
    <xf numFmtId="10" fontId="56" fillId="0" borderId="0" xfId="13" applyNumberFormat="1" applyFont="1" applyBorder="1" applyAlignment="1">
      <alignment horizontal="center" vertical="center"/>
    </xf>
    <xf numFmtId="10" fontId="8" fillId="0" borderId="0" xfId="13" applyNumberFormat="1" applyFont="1" applyBorder="1" applyAlignment="1">
      <alignment horizontal="center" vertical="center"/>
    </xf>
    <xf numFmtId="165" fontId="8" fillId="0" borderId="0" xfId="13" applyFont="1" applyBorder="1" applyAlignment="1">
      <alignment horizontal="center" vertical="center"/>
    </xf>
    <xf numFmtId="0" fontId="8" fillId="0" borderId="0" xfId="12" applyFont="1" applyBorder="1" applyAlignment="1">
      <alignment horizontal="center" vertical="center"/>
    </xf>
    <xf numFmtId="3" fontId="8" fillId="0" borderId="0" xfId="12" applyNumberFormat="1" applyFont="1" applyFill="1" applyBorder="1" applyAlignment="1" applyProtection="1">
      <alignment horizontal="right"/>
    </xf>
    <xf numFmtId="0" fontId="8" fillId="0" borderId="0" xfId="12" applyFont="1" applyFill="1" applyBorder="1" applyAlignment="1" applyProtection="1"/>
    <xf numFmtId="169" fontId="13" fillId="14" borderId="107" xfId="12" applyNumberFormat="1" applyFont="1" applyFill="1" applyBorder="1"/>
    <xf numFmtId="10" fontId="13" fillId="14" borderId="108" xfId="13" applyNumberFormat="1" applyFont="1" applyFill="1" applyBorder="1" applyAlignment="1">
      <alignment horizontal="center" vertical="center"/>
    </xf>
    <xf numFmtId="165" fontId="13" fillId="14" borderId="108" xfId="13" applyFont="1" applyFill="1" applyBorder="1" applyAlignment="1">
      <alignment horizontal="center" vertical="center"/>
    </xf>
    <xf numFmtId="10" fontId="13" fillId="14" borderId="108" xfId="14" applyNumberFormat="1" applyFont="1" applyFill="1" applyBorder="1" applyAlignment="1" applyProtection="1">
      <alignment horizontal="right"/>
    </xf>
    <xf numFmtId="3" fontId="57" fillId="14" borderId="109" xfId="12" applyNumberFormat="1" applyFont="1" applyFill="1" applyBorder="1" applyAlignment="1" applyProtection="1">
      <alignment horizontal="left"/>
    </xf>
    <xf numFmtId="0" fontId="8" fillId="0" borderId="110" xfId="12" applyFont="1" applyBorder="1"/>
    <xf numFmtId="3" fontId="40" fillId="0" borderId="0" xfId="12" applyNumberFormat="1" applyFont="1" applyFill="1" applyBorder="1" applyAlignment="1" applyProtection="1">
      <alignment horizontal="right"/>
    </xf>
    <xf numFmtId="0" fontId="40" fillId="0" borderId="111" xfId="12" applyFont="1" applyFill="1" applyBorder="1" applyAlignment="1" applyProtection="1">
      <alignment horizontal="left"/>
    </xf>
    <xf numFmtId="165" fontId="8" fillId="0" borderId="110" xfId="12" applyNumberFormat="1" applyFont="1" applyBorder="1"/>
    <xf numFmtId="165" fontId="8" fillId="0" borderId="112" xfId="13" applyFont="1" applyBorder="1"/>
    <xf numFmtId="10" fontId="8" fillId="0" borderId="113" xfId="13" applyNumberFormat="1" applyFont="1" applyBorder="1" applyAlignment="1">
      <alignment horizontal="center" vertical="center"/>
    </xf>
    <xf numFmtId="165" fontId="8" fillId="0" borderId="113" xfId="13" applyFont="1" applyBorder="1" applyAlignment="1">
      <alignment horizontal="center" vertical="center"/>
    </xf>
    <xf numFmtId="3" fontId="40" fillId="0" borderId="113" xfId="12" applyNumberFormat="1" applyFont="1" applyFill="1" applyBorder="1" applyAlignment="1" applyProtection="1">
      <alignment horizontal="right"/>
    </xf>
    <xf numFmtId="0" fontId="40" fillId="0" borderId="114" xfId="12" applyFont="1" applyFill="1" applyBorder="1" applyAlignment="1" applyProtection="1">
      <alignment horizontal="left"/>
    </xf>
    <xf numFmtId="165" fontId="13" fillId="15" borderId="107" xfId="13" applyFont="1" applyFill="1" applyBorder="1" applyAlignment="1">
      <alignment horizontal="center" vertical="center"/>
    </xf>
    <xf numFmtId="10" fontId="13" fillId="15" borderId="108" xfId="12" applyNumberFormat="1" applyFont="1" applyFill="1" applyBorder="1" applyAlignment="1" applyProtection="1">
      <alignment horizontal="center" vertical="center"/>
    </xf>
    <xf numFmtId="3" fontId="13" fillId="15" borderId="108" xfId="12" applyNumberFormat="1" applyFont="1" applyFill="1" applyBorder="1" applyAlignment="1" applyProtection="1">
      <alignment horizontal="right"/>
    </xf>
    <xf numFmtId="10" fontId="13" fillId="15" borderId="108" xfId="14" applyNumberFormat="1" applyFont="1" applyFill="1" applyBorder="1" applyAlignment="1" applyProtection="1">
      <alignment horizontal="right"/>
    </xf>
    <xf numFmtId="3" fontId="13" fillId="15" borderId="109" xfId="12" applyNumberFormat="1" applyFont="1" applyFill="1" applyBorder="1" applyAlignment="1" applyProtection="1">
      <alignment horizontal="left"/>
    </xf>
    <xf numFmtId="0" fontId="8" fillId="0" borderId="115" xfId="12" applyFont="1" applyBorder="1"/>
    <xf numFmtId="3" fontId="8" fillId="0" borderId="0" xfId="12" applyNumberFormat="1" applyFont="1" applyBorder="1" applyAlignment="1" applyProtection="1">
      <alignment horizontal="center"/>
    </xf>
    <xf numFmtId="0" fontId="8" fillId="0" borderId="116" xfId="12" applyFont="1" applyBorder="1" applyAlignment="1" applyProtection="1"/>
    <xf numFmtId="165" fontId="8" fillId="0" borderId="115" xfId="13" applyFont="1" applyBorder="1"/>
    <xf numFmtId="10" fontId="58" fillId="16" borderId="0" xfId="12" applyNumberFormat="1" applyFont="1" applyFill="1" applyBorder="1" applyAlignment="1">
      <alignment horizontal="center" vertical="center"/>
    </xf>
    <xf numFmtId="10" fontId="59" fillId="0" borderId="116" xfId="12" applyNumberFormat="1" applyFont="1" applyFill="1" applyBorder="1" applyAlignment="1">
      <alignment horizontal="right"/>
    </xf>
    <xf numFmtId="165" fontId="18" fillId="0" borderId="0" xfId="13" applyFont="1" applyBorder="1" applyAlignment="1">
      <alignment horizontal="center" vertical="center"/>
    </xf>
    <xf numFmtId="3" fontId="40" fillId="0" borderId="0" xfId="12" applyNumberFormat="1" applyFont="1" applyBorder="1" applyAlignment="1" applyProtection="1">
      <alignment horizontal="right"/>
    </xf>
    <xf numFmtId="0" fontId="40" fillId="0" borderId="116" xfId="12" applyFont="1" applyFill="1" applyBorder="1" applyAlignment="1" applyProtection="1">
      <alignment horizontal="left"/>
    </xf>
    <xf numFmtId="0" fontId="8" fillId="0" borderId="117" xfId="12" applyFont="1" applyBorder="1"/>
    <xf numFmtId="10" fontId="8" fillId="0" borderId="118" xfId="13" applyNumberFormat="1" applyFont="1" applyBorder="1" applyAlignment="1">
      <alignment horizontal="center" vertical="center"/>
    </xf>
    <xf numFmtId="165" fontId="8" fillId="0" borderId="118" xfId="13" applyFont="1" applyBorder="1" applyAlignment="1">
      <alignment horizontal="center" vertical="center"/>
    </xf>
    <xf numFmtId="3" fontId="40" fillId="0" borderId="118" xfId="12" applyNumberFormat="1" applyFont="1" applyBorder="1" applyAlignment="1" applyProtection="1">
      <alignment horizontal="right"/>
    </xf>
    <xf numFmtId="0" fontId="60" fillId="0" borderId="119" xfId="12" applyFont="1" applyFill="1" applyBorder="1" applyAlignment="1" applyProtection="1">
      <alignment horizontal="left"/>
    </xf>
    <xf numFmtId="0" fontId="61" fillId="0" borderId="0" xfId="12" applyFont="1" applyFill="1" applyBorder="1" applyAlignment="1" applyProtection="1">
      <alignment horizontal="left"/>
    </xf>
    <xf numFmtId="169" fontId="13" fillId="17" borderId="107" xfId="12" applyNumberFormat="1" applyFont="1" applyFill="1" applyBorder="1"/>
    <xf numFmtId="10" fontId="13" fillId="17" borderId="108" xfId="13" applyNumberFormat="1" applyFont="1" applyFill="1" applyBorder="1" applyAlignment="1">
      <alignment horizontal="center" vertical="center"/>
    </xf>
    <xf numFmtId="165" fontId="13" fillId="17" borderId="108" xfId="13" applyFont="1" applyFill="1" applyBorder="1" applyAlignment="1">
      <alignment horizontal="center" vertical="center"/>
    </xf>
    <xf numFmtId="10" fontId="13" fillId="17" borderId="108" xfId="12" applyNumberFormat="1" applyFont="1" applyFill="1" applyBorder="1" applyAlignment="1" applyProtection="1">
      <alignment horizontal="right"/>
    </xf>
    <xf numFmtId="3" fontId="13" fillId="17" borderId="109" xfId="12" applyNumberFormat="1" applyFont="1" applyFill="1" applyBorder="1" applyAlignment="1" applyProtection="1">
      <alignment horizontal="left"/>
    </xf>
    <xf numFmtId="0" fontId="61" fillId="0" borderId="111" xfId="12" applyFont="1" applyFill="1" applyBorder="1" applyAlignment="1" applyProtection="1">
      <alignment horizontal="left"/>
    </xf>
    <xf numFmtId="169" fontId="13" fillId="0" borderId="110" xfId="12" applyNumberFormat="1" applyFont="1" applyBorder="1"/>
    <xf numFmtId="10" fontId="10" fillId="0" borderId="0" xfId="13" applyNumberFormat="1" applyFont="1" applyBorder="1" applyAlignment="1">
      <alignment horizontal="center" vertical="center"/>
    </xf>
    <xf numFmtId="165" fontId="10" fillId="0" borderId="0" xfId="13" applyFont="1" applyBorder="1" applyAlignment="1">
      <alignment horizontal="center" vertical="center"/>
    </xf>
    <xf numFmtId="3" fontId="13" fillId="0" borderId="0" xfId="12" applyNumberFormat="1" applyFont="1" applyFill="1" applyBorder="1" applyAlignment="1" applyProtection="1">
      <alignment horizontal="right"/>
    </xf>
    <xf numFmtId="0" fontId="13" fillId="0" borderId="111" xfId="12" applyFont="1" applyFill="1" applyBorder="1" applyAlignment="1" applyProtection="1">
      <alignment horizontal="left"/>
    </xf>
    <xf numFmtId="165" fontId="40" fillId="0" borderId="120" xfId="13" applyFont="1" applyFill="1" applyBorder="1" applyAlignment="1"/>
    <xf numFmtId="10" fontId="40" fillId="0" borderId="71" xfId="13" applyNumberFormat="1" applyFont="1" applyFill="1" applyBorder="1" applyAlignment="1">
      <alignment horizontal="center" vertical="center"/>
    </xf>
    <xf numFmtId="165" fontId="40" fillId="0" borderId="71" xfId="13" applyFont="1" applyFill="1" applyBorder="1" applyAlignment="1"/>
    <xf numFmtId="0" fontId="8" fillId="0" borderId="71" xfId="12" applyFont="1" applyFill="1" applyBorder="1" applyAlignment="1">
      <alignment horizontal="left"/>
    </xf>
    <xf numFmtId="0" fontId="60" fillId="0" borderId="121" xfId="12" applyFont="1" applyFill="1" applyBorder="1" applyAlignment="1">
      <alignment horizontal="left"/>
    </xf>
    <xf numFmtId="10" fontId="62" fillId="18" borderId="122" xfId="12" applyNumberFormat="1" applyFont="1" applyFill="1" applyBorder="1" applyAlignment="1" applyProtection="1">
      <alignment horizontal="center" vertical="center"/>
    </xf>
    <xf numFmtId="10" fontId="58" fillId="0" borderId="123" xfId="13" applyNumberFormat="1" applyFont="1" applyFill="1" applyBorder="1" applyAlignment="1">
      <alignment horizontal="center" vertical="center"/>
    </xf>
    <xf numFmtId="165" fontId="40" fillId="0" borderId="110" xfId="13" applyFont="1" applyFill="1" applyBorder="1" applyAlignment="1">
      <alignment vertical="center"/>
    </xf>
    <xf numFmtId="10" fontId="40" fillId="0" borderId="0" xfId="13" applyNumberFormat="1" applyFont="1" applyFill="1" applyBorder="1" applyAlignment="1">
      <alignment horizontal="center" vertical="center"/>
    </xf>
    <xf numFmtId="165" fontId="40" fillId="0" borderId="124" xfId="13" applyFont="1" applyFill="1" applyBorder="1" applyAlignment="1">
      <alignment vertical="center"/>
    </xf>
    <xf numFmtId="0" fontId="8" fillId="0" borderId="125" xfId="12" applyFont="1" applyBorder="1" applyAlignment="1">
      <alignment horizontal="left"/>
    </xf>
    <xf numFmtId="0" fontId="60" fillId="0" borderId="111" xfId="12" applyFont="1" applyBorder="1" applyAlignment="1">
      <alignment horizontal="left"/>
    </xf>
    <xf numFmtId="10" fontId="56" fillId="0" borderId="123" xfId="13" applyNumberFormat="1" applyFont="1" applyFill="1" applyBorder="1" applyAlignment="1">
      <alignment horizontal="center" vertical="center"/>
    </xf>
    <xf numFmtId="10" fontId="56" fillId="0" borderId="0" xfId="13" applyNumberFormat="1" applyFont="1" applyFill="1" applyBorder="1" applyAlignment="1">
      <alignment horizontal="center" vertical="center"/>
    </xf>
    <xf numFmtId="0" fontId="59" fillId="0" borderId="111" xfId="12" applyFont="1" applyBorder="1" applyAlignment="1">
      <alignment horizontal="left"/>
    </xf>
    <xf numFmtId="0" fontId="8" fillId="0" borderId="125" xfId="12" applyFont="1" applyFill="1" applyBorder="1" applyAlignment="1">
      <alignment horizontal="left"/>
    </xf>
    <xf numFmtId="0" fontId="60" fillId="0" borderId="111" xfId="12" applyFont="1" applyBorder="1" applyAlignment="1" applyProtection="1">
      <alignment horizontal="left"/>
    </xf>
    <xf numFmtId="10" fontId="58" fillId="18" borderId="126" xfId="13" applyNumberFormat="1" applyFont="1" applyFill="1" applyBorder="1" applyAlignment="1">
      <alignment horizontal="center" vertical="center"/>
    </xf>
    <xf numFmtId="169" fontId="57" fillId="14" borderId="127" xfId="12" applyNumberFormat="1" applyFont="1" applyFill="1" applyBorder="1" applyAlignment="1">
      <alignment horizontal="center" vertical="center"/>
    </xf>
    <xf numFmtId="10" fontId="40" fillId="14" borderId="128" xfId="13" applyNumberFormat="1" applyFont="1" applyFill="1" applyBorder="1" applyAlignment="1">
      <alignment horizontal="center" vertical="center"/>
    </xf>
    <xf numFmtId="165" fontId="40" fillId="14" borderId="128" xfId="13" applyFont="1" applyFill="1" applyBorder="1" applyAlignment="1">
      <alignment horizontal="center" vertical="center"/>
    </xf>
    <xf numFmtId="0" fontId="8" fillId="14" borderId="129" xfId="12" applyFont="1" applyFill="1" applyBorder="1" applyAlignment="1">
      <alignment horizontal="left"/>
    </xf>
    <xf numFmtId="0" fontId="40" fillId="14" borderId="130" xfId="12" applyFont="1" applyFill="1" applyBorder="1" applyAlignment="1">
      <alignment horizontal="right"/>
    </xf>
    <xf numFmtId="3" fontId="40" fillId="0" borderId="131" xfId="12" applyNumberFormat="1" applyFont="1" applyFill="1" applyBorder="1" applyAlignment="1">
      <alignment horizontal="right"/>
    </xf>
    <xf numFmtId="10" fontId="56" fillId="0" borderId="132" xfId="13" applyNumberFormat="1" applyFont="1" applyFill="1" applyBorder="1" applyAlignment="1">
      <alignment horizontal="center" vertical="center"/>
    </xf>
    <xf numFmtId="165" fontId="40" fillId="0" borderId="132" xfId="13" applyFont="1" applyFill="1" applyBorder="1" applyAlignment="1">
      <alignment horizontal="center" vertical="center"/>
    </xf>
    <xf numFmtId="0" fontId="8" fillId="0" borderId="125" xfId="12" applyFont="1" applyBorder="1" applyAlignment="1">
      <alignment horizontal="right"/>
    </xf>
    <xf numFmtId="0" fontId="60" fillId="0" borderId="111" xfId="12" applyFont="1" applyBorder="1" applyAlignment="1">
      <alignment horizontal="right"/>
    </xf>
    <xf numFmtId="10" fontId="58" fillId="18" borderId="133" xfId="13" applyNumberFormat="1" applyFont="1" applyFill="1" applyBorder="1" applyAlignment="1">
      <alignment horizontal="center" vertical="center"/>
    </xf>
    <xf numFmtId="169" fontId="57" fillId="14" borderId="134" xfId="12" applyNumberFormat="1" applyFont="1" applyFill="1" applyBorder="1" applyAlignment="1">
      <alignment horizontal="center" vertical="center"/>
    </xf>
    <xf numFmtId="10" fontId="40" fillId="14" borderId="135" xfId="13" applyNumberFormat="1" applyFont="1" applyFill="1" applyBorder="1" applyAlignment="1">
      <alignment horizontal="center" vertical="center"/>
    </xf>
    <xf numFmtId="165" fontId="40" fillId="14" borderId="136" xfId="13" applyFont="1" applyFill="1" applyBorder="1" applyAlignment="1">
      <alignment horizontal="center" vertical="center"/>
    </xf>
    <xf numFmtId="0" fontId="8" fillId="14" borderId="137" xfId="12" applyFont="1" applyFill="1" applyBorder="1" applyAlignment="1">
      <alignment horizontal="left"/>
    </xf>
    <xf numFmtId="3" fontId="40" fillId="0" borderId="131" xfId="12" applyNumberFormat="1" applyFont="1" applyFill="1" applyBorder="1" applyAlignment="1">
      <alignment horizontal="center" vertical="center"/>
    </xf>
    <xf numFmtId="165" fontId="40" fillId="0" borderId="138" xfId="13" applyFont="1" applyFill="1" applyBorder="1" applyAlignment="1">
      <alignment horizontal="center" vertical="center"/>
    </xf>
    <xf numFmtId="10" fontId="56" fillId="0" borderId="123" xfId="13" applyNumberFormat="1" applyFont="1" applyBorder="1" applyAlignment="1">
      <alignment horizontal="center" vertical="center"/>
    </xf>
    <xf numFmtId="0" fontId="8" fillId="0" borderId="131" xfId="12" applyFont="1" applyBorder="1" applyAlignment="1">
      <alignment horizontal="right"/>
    </xf>
    <xf numFmtId="165" fontId="8" fillId="0" borderId="138" xfId="13" applyFont="1" applyBorder="1" applyAlignment="1">
      <alignment horizontal="center" vertical="center"/>
    </xf>
    <xf numFmtId="0" fontId="59" fillId="0" borderId="111" xfId="12" quotePrefix="1" applyFont="1" applyBorder="1" applyAlignment="1">
      <alignment horizontal="left"/>
    </xf>
    <xf numFmtId="10" fontId="56" fillId="0" borderId="141" xfId="13" applyNumberFormat="1" applyFont="1" applyBorder="1" applyAlignment="1">
      <alignment horizontal="center" vertical="center"/>
    </xf>
    <xf numFmtId="10" fontId="20" fillId="0" borderId="142" xfId="13" applyNumberFormat="1" applyFont="1" applyFill="1" applyBorder="1" applyAlignment="1">
      <alignment horizontal="center" vertical="center"/>
    </xf>
    <xf numFmtId="165" fontId="59" fillId="0" borderId="143" xfId="13" applyFont="1" applyFill="1" applyBorder="1" applyAlignment="1">
      <alignment horizontal="center" vertical="center"/>
    </xf>
    <xf numFmtId="10" fontId="59" fillId="0" borderId="144" xfId="13" applyNumberFormat="1" applyFont="1" applyFill="1" applyBorder="1" applyAlignment="1">
      <alignment horizontal="center" vertical="center"/>
    </xf>
    <xf numFmtId="165" fontId="59" fillId="0" borderId="145" xfId="13" applyFont="1" applyFill="1" applyBorder="1" applyAlignment="1">
      <alignment horizontal="center" vertical="center"/>
    </xf>
    <xf numFmtId="0" fontId="8" fillId="0" borderId="0" xfId="12" applyFont="1" applyFill="1" applyBorder="1" applyAlignment="1">
      <alignment horizontal="center"/>
    </xf>
    <xf numFmtId="0" fontId="60" fillId="0" borderId="111" xfId="12" applyFont="1" applyFill="1" applyBorder="1" applyAlignment="1">
      <alignment horizontal="center"/>
    </xf>
    <xf numFmtId="165" fontId="20" fillId="18" borderId="146" xfId="13" applyFont="1" applyFill="1" applyBorder="1" applyAlignment="1">
      <alignment horizontal="center" vertical="center"/>
    </xf>
    <xf numFmtId="165" fontId="59" fillId="0" borderId="147" xfId="13" applyFont="1" applyFill="1" applyBorder="1" applyAlignment="1">
      <alignment horizontal="center" vertical="center"/>
    </xf>
    <xf numFmtId="165" fontId="59" fillId="0" borderId="148" xfId="13" applyFont="1" applyFill="1" applyBorder="1" applyAlignment="1">
      <alignment horizontal="center" vertical="center"/>
    </xf>
    <xf numFmtId="172" fontId="56" fillId="0" borderId="0" xfId="11" applyNumberFormat="1" applyFont="1" applyBorder="1"/>
    <xf numFmtId="3" fontId="64" fillId="8" borderId="150" xfId="12" applyNumberFormat="1" applyFont="1" applyFill="1" applyBorder="1" applyAlignment="1">
      <alignment horizontal="center"/>
    </xf>
    <xf numFmtId="3" fontId="66" fillId="0" borderId="153" xfId="12" applyNumberFormat="1" applyFont="1" applyFill="1" applyBorder="1" applyAlignment="1" applyProtection="1">
      <alignment horizontal="center"/>
    </xf>
    <xf numFmtId="0" fontId="60" fillId="0" borderId="152" xfId="12" applyFont="1" applyFill="1" applyBorder="1" applyAlignment="1" applyProtection="1">
      <alignment horizontal="center"/>
    </xf>
    <xf numFmtId="3" fontId="67" fillId="8" borderId="154" xfId="12" applyNumberFormat="1" applyFont="1" applyFill="1" applyBorder="1" applyAlignment="1">
      <alignment horizontal="center"/>
    </xf>
    <xf numFmtId="3" fontId="67" fillId="0" borderId="113" xfId="12" applyNumberFormat="1" applyFont="1" applyFill="1" applyBorder="1" applyAlignment="1" applyProtection="1">
      <alignment horizontal="center"/>
    </xf>
    <xf numFmtId="0" fontId="68" fillId="0" borderId="0" xfId="12" applyFont="1" applyBorder="1" applyAlignment="1"/>
    <xf numFmtId="0" fontId="69" fillId="0" borderId="0" xfId="12" applyFont="1" applyBorder="1" applyAlignment="1"/>
    <xf numFmtId="173" fontId="62" fillId="0" borderId="0" xfId="12" applyNumberFormat="1" applyFont="1" applyFill="1" applyBorder="1" applyAlignment="1" applyProtection="1">
      <alignment horizontal="center" vertical="center"/>
    </xf>
    <xf numFmtId="165" fontId="8" fillId="0" borderId="0" xfId="12" applyNumberFormat="1" applyFont="1" applyBorder="1"/>
    <xf numFmtId="10" fontId="13" fillId="0" borderId="0" xfId="12" applyNumberFormat="1" applyFont="1" applyFill="1" applyBorder="1" applyAlignment="1" applyProtection="1">
      <alignment horizontal="center" vertical="center"/>
    </xf>
    <xf numFmtId="165" fontId="13" fillId="0" borderId="122" xfId="12" applyNumberFormat="1" applyFont="1" applyFill="1" applyBorder="1" applyAlignment="1" applyProtection="1">
      <alignment horizontal="center" vertical="center"/>
    </xf>
    <xf numFmtId="3" fontId="13" fillId="0" borderId="108" xfId="12" applyNumberFormat="1" applyFont="1" applyFill="1" applyBorder="1" applyAlignment="1" applyProtection="1">
      <alignment horizontal="right"/>
    </xf>
    <xf numFmtId="0" fontId="13" fillId="0" borderId="109" xfId="12" applyFont="1" applyBorder="1" applyAlignment="1" applyProtection="1">
      <alignment horizontal="left"/>
    </xf>
    <xf numFmtId="10" fontId="40" fillId="0" borderId="0" xfId="12" applyNumberFormat="1" applyFont="1" applyFill="1" applyBorder="1" applyAlignment="1" applyProtection="1">
      <alignment horizontal="center" vertical="center"/>
    </xf>
    <xf numFmtId="165" fontId="40" fillId="0" borderId="123" xfId="12" applyNumberFormat="1" applyFont="1" applyFill="1" applyBorder="1" applyAlignment="1" applyProtection="1">
      <alignment horizontal="center" vertical="center"/>
    </xf>
    <xf numFmtId="0" fontId="59" fillId="0" borderId="111" xfId="12" applyFont="1" applyBorder="1" applyAlignment="1" applyProtection="1">
      <alignment horizontal="left"/>
    </xf>
    <xf numFmtId="10" fontId="58" fillId="0" borderId="0" xfId="12" applyNumberFormat="1" applyFont="1" applyFill="1" applyBorder="1" applyAlignment="1" applyProtection="1">
      <alignment horizontal="center" vertical="center"/>
    </xf>
    <xf numFmtId="10" fontId="73" fillId="0" borderId="0" xfId="12" applyNumberFormat="1" applyFont="1" applyFill="1" applyBorder="1" applyAlignment="1" applyProtection="1">
      <alignment horizontal="center" vertical="center" wrapText="1"/>
    </xf>
    <xf numFmtId="10" fontId="65" fillId="0" borderId="0" xfId="12" applyNumberFormat="1" applyFont="1" applyFill="1" applyBorder="1" applyAlignment="1" applyProtection="1">
      <alignment horizontal="center" vertical="center" wrapText="1"/>
    </xf>
    <xf numFmtId="165" fontId="40" fillId="0" borderId="155" xfId="12" applyNumberFormat="1" applyFont="1" applyFill="1" applyBorder="1" applyAlignment="1" applyProtection="1">
      <alignment horizontal="center" vertical="center"/>
    </xf>
    <xf numFmtId="165" fontId="40" fillId="20" borderId="123" xfId="12" applyNumberFormat="1" applyFont="1" applyFill="1" applyBorder="1" applyAlignment="1" applyProtection="1">
      <alignment horizontal="center" vertical="center"/>
    </xf>
    <xf numFmtId="174" fontId="40" fillId="0" borderId="0" xfId="12" applyNumberFormat="1" applyFont="1" applyFill="1" applyBorder="1" applyAlignment="1" applyProtection="1">
      <alignment horizontal="center" vertical="center"/>
    </xf>
    <xf numFmtId="0" fontId="8" fillId="0" borderId="111" xfId="12" applyFont="1" applyBorder="1"/>
    <xf numFmtId="175" fontId="8" fillId="0" borderId="0" xfId="12" applyNumberFormat="1" applyFont="1" applyBorder="1" applyAlignment="1">
      <alignment horizontal="center" vertical="center"/>
    </xf>
    <xf numFmtId="3" fontId="40" fillId="20" borderId="154" xfId="12" applyNumberFormat="1" applyFont="1" applyFill="1" applyBorder="1" applyAlignment="1" applyProtection="1">
      <alignment horizontal="center" vertical="center"/>
    </xf>
    <xf numFmtId="176" fontId="8" fillId="0" borderId="0" xfId="12" applyNumberFormat="1" applyFont="1" applyBorder="1" applyAlignment="1">
      <alignment horizontal="center" vertical="center"/>
    </xf>
    <xf numFmtId="14" fontId="22" fillId="16" borderId="150" xfId="12" applyNumberFormat="1" applyFont="1" applyFill="1" applyBorder="1" applyAlignment="1" applyProtection="1">
      <alignment horizontal="center" vertical="center" wrapText="1"/>
    </xf>
    <xf numFmtId="177" fontId="8" fillId="0" borderId="0" xfId="12" applyNumberFormat="1" applyFont="1" applyBorder="1" applyAlignment="1">
      <alignment horizontal="center" vertical="center"/>
    </xf>
    <xf numFmtId="3" fontId="65" fillId="0" borderId="154" xfId="12" applyNumberFormat="1" applyFont="1" applyFill="1" applyBorder="1" applyAlignment="1" applyProtection="1">
      <alignment horizontal="center" vertical="center" wrapText="1"/>
    </xf>
    <xf numFmtId="10" fontId="8" fillId="0" borderId="0" xfId="12" applyNumberFormat="1" applyFont="1" applyBorder="1" applyAlignment="1">
      <alignment horizontal="center" vertical="center"/>
    </xf>
    <xf numFmtId="178" fontId="57" fillId="0" borderId="0" xfId="12" applyNumberFormat="1" applyFont="1" applyBorder="1"/>
    <xf numFmtId="0" fontId="40" fillId="0" borderId="0" xfId="12" applyFont="1" applyBorder="1"/>
    <xf numFmtId="0" fontId="56" fillId="0" borderId="0" xfId="12" applyFont="1" applyBorder="1" applyAlignment="1">
      <alignment horizontal="center" vertical="center"/>
    </xf>
    <xf numFmtId="14" fontId="57" fillId="0" borderId="0" xfId="12" applyNumberFormat="1" applyFont="1" applyBorder="1"/>
    <xf numFmtId="10" fontId="62" fillId="0" borderId="0" xfId="12" applyNumberFormat="1" applyFont="1" applyBorder="1" applyAlignment="1">
      <alignment horizontal="center" vertical="center"/>
    </xf>
    <xf numFmtId="0" fontId="74" fillId="0" borderId="0" xfId="10" quotePrefix="1" applyFont="1" applyBorder="1" applyAlignment="1">
      <alignment horizontal="left"/>
    </xf>
    <xf numFmtId="0" fontId="0" fillId="0" borderId="0" xfId="0" quotePrefix="1" applyAlignment="1" applyProtection="1">
      <alignment horizontal="center" vertical="center"/>
    </xf>
    <xf numFmtId="164" fontId="60" fillId="0" borderId="111" xfId="12" applyNumberFormat="1" applyFont="1" applyBorder="1" applyAlignment="1">
      <alignment horizontal="right"/>
    </xf>
    <xf numFmtId="179" fontId="53" fillId="12" borderId="0" xfId="0" applyNumberFormat="1" applyFont="1" applyFill="1" applyAlignment="1">
      <alignment horizontal="center"/>
    </xf>
    <xf numFmtId="180" fontId="8" fillId="0" borderId="0" xfId="12" applyNumberFormat="1" applyFont="1" applyBorder="1" applyAlignment="1">
      <alignment horizontal="center" vertical="center"/>
    </xf>
    <xf numFmtId="181" fontId="8" fillId="0" borderId="0" xfId="12" applyNumberFormat="1" applyFont="1" applyBorder="1" applyAlignment="1">
      <alignment horizontal="center" vertical="center"/>
    </xf>
    <xf numFmtId="0" fontId="21" fillId="0" borderId="21" xfId="10" applyFont="1" applyBorder="1" applyAlignment="1">
      <alignment horizontal="center"/>
    </xf>
    <xf numFmtId="0" fontId="21" fillId="0" borderId="0" xfId="10" applyFont="1" applyBorder="1" applyAlignment="1">
      <alignment horizontal="center"/>
    </xf>
    <xf numFmtId="0" fontId="21" fillId="0" borderId="22" xfId="10" applyFont="1" applyBorder="1" applyAlignment="1">
      <alignment horizontal="center"/>
    </xf>
    <xf numFmtId="0" fontId="76" fillId="16" borderId="15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7" fontId="50" fillId="5" borderId="70" xfId="8" applyNumberFormat="1" applyFont="1" applyFill="1" applyBorder="1" applyAlignment="1">
      <alignment vertical="center"/>
    </xf>
    <xf numFmtId="0" fontId="13" fillId="5" borderId="91" xfId="8" applyFont="1" applyFill="1" applyBorder="1" applyAlignment="1">
      <alignment horizontal="right" vertical="center"/>
    </xf>
    <xf numFmtId="0" fontId="77" fillId="2" borderId="0" xfId="0" applyFont="1" applyFill="1"/>
    <xf numFmtId="0" fontId="75" fillId="2" borderId="0" xfId="0" applyFont="1" applyFill="1"/>
    <xf numFmtId="0" fontId="0" fillId="16" borderId="0" xfId="0" applyFill="1"/>
    <xf numFmtId="0" fontId="6" fillId="2" borderId="11" xfId="3" applyFill="1" applyBorder="1" applyAlignment="1">
      <alignment horizontal="center" vertical="center"/>
    </xf>
    <xf numFmtId="0" fontId="6" fillId="2" borderId="13" xfId="3" applyFill="1" applyBorder="1" applyAlignment="1">
      <alignment horizontal="center" vertical="center"/>
    </xf>
    <xf numFmtId="0" fontId="33" fillId="6" borderId="51" xfId="7" applyFont="1" applyFill="1" applyBorder="1" applyAlignment="1">
      <alignment horizontal="center" vertical="center"/>
    </xf>
    <xf numFmtId="0" fontId="33" fillId="6" borderId="52" xfId="7" applyFont="1" applyFill="1" applyBorder="1" applyAlignment="1">
      <alignment horizontal="center" vertical="center"/>
    </xf>
    <xf numFmtId="167" fontId="6" fillId="2" borderId="11" xfId="3" applyNumberFormat="1" applyFill="1" applyBorder="1" applyAlignment="1">
      <alignment horizontal="center"/>
    </xf>
    <xf numFmtId="167" fontId="6" fillId="2" borderId="12" xfId="3" applyNumberFormat="1" applyFill="1" applyBorder="1" applyAlignment="1">
      <alignment horizontal="center"/>
    </xf>
    <xf numFmtId="167" fontId="6" fillId="2" borderId="13" xfId="3" applyNumberFormat="1" applyFill="1" applyBorder="1" applyAlignment="1">
      <alignment horizontal="center"/>
    </xf>
    <xf numFmtId="14" fontId="6" fillId="2" borderId="11" xfId="3" applyNumberFormat="1" applyFill="1" applyBorder="1" applyAlignment="1">
      <alignment horizontal="left"/>
    </xf>
    <xf numFmtId="0" fontId="6" fillId="2" borderId="12" xfId="3" applyFill="1" applyBorder="1" applyAlignment="1">
      <alignment horizontal="left"/>
    </xf>
    <xf numFmtId="0" fontId="6" fillId="2" borderId="13" xfId="3" applyFill="1" applyBorder="1" applyAlignment="1">
      <alignment horizontal="left"/>
    </xf>
    <xf numFmtId="14" fontId="6" fillId="2" borderId="1" xfId="3" applyNumberFormat="1" applyFill="1" applyBorder="1" applyAlignment="1">
      <alignment horizontal="left"/>
    </xf>
    <xf numFmtId="167" fontId="30" fillId="2" borderId="1" xfId="7" applyNumberFormat="1" applyFill="1" applyBorder="1" applyAlignment="1">
      <alignment horizontal="center" vertical="center"/>
    </xf>
    <xf numFmtId="167" fontId="6" fillId="2" borderId="13" xfId="3" applyNumberFormat="1" applyFill="1" applyBorder="1" applyAlignment="1">
      <alignment horizontal="center" vertical="center"/>
    </xf>
    <xf numFmtId="0" fontId="6" fillId="2" borderId="1" xfId="3" applyFill="1" applyBorder="1"/>
    <xf numFmtId="0" fontId="6" fillId="2" borderId="13" xfId="3" applyFill="1" applyBorder="1"/>
    <xf numFmtId="0" fontId="6" fillId="2" borderId="11" xfId="3" applyFill="1" applyBorder="1" applyAlignment="1">
      <alignment horizontal="center"/>
    </xf>
    <xf numFmtId="0" fontId="6" fillId="2" borderId="12" xfId="3" applyFill="1" applyBorder="1" applyAlignment="1">
      <alignment horizontal="center"/>
    </xf>
    <xf numFmtId="0" fontId="6" fillId="2" borderId="13" xfId="3" applyFill="1" applyBorder="1" applyAlignment="1">
      <alignment horizontal="center"/>
    </xf>
    <xf numFmtId="166" fontId="4" fillId="2" borderId="1" xfId="2" applyNumberFormat="1" applyFont="1" applyFill="1" applyBorder="1" applyAlignment="1">
      <alignment horizontal="center"/>
    </xf>
    <xf numFmtId="168" fontId="6" fillId="2" borderId="11" xfId="3" applyNumberFormat="1" applyFill="1" applyBorder="1" applyAlignment="1">
      <alignment horizontal="center"/>
    </xf>
    <xf numFmtId="168" fontId="6" fillId="2" borderId="12" xfId="3" applyNumberFormat="1" applyFill="1" applyBorder="1" applyAlignment="1">
      <alignment horizontal="center"/>
    </xf>
    <xf numFmtId="168" fontId="6" fillId="2" borderId="13" xfId="3" applyNumberFormat="1" applyFill="1" applyBorder="1" applyAlignment="1">
      <alignment horizontal="center"/>
    </xf>
    <xf numFmtId="0" fontId="6" fillId="2" borderId="1" xfId="3" applyFill="1" applyBorder="1" applyAlignment="1">
      <alignment horizontal="left"/>
    </xf>
    <xf numFmtId="166" fontId="3" fillId="2" borderId="1" xfId="2" applyNumberFormat="1" applyFont="1" applyFill="1" applyBorder="1" applyAlignment="1">
      <alignment horizontal="center"/>
    </xf>
    <xf numFmtId="166" fontId="48" fillId="2" borderId="1" xfId="2" applyNumberFormat="1" applyFont="1" applyFill="1" applyBorder="1" applyAlignment="1">
      <alignment horizontal="center"/>
    </xf>
    <xf numFmtId="0" fontId="6" fillId="2" borderId="1" xfId="3" applyFill="1" applyBorder="1" applyAlignment="1">
      <alignment horizontal="center" vertical="center"/>
    </xf>
    <xf numFmtId="0" fontId="6" fillId="2" borderId="1" xfId="3" applyFill="1" applyBorder="1" applyAlignment="1">
      <alignment horizontal="center" vertical="center" wrapText="1"/>
    </xf>
    <xf numFmtId="0" fontId="6" fillId="2" borderId="13" xfId="3" applyFill="1" applyBorder="1" applyAlignment="1">
      <alignment horizontal="center" vertical="center" wrapText="1"/>
    </xf>
    <xf numFmtId="0" fontId="36" fillId="6" borderId="51" xfId="7" applyFont="1" applyFill="1" applyBorder="1" applyAlignment="1">
      <alignment horizontal="center" vertical="center"/>
    </xf>
    <xf numFmtId="0" fontId="36" fillId="6" borderId="52" xfId="7" applyFont="1" applyFill="1" applyBorder="1" applyAlignment="1">
      <alignment horizontal="center" vertical="center"/>
    </xf>
    <xf numFmtId="0" fontId="34" fillId="3" borderId="60" xfId="0" applyFont="1" applyFill="1" applyBorder="1" applyAlignment="1">
      <alignment horizontal="center" vertical="center"/>
    </xf>
    <xf numFmtId="0" fontId="34" fillId="3" borderId="61" xfId="0" applyFont="1" applyFill="1" applyBorder="1" applyAlignment="1">
      <alignment horizontal="center" vertical="center"/>
    </xf>
    <xf numFmtId="0" fontId="37" fillId="10" borderId="0" xfId="0" applyFont="1" applyFill="1" applyBorder="1" applyAlignment="1">
      <alignment horizontal="center" vertical="center"/>
    </xf>
    <xf numFmtId="0" fontId="37" fillId="10" borderId="69" xfId="0" applyFont="1" applyFill="1" applyBorder="1" applyAlignment="1">
      <alignment horizontal="center" vertical="center"/>
    </xf>
    <xf numFmtId="0" fontId="47" fillId="3" borderId="60" xfId="7" applyFont="1" applyFill="1" applyBorder="1" applyAlignment="1">
      <alignment horizontal="center" vertical="center" wrapText="1"/>
    </xf>
    <xf numFmtId="0" fontId="47" fillId="3" borderId="61" xfId="7" applyFont="1" applyFill="1" applyBorder="1" applyAlignment="1">
      <alignment horizontal="center" vertical="center" wrapText="1"/>
    </xf>
    <xf numFmtId="0" fontId="47" fillId="13" borderId="0" xfId="7" applyFont="1" applyFill="1" applyAlignment="1">
      <alignment horizontal="center" vertical="center" wrapText="1"/>
    </xf>
    <xf numFmtId="0" fontId="55" fillId="10" borderId="85" xfId="0" applyFont="1" applyFill="1" applyBorder="1" applyAlignment="1">
      <alignment horizontal="center" vertical="center"/>
    </xf>
    <xf numFmtId="0" fontId="55" fillId="10" borderId="86" xfId="0" applyFont="1" applyFill="1" applyBorder="1" applyAlignment="1">
      <alignment horizontal="center" vertical="center"/>
    </xf>
    <xf numFmtId="0" fontId="55" fillId="10" borderId="87" xfId="0" applyFont="1" applyFill="1" applyBorder="1" applyAlignment="1">
      <alignment horizontal="center" vertical="center"/>
    </xf>
    <xf numFmtId="0" fontId="55" fillId="10" borderId="88" xfId="0" applyFont="1" applyFill="1" applyBorder="1" applyAlignment="1">
      <alignment horizontal="center" vertical="center"/>
    </xf>
    <xf numFmtId="0" fontId="55" fillId="10" borderId="89" xfId="0" applyFont="1" applyFill="1" applyBorder="1" applyAlignment="1">
      <alignment horizontal="center" vertical="center"/>
    </xf>
    <xf numFmtId="0" fontId="55" fillId="10" borderId="90" xfId="0" applyFont="1" applyFill="1" applyBorder="1" applyAlignment="1">
      <alignment horizontal="center" vertical="center"/>
    </xf>
    <xf numFmtId="0" fontId="47" fillId="10" borderId="64" xfId="7" applyFont="1" applyFill="1" applyBorder="1" applyAlignment="1">
      <alignment horizontal="center" vertical="center"/>
    </xf>
    <xf numFmtId="0" fontId="47" fillId="10" borderId="62" xfId="7" applyFont="1" applyFill="1" applyBorder="1" applyAlignment="1">
      <alignment horizontal="center" vertical="center"/>
    </xf>
    <xf numFmtId="0" fontId="0" fillId="10" borderId="65" xfId="0" applyFill="1" applyBorder="1" applyAlignment="1">
      <alignment horizontal="center" vertical="center"/>
    </xf>
    <xf numFmtId="0" fontId="0" fillId="10" borderId="63" xfId="0" applyFill="1" applyBorder="1" applyAlignment="1">
      <alignment horizontal="center" vertical="center"/>
    </xf>
    <xf numFmtId="0" fontId="47" fillId="10" borderId="65" xfId="7" applyFont="1" applyFill="1" applyBorder="1" applyAlignment="1">
      <alignment horizontal="center" vertical="center"/>
    </xf>
    <xf numFmtId="0" fontId="47" fillId="10" borderId="63" xfId="7" applyFont="1" applyFill="1" applyBorder="1" applyAlignment="1">
      <alignment horizontal="center" vertical="center"/>
    </xf>
    <xf numFmtId="0" fontId="47" fillId="10" borderId="66" xfId="7" applyFont="1" applyFill="1" applyBorder="1" applyAlignment="1">
      <alignment horizontal="center" vertical="center"/>
    </xf>
    <xf numFmtId="0" fontId="35" fillId="10" borderId="79" xfId="0" applyFont="1" applyFill="1" applyBorder="1" applyAlignment="1">
      <alignment horizontal="center" vertical="center"/>
    </xf>
    <xf numFmtId="0" fontId="35" fillId="10" borderId="80" xfId="0" applyFont="1" applyFill="1" applyBorder="1" applyAlignment="1">
      <alignment horizontal="center" vertical="center"/>
    </xf>
    <xf numFmtId="0" fontId="35" fillId="10" borderId="81" xfId="0" applyFont="1" applyFill="1" applyBorder="1" applyAlignment="1">
      <alignment horizontal="center" vertical="center"/>
    </xf>
    <xf numFmtId="0" fontId="35" fillId="10" borderId="82" xfId="0" applyFont="1" applyFill="1" applyBorder="1" applyAlignment="1">
      <alignment horizontal="center" vertical="center"/>
    </xf>
    <xf numFmtId="0" fontId="35" fillId="10" borderId="83" xfId="0" applyFont="1" applyFill="1" applyBorder="1" applyAlignment="1">
      <alignment horizontal="center" vertical="center"/>
    </xf>
    <xf numFmtId="0" fontId="35" fillId="10" borderId="84" xfId="0" applyFont="1" applyFill="1" applyBorder="1" applyAlignment="1">
      <alignment horizontal="center" vertical="center"/>
    </xf>
    <xf numFmtId="0" fontId="47" fillId="10" borderId="67" xfId="7" applyFont="1" applyFill="1" applyBorder="1" applyAlignment="1">
      <alignment horizontal="center" vertical="center"/>
    </xf>
    <xf numFmtId="0" fontId="37" fillId="10" borderId="78" xfId="0" applyFont="1" applyFill="1" applyBorder="1" applyAlignment="1">
      <alignment horizontal="center" vertical="center"/>
    </xf>
    <xf numFmtId="0" fontId="37" fillId="10" borderId="68" xfId="0" applyFont="1" applyFill="1" applyBorder="1" applyAlignment="1">
      <alignment horizontal="center" vertical="center"/>
    </xf>
    <xf numFmtId="0" fontId="36" fillId="7" borderId="53" xfId="7" applyFont="1" applyFill="1" applyBorder="1" applyAlignment="1">
      <alignment horizontal="center" vertical="center"/>
    </xf>
    <xf numFmtId="0" fontId="36" fillId="7" borderId="54" xfId="7" applyFont="1" applyFill="1" applyBorder="1" applyAlignment="1">
      <alignment horizontal="center" vertical="center"/>
    </xf>
    <xf numFmtId="0" fontId="36" fillId="7" borderId="55" xfId="7" applyFont="1" applyFill="1" applyBorder="1" applyAlignment="1">
      <alignment horizontal="center" vertical="center"/>
    </xf>
    <xf numFmtId="0" fontId="36" fillId="7" borderId="56" xfId="7" applyFont="1" applyFill="1" applyBorder="1" applyAlignment="1">
      <alignment horizontal="center" vertical="center"/>
    </xf>
    <xf numFmtId="0" fontId="36" fillId="7" borderId="57" xfId="7" applyFont="1" applyFill="1" applyBorder="1" applyAlignment="1">
      <alignment horizontal="center" vertical="center"/>
    </xf>
    <xf numFmtId="0" fontId="36" fillId="7" borderId="58" xfId="7" applyFont="1" applyFill="1" applyBorder="1" applyAlignment="1">
      <alignment horizontal="center" vertical="center"/>
    </xf>
    <xf numFmtId="0" fontId="42" fillId="5" borderId="21" xfId="8" applyFont="1" applyFill="1" applyBorder="1" applyAlignment="1">
      <alignment horizontal="center" vertical="center"/>
    </xf>
    <xf numFmtId="0" fontId="42" fillId="5" borderId="0" xfId="8" applyFont="1" applyFill="1" applyBorder="1" applyAlignment="1">
      <alignment horizontal="center" vertical="center"/>
    </xf>
    <xf numFmtId="0" fontId="42" fillId="5" borderId="22" xfId="8" applyFont="1" applyFill="1" applyBorder="1" applyAlignment="1">
      <alignment horizontal="center" vertical="center"/>
    </xf>
    <xf numFmtId="0" fontId="42" fillId="5" borderId="21" xfId="8" applyFont="1" applyFill="1" applyBorder="1" applyAlignment="1">
      <alignment horizontal="center"/>
    </xf>
    <xf numFmtId="0" fontId="42" fillId="5" borderId="0" xfId="8" applyFont="1" applyFill="1" applyBorder="1" applyAlignment="1">
      <alignment horizontal="center"/>
    </xf>
    <xf numFmtId="0" fontId="42" fillId="5" borderId="22" xfId="8" applyFont="1" applyFill="1" applyBorder="1" applyAlignment="1">
      <alignment horizontal="center"/>
    </xf>
    <xf numFmtId="0" fontId="42" fillId="5" borderId="0" xfId="8" applyFont="1" applyFill="1" applyBorder="1" applyAlignment="1">
      <alignment horizontal="right"/>
    </xf>
    <xf numFmtId="0" fontId="8" fillId="5" borderId="0" xfId="8" applyFill="1" applyBorder="1" applyAlignment="1">
      <alignment horizontal="right"/>
    </xf>
    <xf numFmtId="0" fontId="8" fillId="5" borderId="22" xfId="8" applyFill="1" applyBorder="1" applyAlignment="1">
      <alignment horizontal="right"/>
    </xf>
    <xf numFmtId="0" fontId="14" fillId="5" borderId="21" xfId="8" applyFont="1" applyFill="1" applyBorder="1" applyAlignment="1">
      <alignment horizontal="center"/>
    </xf>
    <xf numFmtId="0" fontId="14" fillId="5" borderId="0" xfId="8" applyFont="1" applyFill="1" applyBorder="1" applyAlignment="1">
      <alignment horizontal="center"/>
    </xf>
    <xf numFmtId="0" fontId="14" fillId="5" borderId="22" xfId="8" applyFont="1" applyFill="1" applyBorder="1" applyAlignment="1">
      <alignment horizontal="center"/>
    </xf>
    <xf numFmtId="0" fontId="49" fillId="5" borderId="42" xfId="8" applyFont="1" applyFill="1" applyBorder="1" applyAlignment="1">
      <alignment horizontal="center" vertical="center"/>
    </xf>
    <xf numFmtId="0" fontId="49" fillId="5" borderId="157" xfId="8" applyFont="1" applyFill="1" applyBorder="1" applyAlignment="1">
      <alignment horizontal="center" vertical="center"/>
    </xf>
    <xf numFmtId="0" fontId="49" fillId="5" borderId="158" xfId="8" applyFont="1" applyFill="1" applyBorder="1" applyAlignment="1">
      <alignment horizontal="center" vertical="center"/>
    </xf>
    <xf numFmtId="0" fontId="14" fillId="5" borderId="17" xfId="8" applyFont="1" applyFill="1" applyBorder="1" applyAlignment="1">
      <alignment horizontal="center"/>
    </xf>
    <xf numFmtId="0" fontId="14" fillId="5" borderId="18" xfId="8" applyFont="1" applyFill="1" applyBorder="1" applyAlignment="1">
      <alignment horizontal="center"/>
    </xf>
    <xf numFmtId="0" fontId="14" fillId="5" borderId="19" xfId="8" applyFont="1" applyFill="1" applyBorder="1" applyAlignment="1">
      <alignment horizontal="center"/>
    </xf>
    <xf numFmtId="0" fontId="40" fillId="5" borderId="0" xfId="8" applyFont="1" applyFill="1" applyBorder="1" applyAlignment="1">
      <alignment horizontal="right"/>
    </xf>
    <xf numFmtId="0" fontId="40" fillId="5" borderId="22" xfId="8" applyFont="1" applyFill="1" applyBorder="1" applyAlignment="1">
      <alignment horizontal="right"/>
    </xf>
    <xf numFmtId="0" fontId="13" fillId="5" borderId="42" xfId="8" applyFont="1" applyFill="1" applyBorder="1" applyAlignment="1">
      <alignment horizontal="center" vertical="center"/>
    </xf>
    <xf numFmtId="0" fontId="13" fillId="5" borderId="43" xfId="8" applyFont="1" applyFill="1" applyBorder="1" applyAlignment="1">
      <alignment horizontal="center" vertical="center"/>
    </xf>
    <xf numFmtId="0" fontId="13" fillId="5" borderId="44" xfId="8" applyFont="1" applyFill="1" applyBorder="1" applyAlignment="1">
      <alignment horizontal="center" vertical="center"/>
    </xf>
    <xf numFmtId="182" fontId="50" fillId="5" borderId="42" xfId="8" applyNumberFormat="1" applyFont="1" applyFill="1" applyBorder="1" applyAlignment="1">
      <alignment horizontal="center" vertical="center"/>
    </xf>
    <xf numFmtId="182" fontId="50" fillId="5" borderId="43" xfId="8" applyNumberFormat="1" applyFont="1" applyFill="1" applyBorder="1" applyAlignment="1">
      <alignment horizontal="center" vertical="center"/>
    </xf>
    <xf numFmtId="182" fontId="50" fillId="5" borderId="44" xfId="8" applyNumberFormat="1" applyFont="1" applyFill="1" applyBorder="1" applyAlignment="1">
      <alignment horizontal="center" vertical="center"/>
    </xf>
    <xf numFmtId="0" fontId="14" fillId="0" borderId="17" xfId="10" applyFont="1" applyBorder="1" applyAlignment="1">
      <alignment horizontal="center" vertical="center"/>
    </xf>
    <xf numFmtId="0" fontId="14" fillId="0" borderId="18" xfId="10" applyFont="1" applyBorder="1" applyAlignment="1">
      <alignment horizontal="center" vertical="center"/>
    </xf>
    <xf numFmtId="0" fontId="14" fillId="0" borderId="19" xfId="10" applyFont="1" applyBorder="1" applyAlignment="1">
      <alignment horizontal="center" vertical="center"/>
    </xf>
    <xf numFmtId="0" fontId="14" fillId="0" borderId="21" xfId="10" applyFont="1" applyBorder="1" applyAlignment="1">
      <alignment horizontal="center" vertical="center"/>
    </xf>
    <xf numFmtId="0" fontId="14" fillId="0" borderId="0" xfId="10" applyFont="1" applyBorder="1" applyAlignment="1">
      <alignment horizontal="center" vertical="center"/>
    </xf>
    <xf numFmtId="0" fontId="14" fillId="0" borderId="22" xfId="10" applyFont="1" applyBorder="1" applyAlignment="1">
      <alignment horizontal="center" vertical="center"/>
    </xf>
    <xf numFmtId="0" fontId="21" fillId="0" borderId="21" xfId="10" applyFont="1" applyBorder="1" applyAlignment="1">
      <alignment horizontal="center"/>
    </xf>
    <xf numFmtId="0" fontId="21" fillId="0" borderId="0" xfId="10" applyFont="1" applyBorder="1" applyAlignment="1">
      <alignment horizontal="center"/>
    </xf>
    <xf numFmtId="0" fontId="21" fillId="0" borderId="22" xfId="10" applyFont="1" applyBorder="1" applyAlignment="1">
      <alignment horizontal="center"/>
    </xf>
    <xf numFmtId="0" fontId="57" fillId="0" borderId="42" xfId="12" applyFont="1" applyBorder="1" applyAlignment="1">
      <alignment horizontal="center"/>
    </xf>
    <xf numFmtId="0" fontId="57" fillId="0" borderId="43" xfId="12" applyFont="1" applyBorder="1" applyAlignment="1">
      <alignment horizontal="center"/>
    </xf>
    <xf numFmtId="0" fontId="57" fillId="0" borderId="44" xfId="12" applyFont="1" applyBorder="1" applyAlignment="1">
      <alignment horizontal="center"/>
    </xf>
    <xf numFmtId="165" fontId="8" fillId="0" borderId="42" xfId="13" applyFont="1" applyBorder="1" applyAlignment="1">
      <alignment horizontal="center" vertical="center"/>
    </xf>
    <xf numFmtId="165" fontId="8" fillId="0" borderId="43" xfId="13" applyFont="1" applyBorder="1" applyAlignment="1">
      <alignment horizontal="center" vertical="center"/>
    </xf>
    <xf numFmtId="165" fontId="8" fillId="0" borderId="44" xfId="13" applyFont="1" applyBorder="1" applyAlignment="1">
      <alignment horizontal="center" vertical="center"/>
    </xf>
    <xf numFmtId="14" fontId="8" fillId="0" borderId="42" xfId="13" applyNumberFormat="1" applyFont="1" applyBorder="1" applyAlignment="1">
      <alignment horizontal="center" vertical="center"/>
    </xf>
    <xf numFmtId="0" fontId="8" fillId="0" borderId="43" xfId="13" applyNumberFormat="1" applyFont="1" applyBorder="1" applyAlignment="1">
      <alignment horizontal="center" vertical="center"/>
    </xf>
    <xf numFmtId="0" fontId="8" fillId="0" borderId="44" xfId="13" applyNumberFormat="1" applyFont="1" applyBorder="1" applyAlignment="1">
      <alignment horizontal="center" vertical="center"/>
    </xf>
    <xf numFmtId="177" fontId="8" fillId="0" borderId="42" xfId="13" applyNumberFormat="1" applyFont="1" applyBorder="1" applyAlignment="1">
      <alignment horizontal="center" vertical="center"/>
    </xf>
    <xf numFmtId="0" fontId="63" fillId="0" borderId="114" xfId="12" applyFont="1" applyBorder="1" applyAlignment="1" applyProtection="1">
      <alignment horizontal="left"/>
    </xf>
    <xf numFmtId="0" fontId="63" fillId="0" borderId="113" xfId="12" applyFont="1" applyBorder="1" applyAlignment="1" applyProtection="1">
      <alignment horizontal="left"/>
    </xf>
    <xf numFmtId="14" fontId="65" fillId="0" borderId="152" xfId="12" applyNumberFormat="1" applyFont="1" applyFill="1" applyBorder="1" applyAlignment="1" applyProtection="1">
      <alignment horizontal="center" vertical="center" wrapText="1"/>
    </xf>
    <xf numFmtId="14" fontId="65" fillId="0" borderId="151" xfId="12" applyNumberFormat="1" applyFont="1" applyFill="1" applyBorder="1" applyAlignment="1" applyProtection="1">
      <alignment horizontal="center" vertical="center" wrapText="1"/>
    </xf>
    <xf numFmtId="0" fontId="63" fillId="0" borderId="149" xfId="12" applyFont="1" applyBorder="1" applyAlignment="1" applyProtection="1">
      <alignment horizontal="left"/>
    </xf>
    <xf numFmtId="0" fontId="59" fillId="0" borderId="140" xfId="12" quotePrefix="1" applyFont="1" applyBorder="1" applyAlignment="1">
      <alignment horizontal="right"/>
    </xf>
    <xf numFmtId="0" fontId="59" fillId="0" borderId="139" xfId="12" quotePrefix="1" applyFont="1" applyBorder="1" applyAlignment="1">
      <alignment horizontal="right"/>
    </xf>
    <xf numFmtId="0" fontId="71" fillId="19" borderId="0" xfId="12" applyFont="1" applyFill="1" applyBorder="1" applyAlignment="1">
      <alignment horizontal="center" vertical="center"/>
    </xf>
    <xf numFmtId="9" fontId="72" fillId="19" borderId="0" xfId="11" applyFont="1" applyFill="1" applyBorder="1" applyAlignment="1" applyProtection="1">
      <alignment horizontal="center" vertical="center"/>
    </xf>
    <xf numFmtId="173" fontId="70" fillId="19" borderId="0" xfId="12" applyNumberFormat="1" applyFont="1" applyFill="1" applyBorder="1" applyAlignment="1" applyProtection="1">
      <alignment horizontal="center" vertical="center"/>
    </xf>
    <xf numFmtId="3" fontId="65" fillId="0" borderId="114" xfId="12" applyNumberFormat="1" applyFont="1" applyFill="1" applyBorder="1" applyAlignment="1" applyProtection="1">
      <alignment horizontal="center" vertical="center" wrapText="1"/>
    </xf>
    <xf numFmtId="3" fontId="65" fillId="0" borderId="112" xfId="12" applyNumberFormat="1" applyFont="1" applyFill="1" applyBorder="1" applyAlignment="1" applyProtection="1">
      <alignment horizontal="center" vertical="center" wrapText="1"/>
    </xf>
    <xf numFmtId="0" fontId="13" fillId="5" borderId="70" xfId="8" applyFont="1" applyFill="1" applyBorder="1" applyAlignment="1">
      <alignment horizontal="center" vertical="center"/>
    </xf>
    <xf numFmtId="0" fontId="13" fillId="5" borderId="71" xfId="8" applyFont="1" applyFill="1" applyBorder="1" applyAlignment="1">
      <alignment horizontal="center" vertical="center"/>
    </xf>
    <xf numFmtId="0" fontId="13" fillId="5" borderId="72" xfId="8" applyFont="1" applyFill="1" applyBorder="1" applyAlignment="1">
      <alignment horizontal="center" vertical="center"/>
    </xf>
    <xf numFmtId="167" fontId="54" fillId="5" borderId="70" xfId="8" applyNumberFormat="1" applyFont="1" applyFill="1" applyBorder="1" applyAlignment="1">
      <alignment horizontal="center" vertical="center"/>
    </xf>
    <xf numFmtId="167" fontId="54" fillId="5" borderId="71" xfId="8" applyNumberFormat="1" applyFont="1" applyFill="1" applyBorder="1" applyAlignment="1">
      <alignment horizontal="center" vertical="center"/>
    </xf>
    <xf numFmtId="167" fontId="54" fillId="5" borderId="72" xfId="8" applyNumberFormat="1" applyFont="1" applyFill="1" applyBorder="1" applyAlignment="1">
      <alignment horizontal="center" vertical="center"/>
    </xf>
    <xf numFmtId="0" fontId="49" fillId="5" borderId="43" xfId="8" applyFont="1" applyFill="1" applyBorder="1" applyAlignment="1">
      <alignment horizontal="center" vertical="center"/>
    </xf>
    <xf numFmtId="0" fontId="49" fillId="5" borderId="44" xfId="8" applyFont="1" applyFill="1" applyBorder="1" applyAlignment="1">
      <alignment horizontal="center" vertical="center"/>
    </xf>
    <xf numFmtId="0" fontId="14" fillId="0" borderId="17" xfId="8" applyFont="1" applyBorder="1" applyAlignment="1">
      <alignment horizontal="center"/>
    </xf>
    <xf numFmtId="0" fontId="14" fillId="0" borderId="18" xfId="8" applyFont="1" applyBorder="1" applyAlignment="1">
      <alignment horizontal="center"/>
    </xf>
    <xf numFmtId="0" fontId="14" fillId="0" borderId="19" xfId="8" applyFont="1" applyBorder="1" applyAlignment="1">
      <alignment horizontal="center"/>
    </xf>
    <xf numFmtId="0" fontId="14" fillId="0" borderId="95" xfId="10" applyFont="1" applyBorder="1" applyAlignment="1">
      <alignment horizontal="center" vertical="center"/>
    </xf>
    <xf numFmtId="0" fontId="14" fillId="0" borderId="91" xfId="10" applyFont="1" applyBorder="1" applyAlignment="1">
      <alignment horizontal="center" vertical="center"/>
    </xf>
    <xf numFmtId="0" fontId="21" fillId="0" borderId="91" xfId="10" applyFont="1" applyBorder="1" applyAlignment="1">
      <alignment horizontal="center"/>
    </xf>
    <xf numFmtId="167" fontId="50" fillId="5" borderId="70" xfId="8" applyNumberFormat="1" applyFont="1" applyFill="1" applyBorder="1" applyAlignment="1">
      <alignment horizontal="center" vertical="center"/>
    </xf>
    <xf numFmtId="167" fontId="50" fillId="5" borderId="71" xfId="8" applyNumberFormat="1" applyFont="1" applyFill="1" applyBorder="1" applyAlignment="1">
      <alignment horizontal="center" vertical="center"/>
    </xf>
    <xf numFmtId="167" fontId="50" fillId="5" borderId="72" xfId="8" applyNumberFormat="1" applyFont="1" applyFill="1" applyBorder="1" applyAlignment="1">
      <alignment horizontal="center" vertical="center"/>
    </xf>
    <xf numFmtId="167" fontId="54" fillId="5" borderId="42" xfId="8" applyNumberFormat="1" applyFont="1" applyFill="1" applyBorder="1" applyAlignment="1">
      <alignment horizontal="center" vertical="center"/>
    </xf>
    <xf numFmtId="167" fontId="54" fillId="5" borderId="43" xfId="8" applyNumberFormat="1" applyFont="1" applyFill="1" applyBorder="1" applyAlignment="1">
      <alignment horizontal="center" vertical="center"/>
    </xf>
    <xf numFmtId="167" fontId="54" fillId="5" borderId="44" xfId="8" applyNumberFormat="1" applyFont="1" applyFill="1" applyBorder="1" applyAlignment="1">
      <alignment horizontal="center" vertical="center"/>
    </xf>
    <xf numFmtId="0" fontId="40" fillId="0" borderId="0" xfId="8" applyFont="1" applyBorder="1" applyAlignment="1">
      <alignment horizontal="right"/>
    </xf>
    <xf numFmtId="0" fontId="40" fillId="0" borderId="22" xfId="8" applyFont="1" applyBorder="1" applyAlignment="1">
      <alignment horizontal="right"/>
    </xf>
    <xf numFmtId="0" fontId="25" fillId="3" borderId="45" xfId="0" applyFont="1" applyFill="1" applyBorder="1" applyAlignment="1">
      <alignment horizontal="right"/>
    </xf>
    <xf numFmtId="0" fontId="25" fillId="3" borderId="46" xfId="0" applyFont="1" applyFill="1" applyBorder="1" applyAlignment="1">
      <alignment horizontal="right"/>
    </xf>
    <xf numFmtId="0" fontId="25" fillId="3" borderId="49" xfId="0" applyFont="1" applyFill="1" applyBorder="1" applyAlignment="1">
      <alignment horizontal="right"/>
    </xf>
    <xf numFmtId="0" fontId="25" fillId="3" borderId="50" xfId="0" applyFont="1" applyFill="1" applyBorder="1" applyAlignment="1">
      <alignment horizontal="right"/>
    </xf>
    <xf numFmtId="2" fontId="26" fillId="8" borderId="33" xfId="0" applyNumberFormat="1" applyFont="1" applyFill="1" applyBorder="1" applyAlignment="1">
      <alignment horizontal="center" vertical="center" wrapText="1"/>
    </xf>
    <xf numFmtId="2" fontId="26" fillId="8" borderId="34" xfId="0" applyNumberFormat="1" applyFont="1" applyFill="1" applyBorder="1" applyAlignment="1">
      <alignment horizontal="center" vertical="center" wrapText="1"/>
    </xf>
    <xf numFmtId="2" fontId="26" fillId="8" borderId="35" xfId="0" applyNumberFormat="1" applyFont="1" applyFill="1" applyBorder="1" applyAlignment="1">
      <alignment horizontal="center" vertical="center" wrapText="1"/>
    </xf>
    <xf numFmtId="2" fontId="26" fillId="8" borderId="36" xfId="0" applyNumberFormat="1" applyFont="1" applyFill="1" applyBorder="1" applyAlignment="1">
      <alignment horizontal="center" vertical="center" wrapText="1"/>
    </xf>
    <xf numFmtId="166" fontId="27" fillId="4" borderId="37" xfId="2" applyNumberFormat="1" applyFont="1" applyFill="1" applyBorder="1" applyAlignment="1">
      <alignment horizontal="center" vertical="center"/>
    </xf>
    <xf numFmtId="166" fontId="27" fillId="4" borderId="38" xfId="2" applyNumberFormat="1" applyFont="1" applyFill="1" applyBorder="1" applyAlignment="1">
      <alignment horizontal="center" vertical="center"/>
    </xf>
    <xf numFmtId="0" fontId="28" fillId="3" borderId="39" xfId="0" applyFont="1" applyFill="1" applyBorder="1" applyAlignment="1">
      <alignment horizontal="center" vertical="center"/>
    </xf>
    <xf numFmtId="0" fontId="28" fillId="3" borderId="40" xfId="0" applyFont="1" applyFill="1" applyBorder="1" applyAlignment="1">
      <alignment horizontal="center" vertical="center"/>
    </xf>
    <xf numFmtId="0" fontId="28" fillId="3" borderId="41" xfId="0" applyFont="1" applyFill="1" applyBorder="1" applyAlignment="1">
      <alignment horizontal="center" vertical="center"/>
    </xf>
    <xf numFmtId="0" fontId="32" fillId="7" borderId="53" xfId="7" applyFont="1" applyFill="1" applyBorder="1" applyAlignment="1">
      <alignment horizontal="center" vertical="center"/>
    </xf>
    <xf numFmtId="0" fontId="32" fillId="7" borderId="54" xfId="7" applyFont="1" applyFill="1" applyBorder="1" applyAlignment="1">
      <alignment horizontal="center" vertical="center"/>
    </xf>
    <xf numFmtId="0" fontId="32" fillId="7" borderId="55" xfId="7" applyFont="1" applyFill="1" applyBorder="1" applyAlignment="1">
      <alignment horizontal="center" vertical="center"/>
    </xf>
    <xf numFmtId="0" fontId="32" fillId="7" borderId="56" xfId="7" applyFont="1" applyFill="1" applyBorder="1" applyAlignment="1">
      <alignment horizontal="center" vertical="center"/>
    </xf>
    <xf numFmtId="0" fontId="32" fillId="7" borderId="57" xfId="7" applyFont="1" applyFill="1" applyBorder="1" applyAlignment="1">
      <alignment horizontal="center" vertical="center"/>
    </xf>
    <xf numFmtId="0" fontId="32" fillId="7" borderId="58" xfId="7" applyFont="1" applyFill="1" applyBorder="1" applyAlignment="1">
      <alignment horizontal="center" vertical="center"/>
    </xf>
    <xf numFmtId="0" fontId="19" fillId="5" borderId="21" xfId="4" quotePrefix="1" applyFont="1" applyFill="1" applyBorder="1" applyAlignment="1">
      <alignment horizontal="right"/>
    </xf>
    <xf numFmtId="0" fontId="19" fillId="5" borderId="0" xfId="4" quotePrefix="1" applyFont="1" applyFill="1" applyBorder="1" applyAlignment="1">
      <alignment horizontal="right"/>
    </xf>
    <xf numFmtId="0" fontId="19" fillId="5" borderId="21" xfId="0" applyFont="1" applyFill="1" applyBorder="1" applyAlignment="1">
      <alignment horizontal="right"/>
    </xf>
    <xf numFmtId="0" fontId="19" fillId="5" borderId="0" xfId="0" applyFont="1" applyFill="1" applyBorder="1" applyAlignment="1">
      <alignment horizontal="right"/>
    </xf>
    <xf numFmtId="0" fontId="14" fillId="5" borderId="21" xfId="0" applyFont="1" applyFill="1" applyBorder="1" applyAlignment="1">
      <alignment horizontal="center"/>
    </xf>
    <xf numFmtId="0" fontId="14" fillId="5" borderId="0" xfId="0" applyFont="1" applyFill="1" applyBorder="1" applyAlignment="1">
      <alignment horizontal="center"/>
    </xf>
    <xf numFmtId="0" fontId="14" fillId="5" borderId="22" xfId="0" applyFont="1" applyFill="1" applyBorder="1" applyAlignment="1">
      <alignment horizontal="center"/>
    </xf>
    <xf numFmtId="0" fontId="13" fillId="5" borderId="42" xfId="0" applyFont="1" applyFill="1" applyBorder="1" applyAlignment="1">
      <alignment horizontal="center" vertical="center"/>
    </xf>
    <xf numFmtId="0" fontId="13" fillId="5" borderId="43" xfId="0" applyFont="1" applyFill="1" applyBorder="1" applyAlignment="1">
      <alignment horizontal="center" vertical="center"/>
    </xf>
    <xf numFmtId="0" fontId="13" fillId="5" borderId="44" xfId="0" applyFont="1" applyFill="1" applyBorder="1" applyAlignment="1">
      <alignment horizontal="center" vertical="center"/>
    </xf>
    <xf numFmtId="167" fontId="13" fillId="5" borderId="42" xfId="0" applyNumberFormat="1" applyFont="1" applyFill="1" applyBorder="1" applyAlignment="1">
      <alignment horizontal="center" vertical="center"/>
    </xf>
    <xf numFmtId="167" fontId="13" fillId="5" borderId="43" xfId="0" applyNumberFormat="1" applyFont="1" applyFill="1" applyBorder="1" applyAlignment="1">
      <alignment horizontal="center" vertical="center"/>
    </xf>
    <xf numFmtId="167" fontId="13" fillId="5" borderId="44" xfId="0" applyNumberFormat="1" applyFont="1" applyFill="1" applyBorder="1" applyAlignment="1">
      <alignment horizontal="center" vertical="center"/>
    </xf>
    <xf numFmtId="0" fontId="14" fillId="5" borderId="21" xfId="4" quotePrefix="1" applyFont="1" applyFill="1" applyBorder="1" applyAlignment="1">
      <alignment horizontal="center"/>
    </xf>
    <xf numFmtId="0" fontId="14" fillId="5" borderId="0" xfId="4" applyFont="1" applyFill="1" applyBorder="1" applyAlignment="1">
      <alignment horizontal="center"/>
    </xf>
    <xf numFmtId="0" fontId="14" fillId="5" borderId="22" xfId="4" applyFont="1" applyFill="1" applyBorder="1" applyAlignment="1">
      <alignment horizontal="center"/>
    </xf>
  </cellXfs>
  <cellStyles count="15">
    <cellStyle name="Excel Built-in Normal" xfId="2"/>
    <cellStyle name="Lien hypertexte" xfId="7" builtinId="8"/>
    <cellStyle name="Lien hypertexte 4" xfId="9"/>
    <cellStyle name="Monétaire" xfId="1" builtinId="4"/>
    <cellStyle name="Monétaire 2" xfId="13"/>
    <cellStyle name="Normal" xfId="0" builtinId="0"/>
    <cellStyle name="Normal 11 2" xfId="4"/>
    <cellStyle name="Normal 2" xfId="10"/>
    <cellStyle name="Normal 2 2" xfId="12"/>
    <cellStyle name="Normal 4 3" xfId="3"/>
    <cellStyle name="Normal 7 3" xfId="6"/>
    <cellStyle name="Normal 8" xfId="5"/>
    <cellStyle name="Normal 9" xfId="8"/>
    <cellStyle name="Pourcentage" xfId="11" builtinId="5"/>
    <cellStyle name="Pourcentage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externalLink" Target="externalLinks/externalLink3.xml"/><Relationship Id="rId85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externalLink" Target="externalLinks/externalLink1.xml"/><Relationship Id="rId81" Type="http://schemas.openxmlformats.org/officeDocument/2006/relationships/externalLink" Target="externalLinks/externalLink4.xml"/><Relationship Id="rId86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eu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73.xml.rels><?xml version="1.0" encoding="UTF-8" standalone="yes"?>
<Relationships xmlns="http://schemas.openxmlformats.org/package/2006/relationships"><Relationship Id="rId3" Type="http://schemas.openxmlformats.org/officeDocument/2006/relationships/hyperlink" Target="#Relax_800!BB4"/><Relationship Id="rId2" Type="http://schemas.openxmlformats.org/officeDocument/2006/relationships/image" Target="../media/image3.png"/><Relationship Id="rId1" Type="http://schemas.openxmlformats.org/officeDocument/2006/relationships/hyperlink" Target="#Relax_800!A1"/><Relationship Id="rId5" Type="http://schemas.openxmlformats.org/officeDocument/2006/relationships/image" Target="../media/image13.png"/><Relationship Id="rId4" Type="http://schemas.openxmlformats.org/officeDocument/2006/relationships/image" Target="../media/image12.jpe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hyperlink" Target="#Acceuil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209550</xdr:colOff>
      <xdr:row>0</xdr:row>
      <xdr:rowOff>58634</xdr:rowOff>
    </xdr:from>
    <xdr:ext cx="7124700" cy="1255815"/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9550" y="58634"/>
          <a:ext cx="7124700" cy="1255815"/>
        </a:xfrm>
        <a:prstGeom prst="rect">
          <a:avLst/>
        </a:prstGeom>
      </xdr:spPr>
    </xdr:pic>
    <xdr:clientData/>
  </xdr:oneCellAnchor>
  <xdr:twoCellAnchor>
    <xdr:from>
      <xdr:col>7</xdr:col>
      <xdr:colOff>714375</xdr:colOff>
      <xdr:row>11</xdr:row>
      <xdr:rowOff>180975</xdr:rowOff>
    </xdr:from>
    <xdr:to>
      <xdr:col>10</xdr:col>
      <xdr:colOff>704850</xdr:colOff>
      <xdr:row>14</xdr:row>
      <xdr:rowOff>28575</xdr:rowOff>
    </xdr:to>
    <xdr:cxnSp macro="">
      <xdr:nvCxnSpPr>
        <xdr:cNvPr id="4" name="Connecteur : en angle 3">
          <a:extLst>
            <a:ext uri="{FF2B5EF4-FFF2-40B4-BE49-F238E27FC236}">
              <a16:creationId xmlns:a16="http://schemas.microsoft.com/office/drawing/2014/main" id="{329E8CCB-8158-4306-BA46-42F8FCB06925}"/>
            </a:ext>
          </a:extLst>
        </xdr:cNvPr>
        <xdr:cNvCxnSpPr/>
      </xdr:nvCxnSpPr>
      <xdr:spPr>
        <a:xfrm>
          <a:off x="5505450" y="2638425"/>
          <a:ext cx="1781175" cy="504825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638175</xdr:colOff>
      <xdr:row>14</xdr:row>
      <xdr:rowOff>209550</xdr:rowOff>
    </xdr:from>
    <xdr:to>
      <xdr:col>11</xdr:col>
      <xdr:colOff>0</xdr:colOff>
      <xdr:row>16</xdr:row>
      <xdr:rowOff>114300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5EEA440B-245B-49D9-A527-A10F4756CBB4}"/>
            </a:ext>
          </a:extLst>
        </xdr:cNvPr>
        <xdr:cNvCxnSpPr/>
      </xdr:nvCxnSpPr>
      <xdr:spPr>
        <a:xfrm flipV="1">
          <a:off x="5429250" y="3324225"/>
          <a:ext cx="1914525" cy="342900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419100</xdr:colOff>
      <xdr:row>10</xdr:row>
      <xdr:rowOff>314325</xdr:rowOff>
    </xdr:from>
    <xdr:to>
      <xdr:col>7</xdr:col>
      <xdr:colOff>381000</xdr:colOff>
      <xdr:row>18</xdr:row>
      <xdr:rowOff>76200</xdr:rowOff>
    </xdr:to>
    <xdr:sp macro="" textlink="">
      <xdr:nvSpPr>
        <xdr:cNvPr id="8" name="Nuage 7">
          <a:extLst>
            <a:ext uri="{FF2B5EF4-FFF2-40B4-BE49-F238E27FC236}">
              <a16:creationId xmlns:a16="http://schemas.microsoft.com/office/drawing/2014/main" id="{33A62388-F6D2-46AD-AAEF-2A6F0F5C663A}"/>
            </a:ext>
          </a:extLst>
        </xdr:cNvPr>
        <xdr:cNvSpPr/>
      </xdr:nvSpPr>
      <xdr:spPr>
        <a:xfrm>
          <a:off x="2924175" y="2324100"/>
          <a:ext cx="2247900" cy="1743075"/>
        </a:xfrm>
        <a:prstGeom prst="cloud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0</xdr:row>
          <xdr:rowOff>95250</xdr:rowOff>
        </xdr:from>
        <xdr:to>
          <xdr:col>11</xdr:col>
          <xdr:colOff>542925</xdr:colOff>
          <xdr:row>1</xdr:row>
          <xdr:rowOff>38100</xdr:rowOff>
        </xdr:to>
        <xdr:sp macro="" textlink="">
          <xdr:nvSpPr>
            <xdr:cNvPr id="128002" name="Button 2" hidden="1">
              <a:extLst>
                <a:ext uri="{63B3BB69-23CF-44E3-9099-C40C66FF867C}">
                  <a14:compatExt spid="_x0000_s128002"/>
                </a:ext>
                <a:ext uri="{FF2B5EF4-FFF2-40B4-BE49-F238E27FC236}">
                  <a16:creationId xmlns:a16="http://schemas.microsoft.com/office/drawing/2014/main" id="{03C8203E-B2CA-4D38-BF40-8189DD4193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Nouveau au Modifier Client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285750</xdr:colOff>
      <xdr:row>0</xdr:row>
      <xdr:rowOff>47625</xdr:rowOff>
    </xdr:from>
    <xdr:to>
      <xdr:col>3</xdr:col>
      <xdr:colOff>704850</xdr:colOff>
      <xdr:row>2</xdr:row>
      <xdr:rowOff>190500</xdr:rowOff>
    </xdr:to>
    <xdr:sp macro="" textlink="">
      <xdr:nvSpPr>
        <xdr:cNvPr id="2" name="AutoShap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1352550" y="47625"/>
          <a:ext cx="1323975" cy="542925"/>
        </a:xfrm>
        <a:prstGeom prst="leftArrow">
          <a:avLst>
            <a:gd name="adj1" fmla="val 50000"/>
            <a:gd name="adj2" fmla="val 44767"/>
          </a:avLst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fr-FR" sz="2000" b="0" i="0" u="none" strike="noStrike" baseline="0">
              <a:solidFill>
                <a:srgbClr val="FF0000"/>
              </a:solidFill>
              <a:latin typeface="Calibri"/>
              <a:cs typeface="Calibri"/>
            </a:rPr>
            <a:t>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1209675" y="10277476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2298814</xdr:colOff>
      <xdr:row>87</xdr:row>
      <xdr:rowOff>165100</xdr:rowOff>
    </xdr:from>
    <xdr:to>
      <xdr:col>4</xdr:col>
      <xdr:colOff>1158875</xdr:colOff>
      <xdr:row>102</xdr:row>
      <xdr:rowOff>142875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8814" y="18719800"/>
          <a:ext cx="4460761" cy="275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182033</xdr:colOff>
      <xdr:row>6</xdr:row>
      <xdr:rowOff>119592</xdr:rowOff>
    </xdr:from>
    <xdr:ext cx="647700" cy="695325"/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4508" y="1395942"/>
          <a:ext cx="64770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1209675" y="19269076"/>
          <a:ext cx="1657350" cy="1428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Tél : 04 34 35 52 43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209675" y="10258426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Tél : 04 34 35 52 43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209675" y="10277476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Tél : 04 34 35 52 43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1209675" y="10258426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Tél : 04 34 35 52 43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1209675" y="1030605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8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/>
      </xdr:nvSpPr>
      <xdr:spPr>
        <a:xfrm>
          <a:off x="1209675" y="21412201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2476500</xdr:colOff>
      <xdr:row>86</xdr:row>
      <xdr:rowOff>107156</xdr:rowOff>
    </xdr:from>
    <xdr:to>
      <xdr:col>4</xdr:col>
      <xdr:colOff>1107282</xdr:colOff>
      <xdr:row>101</xdr:row>
      <xdr:rowOff>166687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18502312"/>
          <a:ext cx="4214813" cy="28217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/>
      </xdr:nvSpPr>
      <xdr:spPr>
        <a:xfrm>
          <a:off x="1209675" y="105156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9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/>
      </xdr:nvSpPr>
      <xdr:spPr>
        <a:xfrm>
          <a:off x="1209675" y="21412201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2735036</xdr:colOff>
      <xdr:row>87</xdr:row>
      <xdr:rowOff>136072</xdr:rowOff>
    </xdr:from>
    <xdr:to>
      <xdr:col>4</xdr:col>
      <xdr:colOff>1132114</xdr:colOff>
      <xdr:row>102</xdr:row>
      <xdr:rowOff>152401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5036" y="18669001"/>
          <a:ext cx="3989614" cy="27921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/>
      </xdr:nvSpPr>
      <xdr:spPr>
        <a:xfrm>
          <a:off x="1209675" y="105156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A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/>
      </xdr:nvSpPr>
      <xdr:spPr>
        <a:xfrm>
          <a:off x="1209675" y="21431251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2803071</xdr:colOff>
      <xdr:row>87</xdr:row>
      <xdr:rowOff>122465</xdr:rowOff>
    </xdr:from>
    <xdr:to>
      <xdr:col>4</xdr:col>
      <xdr:colOff>1114424</xdr:colOff>
      <xdr:row>102</xdr:row>
      <xdr:rowOff>119744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3071" y="18655394"/>
          <a:ext cx="3903889" cy="27731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/>
      </xdr:nvSpPr>
      <xdr:spPr>
        <a:xfrm>
          <a:off x="1209675" y="105156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B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/>
      </xdr:nvSpPr>
      <xdr:spPr>
        <a:xfrm>
          <a:off x="1209675" y="21431251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</xdr:col>
      <xdr:colOff>27216</xdr:colOff>
      <xdr:row>84</xdr:row>
      <xdr:rowOff>96551</xdr:rowOff>
    </xdr:from>
    <xdr:to>
      <xdr:col>4</xdr:col>
      <xdr:colOff>1149804</xdr:colOff>
      <xdr:row>102</xdr:row>
      <xdr:rowOff>51707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7180" y="18085194"/>
          <a:ext cx="3735160" cy="3275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/>
      </xdr:nvSpPr>
      <xdr:spPr>
        <a:xfrm>
          <a:off x="1209675" y="105156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C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/>
      </xdr:nvSpPr>
      <xdr:spPr>
        <a:xfrm>
          <a:off x="1209675" y="21431251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2319361</xdr:colOff>
      <xdr:row>86</xdr:row>
      <xdr:rowOff>68037</xdr:rowOff>
    </xdr:from>
    <xdr:to>
      <xdr:col>4</xdr:col>
      <xdr:colOff>1079047</xdr:colOff>
      <xdr:row>102</xdr:row>
      <xdr:rowOff>142878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19361" y="18437680"/>
          <a:ext cx="4352222" cy="30139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/>
      </xdr:nvSpPr>
      <xdr:spPr>
        <a:xfrm>
          <a:off x="1209675" y="105156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D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/>
      </xdr:nvSpPr>
      <xdr:spPr>
        <a:xfrm>
          <a:off x="1209675" y="21431251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2735036</xdr:colOff>
      <xdr:row>84</xdr:row>
      <xdr:rowOff>69153</xdr:rowOff>
    </xdr:from>
    <xdr:to>
      <xdr:col>4</xdr:col>
      <xdr:colOff>1053193</xdr:colOff>
      <xdr:row>102</xdr:row>
      <xdr:rowOff>134712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35036" y="18057796"/>
          <a:ext cx="3910693" cy="33857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/>
      </xdr:nvSpPr>
      <xdr:spPr>
        <a:xfrm>
          <a:off x="1209675" y="105156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E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/>
      </xdr:nvSpPr>
      <xdr:spPr>
        <a:xfrm>
          <a:off x="1209675" y="21431251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1209675" y="105156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F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/>
      </xdr:nvSpPr>
      <xdr:spPr>
        <a:xfrm>
          <a:off x="1209675" y="21431251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/>
      </xdr:nvSpPr>
      <xdr:spPr>
        <a:xfrm>
          <a:off x="1209675" y="105156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10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/>
      </xdr:nvSpPr>
      <xdr:spPr>
        <a:xfrm>
          <a:off x="1209675" y="21431251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1209675" y="105156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11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SpPr/>
      </xdr:nvSpPr>
      <xdr:spPr>
        <a:xfrm>
          <a:off x="1209675" y="21431251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1209675" y="105156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12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/>
      </xdr:nvSpPr>
      <xdr:spPr>
        <a:xfrm>
          <a:off x="1209675" y="21431251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1209675" y="105156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24577" name="Button 1" hidden="1">
              <a:extLst>
                <a:ext uri="{63B3BB69-23CF-44E3-9099-C40C66FF867C}">
                  <a14:compatExt spid="_x0000_s24577"/>
                </a:ext>
                <a:ext uri="{FF2B5EF4-FFF2-40B4-BE49-F238E27FC236}">
                  <a16:creationId xmlns:a16="http://schemas.microsoft.com/office/drawing/2014/main" id="{00000000-0008-0000-1300-000001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1209675" y="105156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14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SpPr/>
      </xdr:nvSpPr>
      <xdr:spPr>
        <a:xfrm>
          <a:off x="1209675" y="105156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31745" name="Button 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15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1209675" y="105156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16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1209675" y="105156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33793" name="Button 1" hidden="1">
              <a:extLst>
                <a:ext uri="{63B3BB69-23CF-44E3-9099-C40C66FF867C}">
                  <a14:compatExt spid="_x0000_s33793"/>
                </a:ext>
                <a:ext uri="{FF2B5EF4-FFF2-40B4-BE49-F238E27FC236}">
                  <a16:creationId xmlns:a16="http://schemas.microsoft.com/office/drawing/2014/main" id="{00000000-0008-0000-1700-000001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1209675" y="105156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  <a:ext uri="{FF2B5EF4-FFF2-40B4-BE49-F238E27FC236}">
                  <a16:creationId xmlns:a16="http://schemas.microsoft.com/office/drawing/2014/main" id="{00000000-0008-0000-1800-000001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1209675" y="105156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35841" name="Button 1" hidden="1">
              <a:extLst>
                <a:ext uri="{63B3BB69-23CF-44E3-9099-C40C66FF867C}">
                  <a14:compatExt spid="_x0000_s35841"/>
                </a:ext>
                <a:ext uri="{FF2B5EF4-FFF2-40B4-BE49-F238E27FC236}">
                  <a16:creationId xmlns:a16="http://schemas.microsoft.com/office/drawing/2014/main" id="{00000000-0008-0000-1900-000001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1209675" y="105156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36865" name="Button 1" hidden="1">
              <a:extLst>
                <a:ext uri="{63B3BB69-23CF-44E3-9099-C40C66FF867C}">
                  <a14:compatExt spid="_x0000_s36865"/>
                </a:ext>
                <a:ext uri="{FF2B5EF4-FFF2-40B4-BE49-F238E27FC236}">
                  <a16:creationId xmlns:a16="http://schemas.microsoft.com/office/drawing/2014/main" id="{00000000-0008-0000-1A00-0000019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SpPr/>
      </xdr:nvSpPr>
      <xdr:spPr>
        <a:xfrm>
          <a:off x="1209675" y="105156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37889" name="Button 1" hidden="1">
              <a:extLst>
                <a:ext uri="{63B3BB69-23CF-44E3-9099-C40C66FF867C}">
                  <a14:compatExt spid="_x0000_s37889"/>
                </a:ext>
                <a:ext uri="{FF2B5EF4-FFF2-40B4-BE49-F238E27FC236}">
                  <a16:creationId xmlns:a16="http://schemas.microsoft.com/office/drawing/2014/main" id="{00000000-0008-0000-1B00-000001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SpPr/>
      </xdr:nvSpPr>
      <xdr:spPr>
        <a:xfrm>
          <a:off x="1209675" y="105156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  <a:ext uri="{FF2B5EF4-FFF2-40B4-BE49-F238E27FC236}">
                  <a16:creationId xmlns:a16="http://schemas.microsoft.com/office/drawing/2014/main" id="{00000000-0008-0000-1C00-0000019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SpPr/>
      </xdr:nvSpPr>
      <xdr:spPr>
        <a:xfrm>
          <a:off x="1209675" y="105156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  <a:ext uri="{FF2B5EF4-FFF2-40B4-BE49-F238E27FC236}">
                  <a16:creationId xmlns:a16="http://schemas.microsoft.com/office/drawing/2014/main" id="{00000000-0008-0000-1D00-0000019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SpPr/>
      </xdr:nvSpPr>
      <xdr:spPr>
        <a:xfrm>
          <a:off x="1209675" y="105156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40961" name="Button 1" hidden="1">
              <a:extLst>
                <a:ext uri="{63B3BB69-23CF-44E3-9099-C40C66FF867C}">
                  <a14:compatExt spid="_x0000_s40961"/>
                </a:ext>
                <a:ext uri="{FF2B5EF4-FFF2-40B4-BE49-F238E27FC236}">
                  <a16:creationId xmlns:a16="http://schemas.microsoft.com/office/drawing/2014/main" id="{00000000-0008-0000-1E00-000001A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SpPr/>
      </xdr:nvSpPr>
      <xdr:spPr>
        <a:xfrm>
          <a:off x="1209675" y="105156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  <a:ext uri="{FF2B5EF4-FFF2-40B4-BE49-F238E27FC236}">
                  <a16:creationId xmlns:a16="http://schemas.microsoft.com/office/drawing/2014/main" id="{00000000-0008-0000-1F00-000001A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SpPr/>
      </xdr:nvSpPr>
      <xdr:spPr>
        <a:xfrm>
          <a:off x="1209675" y="10563226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48129" name="Button 1" hidden="1">
              <a:extLst>
                <a:ext uri="{63B3BB69-23CF-44E3-9099-C40C66FF867C}">
                  <a14:compatExt spid="_x0000_s48129"/>
                </a:ext>
                <a:ext uri="{FF2B5EF4-FFF2-40B4-BE49-F238E27FC236}">
                  <a16:creationId xmlns:a16="http://schemas.microsoft.com/office/drawing/2014/main" id="{00000000-0008-0000-2000-000001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SpPr/>
      </xdr:nvSpPr>
      <xdr:spPr>
        <a:xfrm>
          <a:off x="1209675" y="10563226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49153" name="Button 1" hidden="1">
              <a:extLst>
                <a:ext uri="{63B3BB69-23CF-44E3-9099-C40C66FF867C}">
                  <a14:compatExt spid="_x0000_s49153"/>
                </a:ext>
                <a:ext uri="{FF2B5EF4-FFF2-40B4-BE49-F238E27FC236}">
                  <a16:creationId xmlns:a16="http://schemas.microsoft.com/office/drawing/2014/main" id="{00000000-0008-0000-2100-000001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SpPr/>
      </xdr:nvSpPr>
      <xdr:spPr>
        <a:xfrm>
          <a:off x="1209675" y="10563226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50177" name="Button 1" hidden="1">
              <a:extLst>
                <a:ext uri="{63B3BB69-23CF-44E3-9099-C40C66FF867C}">
                  <a14:compatExt spid="_x0000_s50177"/>
                </a:ext>
                <a:ext uri="{FF2B5EF4-FFF2-40B4-BE49-F238E27FC236}">
                  <a16:creationId xmlns:a16="http://schemas.microsoft.com/office/drawing/2014/main" id="{00000000-0008-0000-2200-000001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19051</xdr:rowOff>
    </xdr:from>
    <xdr:to>
      <xdr:col>0</xdr:col>
      <xdr:colOff>2867025</xdr:colOff>
      <xdr:row>49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SpPr/>
      </xdr:nvSpPr>
      <xdr:spPr>
        <a:xfrm>
          <a:off x="1209675" y="10563226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51201" name="Button 1" hidden="1">
              <a:extLst>
                <a:ext uri="{63B3BB69-23CF-44E3-9099-C40C66FF867C}">
                  <a14:compatExt spid="_x0000_s51201"/>
                </a:ext>
                <a:ext uri="{FF2B5EF4-FFF2-40B4-BE49-F238E27FC236}">
                  <a16:creationId xmlns:a16="http://schemas.microsoft.com/office/drawing/2014/main" id="{00000000-0008-0000-2300-000001C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SpPr/>
      </xdr:nvSpPr>
      <xdr:spPr>
        <a:xfrm>
          <a:off x="1209675" y="10563226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59393" name="Button 1" hidden="1">
              <a:extLst>
                <a:ext uri="{63B3BB69-23CF-44E3-9099-C40C66FF867C}">
                  <a14:compatExt spid="_x0000_s59393"/>
                </a:ext>
                <a:ext uri="{FF2B5EF4-FFF2-40B4-BE49-F238E27FC236}">
                  <a16:creationId xmlns:a16="http://schemas.microsoft.com/office/drawing/2014/main" id="{00000000-0008-0000-2400-000001E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60417" name="Button 1" hidden="1">
              <a:extLst>
                <a:ext uri="{63B3BB69-23CF-44E3-9099-C40C66FF867C}">
                  <a14:compatExt spid="_x0000_s60417"/>
                </a:ext>
                <a:ext uri="{FF2B5EF4-FFF2-40B4-BE49-F238E27FC236}">
                  <a16:creationId xmlns:a16="http://schemas.microsoft.com/office/drawing/2014/main" id="{00000000-0008-0000-2500-000001E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61441" name="Button 1" hidden="1">
              <a:extLst>
                <a:ext uri="{63B3BB69-23CF-44E3-9099-C40C66FF867C}">
                  <a14:compatExt spid="_x0000_s61441"/>
                </a:ext>
                <a:ext uri="{FF2B5EF4-FFF2-40B4-BE49-F238E27FC236}">
                  <a16:creationId xmlns:a16="http://schemas.microsoft.com/office/drawing/2014/main" id="{00000000-0008-0000-2600-000001F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62465" name="Button 1" hidden="1">
              <a:extLst>
                <a:ext uri="{63B3BB69-23CF-44E3-9099-C40C66FF867C}">
                  <a14:compatExt spid="_x0000_s62465"/>
                </a:ext>
                <a:ext uri="{FF2B5EF4-FFF2-40B4-BE49-F238E27FC236}">
                  <a16:creationId xmlns:a16="http://schemas.microsoft.com/office/drawing/2014/main" id="{00000000-0008-0000-2700-000001F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63489" name="Button 1" hidden="1">
              <a:extLst>
                <a:ext uri="{63B3BB69-23CF-44E3-9099-C40C66FF867C}">
                  <a14:compatExt spid="_x0000_s63489"/>
                </a:ext>
                <a:ext uri="{FF2B5EF4-FFF2-40B4-BE49-F238E27FC236}">
                  <a16:creationId xmlns:a16="http://schemas.microsoft.com/office/drawing/2014/main" id="{00000000-0008-0000-2800-000001F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64513" name="Button 1" hidden="1">
              <a:extLst>
                <a:ext uri="{63B3BB69-23CF-44E3-9099-C40C66FF867C}">
                  <a14:compatExt spid="_x0000_s64513"/>
                </a:ext>
                <a:ext uri="{FF2B5EF4-FFF2-40B4-BE49-F238E27FC236}">
                  <a16:creationId xmlns:a16="http://schemas.microsoft.com/office/drawing/2014/main" id="{00000000-0008-0000-2900-000001F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2900-000006000000}"/>
            </a:ext>
          </a:extLst>
        </xdr:cNvPr>
        <xdr:cNvSpPr/>
      </xdr:nvSpPr>
      <xdr:spPr>
        <a:xfrm>
          <a:off x="1209675" y="21431251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2582334</xdr:colOff>
      <xdr:row>88</xdr:row>
      <xdr:rowOff>137583</xdr:rowOff>
    </xdr:from>
    <xdr:to>
      <xdr:col>4</xdr:col>
      <xdr:colOff>1121834</xdr:colOff>
      <xdr:row>102</xdr:row>
      <xdr:rowOff>133350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29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2334" y="18679583"/>
          <a:ext cx="4127500" cy="25675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65537" name="Button 1" hidden="1">
              <a:extLst>
                <a:ext uri="{63B3BB69-23CF-44E3-9099-C40C66FF867C}">
                  <a14:compatExt spid="_x0000_s65537"/>
                </a:ext>
                <a:ext uri="{FF2B5EF4-FFF2-40B4-BE49-F238E27FC236}">
                  <a16:creationId xmlns:a16="http://schemas.microsoft.com/office/drawing/2014/main" id="{00000000-0008-0000-2A00-0000010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2A00-000004000000}"/>
            </a:ext>
          </a:extLst>
        </xdr:cNvPr>
        <xdr:cNvSpPr/>
      </xdr:nvSpPr>
      <xdr:spPr>
        <a:xfrm>
          <a:off x="1209675" y="21431251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2378876</xdr:colOff>
      <xdr:row>88</xdr:row>
      <xdr:rowOff>148168</xdr:rowOff>
    </xdr:from>
    <xdr:to>
      <xdr:col>4</xdr:col>
      <xdr:colOff>1111250</xdr:colOff>
      <xdr:row>102</xdr:row>
      <xdr:rowOff>184152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2A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8876" y="18690168"/>
          <a:ext cx="4320374" cy="26077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66561" name="Button 1" hidden="1">
              <a:extLst>
                <a:ext uri="{63B3BB69-23CF-44E3-9099-C40C66FF867C}">
                  <a14:compatExt spid="_x0000_s66561"/>
                </a:ext>
                <a:ext uri="{FF2B5EF4-FFF2-40B4-BE49-F238E27FC236}">
                  <a16:creationId xmlns:a16="http://schemas.microsoft.com/office/drawing/2014/main" id="{00000000-0008-0000-2B00-0000010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2B00-000004000000}"/>
            </a:ext>
          </a:extLst>
        </xdr:cNvPr>
        <xdr:cNvSpPr/>
      </xdr:nvSpPr>
      <xdr:spPr>
        <a:xfrm>
          <a:off x="1209675" y="21431251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67585" name="Button 1" hidden="1">
              <a:extLst>
                <a:ext uri="{63B3BB69-23CF-44E3-9099-C40C66FF867C}">
                  <a14:compatExt spid="_x0000_s67585"/>
                </a:ext>
                <a:ext uri="{FF2B5EF4-FFF2-40B4-BE49-F238E27FC236}">
                  <a16:creationId xmlns:a16="http://schemas.microsoft.com/office/drawing/2014/main" id="{00000000-0008-0000-2C00-0000010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2C00-000004000000}"/>
            </a:ext>
          </a:extLst>
        </xdr:cNvPr>
        <xdr:cNvSpPr/>
      </xdr:nvSpPr>
      <xdr:spPr>
        <a:xfrm>
          <a:off x="1209675" y="21431251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68609" name="Button 1" hidden="1">
              <a:extLst>
                <a:ext uri="{63B3BB69-23CF-44E3-9099-C40C66FF867C}">
                  <a14:compatExt spid="_x0000_s68609"/>
                </a:ext>
                <a:ext uri="{FF2B5EF4-FFF2-40B4-BE49-F238E27FC236}">
                  <a16:creationId xmlns:a16="http://schemas.microsoft.com/office/drawing/2014/main" id="{00000000-0008-0000-2D00-0000010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2D00-000004000000}"/>
            </a:ext>
          </a:extLst>
        </xdr:cNvPr>
        <xdr:cNvSpPr/>
      </xdr:nvSpPr>
      <xdr:spPr>
        <a:xfrm>
          <a:off x="1209675" y="21431251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69633" name="Button 1" hidden="1">
              <a:extLst>
                <a:ext uri="{63B3BB69-23CF-44E3-9099-C40C66FF867C}">
                  <a14:compatExt spid="_x0000_s69633"/>
                </a:ext>
                <a:ext uri="{FF2B5EF4-FFF2-40B4-BE49-F238E27FC236}">
                  <a16:creationId xmlns:a16="http://schemas.microsoft.com/office/drawing/2014/main" id="{00000000-0008-0000-2E00-0000011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2E00-000004000000}"/>
            </a:ext>
          </a:extLst>
        </xdr:cNvPr>
        <xdr:cNvSpPr/>
      </xdr:nvSpPr>
      <xdr:spPr>
        <a:xfrm>
          <a:off x="1209675" y="21431251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70657" name="Button 1" hidden="1">
              <a:extLst>
                <a:ext uri="{63B3BB69-23CF-44E3-9099-C40C66FF867C}">
                  <a14:compatExt spid="_x0000_s70657"/>
                </a:ext>
                <a:ext uri="{FF2B5EF4-FFF2-40B4-BE49-F238E27FC236}">
                  <a16:creationId xmlns:a16="http://schemas.microsoft.com/office/drawing/2014/main" id="{00000000-0008-0000-2F00-0000011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71681" name="Button 1" hidden="1">
              <a:extLst>
                <a:ext uri="{63B3BB69-23CF-44E3-9099-C40C66FF867C}">
                  <a14:compatExt spid="_x0000_s71681"/>
                </a:ext>
                <a:ext uri="{FF2B5EF4-FFF2-40B4-BE49-F238E27FC236}">
                  <a16:creationId xmlns:a16="http://schemas.microsoft.com/office/drawing/2014/main" id="{00000000-0008-0000-3000-0000011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72705" name="Button 1" hidden="1">
              <a:extLst>
                <a:ext uri="{63B3BB69-23CF-44E3-9099-C40C66FF867C}">
                  <a14:compatExt spid="_x0000_s72705"/>
                </a:ext>
                <a:ext uri="{FF2B5EF4-FFF2-40B4-BE49-F238E27FC236}">
                  <a16:creationId xmlns:a16="http://schemas.microsoft.com/office/drawing/2014/main" id="{00000000-0008-0000-3100-0000011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73729" name="Button 1" hidden="1">
              <a:extLst>
                <a:ext uri="{63B3BB69-23CF-44E3-9099-C40C66FF867C}">
                  <a14:compatExt spid="_x0000_s73729"/>
                </a:ext>
                <a:ext uri="{FF2B5EF4-FFF2-40B4-BE49-F238E27FC236}">
                  <a16:creationId xmlns:a16="http://schemas.microsoft.com/office/drawing/2014/main" id="{00000000-0008-0000-3200-0000012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74753" name="Button 1" hidden="1">
              <a:extLst>
                <a:ext uri="{63B3BB69-23CF-44E3-9099-C40C66FF867C}">
                  <a14:compatExt spid="_x0000_s74753"/>
                </a:ext>
                <a:ext uri="{FF2B5EF4-FFF2-40B4-BE49-F238E27FC236}">
                  <a16:creationId xmlns:a16="http://schemas.microsoft.com/office/drawing/2014/main" id="{00000000-0008-0000-3300-0000012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75777" name="Button 1" hidden="1">
              <a:extLst>
                <a:ext uri="{63B3BB69-23CF-44E3-9099-C40C66FF867C}">
                  <a14:compatExt spid="_x0000_s75777"/>
                </a:ext>
                <a:ext uri="{FF2B5EF4-FFF2-40B4-BE49-F238E27FC236}">
                  <a16:creationId xmlns:a16="http://schemas.microsoft.com/office/drawing/2014/main" id="{00000000-0008-0000-3400-0000012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35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76801" name="Button 1" hidden="1">
              <a:extLst>
                <a:ext uri="{63B3BB69-23CF-44E3-9099-C40C66FF867C}">
                  <a14:compatExt spid="_x0000_s76801"/>
                </a:ext>
                <a:ext uri="{FF2B5EF4-FFF2-40B4-BE49-F238E27FC236}">
                  <a16:creationId xmlns:a16="http://schemas.microsoft.com/office/drawing/2014/main" id="{00000000-0008-0000-3500-0000012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36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83969" name="Button 1" hidden="1">
              <a:extLst>
                <a:ext uri="{63B3BB69-23CF-44E3-9099-C40C66FF867C}">
                  <a14:compatExt spid="_x0000_s83969"/>
                </a:ext>
                <a:ext uri="{FF2B5EF4-FFF2-40B4-BE49-F238E27FC236}">
                  <a16:creationId xmlns:a16="http://schemas.microsoft.com/office/drawing/2014/main" id="{00000000-0008-0000-3600-0000014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37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91137" name="Button 1" hidden="1">
              <a:extLst>
                <a:ext uri="{63B3BB69-23CF-44E3-9099-C40C66FF867C}">
                  <a14:compatExt spid="_x0000_s91137"/>
                </a:ext>
                <a:ext uri="{FF2B5EF4-FFF2-40B4-BE49-F238E27FC236}">
                  <a16:creationId xmlns:a16="http://schemas.microsoft.com/office/drawing/2014/main" id="{00000000-0008-0000-3700-0000016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38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106497" name="Button 1" hidden="1">
              <a:extLst>
                <a:ext uri="{63B3BB69-23CF-44E3-9099-C40C66FF867C}">
                  <a14:compatExt spid="_x0000_s106497"/>
                </a:ext>
                <a:ext uri="{FF2B5EF4-FFF2-40B4-BE49-F238E27FC236}">
                  <a16:creationId xmlns:a16="http://schemas.microsoft.com/office/drawing/2014/main" id="{00000000-0008-0000-3800-000001A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39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92161" name="Button 1" hidden="1">
              <a:extLst>
                <a:ext uri="{63B3BB69-23CF-44E3-9099-C40C66FF867C}">
                  <a14:compatExt spid="_x0000_s92161"/>
                </a:ext>
                <a:ext uri="{FF2B5EF4-FFF2-40B4-BE49-F238E27FC236}">
                  <a16:creationId xmlns:a16="http://schemas.microsoft.com/office/drawing/2014/main" id="{00000000-0008-0000-3900-0000016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3A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107521" name="Button 1" hidden="1">
              <a:extLst>
                <a:ext uri="{63B3BB69-23CF-44E3-9099-C40C66FF867C}">
                  <a14:compatExt spid="_x0000_s107521"/>
                </a:ext>
                <a:ext uri="{FF2B5EF4-FFF2-40B4-BE49-F238E27FC236}">
                  <a16:creationId xmlns:a16="http://schemas.microsoft.com/office/drawing/2014/main" id="{00000000-0008-0000-3A00-000001A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3B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99329" name="Button 1" hidden="1">
              <a:extLst>
                <a:ext uri="{63B3BB69-23CF-44E3-9099-C40C66FF867C}">
                  <a14:compatExt spid="_x0000_s99329"/>
                </a:ext>
                <a:ext uri="{FF2B5EF4-FFF2-40B4-BE49-F238E27FC236}">
                  <a16:creationId xmlns:a16="http://schemas.microsoft.com/office/drawing/2014/main" id="{00000000-0008-0000-3B00-0000018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3C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108545" name="Button 1" hidden="1">
              <a:extLst>
                <a:ext uri="{63B3BB69-23CF-44E3-9099-C40C66FF867C}">
                  <a14:compatExt spid="_x0000_s108545"/>
                </a:ext>
                <a:ext uri="{FF2B5EF4-FFF2-40B4-BE49-F238E27FC236}">
                  <a16:creationId xmlns:a16="http://schemas.microsoft.com/office/drawing/2014/main" id="{00000000-0008-0000-3C00-000001A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3C00-000004000000}"/>
            </a:ext>
          </a:extLst>
        </xdr:cNvPr>
        <xdr:cNvSpPr/>
      </xdr:nvSpPr>
      <xdr:spPr>
        <a:xfrm>
          <a:off x="1209675" y="21431251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3D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109569" name="Button 1" hidden="1">
              <a:extLst>
                <a:ext uri="{63B3BB69-23CF-44E3-9099-C40C66FF867C}">
                  <a14:compatExt spid="_x0000_s109569"/>
                </a:ext>
                <a:ext uri="{FF2B5EF4-FFF2-40B4-BE49-F238E27FC236}">
                  <a16:creationId xmlns:a16="http://schemas.microsoft.com/office/drawing/2014/main" id="{00000000-0008-0000-3D00-000001A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3D00-000004000000}"/>
            </a:ext>
          </a:extLst>
        </xdr:cNvPr>
        <xdr:cNvSpPr/>
      </xdr:nvSpPr>
      <xdr:spPr>
        <a:xfrm>
          <a:off x="1209675" y="21355051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3E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110593" name="Button 1" hidden="1">
              <a:extLst>
                <a:ext uri="{63B3BB69-23CF-44E3-9099-C40C66FF867C}">
                  <a14:compatExt spid="_x0000_s110593"/>
                </a:ext>
                <a:ext uri="{FF2B5EF4-FFF2-40B4-BE49-F238E27FC236}">
                  <a16:creationId xmlns:a16="http://schemas.microsoft.com/office/drawing/2014/main" id="{00000000-0008-0000-3E00-000001B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3E00-000004000000}"/>
            </a:ext>
          </a:extLst>
        </xdr:cNvPr>
        <xdr:cNvSpPr/>
      </xdr:nvSpPr>
      <xdr:spPr>
        <a:xfrm>
          <a:off x="1209675" y="21355051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3F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111617" name="Button 1" hidden="1">
              <a:extLst>
                <a:ext uri="{63B3BB69-23CF-44E3-9099-C40C66FF867C}">
                  <a14:compatExt spid="_x0000_s111617"/>
                </a:ext>
                <a:ext uri="{FF2B5EF4-FFF2-40B4-BE49-F238E27FC236}">
                  <a16:creationId xmlns:a16="http://schemas.microsoft.com/office/drawing/2014/main" id="{00000000-0008-0000-3F00-000001B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3F00-000004000000}"/>
            </a:ext>
          </a:extLst>
        </xdr:cNvPr>
        <xdr:cNvSpPr/>
      </xdr:nvSpPr>
      <xdr:spPr>
        <a:xfrm>
          <a:off x="1209675" y="21355051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40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112641" name="Button 1" hidden="1">
              <a:extLst>
                <a:ext uri="{63B3BB69-23CF-44E3-9099-C40C66FF867C}">
                  <a14:compatExt spid="_x0000_s112641"/>
                </a:ext>
                <a:ext uri="{FF2B5EF4-FFF2-40B4-BE49-F238E27FC236}">
                  <a16:creationId xmlns:a16="http://schemas.microsoft.com/office/drawing/2014/main" id="{00000000-0008-0000-4000-000001B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4000-000004000000}"/>
            </a:ext>
          </a:extLst>
        </xdr:cNvPr>
        <xdr:cNvSpPr/>
      </xdr:nvSpPr>
      <xdr:spPr>
        <a:xfrm>
          <a:off x="1209675" y="21355051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41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113665" name="Button 1" hidden="1">
              <a:extLst>
                <a:ext uri="{63B3BB69-23CF-44E3-9099-C40C66FF867C}">
                  <a14:compatExt spid="_x0000_s113665"/>
                </a:ext>
                <a:ext uri="{FF2B5EF4-FFF2-40B4-BE49-F238E27FC236}">
                  <a16:creationId xmlns:a16="http://schemas.microsoft.com/office/drawing/2014/main" id="{00000000-0008-0000-4100-000001B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4100-000004000000}"/>
            </a:ext>
          </a:extLst>
        </xdr:cNvPr>
        <xdr:cNvSpPr/>
      </xdr:nvSpPr>
      <xdr:spPr>
        <a:xfrm>
          <a:off x="1209675" y="21355051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42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114689" name="Button 1" hidden="1">
              <a:extLst>
                <a:ext uri="{63B3BB69-23CF-44E3-9099-C40C66FF867C}">
                  <a14:compatExt spid="_x0000_s114689"/>
                </a:ext>
                <a:ext uri="{FF2B5EF4-FFF2-40B4-BE49-F238E27FC236}">
                  <a16:creationId xmlns:a16="http://schemas.microsoft.com/office/drawing/2014/main" id="{00000000-0008-0000-4200-000001C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4200-000004000000}"/>
            </a:ext>
          </a:extLst>
        </xdr:cNvPr>
        <xdr:cNvSpPr/>
      </xdr:nvSpPr>
      <xdr:spPr>
        <a:xfrm>
          <a:off x="1209675" y="21355051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43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115713" name="Button 1" hidden="1">
              <a:extLst>
                <a:ext uri="{63B3BB69-23CF-44E3-9099-C40C66FF867C}">
                  <a14:compatExt spid="_x0000_s115713"/>
                </a:ext>
                <a:ext uri="{FF2B5EF4-FFF2-40B4-BE49-F238E27FC236}">
                  <a16:creationId xmlns:a16="http://schemas.microsoft.com/office/drawing/2014/main" id="{00000000-0008-0000-4300-000001C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4300-000004000000}"/>
            </a:ext>
          </a:extLst>
        </xdr:cNvPr>
        <xdr:cNvSpPr/>
      </xdr:nvSpPr>
      <xdr:spPr>
        <a:xfrm>
          <a:off x="1209675" y="21355051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44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116737" name="Button 1" hidden="1">
              <a:extLst>
                <a:ext uri="{63B3BB69-23CF-44E3-9099-C40C66FF867C}">
                  <a14:compatExt spid="_x0000_s116737"/>
                </a:ext>
                <a:ext uri="{FF2B5EF4-FFF2-40B4-BE49-F238E27FC236}">
                  <a16:creationId xmlns:a16="http://schemas.microsoft.com/office/drawing/2014/main" id="{00000000-0008-0000-4400-000001C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4400-000004000000}"/>
            </a:ext>
          </a:extLst>
        </xdr:cNvPr>
        <xdr:cNvSpPr/>
      </xdr:nvSpPr>
      <xdr:spPr>
        <a:xfrm>
          <a:off x="1209675" y="21355051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45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117761" name="Button 1" hidden="1">
              <a:extLst>
                <a:ext uri="{63B3BB69-23CF-44E3-9099-C40C66FF867C}">
                  <a14:compatExt spid="_x0000_s117761"/>
                </a:ext>
                <a:ext uri="{FF2B5EF4-FFF2-40B4-BE49-F238E27FC236}">
                  <a16:creationId xmlns:a16="http://schemas.microsoft.com/office/drawing/2014/main" id="{00000000-0008-0000-4500-000001C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4500-000004000000}"/>
            </a:ext>
          </a:extLst>
        </xdr:cNvPr>
        <xdr:cNvSpPr/>
      </xdr:nvSpPr>
      <xdr:spPr>
        <a:xfrm>
          <a:off x="1209675" y="21355051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48</xdr:row>
      <xdr:rowOff>19051</xdr:rowOff>
    </xdr:from>
    <xdr:to>
      <xdr:col>0</xdr:col>
      <xdr:colOff>2867025</xdr:colOff>
      <xdr:row>48</xdr:row>
      <xdr:rowOff>209550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4600-000002000000}"/>
            </a:ext>
          </a:extLst>
        </xdr:cNvPr>
        <xdr:cNvSpPr/>
      </xdr:nvSpPr>
      <xdr:spPr>
        <a:xfrm>
          <a:off x="1209675" y="10325101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771525</xdr:colOff>
          <xdr:row>12</xdr:row>
          <xdr:rowOff>142875</xdr:rowOff>
        </xdr:from>
        <xdr:to>
          <xdr:col>7</xdr:col>
          <xdr:colOff>762000</xdr:colOff>
          <xdr:row>15</xdr:row>
          <xdr:rowOff>9525</xdr:rowOff>
        </xdr:to>
        <xdr:sp macro="" textlink="">
          <xdr:nvSpPr>
            <xdr:cNvPr id="118785" name="Button 1" hidden="1">
              <a:extLst>
                <a:ext uri="{63B3BB69-23CF-44E3-9099-C40C66FF867C}">
                  <a14:compatExt spid="_x0000_s118785"/>
                </a:ext>
                <a:ext uri="{FF2B5EF4-FFF2-40B4-BE49-F238E27FC236}">
                  <a16:creationId xmlns:a16="http://schemas.microsoft.com/office/drawing/2014/main" id="{00000000-0008-0000-4600-000001D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103</xdr:row>
      <xdr:rowOff>19051</xdr:rowOff>
    </xdr:from>
    <xdr:to>
      <xdr:col>0</xdr:col>
      <xdr:colOff>2867025</xdr:colOff>
      <xdr:row>103</xdr:row>
      <xdr:rowOff>209550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4600-000004000000}"/>
            </a:ext>
          </a:extLst>
        </xdr:cNvPr>
        <xdr:cNvSpPr/>
      </xdr:nvSpPr>
      <xdr:spPr>
        <a:xfrm>
          <a:off x="1209675" y="21355051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1209675</xdr:colOff>
      <xdr:row>49</xdr:row>
      <xdr:rowOff>28575</xdr:rowOff>
    </xdr:from>
    <xdr:to>
      <xdr:col>0</xdr:col>
      <xdr:colOff>2867025</xdr:colOff>
      <xdr:row>49</xdr:row>
      <xdr:rowOff>219074</xdr:rowOff>
    </xdr:to>
    <xdr:sp macro="" textlink="$A$14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4700-000004000000}"/>
            </a:ext>
          </a:extLst>
        </xdr:cNvPr>
        <xdr:cNvSpPr/>
      </xdr:nvSpPr>
      <xdr:spPr>
        <a:xfrm>
          <a:off x="1209675" y="10267950"/>
          <a:ext cx="1657350" cy="1904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11</xdr:row>
          <xdr:rowOff>9525</xdr:rowOff>
        </xdr:from>
        <xdr:to>
          <xdr:col>7</xdr:col>
          <xdr:colOff>742950</xdr:colOff>
          <xdr:row>13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47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1209675</xdr:colOff>
      <xdr:row>101</xdr:row>
      <xdr:rowOff>19051</xdr:rowOff>
    </xdr:from>
    <xdr:to>
      <xdr:col>0</xdr:col>
      <xdr:colOff>2867025</xdr:colOff>
      <xdr:row>101</xdr:row>
      <xdr:rowOff>209550</xdr:rowOff>
    </xdr:to>
    <xdr:sp macro="" textlink="$A$14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4700-000006000000}"/>
            </a:ext>
          </a:extLst>
        </xdr:cNvPr>
        <xdr:cNvSpPr/>
      </xdr:nvSpPr>
      <xdr:spPr>
        <a:xfrm>
          <a:off x="1209675" y="21097876"/>
          <a:ext cx="165735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DB50DACF-076B-472E-B3CF-D281A9DDFAE7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>
            <a:solidFill>
              <a:schemeClr val="tx1"/>
            </a:solidFill>
          </a:endParaRPr>
        </a:p>
      </xdr:txBody>
    </xdr:sp>
    <xdr:clientData/>
  </xdr:twoCellAnchor>
  <xdr:oneCellAnchor>
    <xdr:from>
      <xdr:col>52</xdr:col>
      <xdr:colOff>158749</xdr:colOff>
      <xdr:row>0</xdr:row>
      <xdr:rowOff>201083</xdr:rowOff>
    </xdr:from>
    <xdr:ext cx="647700" cy="695325"/>
    <xdr:pic>
      <xdr:nvPicPr>
        <xdr:cNvPr id="7" name="Image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93666" y="201083"/>
          <a:ext cx="64770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6</xdr:col>
      <xdr:colOff>163286</xdr:colOff>
      <xdr:row>1</xdr:row>
      <xdr:rowOff>346982</xdr:rowOff>
    </xdr:from>
    <xdr:to>
      <xdr:col>6</xdr:col>
      <xdr:colOff>572861</xdr:colOff>
      <xdr:row>2</xdr:row>
      <xdr:rowOff>189139</xdr:rowOff>
    </xdr:to>
    <xdr:pic>
      <xdr:nvPicPr>
        <xdr:cNvPr id="8" name="Image 14" descr="Icone_Paramètres.png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47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6611" y="613682"/>
          <a:ext cx="409575" cy="4231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2550585</xdr:colOff>
      <xdr:row>84</xdr:row>
      <xdr:rowOff>84667</xdr:rowOff>
    </xdr:from>
    <xdr:to>
      <xdr:col>4</xdr:col>
      <xdr:colOff>1147235</xdr:colOff>
      <xdr:row>100</xdr:row>
      <xdr:rowOff>86784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47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0585" y="18796000"/>
          <a:ext cx="4184650" cy="29231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504826</xdr:colOff>
      <xdr:row>0</xdr:row>
      <xdr:rowOff>76200</xdr:rowOff>
    </xdr:from>
    <xdr:to>
      <xdr:col>7</xdr:col>
      <xdr:colOff>581026</xdr:colOff>
      <xdr:row>1</xdr:row>
      <xdr:rowOff>104775</xdr:rowOff>
    </xdr:to>
    <xdr:sp macro="" textlink="">
      <xdr:nvSpPr>
        <xdr:cNvPr id="2" name="AutoShap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800-000002000000}"/>
            </a:ext>
          </a:extLst>
        </xdr:cNvPr>
        <xdr:cNvSpPr>
          <a:spLocks noChangeArrowheads="1"/>
        </xdr:cNvSpPr>
      </xdr:nvSpPr>
      <xdr:spPr bwMode="auto">
        <a:xfrm>
          <a:off x="5191126" y="76200"/>
          <a:ext cx="838200" cy="419100"/>
        </a:xfrm>
        <a:prstGeom prst="leftArrow">
          <a:avLst>
            <a:gd name="adj1" fmla="val 50000"/>
            <a:gd name="adj2" fmla="val 44767"/>
          </a:avLst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Accueil</a:t>
          </a:r>
        </a:p>
      </xdr:txBody>
    </xdr:sp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1276350</xdr:colOff>
      <xdr:row>51</xdr:row>
      <xdr:rowOff>9525</xdr:rowOff>
    </xdr:from>
    <xdr:to>
      <xdr:col>0</xdr:col>
      <xdr:colOff>2933700</xdr:colOff>
      <xdr:row>51</xdr:row>
      <xdr:rowOff>190500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4900-000002000000}"/>
            </a:ext>
          </a:extLst>
        </xdr:cNvPr>
        <xdr:cNvSpPr/>
      </xdr:nvSpPr>
      <xdr:spPr>
        <a:xfrm>
          <a:off x="1276350" y="10744200"/>
          <a:ext cx="1657350" cy="180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BB1617CE-340C-4B94-9082-55DE89EAE5AD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25/08/2018</a:t>
          </a:fld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752475</xdr:colOff>
          <xdr:row>1</xdr:row>
          <xdr:rowOff>457200</xdr:rowOff>
        </xdr:from>
        <xdr:to>
          <xdr:col>9</xdr:col>
          <xdr:colOff>0</xdr:colOff>
          <xdr:row>4</xdr:row>
          <xdr:rowOff>28575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49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1276350</xdr:colOff>
      <xdr:row>51</xdr:row>
      <xdr:rowOff>9525</xdr:rowOff>
    </xdr:from>
    <xdr:to>
      <xdr:col>0</xdr:col>
      <xdr:colOff>2933700</xdr:colOff>
      <xdr:row>51</xdr:row>
      <xdr:rowOff>190500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4A00-000002000000}"/>
            </a:ext>
          </a:extLst>
        </xdr:cNvPr>
        <xdr:cNvSpPr/>
      </xdr:nvSpPr>
      <xdr:spPr>
        <a:xfrm>
          <a:off x="1276350" y="10744200"/>
          <a:ext cx="1657350" cy="180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BB1617CE-340C-4B94-9082-55DE89EAE5AD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02/04/2018</a:t>
          </a:fld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523875</xdr:rowOff>
        </xdr:from>
        <xdr:to>
          <xdr:col>9</xdr:col>
          <xdr:colOff>9525</xdr:colOff>
          <xdr:row>4</xdr:row>
          <xdr:rowOff>95250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4A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1276350</xdr:colOff>
      <xdr:row>51</xdr:row>
      <xdr:rowOff>9525</xdr:rowOff>
    </xdr:from>
    <xdr:to>
      <xdr:col>0</xdr:col>
      <xdr:colOff>2933700</xdr:colOff>
      <xdr:row>51</xdr:row>
      <xdr:rowOff>190500</xdr:rowOff>
    </xdr:to>
    <xdr:sp macro="" textlink="$A$14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4B00-000002000000}"/>
            </a:ext>
          </a:extLst>
        </xdr:cNvPr>
        <xdr:cNvSpPr/>
      </xdr:nvSpPr>
      <xdr:spPr>
        <a:xfrm>
          <a:off x="1276350" y="10439400"/>
          <a:ext cx="1657350" cy="180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BB1617CE-340C-4B94-9082-55DE89EAE5AD}" type="TxLink">
            <a:rPr lang="en-US" sz="120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02/04/2018</a:t>
          </a:fld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742950</xdr:colOff>
          <xdr:row>1</xdr:row>
          <xdr:rowOff>533400</xdr:rowOff>
        </xdr:from>
        <xdr:to>
          <xdr:col>8</xdr:col>
          <xdr:colOff>752475</xdr:colOff>
          <xdr:row>4</xdr:row>
          <xdr:rowOff>104775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4B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sous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ilverio/Desktop/silverio/Piscine%20Plein%20Sud-DEVIS%20%20General.xls%20(2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iscine%20Plein%20Sud-DEVIS%20%20General.xls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SIL\Devis%20point%20zero%20fit%20filtration%2011m3h%20ind1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ilverio/Desktop/devis%20GELCO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evis Piscine Coque"/>
      <sheetName val="Devis Piscine Béton"/>
      <sheetName val="Devis general"/>
      <sheetName val="Devis Gros oeuvre Piscine Béton"/>
      <sheetName val="Devis Filtration piscine béton"/>
      <sheetName val="Volet Roulant"/>
      <sheetName val="Pompe à challeur"/>
      <sheetName val="Local technique"/>
      <sheetName val="Point Zéro Piscine Béton"/>
      <sheetName val="Frais du moi"/>
      <sheetName val="Listes"/>
      <sheetName val="Liste coque"/>
      <sheetName val="MDP UNI 4"/>
      <sheetName val="MDP UNI 6"/>
      <sheetName val="MDP UNI 7"/>
      <sheetName val="MDP UNI 8"/>
      <sheetName val="MDP UNI 9"/>
      <sheetName val="MDP UNI 10"/>
      <sheetName val="MDP BEACH 7 PLUS"/>
      <sheetName val="MDP BEACH 7"/>
      <sheetName val="MDP BEACH 8 PLUS"/>
      <sheetName val="MDP BEACH 8"/>
      <sheetName val="MDP BEACH 9 PLUS"/>
      <sheetName val="MDP BEACH 9"/>
      <sheetName val="MDP BEACH 825"/>
      <sheetName val="MDP BEACH 965"/>
      <sheetName val="MDP COVER 700"/>
      <sheetName val="MDP COVER 800"/>
      <sheetName val="MDP COVER 900"/>
      <sheetName val="MDP COVER 950"/>
      <sheetName val="MDP COVER 975"/>
      <sheetName val="MDP COVER UNI 7"/>
      <sheetName val="MDP COVER UNI 8"/>
      <sheetName val="MDP COVER UNI 9"/>
      <sheetName val="MDP COVER 75"/>
      <sheetName val="MDP COVER WIDE 85"/>
      <sheetName val="MDP DEEP 755"/>
      <sheetName val="MDP DEEP 775"/>
      <sheetName val="MDP DEEP 875"/>
      <sheetName val="MDP DEEP 975"/>
      <sheetName val="MDP ELLIPTIC 660"/>
      <sheetName val="MDP ELLIPTIC 670"/>
      <sheetName val="MDP ELLIPTIC 825"/>
      <sheetName val="MDP ELLIPTIC 865"/>
      <sheetName val="MDP ELLIPTIC 965"/>
      <sheetName val="MDP LANE 10"/>
      <sheetName val="MDP LANE 12"/>
      <sheetName val="MDP LANE 14"/>
      <sheetName val="MDP RELAX 700"/>
      <sheetName val="MDP RELAX 750"/>
      <sheetName val="MDP RELAX 800"/>
      <sheetName val="MDP RELAX 900"/>
      <sheetName val="MDP RELAX 910"/>
      <sheetName val="MDP RELAX 950"/>
      <sheetName val="MDP RELAX 1025"/>
      <sheetName val="MDP RELAX 1111"/>
      <sheetName val="MDP ROMAN 7 PLUS"/>
      <sheetName val="MDP ROMAN 7"/>
      <sheetName val="MDP ROMAN 8 PLUS"/>
      <sheetName val="MDP ROMAN 8"/>
      <sheetName val="MDP ROMAN 9 PLUS"/>
      <sheetName val="MDP ROMAN 9"/>
      <sheetName val="MDP SMART 500"/>
      <sheetName val="MDP SMART 525"/>
      <sheetName val="MDP SMART 575"/>
      <sheetName val="MDP SMART 610"/>
      <sheetName val="MDP SMART 675"/>
      <sheetName val="MDP SMART COVI I"/>
      <sheetName val="MDP SMART COVI II"/>
      <sheetName val="MDP SMART COVI III"/>
      <sheetName val="MDP SMART JOKER 1"/>
      <sheetName val="MDP SMART JOKER 2"/>
      <sheetName val="MDP SMART LANE"/>
      <sheetName val="MDP WIDE 65"/>
      <sheetName val="MDP WIDE 75"/>
      <sheetName val="MDP WIDE 85"/>
      <sheetName val="Feuil Commande"/>
      <sheetName val="Feuil7"/>
      <sheetName val="Feuil2"/>
      <sheetName val="Feuil5"/>
      <sheetName val="Feuil3"/>
    </sheetNames>
    <sheetDataSet>
      <sheetData sheetId="0"/>
      <sheetData sheetId="1">
        <row r="7">
          <cell r="B7" t="str">
            <v>MDP_BEACH</v>
          </cell>
          <cell r="C7" t="str">
            <v>MDP_COVER</v>
          </cell>
          <cell r="D7" t="str">
            <v>MDP_DEEP</v>
          </cell>
          <cell r="E7" t="str">
            <v>MDP_ELLIPTIC</v>
          </cell>
          <cell r="F7" t="str">
            <v>MDP_RELAX</v>
          </cell>
          <cell r="G7" t="str">
            <v>MDP_ROMAN</v>
          </cell>
          <cell r="H7" t="str">
            <v>MDP_SMART</v>
          </cell>
          <cell r="I7" t="str">
            <v>MDP_UNI</v>
          </cell>
          <cell r="J7" t="str">
            <v>MDP_WIDE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1">
          <cell r="A31" t="str">
            <v>BEACH_7_PLUS</v>
          </cell>
        </row>
        <row r="32">
          <cell r="A32" t="str">
            <v>BEACH_7</v>
          </cell>
        </row>
        <row r="33">
          <cell r="A33" t="str">
            <v>BEACH_8_PLUS</v>
          </cell>
        </row>
        <row r="34">
          <cell r="A34" t="str">
            <v>BEACH_8</v>
          </cell>
        </row>
        <row r="35">
          <cell r="A35" t="str">
            <v>BEACH_9_PLUS</v>
          </cell>
        </row>
        <row r="36">
          <cell r="A36" t="str">
            <v>BEACH_9</v>
          </cell>
        </row>
        <row r="37">
          <cell r="A37" t="str">
            <v>BEACH_825</v>
          </cell>
        </row>
        <row r="38">
          <cell r="A38" t="str">
            <v>BEACH_965</v>
          </cell>
        </row>
        <row r="39">
          <cell r="A39" t="str">
            <v>COVER_700</v>
          </cell>
        </row>
        <row r="40">
          <cell r="A40" t="str">
            <v>COVER_750</v>
          </cell>
        </row>
        <row r="41">
          <cell r="A41" t="str">
            <v>COVER_800</v>
          </cell>
        </row>
        <row r="42">
          <cell r="A42" t="str">
            <v>COVER_900</v>
          </cell>
        </row>
        <row r="43">
          <cell r="A43" t="str">
            <v>COVER_950</v>
          </cell>
        </row>
        <row r="44">
          <cell r="A44" t="str">
            <v>COVER_975</v>
          </cell>
        </row>
        <row r="45">
          <cell r="A45" t="str">
            <v>COVER_UNI_7</v>
          </cell>
        </row>
        <row r="46">
          <cell r="A46" t="str">
            <v>COVER_UNI_8</v>
          </cell>
        </row>
        <row r="47">
          <cell r="A47" t="str">
            <v>COVER_UNI_9</v>
          </cell>
        </row>
        <row r="48">
          <cell r="A48" t="str">
            <v>COVER_WIDE_75</v>
          </cell>
        </row>
        <row r="49">
          <cell r="A49" t="str">
            <v>COVER_WIDE_85</v>
          </cell>
        </row>
        <row r="50">
          <cell r="A50" t="str">
            <v>DEEP_755</v>
          </cell>
        </row>
        <row r="51">
          <cell r="A51" t="str">
            <v>DEEP_775</v>
          </cell>
        </row>
        <row r="52">
          <cell r="A52" t="str">
            <v>DEEP_875</v>
          </cell>
        </row>
        <row r="53">
          <cell r="A53" t="str">
            <v>DEEP_975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evis Piscine Coque"/>
      <sheetName val="Devis Piscine Béton"/>
      <sheetName val="Devis general"/>
      <sheetName val="Devis Gros oeuvre Piscine Béton"/>
      <sheetName val="Devis Filtration piscine béton"/>
      <sheetName val="Volet Roulant"/>
      <sheetName val="Pompe à challeur"/>
      <sheetName val="Local technique"/>
      <sheetName val="Point Zéro Piscine Béton"/>
      <sheetName val="Frais du moi"/>
      <sheetName val="Listes"/>
      <sheetName val="Liste coque"/>
      <sheetName val="MDP UNI 4"/>
      <sheetName val="MDP UNI 6"/>
      <sheetName val="MDP UNI 7"/>
      <sheetName val="MDP UNI 8"/>
      <sheetName val="MDP UNI 9"/>
      <sheetName val="MDP UNI 10"/>
      <sheetName val="MDP BEACH 7 PLUS"/>
      <sheetName val="MDP BEACH 7"/>
      <sheetName val="MDP BEACH 8 PLUS"/>
      <sheetName val="MDP BEACH 8"/>
      <sheetName val="MDP BEACH 9 PLUS"/>
      <sheetName val="MDP BEACH 9"/>
      <sheetName val="MDP BEACH 825"/>
      <sheetName val="MDP BEACH 965"/>
      <sheetName val="MDP COVER 700"/>
      <sheetName val="MDP COVER 800"/>
      <sheetName val="MDP COVER 900"/>
      <sheetName val="MDP COVER 950"/>
      <sheetName val="MDP COVER 975"/>
      <sheetName val="MDP COVER UNI 7"/>
      <sheetName val="MDP COVER UNI 8"/>
      <sheetName val="MDP COVER UNI 9"/>
      <sheetName val="MDP COVER 75"/>
      <sheetName val="MDP COVER WIDE 85"/>
      <sheetName val="MDP DEEP 755"/>
      <sheetName val="MDP DEEP 775"/>
      <sheetName val="MDP DEEP 875"/>
      <sheetName val="MDP DEEP 975"/>
      <sheetName val="MDP ELLIPTIC 660"/>
      <sheetName val="MDP ELLIPTIC 670"/>
      <sheetName val="MDP ELLIPTIC 825"/>
      <sheetName val="MDP ELLIPTIC 865"/>
      <sheetName val="MDP ELLIPTIC 965"/>
      <sheetName val="MDP LANE 10"/>
      <sheetName val="MDP LANE 12"/>
      <sheetName val="MDP LANE 14"/>
      <sheetName val="MDP RELAX 700"/>
      <sheetName val="MDP RELAX 750"/>
      <sheetName val="MDP RELAX 800"/>
      <sheetName val="MDP RELAX 900"/>
      <sheetName val="MDP RELAX 910"/>
      <sheetName val="MDP RELAX 950"/>
      <sheetName val="MDP RELAX 1025"/>
      <sheetName val="MDP RELAX 1111"/>
      <sheetName val="MDP ROMAN 7 PLUS"/>
      <sheetName val="MDP ROMAN 7"/>
      <sheetName val="MDP ROMAN 8 PLUS"/>
      <sheetName val="MDP ROMAN 8"/>
      <sheetName val="MDP ROMAN 9 PLUS"/>
      <sheetName val="MDP ROMAN 9"/>
      <sheetName val="MDP SMART 500"/>
      <sheetName val="MDP SMART 525"/>
      <sheetName val="MDP SMART 575"/>
      <sheetName val="MDP SMART 610"/>
      <sheetName val="MDP SMART 675"/>
      <sheetName val="MDP SMART COVI I"/>
      <sheetName val="MDP SMART COVI II"/>
      <sheetName val="MDP SMART COVI III"/>
      <sheetName val="MDP SMART JOKER 1"/>
      <sheetName val="MDP SMART JOKER 2"/>
      <sheetName val="MDP SMART LANE"/>
      <sheetName val="MDP WIDE 65"/>
      <sheetName val="MDP WIDE 75"/>
      <sheetName val="MDP WIDE 85"/>
      <sheetName val="Feuil Commande"/>
      <sheetName val="Feuil7"/>
      <sheetName val="Feuil2"/>
      <sheetName val="Feuil5"/>
      <sheetName val="Feuil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RESENTATION"/>
      <sheetName val="FICHE SUIVI DEVIS"/>
      <sheetName val="Demande de prix"/>
      <sheetName val="listes elements devis"/>
      <sheetName val="DEVIS"/>
      <sheetName val="Déboursés"/>
      <sheetName val="RECAP CHANTIER"/>
      <sheetName val="DEPENSE"/>
      <sheetName val="HEURES"/>
      <sheetName val="Prix "/>
      <sheetName val="Récap"/>
      <sheetName val="FRAIS"/>
      <sheetName val="Pointage"/>
      <sheetName val="Agents"/>
      <sheetName val="Clients"/>
      <sheetName val="P3F"/>
      <sheetName val="Tableau des prix"/>
      <sheetName val="Kit Filtration 11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P4">
            <v>1.2E-2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RESENTATION GELCOAT"/>
      <sheetName val="450"/>
      <sheetName val="300 "/>
      <sheetName val="300_450 "/>
      <sheetName val="Point Zéro 1-450"/>
      <sheetName val="Point Zéro 1-300"/>
      <sheetName val="Point Zéro 1-300_1-450 "/>
      <sheetName val="Formulaire De Saisie"/>
      <sheetName val="Feuil2"/>
      <sheetName val="Fichier initial"/>
    </sheetNames>
    <sheetDataSet>
      <sheetData sheetId="0"/>
      <sheetData sheetId="1">
        <row r="30">
          <cell r="E30">
            <v>43192.86105266204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3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4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5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6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Relationship Id="rId4" Type="http://schemas.openxmlformats.org/officeDocument/2006/relationships/ctrlProp" Target="../ctrlProps/ctrlProp7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Relationship Id="rId4" Type="http://schemas.openxmlformats.org/officeDocument/2006/relationships/ctrlProp" Target="../ctrlProps/ctrlProp8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Relationship Id="rId4" Type="http://schemas.openxmlformats.org/officeDocument/2006/relationships/ctrlProp" Target="../ctrlProps/ctrlProp9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Relationship Id="rId4" Type="http://schemas.openxmlformats.org/officeDocument/2006/relationships/ctrlProp" Target="../ctrlProps/ctrlProp10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Relationship Id="rId4" Type="http://schemas.openxmlformats.org/officeDocument/2006/relationships/ctrlProp" Target="../ctrlProps/ctrlProp11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Relationship Id="rId4" Type="http://schemas.openxmlformats.org/officeDocument/2006/relationships/ctrlProp" Target="../ctrlProps/ctrlProp12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Relationship Id="rId4" Type="http://schemas.openxmlformats.org/officeDocument/2006/relationships/ctrlProp" Target="../ctrlProps/ctrlProp13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0.bin"/><Relationship Id="rId4" Type="http://schemas.openxmlformats.org/officeDocument/2006/relationships/ctrlProp" Target="../ctrlProps/ctrlProp14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1.bin"/><Relationship Id="rId4" Type="http://schemas.openxmlformats.org/officeDocument/2006/relationships/ctrlProp" Target="../ctrlProps/ctrlProp15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2.bin"/><Relationship Id="rId4" Type="http://schemas.openxmlformats.org/officeDocument/2006/relationships/ctrlProp" Target="../ctrlProps/ctrlProp16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3.bin"/><Relationship Id="rId4" Type="http://schemas.openxmlformats.org/officeDocument/2006/relationships/ctrlProp" Target="../ctrlProps/ctrlProp17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4.bin"/><Relationship Id="rId4" Type="http://schemas.openxmlformats.org/officeDocument/2006/relationships/ctrlProp" Target="../ctrlProps/ctrlProp18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5.bin"/><Relationship Id="rId4" Type="http://schemas.openxmlformats.org/officeDocument/2006/relationships/ctrlProp" Target="../ctrlProps/ctrlProp19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6.bin"/><Relationship Id="rId4" Type="http://schemas.openxmlformats.org/officeDocument/2006/relationships/ctrlProp" Target="../ctrlProps/ctrlProp20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7.bin"/><Relationship Id="rId4" Type="http://schemas.openxmlformats.org/officeDocument/2006/relationships/ctrlProp" Target="../ctrlProps/ctrlProp21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8.bin"/><Relationship Id="rId4" Type="http://schemas.openxmlformats.org/officeDocument/2006/relationships/ctrlProp" Target="../ctrlProps/ctrlProp22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9.bin"/><Relationship Id="rId4" Type="http://schemas.openxmlformats.org/officeDocument/2006/relationships/ctrlProp" Target="../ctrlProps/ctrlProp23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0.bin"/><Relationship Id="rId4" Type="http://schemas.openxmlformats.org/officeDocument/2006/relationships/ctrlProp" Target="../ctrlProps/ctrlProp24.xm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1.bin"/><Relationship Id="rId4" Type="http://schemas.openxmlformats.org/officeDocument/2006/relationships/ctrlProp" Target="../ctrlProps/ctrlProp25.xm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2.bin"/><Relationship Id="rId4" Type="http://schemas.openxmlformats.org/officeDocument/2006/relationships/ctrlProp" Target="../ctrlProps/ctrlProp26.xml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3.bin"/><Relationship Id="rId4" Type="http://schemas.openxmlformats.org/officeDocument/2006/relationships/ctrlProp" Target="../ctrlProps/ctrlProp27.xm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8.v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4.bin"/><Relationship Id="rId4" Type="http://schemas.openxmlformats.org/officeDocument/2006/relationships/ctrlProp" Target="../ctrlProps/ctrlProp28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9.vml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5.bin"/><Relationship Id="rId4" Type="http://schemas.openxmlformats.org/officeDocument/2006/relationships/ctrlProp" Target="../ctrlProps/ctrlProp29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0.vml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6.bin"/><Relationship Id="rId4" Type="http://schemas.openxmlformats.org/officeDocument/2006/relationships/ctrlProp" Target="../ctrlProps/ctrlProp30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1.vml"/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7.bin"/><Relationship Id="rId4" Type="http://schemas.openxmlformats.org/officeDocument/2006/relationships/ctrlProp" Target="../ctrlProps/ctrlProp31.xml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2.vml"/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8.bin"/><Relationship Id="rId4" Type="http://schemas.openxmlformats.org/officeDocument/2006/relationships/ctrlProp" Target="../ctrlProps/ctrlProp32.xm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3.vml"/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9.bin"/><Relationship Id="rId4" Type="http://schemas.openxmlformats.org/officeDocument/2006/relationships/ctrlProp" Target="../ctrlProps/ctrlProp33.xml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4.vml"/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0.bin"/><Relationship Id="rId4" Type="http://schemas.openxmlformats.org/officeDocument/2006/relationships/ctrlProp" Target="../ctrlProps/ctrlProp34.xml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5.vml"/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1.bin"/><Relationship Id="rId4" Type="http://schemas.openxmlformats.org/officeDocument/2006/relationships/ctrlProp" Target="../ctrlProps/ctrlProp35.xml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6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2.bin"/><Relationship Id="rId4" Type="http://schemas.openxmlformats.org/officeDocument/2006/relationships/ctrlProp" Target="../ctrlProps/ctrlProp36.xml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7.vml"/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3.bin"/><Relationship Id="rId4" Type="http://schemas.openxmlformats.org/officeDocument/2006/relationships/ctrlProp" Target="../ctrlProps/ctrlProp37.xml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8.vml"/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4.bin"/><Relationship Id="rId4" Type="http://schemas.openxmlformats.org/officeDocument/2006/relationships/ctrlProp" Target="../ctrlProps/ctrlProp38.xml"/></Relationships>
</file>

<file path=xl/worksheets/_rels/sheet4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9.vml"/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5.bin"/><Relationship Id="rId4" Type="http://schemas.openxmlformats.org/officeDocument/2006/relationships/ctrlProp" Target="../ctrlProps/ctrlProp39.xml"/></Relationships>
</file>

<file path=xl/worksheets/_rels/sheet4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0.vml"/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6.bin"/><Relationship Id="rId4" Type="http://schemas.openxmlformats.org/officeDocument/2006/relationships/ctrlProp" Target="../ctrlProps/ctrlProp40.xml"/></Relationships>
</file>

<file path=xl/worksheets/_rels/sheet4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1.vml"/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7.bin"/><Relationship Id="rId4" Type="http://schemas.openxmlformats.org/officeDocument/2006/relationships/ctrlProp" Target="../ctrlProps/ctrlProp41.xml"/></Relationships>
</file>

<file path=xl/worksheets/_rels/sheet4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2.vml"/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8.bin"/><Relationship Id="rId4" Type="http://schemas.openxmlformats.org/officeDocument/2006/relationships/ctrlProp" Target="../ctrlProps/ctrlProp42.xml"/></Relationships>
</file>

<file path=xl/worksheets/_rels/sheet5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3.vml"/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49.bin"/><Relationship Id="rId4" Type="http://schemas.openxmlformats.org/officeDocument/2006/relationships/ctrlProp" Target="../ctrlProps/ctrlProp43.xml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4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0.bin"/><Relationship Id="rId4" Type="http://schemas.openxmlformats.org/officeDocument/2006/relationships/ctrlProp" Target="../ctrlProps/ctrlProp44.xml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5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1.bin"/><Relationship Id="rId4" Type="http://schemas.openxmlformats.org/officeDocument/2006/relationships/ctrlProp" Target="../ctrlProps/ctrlProp45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6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2.bin"/><Relationship Id="rId4" Type="http://schemas.openxmlformats.org/officeDocument/2006/relationships/ctrlProp" Target="../ctrlProps/ctrlProp46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7.vml"/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3.bin"/><Relationship Id="rId4" Type="http://schemas.openxmlformats.org/officeDocument/2006/relationships/ctrlProp" Target="../ctrlProps/ctrlProp47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8.vml"/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4.bin"/><Relationship Id="rId4" Type="http://schemas.openxmlformats.org/officeDocument/2006/relationships/ctrlProp" Target="../ctrlProps/ctrlProp48.xml"/></Relationships>
</file>

<file path=xl/worksheets/_rels/sheet5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9.vml"/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5.bin"/><Relationship Id="rId4" Type="http://schemas.openxmlformats.org/officeDocument/2006/relationships/ctrlProp" Target="../ctrlProps/ctrlProp49.xml"/></Relationships>
</file>

<file path=xl/worksheets/_rels/sheet5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0.vml"/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6.bin"/><Relationship Id="rId4" Type="http://schemas.openxmlformats.org/officeDocument/2006/relationships/ctrlProp" Target="../ctrlProps/ctrlProp50.xml"/></Relationships>
</file>

<file path=xl/worksheets/_rels/sheet5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1.vml"/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7.bin"/><Relationship Id="rId4" Type="http://schemas.openxmlformats.org/officeDocument/2006/relationships/ctrlProp" Target="../ctrlProps/ctrlProp51.xml"/></Relationships>
</file>

<file path=xl/worksheets/_rels/sheet5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2.vml"/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8.bin"/><Relationship Id="rId4" Type="http://schemas.openxmlformats.org/officeDocument/2006/relationships/ctrlProp" Target="../ctrlProps/ctrlProp52.xml"/></Relationships>
</file>

<file path=xl/worksheets/_rels/sheet6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3.vml"/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59.bin"/><Relationship Id="rId4" Type="http://schemas.openxmlformats.org/officeDocument/2006/relationships/ctrlProp" Target="../ctrlProps/ctrlProp53.xml"/></Relationships>
</file>

<file path=xl/worksheets/_rels/sheet6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4.vml"/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0.bin"/><Relationship Id="rId4" Type="http://schemas.openxmlformats.org/officeDocument/2006/relationships/ctrlProp" Target="../ctrlProps/ctrlProp54.xml"/></Relationships>
</file>

<file path=xl/worksheets/_rels/sheet6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5.vml"/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1.bin"/><Relationship Id="rId4" Type="http://schemas.openxmlformats.org/officeDocument/2006/relationships/ctrlProp" Target="../ctrlProps/ctrlProp55.xml"/></Relationships>
</file>

<file path=xl/worksheets/_rels/sheet6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6.vml"/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2.bin"/><Relationship Id="rId4" Type="http://schemas.openxmlformats.org/officeDocument/2006/relationships/ctrlProp" Target="../ctrlProps/ctrlProp56.xml"/></Relationships>
</file>

<file path=xl/worksheets/_rels/sheet6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7.vml"/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63.bin"/><Relationship Id="rId4" Type="http://schemas.openxmlformats.org/officeDocument/2006/relationships/ctrlProp" Target="../ctrlProps/ctrlProp57.xml"/></Relationships>
</file>

<file path=xl/worksheets/_rels/sheet6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8.vml"/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64.bin"/><Relationship Id="rId4" Type="http://schemas.openxmlformats.org/officeDocument/2006/relationships/ctrlProp" Target="../ctrlProps/ctrlProp58.xml"/></Relationships>
</file>

<file path=xl/worksheets/_rels/sheet6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9.vml"/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65.bin"/><Relationship Id="rId4" Type="http://schemas.openxmlformats.org/officeDocument/2006/relationships/ctrlProp" Target="../ctrlProps/ctrlProp59.xml"/></Relationships>
</file>

<file path=xl/worksheets/_rels/sheet6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0.vml"/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66.bin"/><Relationship Id="rId4" Type="http://schemas.openxmlformats.org/officeDocument/2006/relationships/ctrlProp" Target="../ctrlProps/ctrlProp60.xml"/></Relationships>
</file>

<file path=xl/worksheets/_rels/sheet6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1.vml"/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67.bin"/><Relationship Id="rId4" Type="http://schemas.openxmlformats.org/officeDocument/2006/relationships/ctrlProp" Target="../ctrlProps/ctrlProp61.xml"/></Relationships>
</file>

<file path=xl/worksheets/_rels/sheet6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2.vml"/><Relationship Id="rId2" Type="http://schemas.openxmlformats.org/officeDocument/2006/relationships/drawing" Target="../drawings/drawing69.xml"/><Relationship Id="rId1" Type="http://schemas.openxmlformats.org/officeDocument/2006/relationships/printerSettings" Target="../printerSettings/printerSettings68.bin"/><Relationship Id="rId4" Type="http://schemas.openxmlformats.org/officeDocument/2006/relationships/ctrlProp" Target="../ctrlProps/ctrlProp62.xml"/></Relationships>
</file>

<file path=xl/worksheets/_rels/sheet7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3.vml"/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69.bin"/><Relationship Id="rId4" Type="http://schemas.openxmlformats.org/officeDocument/2006/relationships/ctrlProp" Target="../ctrlProps/ctrlProp63.xml"/></Relationships>
</file>

<file path=xl/worksheets/_rels/sheet7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4.vml"/><Relationship Id="rId2" Type="http://schemas.openxmlformats.org/officeDocument/2006/relationships/drawing" Target="../drawings/drawing71.xml"/><Relationship Id="rId1" Type="http://schemas.openxmlformats.org/officeDocument/2006/relationships/printerSettings" Target="../printerSettings/printerSettings70.bin"/><Relationship Id="rId4" Type="http://schemas.openxmlformats.org/officeDocument/2006/relationships/ctrlProp" Target="../ctrlProps/ctrlProp64.xml"/></Relationships>
</file>

<file path=xl/worksheets/_rels/sheet7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5.vml"/><Relationship Id="rId2" Type="http://schemas.openxmlformats.org/officeDocument/2006/relationships/drawing" Target="../drawings/drawing72.xml"/><Relationship Id="rId1" Type="http://schemas.openxmlformats.org/officeDocument/2006/relationships/printerSettings" Target="../printerSettings/printerSettings71.bin"/><Relationship Id="rId4" Type="http://schemas.openxmlformats.org/officeDocument/2006/relationships/ctrlProp" Target="../ctrlProps/ctrlProp65.xml"/></Relationships>
</file>

<file path=xl/worksheets/_rels/sheet7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6.vml"/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72.bin"/><Relationship Id="rId4" Type="http://schemas.openxmlformats.org/officeDocument/2006/relationships/ctrlProp" Target="../ctrlProps/ctrlProp66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7.vml"/><Relationship Id="rId2" Type="http://schemas.openxmlformats.org/officeDocument/2006/relationships/drawing" Target="../drawings/drawing75.xml"/><Relationship Id="rId1" Type="http://schemas.openxmlformats.org/officeDocument/2006/relationships/printerSettings" Target="../printerSettings/printerSettings73.bin"/><Relationship Id="rId4" Type="http://schemas.openxmlformats.org/officeDocument/2006/relationships/ctrlProp" Target="../ctrlProps/ctrlProp67.xml"/></Relationships>
</file>

<file path=xl/worksheets/_rels/sheet7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8.vml"/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74.bin"/><Relationship Id="rId4" Type="http://schemas.openxmlformats.org/officeDocument/2006/relationships/ctrlProp" Target="../ctrlProps/ctrlProp68.xml"/></Relationships>
</file>

<file path=xl/worksheets/_rels/sheet7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9.vml"/><Relationship Id="rId2" Type="http://schemas.openxmlformats.org/officeDocument/2006/relationships/drawing" Target="../drawings/drawing77.xml"/><Relationship Id="rId1" Type="http://schemas.openxmlformats.org/officeDocument/2006/relationships/printerSettings" Target="../printerSettings/printerSettings75.bin"/><Relationship Id="rId4" Type="http://schemas.openxmlformats.org/officeDocument/2006/relationships/ctrlProp" Target="../ctrlProps/ctrlProp6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7"/>
  <sheetViews>
    <sheetView topLeftCell="A10" zoomScaleNormal="100" zoomScaleSheetLayoutView="100" workbookViewId="0">
      <selection activeCell="F29" sqref="F29"/>
    </sheetView>
  </sheetViews>
  <sheetFormatPr baseColWidth="10" defaultRowHeight="15"/>
  <cols>
    <col min="1" max="1" width="3.28515625" style="2" customWidth="1"/>
    <col min="2" max="8" width="11.42578125" style="2"/>
    <col min="9" max="9" width="4" style="2" customWidth="1"/>
    <col min="10" max="16384" width="11.42578125" style="2"/>
  </cols>
  <sheetData>
    <row r="1" spans="1:15">
      <c r="A1" s="1"/>
      <c r="B1" s="1"/>
      <c r="C1" s="1"/>
      <c r="D1" s="1"/>
      <c r="E1" s="1"/>
      <c r="F1" s="1"/>
      <c r="G1" s="1"/>
      <c r="H1" s="1"/>
      <c r="I1" s="1"/>
    </row>
    <row r="2" spans="1:15">
      <c r="A2" s="1"/>
      <c r="B2" s="1"/>
      <c r="C2" s="1"/>
      <c r="D2" s="1"/>
      <c r="E2" s="1"/>
      <c r="F2" s="1"/>
      <c r="G2" s="1"/>
      <c r="H2" s="1"/>
      <c r="I2" s="1"/>
    </row>
    <row r="3" spans="1:15">
      <c r="A3" s="1"/>
      <c r="B3" s="1"/>
      <c r="C3" s="1"/>
      <c r="D3" s="1"/>
      <c r="E3" s="1"/>
      <c r="F3" s="1"/>
      <c r="G3" s="1"/>
      <c r="H3" s="1"/>
      <c r="I3" s="1"/>
    </row>
    <row r="4" spans="1:15">
      <c r="A4" s="1"/>
      <c r="B4" s="1"/>
      <c r="C4" s="1"/>
      <c r="D4" s="1"/>
      <c r="E4" s="1"/>
      <c r="F4" s="1"/>
      <c r="G4" s="1"/>
      <c r="H4" s="1"/>
      <c r="I4" s="1"/>
    </row>
    <row r="5" spans="1:15">
      <c r="A5" s="1"/>
      <c r="B5" s="1"/>
      <c r="C5" s="1"/>
      <c r="D5" s="1"/>
      <c r="E5" s="1"/>
      <c r="F5" s="1"/>
      <c r="G5" s="1"/>
      <c r="H5" s="1"/>
      <c r="I5" s="1"/>
    </row>
    <row r="6" spans="1:15">
      <c r="A6" s="1"/>
      <c r="B6" s="1"/>
      <c r="C6" s="1"/>
      <c r="D6" s="1"/>
      <c r="E6" s="1"/>
      <c r="F6" s="1"/>
      <c r="G6" s="1"/>
      <c r="H6" s="1"/>
      <c r="I6" s="1"/>
    </row>
    <row r="7" spans="1:15" ht="15.75" thickBot="1">
      <c r="A7" s="1"/>
      <c r="B7" s="1"/>
      <c r="C7" s="1"/>
      <c r="D7" s="1"/>
      <c r="E7" s="1"/>
      <c r="F7" s="1"/>
      <c r="G7" s="1"/>
      <c r="H7" s="1"/>
      <c r="I7" s="1"/>
    </row>
    <row r="8" spans="1:15" ht="34.5" thickTop="1" thickBot="1">
      <c r="A8" s="1"/>
      <c r="B8" s="442" t="s">
        <v>0</v>
      </c>
      <c r="C8" s="442"/>
      <c r="D8" s="442"/>
      <c r="E8" s="442"/>
      <c r="F8" s="442"/>
      <c r="G8" s="442"/>
      <c r="H8" s="442"/>
      <c r="I8" s="1"/>
      <c r="J8" s="421" t="s">
        <v>59</v>
      </c>
      <c r="K8" s="422"/>
    </row>
    <row r="9" spans="1:15" ht="8.25" customHeight="1" thickTop="1">
      <c r="A9" s="1"/>
      <c r="B9" s="1"/>
      <c r="C9" s="1"/>
      <c r="D9" s="1"/>
      <c r="E9" s="1"/>
      <c r="F9" s="1"/>
      <c r="G9" s="1"/>
      <c r="H9" s="1"/>
      <c r="I9" s="1"/>
    </row>
    <row r="10" spans="1:15" ht="9.75" customHeight="1" thickBot="1">
      <c r="A10" s="1"/>
      <c r="B10" s="1"/>
      <c r="C10" s="1"/>
      <c r="D10" s="1"/>
      <c r="E10" s="1"/>
      <c r="F10" s="1"/>
      <c r="G10" s="1"/>
      <c r="H10" s="1"/>
      <c r="I10" s="1"/>
    </row>
    <row r="11" spans="1:15" ht="35.25" customHeight="1" thickTop="1" thickBot="1">
      <c r="A11" s="1"/>
      <c r="B11" s="443" t="s">
        <v>1</v>
      </c>
      <c r="C11" s="443"/>
      <c r="D11" s="443"/>
      <c r="E11" s="443"/>
      <c r="F11" s="443"/>
      <c r="G11" s="443"/>
      <c r="H11" s="443"/>
      <c r="I11" s="1"/>
      <c r="J11" s="447" t="s">
        <v>62</v>
      </c>
      <c r="K11" s="448"/>
      <c r="N11" s="2" t="s">
        <v>4116</v>
      </c>
    </row>
    <row r="12" spans="1:15" ht="17.25" thickTop="1" thickBot="1">
      <c r="A12" s="1"/>
      <c r="B12" s="3" t="s">
        <v>4131</v>
      </c>
      <c r="C12" s="4"/>
      <c r="D12" s="4"/>
      <c r="E12" s="444" t="s">
        <v>445</v>
      </c>
      <c r="F12" s="420"/>
      <c r="G12" s="420"/>
      <c r="H12" s="420"/>
      <c r="I12" s="1"/>
      <c r="N12" s="418" t="s">
        <v>4117</v>
      </c>
      <c r="O12" s="418"/>
    </row>
    <row r="13" spans="1:15" ht="17.25" thickTop="1" thickBot="1">
      <c r="A13" s="1"/>
      <c r="B13" s="5" t="s">
        <v>2</v>
      </c>
      <c r="C13" s="6"/>
      <c r="D13" s="6"/>
      <c r="E13" s="445" t="s">
        <v>447</v>
      </c>
      <c r="F13" s="446"/>
      <c r="G13" s="446"/>
      <c r="H13" s="446"/>
      <c r="I13" s="1"/>
    </row>
    <row r="14" spans="1:15" ht="17.25" thickTop="1" thickBot="1">
      <c r="A14" s="1"/>
      <c r="B14" s="5" t="s">
        <v>57</v>
      </c>
      <c r="C14" s="6"/>
      <c r="D14" s="6"/>
      <c r="E14" s="419" t="s">
        <v>4997</v>
      </c>
      <c r="F14" s="420"/>
      <c r="G14" s="419" t="s">
        <v>448</v>
      </c>
      <c r="H14" s="420"/>
      <c r="I14" s="1"/>
      <c r="N14" s="2" t="s">
        <v>4118</v>
      </c>
    </row>
    <row r="15" spans="1:15" ht="17.25" thickTop="1" thickBot="1">
      <c r="A15" s="1"/>
      <c r="B15" s="5" t="s">
        <v>3</v>
      </c>
      <c r="C15" s="6"/>
      <c r="D15" s="6"/>
      <c r="E15" s="423">
        <v>678828187</v>
      </c>
      <c r="F15" s="424"/>
      <c r="G15" s="424"/>
      <c r="H15" s="425"/>
      <c r="I15" s="1"/>
      <c r="L15" s="416" t="s">
        <v>4114</v>
      </c>
      <c r="N15" s="2" t="s">
        <v>4119</v>
      </c>
    </row>
    <row r="16" spans="1:15" ht="17.25" thickTop="1" thickBot="1">
      <c r="A16" s="1"/>
      <c r="B16" s="7" t="s">
        <v>4</v>
      </c>
      <c r="C16" s="8"/>
      <c r="D16" s="8"/>
      <c r="E16" s="430" t="s">
        <v>446</v>
      </c>
      <c r="F16" s="431"/>
      <c r="G16" s="431"/>
      <c r="H16" s="431"/>
      <c r="I16" s="1"/>
      <c r="L16" s="417" t="s">
        <v>4115</v>
      </c>
      <c r="N16" s="2" t="s">
        <v>4120</v>
      </c>
    </row>
    <row r="17" spans="1:14" ht="17.25" thickTop="1" thickBot="1">
      <c r="A17" s="1"/>
      <c r="B17" s="9" t="s">
        <v>437</v>
      </c>
      <c r="C17" s="10"/>
      <c r="D17" s="10"/>
      <c r="E17" s="432" t="s">
        <v>4133</v>
      </c>
      <c r="F17" s="433"/>
      <c r="G17" s="433"/>
      <c r="H17" s="433"/>
      <c r="I17" s="1"/>
      <c r="N17" s="2" t="s">
        <v>4121</v>
      </c>
    </row>
    <row r="18" spans="1:14" ht="17.25" thickTop="1" thickBot="1">
      <c r="A18" s="1"/>
      <c r="B18" s="9" t="s">
        <v>4132</v>
      </c>
      <c r="C18" s="10"/>
      <c r="D18" s="10"/>
      <c r="E18" s="11"/>
      <c r="F18" s="434"/>
      <c r="G18" s="435"/>
      <c r="H18" s="436"/>
      <c r="I18" s="1"/>
      <c r="N18" s="2" t="s">
        <v>4122</v>
      </c>
    </row>
    <row r="19" spans="1:14" ht="15.75" thickTop="1">
      <c r="A19" s="1"/>
      <c r="B19" s="1"/>
      <c r="C19" s="1"/>
      <c r="D19" s="1"/>
      <c r="E19" s="1"/>
      <c r="F19" s="1"/>
      <c r="G19" s="1"/>
      <c r="H19" s="1"/>
      <c r="I19" s="1"/>
      <c r="N19" s="2" t="s">
        <v>4123</v>
      </c>
    </row>
    <row r="20" spans="1:14" ht="15.75" thickBot="1">
      <c r="A20" s="1"/>
      <c r="B20" s="1"/>
      <c r="C20" s="1"/>
      <c r="D20" s="1"/>
      <c r="E20" s="1"/>
      <c r="F20" s="1"/>
      <c r="G20" s="1"/>
      <c r="H20" s="1"/>
      <c r="I20" s="1"/>
    </row>
    <row r="21" spans="1:14" ht="27.75" thickTop="1" thickBot="1">
      <c r="A21" s="1"/>
      <c r="B21" s="437" t="s">
        <v>5</v>
      </c>
      <c r="C21" s="437"/>
      <c r="D21" s="437"/>
      <c r="E21" s="437"/>
      <c r="F21" s="437"/>
      <c r="G21" s="437"/>
      <c r="H21" s="437"/>
      <c r="I21" s="1"/>
      <c r="N21" s="2" t="s">
        <v>4124</v>
      </c>
    </row>
    <row r="22" spans="1:14" ht="17.25" thickTop="1" thickBot="1">
      <c r="A22" s="1"/>
      <c r="B22" s="3" t="s">
        <v>6</v>
      </c>
      <c r="C22" s="4"/>
      <c r="D22" s="4"/>
      <c r="E22" s="438">
        <f ca="1">NOW()</f>
        <v>43337.250756712965</v>
      </c>
      <c r="F22" s="439"/>
      <c r="G22" s="439"/>
      <c r="H22" s="440"/>
      <c r="I22" s="1"/>
      <c r="N22" s="2" t="s">
        <v>4125</v>
      </c>
    </row>
    <row r="23" spans="1:14" ht="17.25" thickTop="1" thickBot="1">
      <c r="A23" s="1"/>
      <c r="B23" s="5" t="s">
        <v>7</v>
      </c>
      <c r="C23" s="6"/>
      <c r="D23" s="6"/>
      <c r="E23" s="441"/>
      <c r="F23" s="428"/>
      <c r="G23" s="428"/>
      <c r="H23" s="428"/>
      <c r="I23" s="1"/>
      <c r="N23" s="2" t="s">
        <v>4126</v>
      </c>
    </row>
    <row r="24" spans="1:14" ht="17.25" thickTop="1" thickBot="1">
      <c r="A24" s="1"/>
      <c r="B24" s="7" t="s">
        <v>8</v>
      </c>
      <c r="C24" s="8"/>
      <c r="D24" s="8"/>
      <c r="E24" s="426"/>
      <c r="F24" s="427"/>
      <c r="G24" s="427"/>
      <c r="H24" s="428"/>
      <c r="I24" s="1"/>
      <c r="N24" s="2" t="s">
        <v>4127</v>
      </c>
    </row>
    <row r="25" spans="1:14" ht="17.25" thickTop="1" thickBot="1">
      <c r="A25" s="1"/>
      <c r="B25" s="9" t="s">
        <v>9</v>
      </c>
      <c r="C25" s="10"/>
      <c r="D25" s="10"/>
      <c r="E25" s="429"/>
      <c r="F25" s="428"/>
      <c r="G25" s="428"/>
      <c r="H25" s="428"/>
      <c r="I25" s="1"/>
      <c r="N25" s="2" t="s">
        <v>4128</v>
      </c>
    </row>
    <row r="26" spans="1:14" ht="15.75" thickTop="1">
      <c r="A26" s="1"/>
      <c r="B26" s="1"/>
      <c r="C26" s="1"/>
      <c r="D26" s="1"/>
      <c r="E26" s="1"/>
      <c r="F26" s="1"/>
      <c r="G26" s="1"/>
      <c r="H26" s="1"/>
      <c r="I26" s="1"/>
      <c r="N26" s="2" t="s">
        <v>4129</v>
      </c>
    </row>
    <row r="27" spans="1:14">
      <c r="N27" s="2" t="s">
        <v>4130</v>
      </c>
    </row>
  </sheetData>
  <mergeCells count="17">
    <mergeCell ref="E25:H25"/>
    <mergeCell ref="E16:H16"/>
    <mergeCell ref="E17:H17"/>
    <mergeCell ref="F18:H18"/>
    <mergeCell ref="B21:H21"/>
    <mergeCell ref="E22:H22"/>
    <mergeCell ref="E23:H23"/>
    <mergeCell ref="E14:F14"/>
    <mergeCell ref="G14:H14"/>
    <mergeCell ref="J8:K8"/>
    <mergeCell ref="E15:H15"/>
    <mergeCell ref="E24:H24"/>
    <mergeCell ref="B8:H8"/>
    <mergeCell ref="B11:H11"/>
    <mergeCell ref="E12:H12"/>
    <mergeCell ref="E13:H13"/>
    <mergeCell ref="J11:K11"/>
  </mergeCells>
  <hyperlinks>
    <hyperlink ref="J8:K8" location="Gelcoat!A1" display="Gelcoat"/>
    <hyperlink ref="J11:K11" location="Coque_Polyester!A1" display="Coque_Polyester"/>
  </hyperlinks>
  <pageMargins left="0.7" right="0.7" top="0.75" bottom="0.75" header="0.3" footer="0.3"/>
  <pageSetup paperSize="9" orientation="portrait" verticalDpi="597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I1455"/>
  <sheetViews>
    <sheetView tabSelected="1" topLeftCell="F1" workbookViewId="0">
      <pane ySplit="1" topLeftCell="A11" activePane="bottomLeft" state="frozenSplit"/>
      <selection pane="bottomLeft" activeCell="G19" sqref="G19"/>
    </sheetView>
  </sheetViews>
  <sheetFormatPr baseColWidth="10" defaultRowHeight="15"/>
  <cols>
    <col min="1" max="1" width="9" style="412" bestFit="1" customWidth="1"/>
    <col min="2" max="2" width="13.7109375" style="413" bestFit="1" customWidth="1"/>
    <col min="3" max="3" width="33" style="413" bestFit="1" customWidth="1"/>
    <col min="4" max="4" width="21.28515625" style="413" bestFit="1" customWidth="1"/>
    <col min="5" max="5" width="19.42578125" style="413" bestFit="1" customWidth="1"/>
    <col min="6" max="6" width="32" style="412" bestFit="1" customWidth="1"/>
    <col min="7" max="7" width="33" style="412" bestFit="1" customWidth="1"/>
    <col min="8" max="8" width="11.42578125" style="412"/>
    <col min="9" max="9" width="31.85546875" style="413" bestFit="1" customWidth="1"/>
  </cols>
  <sheetData>
    <row r="1" spans="1:9" ht="51.75" customHeight="1" thickTop="1" thickBot="1">
      <c r="A1" s="411" t="s">
        <v>4109</v>
      </c>
      <c r="B1" s="411" t="s">
        <v>435</v>
      </c>
      <c r="C1" s="411" t="s">
        <v>4108</v>
      </c>
      <c r="D1" s="411" t="s">
        <v>436</v>
      </c>
      <c r="E1" s="411" t="s">
        <v>437</v>
      </c>
      <c r="F1" s="411" t="s">
        <v>438</v>
      </c>
      <c r="G1" s="411" t="s">
        <v>439</v>
      </c>
      <c r="H1" s="411" t="s">
        <v>440</v>
      </c>
      <c r="I1" s="411" t="s">
        <v>441</v>
      </c>
    </row>
    <row r="2" spans="1:9" ht="15.75" thickTop="1">
      <c r="A2" s="412">
        <v>1</v>
      </c>
      <c r="B2" s="413" t="s">
        <v>442</v>
      </c>
      <c r="C2" s="413" t="s">
        <v>443</v>
      </c>
      <c r="D2" s="413">
        <v>669001631</v>
      </c>
    </row>
    <row r="3" spans="1:9">
      <c r="A3" s="412">
        <v>2</v>
      </c>
      <c r="B3" s="413" t="s">
        <v>444</v>
      </c>
      <c r="C3" s="413" t="s">
        <v>445</v>
      </c>
      <c r="D3" s="413" t="s">
        <v>4134</v>
      </c>
      <c r="F3" s="412" t="s">
        <v>446</v>
      </c>
      <c r="G3" s="412" t="s">
        <v>447</v>
      </c>
      <c r="H3" s="412">
        <v>34000</v>
      </c>
      <c r="I3" s="413" t="s">
        <v>448</v>
      </c>
    </row>
    <row r="4" spans="1:9">
      <c r="A4" s="412">
        <v>3</v>
      </c>
      <c r="B4" s="413" t="s">
        <v>444</v>
      </c>
      <c r="C4" s="413" t="s">
        <v>449</v>
      </c>
      <c r="G4" s="412" t="s">
        <v>450</v>
      </c>
      <c r="H4" s="412">
        <v>34130</v>
      </c>
      <c r="I4" s="413" t="s">
        <v>451</v>
      </c>
    </row>
    <row r="5" spans="1:9">
      <c r="A5" s="412">
        <v>4</v>
      </c>
      <c r="B5" s="413" t="s">
        <v>442</v>
      </c>
      <c r="C5" s="413" t="s">
        <v>452</v>
      </c>
      <c r="D5" s="413" t="s">
        <v>4135</v>
      </c>
      <c r="F5" s="412" t="s">
        <v>453</v>
      </c>
      <c r="G5" s="412" t="s">
        <v>454</v>
      </c>
      <c r="H5" s="412">
        <v>34150</v>
      </c>
      <c r="I5" s="413" t="s">
        <v>455</v>
      </c>
    </row>
    <row r="6" spans="1:9">
      <c r="A6" s="412">
        <v>5</v>
      </c>
      <c r="B6" s="413" t="s">
        <v>442</v>
      </c>
      <c r="C6" s="413" t="s">
        <v>456</v>
      </c>
      <c r="E6" s="413" t="s">
        <v>457</v>
      </c>
      <c r="H6" s="412">
        <v>34340</v>
      </c>
      <c r="I6" s="413" t="s">
        <v>458</v>
      </c>
    </row>
    <row r="7" spans="1:9">
      <c r="A7" s="412">
        <v>6</v>
      </c>
      <c r="B7" s="413" t="s">
        <v>442</v>
      </c>
      <c r="C7" s="413" t="s">
        <v>459</v>
      </c>
      <c r="E7" s="413" t="s">
        <v>460</v>
      </c>
      <c r="H7" s="412">
        <v>34110</v>
      </c>
      <c r="I7" s="413" t="s">
        <v>461</v>
      </c>
    </row>
    <row r="8" spans="1:9">
      <c r="A8" s="412">
        <v>7</v>
      </c>
      <c r="B8" s="413" t="s">
        <v>442</v>
      </c>
      <c r="C8" s="413" t="s">
        <v>462</v>
      </c>
      <c r="G8" s="412" t="s">
        <v>463</v>
      </c>
      <c r="H8" s="412">
        <v>34670</v>
      </c>
      <c r="I8" s="413" t="s">
        <v>464</v>
      </c>
    </row>
    <row r="9" spans="1:9">
      <c r="A9" s="412">
        <v>8</v>
      </c>
      <c r="B9" s="413" t="s">
        <v>444</v>
      </c>
      <c r="C9" s="413" t="s">
        <v>465</v>
      </c>
      <c r="G9" s="412" t="s">
        <v>466</v>
      </c>
      <c r="H9" s="412">
        <v>34670</v>
      </c>
      <c r="I9" s="413" t="s">
        <v>467</v>
      </c>
    </row>
    <row r="10" spans="1:9">
      <c r="A10" s="412">
        <v>9</v>
      </c>
      <c r="B10" s="413" t="s">
        <v>444</v>
      </c>
      <c r="C10" s="413" t="s">
        <v>468</v>
      </c>
      <c r="D10" s="413" t="s">
        <v>4136</v>
      </c>
      <c r="G10" s="412" t="s">
        <v>469</v>
      </c>
      <c r="H10" s="412">
        <v>34800</v>
      </c>
      <c r="I10" s="413" t="s">
        <v>470</v>
      </c>
    </row>
    <row r="11" spans="1:9">
      <c r="A11" s="412">
        <v>10</v>
      </c>
      <c r="B11" s="413" t="s">
        <v>442</v>
      </c>
      <c r="C11" s="413" t="s">
        <v>471</v>
      </c>
      <c r="G11" s="412" t="s">
        <v>472</v>
      </c>
      <c r="H11" s="412">
        <v>34670</v>
      </c>
      <c r="I11" s="413" t="s">
        <v>467</v>
      </c>
    </row>
    <row r="12" spans="1:9">
      <c r="A12" s="412">
        <v>11</v>
      </c>
      <c r="B12" s="413" t="s">
        <v>442</v>
      </c>
      <c r="C12" s="413" t="s">
        <v>473</v>
      </c>
      <c r="D12" s="413" t="s">
        <v>4137</v>
      </c>
      <c r="F12" s="412" t="s">
        <v>474</v>
      </c>
      <c r="G12" s="412" t="s">
        <v>475</v>
      </c>
      <c r="H12" s="412">
        <v>34130</v>
      </c>
      <c r="I12" s="413" t="s">
        <v>476</v>
      </c>
    </row>
    <row r="13" spans="1:9">
      <c r="A13" s="412">
        <v>12</v>
      </c>
      <c r="B13" s="413" t="s">
        <v>444</v>
      </c>
      <c r="C13" s="413" t="s">
        <v>477</v>
      </c>
      <c r="G13" s="412" t="s">
        <v>478</v>
      </c>
      <c r="H13" s="412">
        <v>34000</v>
      </c>
      <c r="I13" s="413" t="s">
        <v>448</v>
      </c>
    </row>
    <row r="14" spans="1:9">
      <c r="A14" s="412">
        <v>13</v>
      </c>
      <c r="B14" s="413" t="s">
        <v>442</v>
      </c>
      <c r="C14" s="413" t="s">
        <v>479</v>
      </c>
      <c r="D14" s="413" t="s">
        <v>4138</v>
      </c>
      <c r="F14" s="412" t="s">
        <v>480</v>
      </c>
      <c r="G14" s="412" t="s">
        <v>481</v>
      </c>
      <c r="H14" s="412">
        <v>34160</v>
      </c>
      <c r="I14" s="413" t="s">
        <v>482</v>
      </c>
    </row>
    <row r="15" spans="1:9">
      <c r="A15" s="412">
        <v>14</v>
      </c>
      <c r="B15" s="413" t="s">
        <v>442</v>
      </c>
      <c r="C15" s="413" t="s">
        <v>483</v>
      </c>
      <c r="D15" s="413" t="s">
        <v>4139</v>
      </c>
    </row>
    <row r="16" spans="1:9">
      <c r="A16" s="412">
        <v>15</v>
      </c>
      <c r="B16" s="413" t="s">
        <v>442</v>
      </c>
      <c r="C16" s="413" t="s">
        <v>484</v>
      </c>
      <c r="G16" s="412" t="s">
        <v>485</v>
      </c>
      <c r="H16" s="412">
        <v>34130</v>
      </c>
      <c r="I16" s="413" t="s">
        <v>451</v>
      </c>
    </row>
    <row r="17" spans="1:9">
      <c r="A17" s="412">
        <v>16</v>
      </c>
      <c r="B17" s="413" t="s">
        <v>444</v>
      </c>
      <c r="C17" s="413" t="s">
        <v>486</v>
      </c>
      <c r="D17" s="413" t="s">
        <v>4140</v>
      </c>
      <c r="F17" s="412" t="s">
        <v>487</v>
      </c>
    </row>
    <row r="18" spans="1:9">
      <c r="A18" s="412">
        <v>17</v>
      </c>
      <c r="B18" s="413" t="s">
        <v>442</v>
      </c>
      <c r="C18" s="413" t="s">
        <v>488</v>
      </c>
      <c r="D18" s="413" t="s">
        <v>4141</v>
      </c>
      <c r="F18" s="412" t="s">
        <v>489</v>
      </c>
      <c r="H18" s="412">
        <v>34670</v>
      </c>
      <c r="I18" s="413" t="s">
        <v>467</v>
      </c>
    </row>
    <row r="19" spans="1:9">
      <c r="A19" s="412">
        <v>18</v>
      </c>
      <c r="B19" s="413" t="s">
        <v>442</v>
      </c>
      <c r="C19" s="413" t="s">
        <v>490</v>
      </c>
      <c r="D19" s="413" t="s">
        <v>4142</v>
      </c>
      <c r="G19" s="412" t="s">
        <v>491</v>
      </c>
      <c r="H19" s="412" t="s">
        <v>4143</v>
      </c>
      <c r="I19" s="413" t="s">
        <v>492</v>
      </c>
    </row>
    <row r="20" spans="1:9">
      <c r="A20" s="412">
        <v>19</v>
      </c>
      <c r="B20" s="413" t="s">
        <v>442</v>
      </c>
      <c r="C20" s="413" t="s">
        <v>493</v>
      </c>
      <c r="D20" s="413" t="s">
        <v>4144</v>
      </c>
      <c r="G20" s="412" t="s">
        <v>494</v>
      </c>
      <c r="H20" s="412">
        <v>34400</v>
      </c>
      <c r="I20" s="413" t="s">
        <v>495</v>
      </c>
    </row>
    <row r="21" spans="1:9">
      <c r="A21" s="412">
        <v>20</v>
      </c>
      <c r="B21" s="413" t="s">
        <v>442</v>
      </c>
      <c r="C21" s="413" t="s">
        <v>496</v>
      </c>
      <c r="D21" s="413" t="s">
        <v>4145</v>
      </c>
    </row>
    <row r="22" spans="1:9">
      <c r="A22" s="412">
        <v>21</v>
      </c>
      <c r="B22" s="413" t="s">
        <v>444</v>
      </c>
      <c r="C22" s="413" t="s">
        <v>497</v>
      </c>
      <c r="D22" s="413" t="s">
        <v>498</v>
      </c>
      <c r="F22" s="412" t="s">
        <v>499</v>
      </c>
      <c r="G22" s="412" t="s">
        <v>500</v>
      </c>
      <c r="H22" s="412">
        <v>34920</v>
      </c>
      <c r="I22" s="413" t="s">
        <v>501</v>
      </c>
    </row>
    <row r="23" spans="1:9">
      <c r="A23" s="412">
        <v>22</v>
      </c>
      <c r="B23" s="413" t="s">
        <v>444</v>
      </c>
      <c r="C23" s="413" t="s">
        <v>502</v>
      </c>
      <c r="D23" s="413" t="s">
        <v>503</v>
      </c>
      <c r="E23" s="413" t="s">
        <v>504</v>
      </c>
      <c r="F23" s="412" t="s">
        <v>505</v>
      </c>
      <c r="G23" s="412" t="s">
        <v>506</v>
      </c>
      <c r="H23" s="412">
        <v>34670</v>
      </c>
      <c r="I23" s="413" t="s">
        <v>467</v>
      </c>
    </row>
    <row r="24" spans="1:9">
      <c r="A24" s="412">
        <v>23</v>
      </c>
      <c r="B24" s="413" t="s">
        <v>444</v>
      </c>
      <c r="C24" s="413" t="s">
        <v>507</v>
      </c>
      <c r="D24" s="413" t="s">
        <v>4146</v>
      </c>
      <c r="F24" s="412" t="s">
        <v>508</v>
      </c>
      <c r="G24" s="412" t="s">
        <v>509</v>
      </c>
      <c r="H24" s="412">
        <v>34730</v>
      </c>
      <c r="I24" s="413" t="s">
        <v>510</v>
      </c>
    </row>
    <row r="25" spans="1:9">
      <c r="A25" s="412">
        <v>24</v>
      </c>
      <c r="B25" s="413" t="s">
        <v>444</v>
      </c>
      <c r="C25" s="413" t="s">
        <v>511</v>
      </c>
      <c r="D25" s="413" t="s">
        <v>4147</v>
      </c>
      <c r="F25" s="412" t="s">
        <v>512</v>
      </c>
      <c r="G25" s="412" t="s">
        <v>513</v>
      </c>
      <c r="H25" s="412">
        <v>30300</v>
      </c>
      <c r="I25" s="413" t="s">
        <v>514</v>
      </c>
    </row>
    <row r="26" spans="1:9">
      <c r="A26" s="412">
        <v>25</v>
      </c>
      <c r="B26" s="413" t="s">
        <v>442</v>
      </c>
      <c r="C26" s="413" t="s">
        <v>515</v>
      </c>
      <c r="E26" s="413" t="s">
        <v>4148</v>
      </c>
      <c r="H26" s="412">
        <v>34160</v>
      </c>
      <c r="I26" s="413" t="s">
        <v>516</v>
      </c>
    </row>
    <row r="27" spans="1:9">
      <c r="A27" s="412">
        <v>26</v>
      </c>
      <c r="B27" s="413" t="s">
        <v>442</v>
      </c>
      <c r="C27" s="413" t="s">
        <v>517</v>
      </c>
      <c r="D27" s="413" t="s">
        <v>4149</v>
      </c>
      <c r="F27" s="412" t="s">
        <v>518</v>
      </c>
      <c r="G27" s="412" t="s">
        <v>519</v>
      </c>
      <c r="H27" s="412">
        <v>34130</v>
      </c>
      <c r="I27" s="413" t="s">
        <v>520</v>
      </c>
    </row>
    <row r="28" spans="1:9">
      <c r="A28" s="412">
        <v>27</v>
      </c>
      <c r="B28" s="413" t="s">
        <v>442</v>
      </c>
      <c r="C28" s="413" t="s">
        <v>521</v>
      </c>
      <c r="D28" s="413" t="s">
        <v>4150</v>
      </c>
      <c r="F28" s="412" t="s">
        <v>522</v>
      </c>
    </row>
    <row r="29" spans="1:9">
      <c r="A29" s="412">
        <v>28</v>
      </c>
      <c r="B29" s="413" t="s">
        <v>444</v>
      </c>
      <c r="C29" s="413" t="s">
        <v>523</v>
      </c>
      <c r="D29" s="413" t="s">
        <v>4151</v>
      </c>
      <c r="F29" s="412" t="s">
        <v>524</v>
      </c>
      <c r="G29" s="412" t="s">
        <v>525</v>
      </c>
      <c r="H29" s="412">
        <v>34440</v>
      </c>
      <c r="I29" s="413" t="s">
        <v>526</v>
      </c>
    </row>
    <row r="30" spans="1:9">
      <c r="A30" s="412">
        <v>29</v>
      </c>
      <c r="B30" s="413" t="s">
        <v>442</v>
      </c>
      <c r="C30" s="413" t="s">
        <v>527</v>
      </c>
      <c r="D30" s="413" t="s">
        <v>4152</v>
      </c>
      <c r="F30" s="412" t="s">
        <v>528</v>
      </c>
      <c r="G30" s="412" t="s">
        <v>529</v>
      </c>
      <c r="H30" s="412">
        <v>34970</v>
      </c>
      <c r="I30" s="413" t="s">
        <v>530</v>
      </c>
    </row>
    <row r="31" spans="1:9">
      <c r="A31" s="412">
        <v>30</v>
      </c>
      <c r="C31" s="413" t="s">
        <v>531</v>
      </c>
      <c r="E31" s="413" t="s">
        <v>4153</v>
      </c>
    </row>
    <row r="32" spans="1:9">
      <c r="A32" s="412">
        <v>31</v>
      </c>
      <c r="B32" s="413" t="s">
        <v>444</v>
      </c>
      <c r="C32" s="413" t="s">
        <v>532</v>
      </c>
      <c r="D32" s="413" t="s">
        <v>4154</v>
      </c>
      <c r="F32" s="412" t="s">
        <v>533</v>
      </c>
      <c r="G32" s="412" t="s">
        <v>534</v>
      </c>
      <c r="H32" s="412">
        <v>34670</v>
      </c>
      <c r="I32" s="413" t="s">
        <v>464</v>
      </c>
    </row>
    <row r="33" spans="1:9">
      <c r="A33" s="412">
        <v>32</v>
      </c>
      <c r="B33" s="413" t="s">
        <v>442</v>
      </c>
      <c r="C33" s="413" t="s">
        <v>535</v>
      </c>
      <c r="E33" s="413" t="s">
        <v>536</v>
      </c>
      <c r="G33" s="412" t="s">
        <v>537</v>
      </c>
      <c r="H33" s="412">
        <v>34400</v>
      </c>
      <c r="I33" s="413" t="s">
        <v>538</v>
      </c>
    </row>
    <row r="34" spans="1:9">
      <c r="A34" s="412">
        <v>33</v>
      </c>
      <c r="B34" s="413" t="s">
        <v>444</v>
      </c>
      <c r="C34" s="413" t="s">
        <v>539</v>
      </c>
      <c r="D34" s="413" t="s">
        <v>4155</v>
      </c>
      <c r="F34" s="412" t="s">
        <v>540</v>
      </c>
      <c r="G34" s="412" t="s">
        <v>541</v>
      </c>
      <c r="H34" s="412">
        <v>34670</v>
      </c>
      <c r="I34" s="413" t="s">
        <v>467</v>
      </c>
    </row>
    <row r="35" spans="1:9">
      <c r="A35" s="412">
        <v>34</v>
      </c>
      <c r="B35" s="413" t="s">
        <v>442</v>
      </c>
      <c r="C35" s="413" t="s">
        <v>542</v>
      </c>
      <c r="D35" s="413" t="s">
        <v>543</v>
      </c>
      <c r="F35" s="412" t="s">
        <v>544</v>
      </c>
      <c r="G35" s="412" t="s">
        <v>545</v>
      </c>
      <c r="H35" s="412">
        <v>34400</v>
      </c>
      <c r="I35" s="413" t="s">
        <v>546</v>
      </c>
    </row>
    <row r="36" spans="1:9">
      <c r="A36" s="412">
        <v>35</v>
      </c>
      <c r="C36" s="413" t="s">
        <v>547</v>
      </c>
      <c r="D36" s="413" t="s">
        <v>4156</v>
      </c>
    </row>
    <row r="37" spans="1:9">
      <c r="A37" s="412">
        <v>36</v>
      </c>
      <c r="C37" s="413" t="s">
        <v>548</v>
      </c>
      <c r="D37" s="413" t="s">
        <v>4157</v>
      </c>
    </row>
    <row r="38" spans="1:9">
      <c r="A38" s="412">
        <v>37</v>
      </c>
      <c r="B38" s="413" t="s">
        <v>442</v>
      </c>
      <c r="C38" s="413" t="s">
        <v>549</v>
      </c>
      <c r="D38" s="413" t="s">
        <v>4158</v>
      </c>
      <c r="F38" s="412" t="s">
        <v>550</v>
      </c>
      <c r="G38" s="412" t="s">
        <v>551</v>
      </c>
      <c r="H38" s="412">
        <v>34160</v>
      </c>
      <c r="I38" s="413" t="s">
        <v>552</v>
      </c>
    </row>
    <row r="39" spans="1:9">
      <c r="A39" s="412">
        <v>38</v>
      </c>
      <c r="B39" s="413" t="s">
        <v>442</v>
      </c>
      <c r="C39" s="413" t="s">
        <v>553</v>
      </c>
      <c r="D39" s="413" t="s">
        <v>4159</v>
      </c>
      <c r="E39" s="413" t="s">
        <v>4160</v>
      </c>
      <c r="G39" s="412" t="s">
        <v>554</v>
      </c>
      <c r="H39" s="412">
        <v>34000</v>
      </c>
      <c r="I39" s="413" t="s">
        <v>448</v>
      </c>
    </row>
    <row r="40" spans="1:9">
      <c r="A40" s="412">
        <v>39</v>
      </c>
      <c r="B40" s="413" t="s">
        <v>442</v>
      </c>
      <c r="C40" s="413" t="s">
        <v>555</v>
      </c>
      <c r="G40" s="412" t="s">
        <v>556</v>
      </c>
      <c r="H40" s="412">
        <v>30220</v>
      </c>
      <c r="I40" s="413" t="s">
        <v>557</v>
      </c>
    </row>
    <row r="41" spans="1:9">
      <c r="A41" s="412">
        <v>40</v>
      </c>
      <c r="B41" s="413" t="s">
        <v>444</v>
      </c>
      <c r="C41" s="413" t="s">
        <v>558</v>
      </c>
      <c r="D41" s="413" t="s">
        <v>559</v>
      </c>
      <c r="F41" s="412" t="s">
        <v>560</v>
      </c>
      <c r="G41" s="412" t="s">
        <v>561</v>
      </c>
      <c r="H41" s="412">
        <v>34800</v>
      </c>
      <c r="I41" s="413" t="s">
        <v>562</v>
      </c>
    </row>
    <row r="42" spans="1:9">
      <c r="A42" s="412">
        <v>41</v>
      </c>
      <c r="B42" s="413" t="s">
        <v>442</v>
      </c>
      <c r="C42" s="413" t="s">
        <v>563</v>
      </c>
      <c r="D42" s="413" t="s">
        <v>564</v>
      </c>
      <c r="F42" s="412" t="s">
        <v>565</v>
      </c>
      <c r="G42" s="412" t="s">
        <v>566</v>
      </c>
      <c r="H42" s="412">
        <v>34170</v>
      </c>
      <c r="I42" s="413" t="s">
        <v>567</v>
      </c>
    </row>
    <row r="43" spans="1:9">
      <c r="A43" s="412">
        <v>42</v>
      </c>
      <c r="B43" s="413" t="s">
        <v>442</v>
      </c>
      <c r="C43" s="413" t="s">
        <v>568</v>
      </c>
      <c r="D43" s="413" t="s">
        <v>569</v>
      </c>
      <c r="F43" s="412" t="s">
        <v>570</v>
      </c>
      <c r="G43" s="412" t="s">
        <v>571</v>
      </c>
      <c r="H43" s="412">
        <v>34730</v>
      </c>
      <c r="I43" s="413" t="s">
        <v>572</v>
      </c>
    </row>
    <row r="44" spans="1:9">
      <c r="A44" s="412">
        <v>43</v>
      </c>
      <c r="B44" s="413" t="s">
        <v>444</v>
      </c>
      <c r="C44" s="413" t="s">
        <v>573</v>
      </c>
      <c r="E44" s="413" t="s">
        <v>574</v>
      </c>
      <c r="F44" s="412" t="s">
        <v>575</v>
      </c>
      <c r="G44" s="412" t="s">
        <v>576</v>
      </c>
      <c r="H44" s="412">
        <v>34130</v>
      </c>
      <c r="I44" s="413" t="s">
        <v>451</v>
      </c>
    </row>
    <row r="45" spans="1:9">
      <c r="A45" s="412">
        <v>44</v>
      </c>
      <c r="B45" s="413" t="s">
        <v>442</v>
      </c>
      <c r="C45" s="413" t="s">
        <v>577</v>
      </c>
      <c r="D45" s="413" t="s">
        <v>4161</v>
      </c>
      <c r="F45" s="412" t="s">
        <v>578</v>
      </c>
      <c r="G45" s="412" t="s">
        <v>579</v>
      </c>
      <c r="H45" s="412">
        <v>30310</v>
      </c>
      <c r="I45" s="413" t="s">
        <v>580</v>
      </c>
    </row>
    <row r="46" spans="1:9">
      <c r="A46" s="412">
        <v>45</v>
      </c>
      <c r="B46" s="413" t="s">
        <v>442</v>
      </c>
      <c r="C46" s="413" t="s">
        <v>581</v>
      </c>
      <c r="D46" s="413" t="s">
        <v>4162</v>
      </c>
      <c r="F46" s="412" t="s">
        <v>582</v>
      </c>
      <c r="H46" s="412">
        <v>34170</v>
      </c>
      <c r="I46" s="413" t="s">
        <v>567</v>
      </c>
    </row>
    <row r="47" spans="1:9">
      <c r="A47" s="412">
        <v>46</v>
      </c>
      <c r="B47" s="413" t="s">
        <v>442</v>
      </c>
      <c r="C47" s="413" t="s">
        <v>583</v>
      </c>
      <c r="E47" s="413" t="s">
        <v>4163</v>
      </c>
      <c r="F47" s="412" t="s">
        <v>584</v>
      </c>
      <c r="G47" s="412" t="s">
        <v>585</v>
      </c>
      <c r="H47" s="412">
        <v>34160</v>
      </c>
      <c r="I47" s="413" t="s">
        <v>552</v>
      </c>
    </row>
    <row r="48" spans="1:9">
      <c r="A48" s="412">
        <v>47</v>
      </c>
      <c r="B48" s="413" t="s">
        <v>442</v>
      </c>
      <c r="C48" s="413" t="s">
        <v>586</v>
      </c>
      <c r="D48" s="413" t="s">
        <v>4164</v>
      </c>
      <c r="E48" s="413" t="s">
        <v>587</v>
      </c>
      <c r="F48" s="412" t="s">
        <v>533</v>
      </c>
      <c r="G48" s="412" t="s">
        <v>588</v>
      </c>
      <c r="H48" s="412">
        <v>34740</v>
      </c>
      <c r="I48" s="413" t="s">
        <v>589</v>
      </c>
    </row>
    <row r="49" spans="1:9">
      <c r="A49" s="412">
        <v>48</v>
      </c>
      <c r="B49" s="413" t="s">
        <v>442</v>
      </c>
      <c r="C49" s="413" t="s">
        <v>590</v>
      </c>
      <c r="D49" s="413" t="s">
        <v>4165</v>
      </c>
      <c r="G49" s="412" t="s">
        <v>591</v>
      </c>
      <c r="H49" s="412">
        <v>34000</v>
      </c>
      <c r="I49" s="413" t="s">
        <v>448</v>
      </c>
    </row>
    <row r="50" spans="1:9">
      <c r="A50" s="412">
        <v>49</v>
      </c>
      <c r="B50" s="413" t="s">
        <v>444</v>
      </c>
      <c r="C50" s="413" t="s">
        <v>592</v>
      </c>
      <c r="D50" s="413" t="s">
        <v>4166</v>
      </c>
      <c r="G50" s="412" t="s">
        <v>593</v>
      </c>
      <c r="H50" s="412">
        <v>34270</v>
      </c>
      <c r="I50" s="413" t="s">
        <v>594</v>
      </c>
    </row>
    <row r="51" spans="1:9">
      <c r="A51" s="412">
        <v>50</v>
      </c>
      <c r="B51" s="413" t="s">
        <v>444</v>
      </c>
      <c r="C51" s="413" t="s">
        <v>595</v>
      </c>
      <c r="G51" s="412" t="s">
        <v>596</v>
      </c>
      <c r="H51" s="412">
        <v>34000</v>
      </c>
      <c r="I51" s="413" t="s">
        <v>448</v>
      </c>
    </row>
    <row r="52" spans="1:9">
      <c r="A52" s="412">
        <v>51</v>
      </c>
      <c r="B52" s="413" t="s">
        <v>442</v>
      </c>
      <c r="C52" s="413" t="s">
        <v>597</v>
      </c>
      <c r="D52" s="413" t="s">
        <v>4167</v>
      </c>
      <c r="F52" s="412" t="s">
        <v>598</v>
      </c>
      <c r="G52" s="412" t="s">
        <v>599</v>
      </c>
      <c r="H52" s="412">
        <v>34670</v>
      </c>
      <c r="I52" s="413" t="s">
        <v>467</v>
      </c>
    </row>
    <row r="53" spans="1:9">
      <c r="A53" s="412">
        <v>52</v>
      </c>
      <c r="B53" s="413" t="s">
        <v>442</v>
      </c>
      <c r="C53" s="413" t="s">
        <v>600</v>
      </c>
      <c r="E53" s="413" t="s">
        <v>4168</v>
      </c>
      <c r="F53" s="412" t="s">
        <v>601</v>
      </c>
      <c r="G53" s="412" t="s">
        <v>602</v>
      </c>
      <c r="H53" s="412">
        <v>34130</v>
      </c>
      <c r="I53" s="413" t="s">
        <v>520</v>
      </c>
    </row>
    <row r="54" spans="1:9">
      <c r="A54" s="412">
        <v>53</v>
      </c>
      <c r="B54" s="413" t="s">
        <v>444</v>
      </c>
      <c r="C54" s="413" t="s">
        <v>603</v>
      </c>
      <c r="D54" s="413" t="s">
        <v>4169</v>
      </c>
      <c r="F54" s="412" t="s">
        <v>604</v>
      </c>
      <c r="G54" s="412" t="s">
        <v>605</v>
      </c>
      <c r="H54" s="412">
        <v>34670</v>
      </c>
      <c r="I54" s="413" t="s">
        <v>467</v>
      </c>
    </row>
    <row r="55" spans="1:9">
      <c r="A55" s="412">
        <v>54</v>
      </c>
      <c r="B55" s="413" t="s">
        <v>442</v>
      </c>
      <c r="C55" s="413" t="s">
        <v>606</v>
      </c>
      <c r="G55" s="412" t="s">
        <v>607</v>
      </c>
      <c r="H55" s="412">
        <v>34160</v>
      </c>
      <c r="I55" s="413" t="s">
        <v>552</v>
      </c>
    </row>
    <row r="56" spans="1:9">
      <c r="A56" s="412">
        <v>55</v>
      </c>
      <c r="B56" s="413" t="s">
        <v>442</v>
      </c>
      <c r="C56" s="413" t="s">
        <v>608</v>
      </c>
      <c r="D56" s="413" t="s">
        <v>4170</v>
      </c>
      <c r="E56" s="413" t="s">
        <v>4171</v>
      </c>
      <c r="F56" s="412" t="s">
        <v>609</v>
      </c>
      <c r="G56" s="412" t="s">
        <v>610</v>
      </c>
      <c r="H56" s="412" t="s">
        <v>4143</v>
      </c>
      <c r="I56" s="413" t="s">
        <v>492</v>
      </c>
    </row>
    <row r="57" spans="1:9">
      <c r="A57" s="412">
        <v>56</v>
      </c>
      <c r="B57" s="413" t="s">
        <v>442</v>
      </c>
      <c r="C57" s="413" t="s">
        <v>611</v>
      </c>
      <c r="E57" s="413" t="s">
        <v>612</v>
      </c>
      <c r="F57" s="412" t="s">
        <v>613</v>
      </c>
      <c r="G57" s="412" t="s">
        <v>614</v>
      </c>
      <c r="H57" s="412">
        <v>34790</v>
      </c>
      <c r="I57" s="413" t="s">
        <v>615</v>
      </c>
    </row>
    <row r="58" spans="1:9">
      <c r="A58" s="412">
        <v>57</v>
      </c>
      <c r="B58" s="413" t="s">
        <v>442</v>
      </c>
      <c r="C58" s="413" t="s">
        <v>616</v>
      </c>
      <c r="D58" s="413" t="s">
        <v>4172</v>
      </c>
      <c r="G58" s="412" t="s">
        <v>617</v>
      </c>
      <c r="H58" s="412">
        <v>34160</v>
      </c>
      <c r="I58" s="413" t="s">
        <v>516</v>
      </c>
    </row>
    <row r="59" spans="1:9">
      <c r="A59" s="412">
        <v>58</v>
      </c>
      <c r="B59" s="413" t="s">
        <v>442</v>
      </c>
      <c r="C59" s="413" t="s">
        <v>618</v>
      </c>
      <c r="D59" s="413" t="s">
        <v>4173</v>
      </c>
    </row>
    <row r="60" spans="1:9">
      <c r="A60" s="412">
        <v>59</v>
      </c>
      <c r="B60" s="413" t="s">
        <v>442</v>
      </c>
      <c r="C60" s="413" t="s">
        <v>618</v>
      </c>
      <c r="D60" s="413" t="s">
        <v>4174</v>
      </c>
      <c r="E60" s="413" t="s">
        <v>4175</v>
      </c>
      <c r="G60" s="412" t="s">
        <v>619</v>
      </c>
      <c r="I60" s="413" t="s">
        <v>620</v>
      </c>
    </row>
    <row r="61" spans="1:9">
      <c r="A61" s="412">
        <v>60</v>
      </c>
      <c r="B61" s="413" t="s">
        <v>442</v>
      </c>
      <c r="C61" s="413" t="s">
        <v>618</v>
      </c>
      <c r="D61" s="413" t="s">
        <v>4176</v>
      </c>
    </row>
    <row r="62" spans="1:9">
      <c r="A62" s="412">
        <v>61</v>
      </c>
      <c r="B62" s="413" t="s">
        <v>442</v>
      </c>
      <c r="C62" s="413" t="s">
        <v>621</v>
      </c>
      <c r="D62" s="413" t="s">
        <v>4177</v>
      </c>
      <c r="F62" s="412" t="s">
        <v>622</v>
      </c>
      <c r="G62" s="412" t="s">
        <v>623</v>
      </c>
      <c r="H62" s="412">
        <v>34830</v>
      </c>
      <c r="I62" s="413" t="s">
        <v>624</v>
      </c>
    </row>
    <row r="63" spans="1:9">
      <c r="A63" s="412">
        <v>62</v>
      </c>
      <c r="B63" s="413" t="s">
        <v>444</v>
      </c>
      <c r="C63" s="413" t="s">
        <v>625</v>
      </c>
      <c r="D63" s="413" t="s">
        <v>4178</v>
      </c>
      <c r="F63" s="412" t="s">
        <v>626</v>
      </c>
      <c r="G63" s="412" t="s">
        <v>627</v>
      </c>
      <c r="H63" s="412">
        <v>34670</v>
      </c>
      <c r="I63" s="413" t="s">
        <v>467</v>
      </c>
    </row>
    <row r="64" spans="1:9">
      <c r="A64" s="412">
        <v>63</v>
      </c>
      <c r="B64" s="413" t="s">
        <v>444</v>
      </c>
      <c r="C64" s="413" t="s">
        <v>628</v>
      </c>
      <c r="E64" s="413" t="s">
        <v>4179</v>
      </c>
    </row>
    <row r="65" spans="1:9">
      <c r="A65" s="412">
        <v>64</v>
      </c>
      <c r="B65" s="413" t="s">
        <v>444</v>
      </c>
      <c r="C65" s="413" t="s">
        <v>629</v>
      </c>
      <c r="D65" s="413" t="s">
        <v>4180</v>
      </c>
    </row>
    <row r="66" spans="1:9">
      <c r="A66" s="412">
        <v>65</v>
      </c>
      <c r="B66" s="413" t="s">
        <v>442</v>
      </c>
      <c r="C66" s="413" t="s">
        <v>630</v>
      </c>
      <c r="D66" s="413" t="s">
        <v>631</v>
      </c>
      <c r="F66" s="412" t="s">
        <v>632</v>
      </c>
      <c r="G66" s="412" t="s">
        <v>633</v>
      </c>
      <c r="H66" s="412">
        <v>34670</v>
      </c>
      <c r="I66" s="413" t="s">
        <v>467</v>
      </c>
    </row>
    <row r="67" spans="1:9">
      <c r="A67" s="412">
        <v>66</v>
      </c>
      <c r="B67" s="413" t="s">
        <v>442</v>
      </c>
      <c r="C67" s="413" t="s">
        <v>634</v>
      </c>
      <c r="D67" s="413" t="s">
        <v>4181</v>
      </c>
      <c r="F67" s="412" t="s">
        <v>635</v>
      </c>
      <c r="H67" s="412">
        <v>34130</v>
      </c>
      <c r="I67" s="413" t="s">
        <v>636</v>
      </c>
    </row>
    <row r="68" spans="1:9">
      <c r="A68" s="412">
        <v>67</v>
      </c>
      <c r="B68" s="413" t="s">
        <v>442</v>
      </c>
      <c r="C68" s="413" t="s">
        <v>637</v>
      </c>
      <c r="E68" s="413" t="s">
        <v>4182</v>
      </c>
      <c r="G68" s="412" t="s">
        <v>638</v>
      </c>
      <c r="H68" s="412">
        <v>34670</v>
      </c>
      <c r="I68" s="413" t="s">
        <v>639</v>
      </c>
    </row>
    <row r="69" spans="1:9">
      <c r="A69" s="412">
        <v>68</v>
      </c>
      <c r="B69" s="413" t="s">
        <v>444</v>
      </c>
      <c r="C69" s="413" t="s">
        <v>640</v>
      </c>
      <c r="G69" s="412" t="s">
        <v>641</v>
      </c>
      <c r="H69" s="412">
        <v>34400</v>
      </c>
      <c r="I69" s="413" t="s">
        <v>546</v>
      </c>
    </row>
    <row r="70" spans="1:9">
      <c r="A70" s="412">
        <v>69</v>
      </c>
      <c r="B70" s="413" t="s">
        <v>444</v>
      </c>
      <c r="C70" s="413" t="s">
        <v>642</v>
      </c>
      <c r="D70" s="413" t="s">
        <v>4183</v>
      </c>
      <c r="F70" s="412" t="s">
        <v>643</v>
      </c>
    </row>
    <row r="71" spans="1:9">
      <c r="A71" s="412">
        <v>70</v>
      </c>
      <c r="B71" s="413" t="s">
        <v>442</v>
      </c>
      <c r="C71" s="413" t="s">
        <v>644</v>
      </c>
      <c r="D71" s="413" t="s">
        <v>4184</v>
      </c>
      <c r="G71" s="412" t="s">
        <v>645</v>
      </c>
      <c r="I71" s="413" t="s">
        <v>482</v>
      </c>
    </row>
    <row r="72" spans="1:9">
      <c r="A72" s="412">
        <v>71</v>
      </c>
      <c r="B72" s="413" t="s">
        <v>442</v>
      </c>
      <c r="C72" s="413" t="s">
        <v>646</v>
      </c>
      <c r="H72" s="412">
        <v>30660</v>
      </c>
      <c r="I72" s="413" t="s">
        <v>647</v>
      </c>
    </row>
    <row r="73" spans="1:9">
      <c r="A73" s="412">
        <v>72</v>
      </c>
      <c r="B73" s="413" t="s">
        <v>444</v>
      </c>
      <c r="C73" s="413" t="s">
        <v>648</v>
      </c>
      <c r="D73" s="413" t="s">
        <v>4185</v>
      </c>
      <c r="F73" s="412" t="s">
        <v>649</v>
      </c>
      <c r="G73" s="412" t="s">
        <v>650</v>
      </c>
      <c r="H73" s="412">
        <v>34970</v>
      </c>
      <c r="I73" s="413" t="s">
        <v>530</v>
      </c>
    </row>
    <row r="74" spans="1:9">
      <c r="A74" s="412">
        <v>73</v>
      </c>
      <c r="B74" s="413" t="s">
        <v>442</v>
      </c>
      <c r="C74" s="413" t="s">
        <v>651</v>
      </c>
      <c r="E74" s="413" t="s">
        <v>652</v>
      </c>
      <c r="F74" s="412" t="s">
        <v>533</v>
      </c>
      <c r="G74" s="412" t="s">
        <v>653</v>
      </c>
      <c r="H74" s="412">
        <v>34670</v>
      </c>
      <c r="I74" s="413" t="s">
        <v>464</v>
      </c>
    </row>
    <row r="75" spans="1:9">
      <c r="A75" s="412">
        <v>74</v>
      </c>
      <c r="B75" s="413" t="s">
        <v>442</v>
      </c>
      <c r="C75" s="413" t="s">
        <v>654</v>
      </c>
      <c r="D75" s="413" t="s">
        <v>655</v>
      </c>
    </row>
    <row r="76" spans="1:9">
      <c r="A76" s="412">
        <v>75</v>
      </c>
      <c r="B76" s="413" t="s">
        <v>444</v>
      </c>
      <c r="C76" s="413" t="s">
        <v>656</v>
      </c>
      <c r="G76" s="412" t="s">
        <v>657</v>
      </c>
      <c r="H76" s="412">
        <v>34670</v>
      </c>
      <c r="I76" s="413" t="s">
        <v>467</v>
      </c>
    </row>
    <row r="77" spans="1:9">
      <c r="A77" s="412">
        <v>76</v>
      </c>
      <c r="B77" s="413" t="s">
        <v>442</v>
      </c>
      <c r="C77" s="413" t="s">
        <v>658</v>
      </c>
      <c r="D77" s="413" t="s">
        <v>4186</v>
      </c>
      <c r="F77" s="412" t="s">
        <v>659</v>
      </c>
      <c r="G77" s="412" t="s">
        <v>660</v>
      </c>
      <c r="H77" s="412">
        <v>34670</v>
      </c>
      <c r="I77" s="413" t="s">
        <v>467</v>
      </c>
    </row>
    <row r="78" spans="1:9">
      <c r="A78" s="412">
        <v>77</v>
      </c>
      <c r="B78" s="413" t="s">
        <v>442</v>
      </c>
      <c r="C78" s="413" t="s">
        <v>661</v>
      </c>
      <c r="E78" s="413" t="s">
        <v>4187</v>
      </c>
    </row>
    <row r="79" spans="1:9">
      <c r="A79" s="412">
        <v>78</v>
      </c>
      <c r="B79" s="413" t="s">
        <v>444</v>
      </c>
      <c r="C79" s="413" t="s">
        <v>662</v>
      </c>
      <c r="D79" s="413" t="s">
        <v>4188</v>
      </c>
    </row>
    <row r="80" spans="1:9">
      <c r="A80" s="412">
        <v>79</v>
      </c>
      <c r="B80" s="413" t="s">
        <v>444</v>
      </c>
      <c r="C80" s="413" t="s">
        <v>663</v>
      </c>
      <c r="D80" s="413" t="s">
        <v>4189</v>
      </c>
      <c r="H80" s="412">
        <v>34670</v>
      </c>
      <c r="I80" s="413" t="s">
        <v>639</v>
      </c>
    </row>
    <row r="81" spans="1:9">
      <c r="A81" s="412">
        <v>80</v>
      </c>
      <c r="B81" s="413" t="s">
        <v>442</v>
      </c>
      <c r="C81" s="413" t="s">
        <v>664</v>
      </c>
      <c r="D81" s="413" t="s">
        <v>4190</v>
      </c>
      <c r="G81" s="412" t="s">
        <v>665</v>
      </c>
      <c r="H81" s="412">
        <v>34670</v>
      </c>
      <c r="I81" s="413" t="s">
        <v>464</v>
      </c>
    </row>
    <row r="82" spans="1:9">
      <c r="A82" s="412">
        <v>81</v>
      </c>
      <c r="B82" s="413" t="s">
        <v>442</v>
      </c>
      <c r="C82" s="413" t="s">
        <v>666</v>
      </c>
      <c r="E82" s="413" t="s">
        <v>667</v>
      </c>
      <c r="F82" s="412" t="s">
        <v>668</v>
      </c>
      <c r="G82" s="412" t="s">
        <v>669</v>
      </c>
      <c r="H82" s="412">
        <v>34400</v>
      </c>
      <c r="I82" s="413" t="s">
        <v>495</v>
      </c>
    </row>
    <row r="83" spans="1:9">
      <c r="A83" s="412">
        <v>82</v>
      </c>
      <c r="B83" s="413" t="s">
        <v>442</v>
      </c>
      <c r="C83" s="413" t="s">
        <v>670</v>
      </c>
      <c r="E83" s="413" t="s">
        <v>671</v>
      </c>
      <c r="F83" s="412" t="s">
        <v>533</v>
      </c>
      <c r="G83" s="412" t="s">
        <v>672</v>
      </c>
      <c r="H83" s="412">
        <v>34160</v>
      </c>
      <c r="I83" s="413" t="s">
        <v>552</v>
      </c>
    </row>
    <row r="84" spans="1:9">
      <c r="A84" s="412">
        <v>83</v>
      </c>
      <c r="B84" s="413" t="s">
        <v>673</v>
      </c>
      <c r="C84" s="413" t="s">
        <v>674</v>
      </c>
      <c r="F84" s="412" t="s">
        <v>675</v>
      </c>
    </row>
    <row r="85" spans="1:9">
      <c r="A85" s="412">
        <v>84</v>
      </c>
      <c r="B85" s="413" t="s">
        <v>442</v>
      </c>
      <c r="C85" s="413" t="s">
        <v>676</v>
      </c>
      <c r="D85" s="413" t="s">
        <v>4191</v>
      </c>
      <c r="E85" s="413" t="s">
        <v>4192</v>
      </c>
      <c r="G85" s="412" t="s">
        <v>677</v>
      </c>
      <c r="H85" s="412">
        <v>34160</v>
      </c>
      <c r="I85" s="413" t="s">
        <v>678</v>
      </c>
    </row>
    <row r="86" spans="1:9">
      <c r="A86" s="412">
        <v>85</v>
      </c>
      <c r="B86" s="413" t="s">
        <v>442</v>
      </c>
      <c r="C86" s="413" t="s">
        <v>679</v>
      </c>
      <c r="D86" s="413" t="s">
        <v>4193</v>
      </c>
      <c r="E86" s="413" t="s">
        <v>4194</v>
      </c>
      <c r="G86" s="412" t="s">
        <v>680</v>
      </c>
      <c r="H86" s="412">
        <v>34670</v>
      </c>
      <c r="I86" s="413" t="s">
        <v>467</v>
      </c>
    </row>
    <row r="87" spans="1:9">
      <c r="A87" s="412">
        <v>86</v>
      </c>
      <c r="B87" s="413" t="s">
        <v>442</v>
      </c>
      <c r="C87" s="413" t="s">
        <v>681</v>
      </c>
      <c r="D87" s="413" t="s">
        <v>4195</v>
      </c>
      <c r="F87" s="412" t="s">
        <v>682</v>
      </c>
      <c r="H87" s="412">
        <v>34130</v>
      </c>
      <c r="I87" s="413" t="s">
        <v>451</v>
      </c>
    </row>
    <row r="88" spans="1:9">
      <c r="A88" s="412">
        <v>87</v>
      </c>
      <c r="B88" s="413" t="s">
        <v>444</v>
      </c>
      <c r="C88" s="413" t="s">
        <v>683</v>
      </c>
      <c r="E88" s="413" t="s">
        <v>4196</v>
      </c>
    </row>
    <row r="89" spans="1:9">
      <c r="A89" s="412">
        <v>88</v>
      </c>
      <c r="B89" s="413" t="s">
        <v>442</v>
      </c>
      <c r="C89" s="413" t="s">
        <v>684</v>
      </c>
      <c r="E89" s="413" t="s">
        <v>685</v>
      </c>
      <c r="F89" s="412" t="s">
        <v>686</v>
      </c>
      <c r="G89" s="412" t="s">
        <v>687</v>
      </c>
      <c r="H89" s="412">
        <v>34670</v>
      </c>
      <c r="I89" s="413" t="s">
        <v>467</v>
      </c>
    </row>
    <row r="90" spans="1:9">
      <c r="A90" s="412">
        <v>89</v>
      </c>
      <c r="B90" s="413" t="s">
        <v>442</v>
      </c>
      <c r="C90" s="413" t="s">
        <v>688</v>
      </c>
      <c r="D90" s="413" t="s">
        <v>4197</v>
      </c>
      <c r="G90" s="412" t="s">
        <v>689</v>
      </c>
      <c r="H90" s="412">
        <v>34160</v>
      </c>
      <c r="I90" s="413" t="s">
        <v>552</v>
      </c>
    </row>
    <row r="91" spans="1:9">
      <c r="A91" s="412">
        <v>90</v>
      </c>
      <c r="B91" s="413" t="s">
        <v>442</v>
      </c>
      <c r="C91" s="413" t="s">
        <v>690</v>
      </c>
      <c r="D91" s="413" t="s">
        <v>691</v>
      </c>
      <c r="E91" s="413" t="s">
        <v>4198</v>
      </c>
      <c r="F91" s="412" t="s">
        <v>692</v>
      </c>
      <c r="G91" s="412" t="s">
        <v>693</v>
      </c>
      <c r="H91" s="412">
        <v>34670</v>
      </c>
      <c r="I91" s="413" t="s">
        <v>467</v>
      </c>
    </row>
    <row r="92" spans="1:9">
      <c r="A92" s="412">
        <v>91</v>
      </c>
      <c r="B92" s="413" t="s">
        <v>442</v>
      </c>
      <c r="C92" s="413" t="s">
        <v>694</v>
      </c>
      <c r="D92" s="413" t="s">
        <v>691</v>
      </c>
      <c r="G92" s="412" t="s">
        <v>695</v>
      </c>
    </row>
    <row r="93" spans="1:9">
      <c r="A93" s="412">
        <v>92</v>
      </c>
      <c r="B93" s="413" t="s">
        <v>442</v>
      </c>
      <c r="C93" s="413" t="s">
        <v>696</v>
      </c>
      <c r="D93" s="413" t="s">
        <v>697</v>
      </c>
      <c r="E93" s="413" t="s">
        <v>698</v>
      </c>
      <c r="G93" s="412" t="s">
        <v>699</v>
      </c>
      <c r="H93" s="412">
        <v>34000</v>
      </c>
      <c r="I93" s="413" t="s">
        <v>448</v>
      </c>
    </row>
    <row r="94" spans="1:9">
      <c r="A94" s="412">
        <v>93</v>
      </c>
      <c r="B94" s="413" t="s">
        <v>444</v>
      </c>
      <c r="C94" s="413" t="s">
        <v>700</v>
      </c>
      <c r="D94" s="413" t="s">
        <v>4199</v>
      </c>
      <c r="F94" s="412" t="s">
        <v>701</v>
      </c>
      <c r="H94" s="412">
        <v>34670</v>
      </c>
      <c r="I94" s="413" t="s">
        <v>464</v>
      </c>
    </row>
    <row r="95" spans="1:9">
      <c r="A95" s="412">
        <v>94</v>
      </c>
      <c r="B95" s="413" t="s">
        <v>444</v>
      </c>
      <c r="C95" s="413" t="s">
        <v>702</v>
      </c>
      <c r="D95" s="413" t="s">
        <v>4200</v>
      </c>
      <c r="E95" s="413" t="s">
        <v>4201</v>
      </c>
      <c r="G95" s="412" t="s">
        <v>703</v>
      </c>
      <c r="H95" s="412">
        <v>34400</v>
      </c>
      <c r="I95" s="413" t="s">
        <v>704</v>
      </c>
    </row>
    <row r="96" spans="1:9">
      <c r="A96" s="412">
        <v>95</v>
      </c>
      <c r="B96" s="413" t="s">
        <v>442</v>
      </c>
      <c r="C96" s="413" t="s">
        <v>705</v>
      </c>
      <c r="D96" s="413" t="s">
        <v>4202</v>
      </c>
      <c r="G96" s="412" t="s">
        <v>706</v>
      </c>
      <c r="H96" s="412">
        <v>34400</v>
      </c>
      <c r="I96" s="413" t="s">
        <v>707</v>
      </c>
    </row>
    <row r="97" spans="1:9">
      <c r="A97" s="412">
        <v>96</v>
      </c>
      <c r="B97" s="413" t="s">
        <v>444</v>
      </c>
      <c r="C97" s="413" t="s">
        <v>708</v>
      </c>
      <c r="D97" s="413" t="s">
        <v>4203</v>
      </c>
      <c r="G97" s="412" t="s">
        <v>709</v>
      </c>
      <c r="H97" s="412">
        <v>34670</v>
      </c>
      <c r="I97" s="413" t="s">
        <v>467</v>
      </c>
    </row>
    <row r="98" spans="1:9">
      <c r="A98" s="412">
        <v>97</v>
      </c>
      <c r="B98" s="413" t="s">
        <v>442</v>
      </c>
      <c r="C98" s="413" t="s">
        <v>710</v>
      </c>
      <c r="D98" s="413" t="s">
        <v>711</v>
      </c>
      <c r="G98" s="412" t="s">
        <v>712</v>
      </c>
      <c r="H98" s="412">
        <v>34130</v>
      </c>
      <c r="I98" s="413" t="s">
        <v>713</v>
      </c>
    </row>
    <row r="99" spans="1:9">
      <c r="A99" s="412">
        <v>98</v>
      </c>
      <c r="B99" s="413" t="s">
        <v>442</v>
      </c>
      <c r="C99" s="413" t="s">
        <v>714</v>
      </c>
      <c r="D99" s="413" t="s">
        <v>715</v>
      </c>
      <c r="F99" s="412" t="s">
        <v>716</v>
      </c>
      <c r="G99" s="412" t="s">
        <v>717</v>
      </c>
      <c r="H99" s="412">
        <v>34670</v>
      </c>
      <c r="I99" s="413" t="s">
        <v>467</v>
      </c>
    </row>
    <row r="100" spans="1:9">
      <c r="A100" s="412">
        <v>99</v>
      </c>
      <c r="B100" s="413" t="s">
        <v>442</v>
      </c>
      <c r="C100" s="413" t="s">
        <v>718</v>
      </c>
      <c r="H100" s="412">
        <v>34470</v>
      </c>
      <c r="I100" s="413" t="s">
        <v>719</v>
      </c>
    </row>
    <row r="101" spans="1:9">
      <c r="A101" s="412">
        <v>100</v>
      </c>
      <c r="B101" s="413" t="s">
        <v>442</v>
      </c>
      <c r="C101" s="413" t="s">
        <v>720</v>
      </c>
      <c r="D101" s="413" t="s">
        <v>721</v>
      </c>
      <c r="F101" s="412" t="s">
        <v>722</v>
      </c>
      <c r="G101" s="412" t="s">
        <v>723</v>
      </c>
      <c r="H101" s="412">
        <v>34670</v>
      </c>
      <c r="I101" s="413" t="s">
        <v>464</v>
      </c>
    </row>
    <row r="102" spans="1:9">
      <c r="A102" s="412">
        <v>101</v>
      </c>
      <c r="B102" s="413" t="s">
        <v>444</v>
      </c>
      <c r="C102" s="413" t="s">
        <v>724</v>
      </c>
      <c r="E102" s="413">
        <v>3467733658</v>
      </c>
      <c r="F102" s="412" t="s">
        <v>725</v>
      </c>
      <c r="G102" s="412" t="s">
        <v>726</v>
      </c>
      <c r="H102" s="412">
        <v>34440</v>
      </c>
      <c r="I102" s="413" t="s">
        <v>526</v>
      </c>
    </row>
    <row r="103" spans="1:9">
      <c r="A103" s="412">
        <v>102</v>
      </c>
      <c r="B103" s="413" t="s">
        <v>444</v>
      </c>
      <c r="C103" s="413" t="s">
        <v>727</v>
      </c>
      <c r="E103" s="413" t="s">
        <v>4204</v>
      </c>
      <c r="F103" s="412" t="s">
        <v>728</v>
      </c>
      <c r="H103" s="412">
        <v>34670</v>
      </c>
      <c r="I103" s="413" t="s">
        <v>639</v>
      </c>
    </row>
    <row r="104" spans="1:9">
      <c r="A104" s="412">
        <v>103</v>
      </c>
      <c r="C104" s="413" t="s">
        <v>729</v>
      </c>
      <c r="D104" s="413" t="s">
        <v>730</v>
      </c>
      <c r="E104" s="413" t="s">
        <v>4205</v>
      </c>
      <c r="F104" s="412" t="s">
        <v>731</v>
      </c>
      <c r="G104" s="412" t="s">
        <v>732</v>
      </c>
      <c r="H104" s="412">
        <v>34980</v>
      </c>
      <c r="I104" s="413" t="s">
        <v>733</v>
      </c>
    </row>
    <row r="105" spans="1:9">
      <c r="A105" s="412">
        <v>104</v>
      </c>
      <c r="B105" s="413" t="s">
        <v>442</v>
      </c>
      <c r="C105" s="413" t="s">
        <v>734</v>
      </c>
      <c r="D105" s="413" t="s">
        <v>4206</v>
      </c>
      <c r="E105" s="413" t="s">
        <v>735</v>
      </c>
      <c r="F105" s="412" t="s">
        <v>728</v>
      </c>
      <c r="G105" s="412" t="s">
        <v>736</v>
      </c>
      <c r="H105" s="412">
        <v>34670</v>
      </c>
      <c r="I105" s="413" t="s">
        <v>464</v>
      </c>
    </row>
    <row r="106" spans="1:9">
      <c r="A106" s="412">
        <v>105</v>
      </c>
      <c r="B106" s="413" t="s">
        <v>444</v>
      </c>
      <c r="C106" s="413" t="s">
        <v>737</v>
      </c>
      <c r="G106" s="412" t="s">
        <v>738</v>
      </c>
      <c r="H106" s="412">
        <v>34670</v>
      </c>
      <c r="I106" s="413" t="s">
        <v>467</v>
      </c>
    </row>
    <row r="107" spans="1:9">
      <c r="A107" s="412">
        <v>106</v>
      </c>
      <c r="B107" s="413" t="s">
        <v>442</v>
      </c>
      <c r="C107" s="413" t="s">
        <v>739</v>
      </c>
      <c r="D107" s="413" t="s">
        <v>740</v>
      </c>
      <c r="F107" s="412" t="s">
        <v>741</v>
      </c>
      <c r="H107" s="412">
        <v>34790</v>
      </c>
      <c r="I107" s="413" t="s">
        <v>615</v>
      </c>
    </row>
    <row r="108" spans="1:9">
      <c r="A108" s="412">
        <v>107</v>
      </c>
      <c r="B108" s="413" t="s">
        <v>442</v>
      </c>
      <c r="C108" s="413" t="s">
        <v>742</v>
      </c>
      <c r="D108" s="413" t="s">
        <v>4207</v>
      </c>
      <c r="F108" s="412" t="s">
        <v>743</v>
      </c>
      <c r="G108" s="412" t="s">
        <v>744</v>
      </c>
      <c r="H108" s="412">
        <v>34670</v>
      </c>
      <c r="I108" s="413" t="s">
        <v>639</v>
      </c>
    </row>
    <row r="109" spans="1:9">
      <c r="A109" s="412">
        <v>108</v>
      </c>
      <c r="B109" s="413" t="s">
        <v>442</v>
      </c>
      <c r="C109" s="413" t="s">
        <v>745</v>
      </c>
      <c r="D109" s="413" t="s">
        <v>4208</v>
      </c>
      <c r="F109" s="412" t="s">
        <v>746</v>
      </c>
      <c r="H109" s="412">
        <v>34340</v>
      </c>
      <c r="I109" s="413" t="s">
        <v>458</v>
      </c>
    </row>
    <row r="110" spans="1:9">
      <c r="A110" s="412">
        <v>109</v>
      </c>
      <c r="B110" s="413" t="s">
        <v>444</v>
      </c>
      <c r="C110" s="413" t="s">
        <v>747</v>
      </c>
      <c r="G110" s="412" t="s">
        <v>748</v>
      </c>
      <c r="H110" s="412">
        <v>34130</v>
      </c>
      <c r="I110" s="413" t="s">
        <v>733</v>
      </c>
    </row>
    <row r="111" spans="1:9">
      <c r="A111" s="412">
        <v>110</v>
      </c>
      <c r="B111" s="413" t="s">
        <v>442</v>
      </c>
      <c r="C111" s="413" t="s">
        <v>749</v>
      </c>
      <c r="D111" s="413" t="s">
        <v>4209</v>
      </c>
      <c r="F111" s="412" t="s">
        <v>750</v>
      </c>
      <c r="G111" s="412" t="s">
        <v>751</v>
      </c>
      <c r="H111" s="412">
        <v>30220</v>
      </c>
      <c r="I111" s="413" t="s">
        <v>752</v>
      </c>
    </row>
    <row r="112" spans="1:9">
      <c r="A112" s="412">
        <v>111</v>
      </c>
      <c r="B112" s="413" t="s">
        <v>442</v>
      </c>
      <c r="C112" s="413" t="s">
        <v>753</v>
      </c>
      <c r="D112" s="413" t="s">
        <v>4210</v>
      </c>
      <c r="F112" s="412" t="s">
        <v>754</v>
      </c>
      <c r="G112" s="412" t="s">
        <v>755</v>
      </c>
      <c r="H112" s="412">
        <v>34400</v>
      </c>
      <c r="I112" s="413" t="s">
        <v>495</v>
      </c>
    </row>
    <row r="113" spans="1:9">
      <c r="A113" s="412">
        <v>112</v>
      </c>
      <c r="B113" s="413" t="s">
        <v>442</v>
      </c>
      <c r="C113" s="413" t="s">
        <v>756</v>
      </c>
      <c r="E113" s="413" t="s">
        <v>4156</v>
      </c>
      <c r="F113" s="412" t="s">
        <v>757</v>
      </c>
      <c r="H113" s="412">
        <v>34160</v>
      </c>
      <c r="I113" s="413" t="s">
        <v>552</v>
      </c>
    </row>
    <row r="114" spans="1:9">
      <c r="A114" s="412">
        <v>113</v>
      </c>
      <c r="B114" s="413" t="s">
        <v>442</v>
      </c>
      <c r="C114" s="413" t="s">
        <v>758</v>
      </c>
      <c r="D114" s="413" t="s">
        <v>759</v>
      </c>
      <c r="E114" s="413" t="s">
        <v>760</v>
      </c>
      <c r="F114" s="412" t="s">
        <v>761</v>
      </c>
      <c r="G114" s="412" t="s">
        <v>762</v>
      </c>
      <c r="H114" s="412">
        <v>34740</v>
      </c>
      <c r="I114" s="413" t="s">
        <v>589</v>
      </c>
    </row>
    <row r="115" spans="1:9">
      <c r="A115" s="412">
        <v>114</v>
      </c>
      <c r="B115" s="413" t="s">
        <v>442</v>
      </c>
      <c r="C115" s="413" t="s">
        <v>763</v>
      </c>
      <c r="D115" s="413" t="s">
        <v>4211</v>
      </c>
      <c r="H115" s="412">
        <v>34750</v>
      </c>
      <c r="I115" s="413" t="s">
        <v>764</v>
      </c>
    </row>
    <row r="116" spans="1:9">
      <c r="A116" s="412">
        <v>115</v>
      </c>
      <c r="B116" s="413" t="s">
        <v>442</v>
      </c>
      <c r="C116" s="413" t="s">
        <v>765</v>
      </c>
      <c r="D116" s="413" t="s">
        <v>4211</v>
      </c>
      <c r="F116" s="412" t="s">
        <v>766</v>
      </c>
      <c r="G116" s="412" t="s">
        <v>767</v>
      </c>
      <c r="H116" s="412">
        <v>34750</v>
      </c>
      <c r="I116" s="413" t="s">
        <v>764</v>
      </c>
    </row>
    <row r="117" spans="1:9">
      <c r="A117" s="412">
        <v>116</v>
      </c>
      <c r="B117" s="413" t="s">
        <v>442</v>
      </c>
      <c r="C117" s="413" t="s">
        <v>768</v>
      </c>
      <c r="D117" s="413" t="s">
        <v>4212</v>
      </c>
      <c r="G117" s="412" t="s">
        <v>769</v>
      </c>
      <c r="H117" s="412">
        <v>34740</v>
      </c>
      <c r="I117" s="413" t="s">
        <v>589</v>
      </c>
    </row>
    <row r="118" spans="1:9">
      <c r="A118" s="412">
        <v>117</v>
      </c>
      <c r="B118" s="413" t="s">
        <v>442</v>
      </c>
      <c r="C118" s="413" t="s">
        <v>770</v>
      </c>
      <c r="G118" s="412" t="s">
        <v>771</v>
      </c>
      <c r="H118" s="412">
        <v>34830</v>
      </c>
      <c r="I118" s="413" t="s">
        <v>624</v>
      </c>
    </row>
    <row r="119" spans="1:9">
      <c r="A119" s="412">
        <v>118</v>
      </c>
      <c r="B119" s="413" t="s">
        <v>442</v>
      </c>
      <c r="C119" s="413" t="s">
        <v>772</v>
      </c>
      <c r="D119" s="413" t="s">
        <v>4213</v>
      </c>
      <c r="F119" s="412" t="s">
        <v>773</v>
      </c>
      <c r="G119" s="412" t="s">
        <v>774</v>
      </c>
      <c r="H119" s="412">
        <v>34160</v>
      </c>
      <c r="I119" s="413" t="s">
        <v>516</v>
      </c>
    </row>
    <row r="120" spans="1:9">
      <c r="A120" s="412">
        <v>119</v>
      </c>
      <c r="B120" s="413" t="s">
        <v>442</v>
      </c>
      <c r="C120" s="413" t="s">
        <v>775</v>
      </c>
      <c r="D120" s="413" t="s">
        <v>4214</v>
      </c>
      <c r="F120" s="412" t="s">
        <v>776</v>
      </c>
      <c r="G120" s="412" t="s">
        <v>777</v>
      </c>
      <c r="H120" s="412">
        <v>34130</v>
      </c>
      <c r="I120" s="413" t="s">
        <v>778</v>
      </c>
    </row>
    <row r="121" spans="1:9">
      <c r="A121" s="412">
        <v>120</v>
      </c>
      <c r="B121" s="413" t="s">
        <v>442</v>
      </c>
      <c r="C121" s="413" t="s">
        <v>779</v>
      </c>
      <c r="E121" s="413" t="s">
        <v>780</v>
      </c>
      <c r="G121" s="412" t="s">
        <v>781</v>
      </c>
      <c r="H121" s="412">
        <v>34400</v>
      </c>
      <c r="I121" s="413" t="s">
        <v>782</v>
      </c>
    </row>
    <row r="122" spans="1:9">
      <c r="A122" s="412">
        <v>121</v>
      </c>
      <c r="B122" s="413" t="s">
        <v>444</v>
      </c>
      <c r="C122" s="413" t="s">
        <v>783</v>
      </c>
      <c r="G122" s="412" t="s">
        <v>784</v>
      </c>
      <c r="H122" s="412">
        <v>34670</v>
      </c>
      <c r="I122" s="413" t="s">
        <v>467</v>
      </c>
    </row>
    <row r="123" spans="1:9">
      <c r="A123" s="412">
        <v>122</v>
      </c>
      <c r="B123" s="413" t="s">
        <v>442</v>
      </c>
      <c r="C123" s="413" t="s">
        <v>785</v>
      </c>
      <c r="D123" s="413" t="s">
        <v>4215</v>
      </c>
      <c r="F123" s="412" t="s">
        <v>786</v>
      </c>
      <c r="G123" s="412" t="s">
        <v>787</v>
      </c>
      <c r="H123" s="412">
        <v>34670</v>
      </c>
      <c r="I123" s="413" t="s">
        <v>467</v>
      </c>
    </row>
    <row r="124" spans="1:9">
      <c r="A124" s="412">
        <v>123</v>
      </c>
      <c r="B124" s="413" t="s">
        <v>442</v>
      </c>
      <c r="C124" s="413" t="s">
        <v>788</v>
      </c>
      <c r="D124" s="413" t="s">
        <v>4216</v>
      </c>
      <c r="F124" s="412" t="s">
        <v>789</v>
      </c>
      <c r="G124" s="412" t="s">
        <v>790</v>
      </c>
      <c r="H124" s="412">
        <v>34170</v>
      </c>
      <c r="I124" s="413" t="s">
        <v>567</v>
      </c>
    </row>
    <row r="125" spans="1:9">
      <c r="A125" s="412">
        <v>124</v>
      </c>
      <c r="B125" s="413" t="s">
        <v>442</v>
      </c>
      <c r="C125" s="413" t="s">
        <v>791</v>
      </c>
      <c r="G125" s="412" t="s">
        <v>792</v>
      </c>
      <c r="H125" s="412">
        <v>34670</v>
      </c>
      <c r="I125" s="413" t="s">
        <v>464</v>
      </c>
    </row>
    <row r="126" spans="1:9">
      <c r="A126" s="412">
        <v>125</v>
      </c>
      <c r="B126" s="413" t="s">
        <v>442</v>
      </c>
      <c r="C126" s="413" t="s">
        <v>793</v>
      </c>
      <c r="D126" s="413" t="s">
        <v>4217</v>
      </c>
      <c r="G126" s="412" t="s">
        <v>794</v>
      </c>
      <c r="H126" s="412">
        <v>34670</v>
      </c>
      <c r="I126" s="413" t="s">
        <v>467</v>
      </c>
    </row>
    <row r="127" spans="1:9">
      <c r="A127" s="412">
        <v>126</v>
      </c>
      <c r="B127" s="413" t="s">
        <v>442</v>
      </c>
      <c r="C127" s="413" t="s">
        <v>795</v>
      </c>
      <c r="D127" s="413" t="s">
        <v>4218</v>
      </c>
      <c r="G127" s="412" t="s">
        <v>796</v>
      </c>
      <c r="H127" s="412">
        <v>34790</v>
      </c>
      <c r="I127" s="413" t="s">
        <v>615</v>
      </c>
    </row>
    <row r="128" spans="1:9">
      <c r="A128" s="412">
        <v>127</v>
      </c>
      <c r="B128" s="413" t="s">
        <v>442</v>
      </c>
      <c r="C128" s="413" t="s">
        <v>797</v>
      </c>
      <c r="E128" s="413" t="s">
        <v>798</v>
      </c>
      <c r="F128" s="412" t="s">
        <v>533</v>
      </c>
      <c r="G128" s="412" t="s">
        <v>799</v>
      </c>
      <c r="H128" s="412">
        <v>34670</v>
      </c>
      <c r="I128" s="413" t="s">
        <v>467</v>
      </c>
    </row>
    <row r="129" spans="1:9">
      <c r="A129" s="412">
        <v>128</v>
      </c>
      <c r="B129" s="413" t="s">
        <v>444</v>
      </c>
      <c r="C129" s="413" t="s">
        <v>800</v>
      </c>
      <c r="D129" s="413" t="s">
        <v>801</v>
      </c>
      <c r="E129" s="413" t="s">
        <v>798</v>
      </c>
      <c r="G129" s="412" t="s">
        <v>802</v>
      </c>
      <c r="H129" s="412">
        <v>34670</v>
      </c>
      <c r="I129" s="413" t="s">
        <v>467</v>
      </c>
    </row>
    <row r="130" spans="1:9">
      <c r="A130" s="412">
        <v>129</v>
      </c>
      <c r="B130" s="413" t="s">
        <v>442</v>
      </c>
      <c r="C130" s="413" t="s">
        <v>803</v>
      </c>
      <c r="E130" s="413" t="s">
        <v>4219</v>
      </c>
      <c r="H130" s="412">
        <v>34740</v>
      </c>
      <c r="I130" s="413" t="s">
        <v>589</v>
      </c>
    </row>
    <row r="131" spans="1:9">
      <c r="A131" s="412">
        <v>130</v>
      </c>
      <c r="B131" s="413" t="s">
        <v>442</v>
      </c>
      <c r="C131" s="413" t="s">
        <v>804</v>
      </c>
      <c r="D131" s="413" t="s">
        <v>805</v>
      </c>
      <c r="G131" s="412" t="s">
        <v>806</v>
      </c>
      <c r="H131" s="412">
        <v>34160</v>
      </c>
      <c r="I131" s="413" t="s">
        <v>807</v>
      </c>
    </row>
    <row r="132" spans="1:9">
      <c r="A132" s="412">
        <v>131</v>
      </c>
      <c r="B132" s="413" t="s">
        <v>444</v>
      </c>
      <c r="C132" s="413" t="s">
        <v>808</v>
      </c>
      <c r="G132" s="412" t="s">
        <v>809</v>
      </c>
      <c r="H132" s="412">
        <v>34400</v>
      </c>
      <c r="I132" s="413" t="s">
        <v>546</v>
      </c>
    </row>
    <row r="133" spans="1:9">
      <c r="A133" s="412">
        <v>132</v>
      </c>
      <c r="B133" s="413" t="s">
        <v>442</v>
      </c>
      <c r="C133" s="413" t="s">
        <v>810</v>
      </c>
      <c r="D133" s="413" t="s">
        <v>4220</v>
      </c>
      <c r="G133" s="412" t="s">
        <v>811</v>
      </c>
      <c r="H133" s="412">
        <v>34160</v>
      </c>
      <c r="I133" s="413" t="s">
        <v>516</v>
      </c>
    </row>
    <row r="134" spans="1:9">
      <c r="A134" s="412">
        <v>133</v>
      </c>
      <c r="B134" s="413" t="s">
        <v>444</v>
      </c>
      <c r="C134" s="413" t="s">
        <v>812</v>
      </c>
      <c r="D134" s="413" t="s">
        <v>4221</v>
      </c>
      <c r="G134" s="412" t="s">
        <v>813</v>
      </c>
      <c r="H134" s="412">
        <v>34670</v>
      </c>
      <c r="I134" s="413" t="s">
        <v>467</v>
      </c>
    </row>
    <row r="135" spans="1:9">
      <c r="A135" s="412">
        <v>134</v>
      </c>
      <c r="C135" s="413" t="s">
        <v>814</v>
      </c>
      <c r="D135" s="413" t="s">
        <v>4222</v>
      </c>
    </row>
    <row r="136" spans="1:9">
      <c r="A136" s="412">
        <v>135</v>
      </c>
      <c r="B136" s="413" t="s">
        <v>442</v>
      </c>
      <c r="C136" s="413" t="s">
        <v>814</v>
      </c>
      <c r="D136" s="413" t="s">
        <v>4222</v>
      </c>
    </row>
    <row r="137" spans="1:9">
      <c r="A137" s="412">
        <v>136</v>
      </c>
      <c r="B137" s="413" t="s">
        <v>442</v>
      </c>
      <c r="C137" s="413" t="s">
        <v>815</v>
      </c>
      <c r="D137" s="413" t="s">
        <v>816</v>
      </c>
      <c r="G137" s="412" t="s">
        <v>817</v>
      </c>
      <c r="H137" s="412">
        <v>34670</v>
      </c>
      <c r="I137" s="413" t="s">
        <v>464</v>
      </c>
    </row>
    <row r="138" spans="1:9">
      <c r="A138" s="412">
        <v>137</v>
      </c>
      <c r="B138" s="413" t="s">
        <v>442</v>
      </c>
      <c r="C138" s="413" t="s">
        <v>818</v>
      </c>
      <c r="D138" s="413" t="s">
        <v>4223</v>
      </c>
      <c r="F138" s="412" t="s">
        <v>819</v>
      </c>
      <c r="G138" s="412" t="s">
        <v>820</v>
      </c>
      <c r="I138" s="413" t="s">
        <v>821</v>
      </c>
    </row>
    <row r="139" spans="1:9">
      <c r="A139" s="412">
        <v>138</v>
      </c>
      <c r="B139" s="413" t="s">
        <v>442</v>
      </c>
      <c r="C139" s="413" t="s">
        <v>822</v>
      </c>
      <c r="E139" s="413" t="s">
        <v>823</v>
      </c>
      <c r="F139" s="412" t="s">
        <v>824</v>
      </c>
      <c r="G139" s="412" t="s">
        <v>825</v>
      </c>
      <c r="H139" s="412">
        <v>34670</v>
      </c>
      <c r="I139" s="413" t="s">
        <v>464</v>
      </c>
    </row>
    <row r="140" spans="1:9">
      <c r="A140" s="412">
        <v>139</v>
      </c>
      <c r="B140" s="413" t="s">
        <v>442</v>
      </c>
      <c r="C140" s="413" t="s">
        <v>826</v>
      </c>
      <c r="D140" s="413" t="s">
        <v>827</v>
      </c>
    </row>
    <row r="141" spans="1:9">
      <c r="A141" s="412">
        <v>140</v>
      </c>
      <c r="B141" s="413" t="s">
        <v>442</v>
      </c>
      <c r="C141" s="413" t="s">
        <v>828</v>
      </c>
      <c r="G141" s="412" t="s">
        <v>829</v>
      </c>
      <c r="H141" s="412">
        <v>34000</v>
      </c>
      <c r="I141" s="413" t="s">
        <v>448</v>
      </c>
    </row>
    <row r="142" spans="1:9">
      <c r="A142" s="412">
        <v>141</v>
      </c>
      <c r="B142" s="413" t="s">
        <v>442</v>
      </c>
      <c r="C142" s="413" t="s">
        <v>830</v>
      </c>
      <c r="D142" s="413" t="s">
        <v>4224</v>
      </c>
    </row>
    <row r="143" spans="1:9">
      <c r="A143" s="412">
        <v>142</v>
      </c>
      <c r="B143" s="413" t="s">
        <v>442</v>
      </c>
      <c r="C143" s="413" t="s">
        <v>831</v>
      </c>
      <c r="D143" s="413" t="s">
        <v>4225</v>
      </c>
      <c r="E143" s="413" t="s">
        <v>4226</v>
      </c>
      <c r="G143" s="412" t="s">
        <v>832</v>
      </c>
      <c r="H143" s="412">
        <v>34400</v>
      </c>
      <c r="I143" s="413" t="s">
        <v>495</v>
      </c>
    </row>
    <row r="144" spans="1:9">
      <c r="A144" s="412">
        <v>143</v>
      </c>
      <c r="B144" s="413" t="s">
        <v>444</v>
      </c>
      <c r="C144" s="413" t="s">
        <v>833</v>
      </c>
      <c r="D144" s="413" t="s">
        <v>834</v>
      </c>
      <c r="G144" s="412" t="s">
        <v>835</v>
      </c>
      <c r="H144" s="412">
        <v>34130</v>
      </c>
      <c r="I144" s="413" t="s">
        <v>451</v>
      </c>
    </row>
    <row r="145" spans="1:9">
      <c r="A145" s="412">
        <v>144</v>
      </c>
      <c r="B145" s="413" t="s">
        <v>444</v>
      </c>
      <c r="C145" s="413" t="s">
        <v>836</v>
      </c>
      <c r="D145" s="413" t="s">
        <v>834</v>
      </c>
      <c r="G145" s="412" t="s">
        <v>837</v>
      </c>
      <c r="H145" s="412">
        <v>34160</v>
      </c>
      <c r="I145" s="413" t="s">
        <v>807</v>
      </c>
    </row>
    <row r="146" spans="1:9">
      <c r="A146" s="412">
        <v>145</v>
      </c>
      <c r="B146" s="413" t="s">
        <v>444</v>
      </c>
      <c r="C146" s="413" t="s">
        <v>836</v>
      </c>
      <c r="G146" s="412" t="s">
        <v>838</v>
      </c>
      <c r="H146" s="412">
        <v>34160</v>
      </c>
      <c r="I146" s="413" t="s">
        <v>516</v>
      </c>
    </row>
    <row r="147" spans="1:9">
      <c r="A147" s="412">
        <v>146</v>
      </c>
      <c r="B147" s="413" t="s">
        <v>442</v>
      </c>
      <c r="C147" s="413" t="s">
        <v>839</v>
      </c>
      <c r="D147" s="413" t="s">
        <v>840</v>
      </c>
      <c r="F147" s="412" t="s">
        <v>841</v>
      </c>
      <c r="G147" s="412" t="s">
        <v>842</v>
      </c>
      <c r="H147" s="412">
        <v>34670</v>
      </c>
      <c r="I147" s="413" t="s">
        <v>464</v>
      </c>
    </row>
    <row r="148" spans="1:9">
      <c r="A148" s="412">
        <v>147</v>
      </c>
      <c r="B148" s="413" t="s">
        <v>442</v>
      </c>
      <c r="C148" s="413" t="s">
        <v>843</v>
      </c>
      <c r="D148" s="413" t="s">
        <v>844</v>
      </c>
      <c r="F148" s="412" t="s">
        <v>845</v>
      </c>
      <c r="G148" s="412" t="s">
        <v>846</v>
      </c>
      <c r="H148" s="412">
        <v>34670</v>
      </c>
      <c r="I148" s="413" t="s">
        <v>464</v>
      </c>
    </row>
    <row r="149" spans="1:9">
      <c r="A149" s="412">
        <v>148</v>
      </c>
      <c r="B149" s="413" t="s">
        <v>444</v>
      </c>
      <c r="C149" s="413" t="s">
        <v>847</v>
      </c>
      <c r="D149" s="413" t="s">
        <v>4227</v>
      </c>
      <c r="E149" s="413" t="s">
        <v>4228</v>
      </c>
      <c r="H149" s="412">
        <v>34670</v>
      </c>
      <c r="I149" s="413" t="s">
        <v>467</v>
      </c>
    </row>
    <row r="150" spans="1:9">
      <c r="A150" s="412">
        <v>149</v>
      </c>
      <c r="B150" s="413" t="s">
        <v>444</v>
      </c>
      <c r="C150" s="413" t="s">
        <v>848</v>
      </c>
      <c r="D150" s="413" t="s">
        <v>4229</v>
      </c>
      <c r="G150" s="412" t="s">
        <v>849</v>
      </c>
      <c r="H150" s="412">
        <v>34670</v>
      </c>
      <c r="I150" s="413" t="s">
        <v>464</v>
      </c>
    </row>
    <row r="151" spans="1:9">
      <c r="A151" s="412">
        <v>150</v>
      </c>
      <c r="B151" s="413" t="s">
        <v>442</v>
      </c>
      <c r="C151" s="413" t="s">
        <v>850</v>
      </c>
      <c r="E151" s="413" t="s">
        <v>851</v>
      </c>
      <c r="F151" s="412" t="s">
        <v>852</v>
      </c>
      <c r="G151" s="412" t="s">
        <v>853</v>
      </c>
      <c r="H151" s="412">
        <v>34400</v>
      </c>
      <c r="I151" s="413" t="s">
        <v>495</v>
      </c>
    </row>
    <row r="152" spans="1:9">
      <c r="A152" s="412">
        <v>151</v>
      </c>
      <c r="B152" s="413" t="s">
        <v>442</v>
      </c>
      <c r="C152" s="413" t="s">
        <v>854</v>
      </c>
      <c r="G152" s="412" t="s">
        <v>672</v>
      </c>
      <c r="H152" s="412">
        <v>34160</v>
      </c>
      <c r="I152" s="413" t="s">
        <v>552</v>
      </c>
    </row>
    <row r="153" spans="1:9">
      <c r="A153" s="412">
        <v>152</v>
      </c>
      <c r="B153" s="413" t="s">
        <v>442</v>
      </c>
      <c r="C153" s="413" t="s">
        <v>854</v>
      </c>
      <c r="D153" s="413" t="s">
        <v>855</v>
      </c>
      <c r="F153" s="412" t="s">
        <v>533</v>
      </c>
      <c r="G153" s="412" t="s">
        <v>856</v>
      </c>
      <c r="H153" s="412">
        <v>34160</v>
      </c>
      <c r="I153" s="413" t="s">
        <v>552</v>
      </c>
    </row>
    <row r="154" spans="1:9">
      <c r="A154" s="412">
        <v>153</v>
      </c>
      <c r="B154" s="413" t="s">
        <v>444</v>
      </c>
      <c r="C154" s="413" t="s">
        <v>857</v>
      </c>
      <c r="D154" s="413" t="s">
        <v>4230</v>
      </c>
      <c r="E154" s="413" t="s">
        <v>4231</v>
      </c>
      <c r="F154" s="412" t="s">
        <v>858</v>
      </c>
      <c r="G154" s="412" t="s">
        <v>859</v>
      </c>
      <c r="H154" s="412">
        <v>34160</v>
      </c>
      <c r="I154" s="413" t="s">
        <v>516</v>
      </c>
    </row>
    <row r="155" spans="1:9">
      <c r="A155" s="412">
        <v>154</v>
      </c>
      <c r="B155" s="413" t="s">
        <v>442</v>
      </c>
      <c r="C155" s="413" t="s">
        <v>860</v>
      </c>
      <c r="D155" s="413" t="s">
        <v>4232</v>
      </c>
      <c r="E155" s="413" t="s">
        <v>861</v>
      </c>
      <c r="F155" s="412" t="s">
        <v>533</v>
      </c>
      <c r="G155" s="412" t="s">
        <v>862</v>
      </c>
      <c r="H155" s="412">
        <v>34130</v>
      </c>
      <c r="I155" s="413" t="s">
        <v>451</v>
      </c>
    </row>
    <row r="156" spans="1:9">
      <c r="A156" s="412">
        <v>155</v>
      </c>
      <c r="B156" s="413" t="s">
        <v>444</v>
      </c>
      <c r="C156" s="413" t="s">
        <v>863</v>
      </c>
      <c r="D156" s="413" t="s">
        <v>864</v>
      </c>
      <c r="E156" s="413" t="s">
        <v>865</v>
      </c>
      <c r="F156" s="412" t="s">
        <v>852</v>
      </c>
      <c r="G156" s="412" t="s">
        <v>866</v>
      </c>
      <c r="H156" s="412">
        <v>34670</v>
      </c>
      <c r="I156" s="413" t="s">
        <v>467</v>
      </c>
    </row>
    <row r="157" spans="1:9">
      <c r="A157" s="412">
        <v>156</v>
      </c>
      <c r="B157" s="413" t="s">
        <v>444</v>
      </c>
      <c r="C157" s="413" t="s">
        <v>863</v>
      </c>
      <c r="D157" s="413" t="s">
        <v>4233</v>
      </c>
      <c r="G157" s="412" t="s">
        <v>867</v>
      </c>
      <c r="H157" s="412">
        <v>34670</v>
      </c>
      <c r="I157" s="413" t="s">
        <v>639</v>
      </c>
    </row>
    <row r="158" spans="1:9">
      <c r="A158" s="412">
        <v>157</v>
      </c>
      <c r="B158" s="413" t="s">
        <v>444</v>
      </c>
      <c r="C158" s="413" t="s">
        <v>868</v>
      </c>
      <c r="D158" s="413" t="s">
        <v>869</v>
      </c>
    </row>
    <row r="159" spans="1:9">
      <c r="A159" s="412">
        <v>158</v>
      </c>
      <c r="B159" s="413" t="s">
        <v>442</v>
      </c>
      <c r="C159" s="413" t="s">
        <v>870</v>
      </c>
      <c r="D159" s="413" t="s">
        <v>871</v>
      </c>
      <c r="F159" s="412" t="s">
        <v>872</v>
      </c>
      <c r="G159" s="412" t="s">
        <v>873</v>
      </c>
      <c r="H159" s="412">
        <v>34670</v>
      </c>
      <c r="I159" s="413" t="s">
        <v>467</v>
      </c>
    </row>
    <row r="160" spans="1:9">
      <c r="A160" s="412">
        <v>159</v>
      </c>
      <c r="B160" s="413" t="s">
        <v>442</v>
      </c>
      <c r="C160" s="413" t="s">
        <v>874</v>
      </c>
      <c r="D160" s="413" t="s">
        <v>4234</v>
      </c>
      <c r="E160" s="413" t="s">
        <v>4235</v>
      </c>
      <c r="G160" s="412" t="s">
        <v>875</v>
      </c>
      <c r="H160" s="412">
        <v>34920</v>
      </c>
      <c r="I160" s="413" t="s">
        <v>501</v>
      </c>
    </row>
    <row r="161" spans="1:9">
      <c r="A161" s="412">
        <v>160</v>
      </c>
      <c r="B161" s="413" t="s">
        <v>442</v>
      </c>
      <c r="C161" s="413" t="s">
        <v>876</v>
      </c>
      <c r="D161" s="413" t="s">
        <v>877</v>
      </c>
      <c r="F161" s="412" t="s">
        <v>878</v>
      </c>
      <c r="H161" s="412">
        <v>34000</v>
      </c>
      <c r="I161" s="413" t="s">
        <v>448</v>
      </c>
    </row>
    <row r="162" spans="1:9">
      <c r="A162" s="412">
        <v>161</v>
      </c>
      <c r="B162" s="413" t="s">
        <v>442</v>
      </c>
      <c r="C162" s="413" t="s">
        <v>879</v>
      </c>
      <c r="D162" s="413" t="s">
        <v>880</v>
      </c>
      <c r="E162" s="413" t="s">
        <v>4236</v>
      </c>
      <c r="F162" s="412" t="s">
        <v>881</v>
      </c>
      <c r="G162" s="412" t="s">
        <v>882</v>
      </c>
      <c r="H162" s="412">
        <v>30660</v>
      </c>
      <c r="I162" s="413" t="s">
        <v>647</v>
      </c>
    </row>
    <row r="163" spans="1:9">
      <c r="A163" s="412">
        <v>162</v>
      </c>
      <c r="B163" s="413" t="s">
        <v>442</v>
      </c>
      <c r="C163" s="413" t="s">
        <v>883</v>
      </c>
      <c r="E163" s="413" t="s">
        <v>4237</v>
      </c>
      <c r="H163" s="412">
        <v>34160</v>
      </c>
      <c r="I163" s="413" t="s">
        <v>884</v>
      </c>
    </row>
    <row r="164" spans="1:9">
      <c r="A164" s="412">
        <v>163</v>
      </c>
      <c r="B164" s="413" t="s">
        <v>442</v>
      </c>
      <c r="C164" s="413" t="s">
        <v>885</v>
      </c>
      <c r="D164" s="413" t="s">
        <v>4238</v>
      </c>
      <c r="F164" s="412" t="s">
        <v>886</v>
      </c>
      <c r="G164" s="412" t="s">
        <v>887</v>
      </c>
      <c r="H164" s="412">
        <v>34130</v>
      </c>
      <c r="I164" s="413" t="s">
        <v>778</v>
      </c>
    </row>
    <row r="165" spans="1:9">
      <c r="A165" s="412">
        <v>164</v>
      </c>
      <c r="B165" s="413" t="s">
        <v>442</v>
      </c>
      <c r="C165" s="413" t="s">
        <v>888</v>
      </c>
      <c r="E165" s="413" t="s">
        <v>4239</v>
      </c>
    </row>
    <row r="166" spans="1:9">
      <c r="A166" s="412">
        <v>165</v>
      </c>
      <c r="B166" s="413" t="s">
        <v>444</v>
      </c>
      <c r="C166" s="413" t="s">
        <v>889</v>
      </c>
      <c r="D166" s="413" t="s">
        <v>4240</v>
      </c>
      <c r="F166" s="412" t="s">
        <v>890</v>
      </c>
      <c r="H166" s="412">
        <v>34400</v>
      </c>
      <c r="I166" s="413" t="s">
        <v>782</v>
      </c>
    </row>
    <row r="167" spans="1:9">
      <c r="A167" s="412">
        <v>166</v>
      </c>
      <c r="B167" s="413" t="s">
        <v>442</v>
      </c>
      <c r="C167" s="413" t="s">
        <v>891</v>
      </c>
      <c r="D167" s="413" t="s">
        <v>4241</v>
      </c>
      <c r="F167" s="412" t="s">
        <v>892</v>
      </c>
      <c r="G167" s="412" t="s">
        <v>893</v>
      </c>
      <c r="H167" s="412">
        <v>34000</v>
      </c>
      <c r="I167" s="413" t="s">
        <v>448</v>
      </c>
    </row>
    <row r="168" spans="1:9">
      <c r="A168" s="412">
        <v>167</v>
      </c>
      <c r="B168" s="413" t="s">
        <v>442</v>
      </c>
      <c r="C168" s="413" t="s">
        <v>894</v>
      </c>
      <c r="D168" s="413" t="s">
        <v>4242</v>
      </c>
      <c r="G168" s="412" t="s">
        <v>895</v>
      </c>
      <c r="H168" s="412">
        <v>34400</v>
      </c>
      <c r="I168" s="413" t="s">
        <v>495</v>
      </c>
    </row>
    <row r="169" spans="1:9">
      <c r="A169" s="412">
        <v>168</v>
      </c>
      <c r="B169" s="413" t="s">
        <v>444</v>
      </c>
      <c r="C169" s="413" t="s">
        <v>896</v>
      </c>
      <c r="D169" s="413" t="s">
        <v>4243</v>
      </c>
      <c r="F169" s="412" t="s">
        <v>897</v>
      </c>
    </row>
    <row r="170" spans="1:9">
      <c r="A170" s="412">
        <v>169</v>
      </c>
      <c r="B170" s="413" t="s">
        <v>442</v>
      </c>
      <c r="C170" s="413" t="s">
        <v>898</v>
      </c>
      <c r="D170" s="413" t="s">
        <v>4244</v>
      </c>
      <c r="F170" s="412" t="s">
        <v>899</v>
      </c>
      <c r="H170" s="412">
        <v>34920</v>
      </c>
      <c r="I170" s="413" t="s">
        <v>501</v>
      </c>
    </row>
    <row r="171" spans="1:9">
      <c r="A171" s="412">
        <v>170</v>
      </c>
      <c r="B171" s="413" t="s">
        <v>442</v>
      </c>
      <c r="C171" s="413" t="s">
        <v>900</v>
      </c>
      <c r="D171" s="413" t="s">
        <v>4245</v>
      </c>
    </row>
    <row r="172" spans="1:9">
      <c r="A172" s="412">
        <v>171</v>
      </c>
      <c r="B172" s="413" t="s">
        <v>442</v>
      </c>
      <c r="C172" s="413" t="s">
        <v>901</v>
      </c>
      <c r="D172" s="413" t="s">
        <v>902</v>
      </c>
    </row>
    <row r="173" spans="1:9">
      <c r="A173" s="412">
        <v>172</v>
      </c>
      <c r="B173" s="413" t="s">
        <v>442</v>
      </c>
      <c r="C173" s="413" t="s">
        <v>903</v>
      </c>
      <c r="G173" s="412" t="s">
        <v>904</v>
      </c>
      <c r="H173" s="412">
        <v>34740</v>
      </c>
      <c r="I173" s="413" t="s">
        <v>589</v>
      </c>
    </row>
    <row r="174" spans="1:9">
      <c r="A174" s="412">
        <v>173</v>
      </c>
      <c r="B174" s="413" t="s">
        <v>444</v>
      </c>
      <c r="C174" s="413" t="s">
        <v>905</v>
      </c>
      <c r="G174" s="412" t="s">
        <v>906</v>
      </c>
      <c r="H174" s="412">
        <v>34130</v>
      </c>
      <c r="I174" s="413" t="s">
        <v>778</v>
      </c>
    </row>
    <row r="175" spans="1:9">
      <c r="A175" s="412">
        <v>174</v>
      </c>
      <c r="B175" s="413" t="s">
        <v>442</v>
      </c>
      <c r="C175" s="413" t="s">
        <v>907</v>
      </c>
      <c r="D175" s="413" t="s">
        <v>4246</v>
      </c>
      <c r="G175" s="412" t="s">
        <v>908</v>
      </c>
      <c r="H175" s="412">
        <v>34280</v>
      </c>
      <c r="I175" s="413" t="s">
        <v>909</v>
      </c>
    </row>
    <row r="176" spans="1:9">
      <c r="A176" s="412">
        <v>175</v>
      </c>
      <c r="B176" s="413" t="s">
        <v>442</v>
      </c>
      <c r="C176" s="413" t="s">
        <v>910</v>
      </c>
      <c r="D176" s="413" t="s">
        <v>4247</v>
      </c>
      <c r="F176" s="412" t="s">
        <v>911</v>
      </c>
      <c r="G176" s="412" t="s">
        <v>912</v>
      </c>
      <c r="H176" s="412">
        <v>34820</v>
      </c>
      <c r="I176" s="413" t="s">
        <v>913</v>
      </c>
    </row>
    <row r="177" spans="1:9">
      <c r="A177" s="412">
        <v>176</v>
      </c>
      <c r="B177" s="413" t="s">
        <v>442</v>
      </c>
      <c r="C177" s="413" t="s">
        <v>914</v>
      </c>
      <c r="D177" s="413" t="s">
        <v>915</v>
      </c>
      <c r="E177" s="413" t="s">
        <v>916</v>
      </c>
      <c r="F177" s="412" t="s">
        <v>917</v>
      </c>
      <c r="G177" s="412" t="s">
        <v>918</v>
      </c>
      <c r="H177" s="412">
        <v>34160</v>
      </c>
      <c r="I177" s="413" t="s">
        <v>552</v>
      </c>
    </row>
    <row r="178" spans="1:9">
      <c r="A178" s="412">
        <v>177</v>
      </c>
      <c r="B178" s="413" t="s">
        <v>442</v>
      </c>
      <c r="C178" s="413" t="s">
        <v>919</v>
      </c>
      <c r="G178" s="412" t="s">
        <v>920</v>
      </c>
      <c r="H178" s="412">
        <v>34070</v>
      </c>
      <c r="I178" s="413" t="s">
        <v>448</v>
      </c>
    </row>
    <row r="179" spans="1:9">
      <c r="A179" s="412">
        <v>178</v>
      </c>
      <c r="B179" s="413" t="s">
        <v>442</v>
      </c>
      <c r="C179" s="413" t="s">
        <v>921</v>
      </c>
      <c r="G179" s="412" t="s">
        <v>922</v>
      </c>
      <c r="H179" s="412">
        <v>34130</v>
      </c>
      <c r="I179" s="413" t="s">
        <v>476</v>
      </c>
    </row>
    <row r="180" spans="1:9">
      <c r="A180" s="412">
        <v>179</v>
      </c>
      <c r="B180" s="413" t="s">
        <v>442</v>
      </c>
      <c r="C180" s="413" t="s">
        <v>923</v>
      </c>
      <c r="G180" s="412" t="s">
        <v>924</v>
      </c>
      <c r="H180" s="412">
        <v>34160</v>
      </c>
      <c r="I180" s="413" t="s">
        <v>925</v>
      </c>
    </row>
    <row r="181" spans="1:9">
      <c r="A181" s="412">
        <v>180</v>
      </c>
      <c r="B181" s="413" t="s">
        <v>444</v>
      </c>
      <c r="C181" s="413" t="s">
        <v>926</v>
      </c>
      <c r="D181" s="413" t="s">
        <v>4248</v>
      </c>
    </row>
    <row r="182" spans="1:9">
      <c r="A182" s="412">
        <v>181</v>
      </c>
      <c r="B182" s="413" t="s">
        <v>444</v>
      </c>
      <c r="C182" s="413" t="s">
        <v>927</v>
      </c>
      <c r="D182" s="413" t="s">
        <v>928</v>
      </c>
      <c r="F182" s="412" t="s">
        <v>929</v>
      </c>
    </row>
    <row r="183" spans="1:9">
      <c r="A183" s="412">
        <v>182</v>
      </c>
      <c r="B183" s="413" t="s">
        <v>442</v>
      </c>
      <c r="C183" s="413" t="s">
        <v>930</v>
      </c>
      <c r="D183" s="413" t="s">
        <v>931</v>
      </c>
      <c r="F183" s="412" t="s">
        <v>932</v>
      </c>
      <c r="G183" s="412" t="s">
        <v>933</v>
      </c>
      <c r="H183" s="412">
        <v>34670</v>
      </c>
      <c r="I183" s="413" t="s">
        <v>464</v>
      </c>
    </row>
    <row r="184" spans="1:9">
      <c r="A184" s="412">
        <v>183</v>
      </c>
      <c r="B184" s="413" t="s">
        <v>442</v>
      </c>
      <c r="C184" s="413" t="s">
        <v>934</v>
      </c>
      <c r="E184" s="413" t="s">
        <v>4249</v>
      </c>
      <c r="F184" s="412" t="s">
        <v>935</v>
      </c>
      <c r="G184" s="412" t="s">
        <v>936</v>
      </c>
      <c r="I184" s="413" t="s">
        <v>937</v>
      </c>
    </row>
    <row r="185" spans="1:9">
      <c r="A185" s="412">
        <v>184</v>
      </c>
      <c r="B185" s="413" t="s">
        <v>442</v>
      </c>
      <c r="C185" s="413" t="s">
        <v>938</v>
      </c>
      <c r="D185" s="413" t="s">
        <v>4249</v>
      </c>
      <c r="F185" s="412" t="s">
        <v>939</v>
      </c>
      <c r="G185" s="412" t="s">
        <v>940</v>
      </c>
      <c r="H185" s="412">
        <v>34670</v>
      </c>
      <c r="I185" s="413" t="s">
        <v>937</v>
      </c>
    </row>
    <row r="186" spans="1:9">
      <c r="A186" s="412">
        <v>185</v>
      </c>
      <c r="B186" s="413" t="s">
        <v>442</v>
      </c>
      <c r="C186" s="413" t="s">
        <v>941</v>
      </c>
      <c r="D186" s="413" t="s">
        <v>4250</v>
      </c>
      <c r="E186" s="413" t="s">
        <v>942</v>
      </c>
      <c r="G186" s="412" t="s">
        <v>943</v>
      </c>
      <c r="H186" s="412">
        <v>34130</v>
      </c>
      <c r="I186" s="413" t="s">
        <v>476</v>
      </c>
    </row>
    <row r="187" spans="1:9">
      <c r="A187" s="412">
        <v>186</v>
      </c>
      <c r="B187" s="413" t="s">
        <v>442</v>
      </c>
      <c r="C187" s="413" t="s">
        <v>944</v>
      </c>
      <c r="D187" s="413" t="s">
        <v>4251</v>
      </c>
      <c r="F187" s="412" t="s">
        <v>945</v>
      </c>
      <c r="G187" s="412" t="s">
        <v>946</v>
      </c>
      <c r="H187" s="412">
        <v>34790</v>
      </c>
      <c r="I187" s="413" t="s">
        <v>615</v>
      </c>
    </row>
    <row r="188" spans="1:9">
      <c r="A188" s="412">
        <v>187</v>
      </c>
      <c r="B188" s="413" t="s">
        <v>444</v>
      </c>
      <c r="C188" s="413" t="s">
        <v>947</v>
      </c>
      <c r="D188" s="413" t="s">
        <v>4252</v>
      </c>
      <c r="F188" s="412" t="s">
        <v>948</v>
      </c>
      <c r="G188" s="412" t="s">
        <v>949</v>
      </c>
      <c r="H188" s="412">
        <v>34150</v>
      </c>
      <c r="I188" s="413" t="s">
        <v>455</v>
      </c>
    </row>
    <row r="189" spans="1:9">
      <c r="A189" s="412">
        <v>188</v>
      </c>
      <c r="B189" s="413" t="s">
        <v>442</v>
      </c>
      <c r="C189" s="413" t="s">
        <v>950</v>
      </c>
      <c r="G189" s="412" t="s">
        <v>951</v>
      </c>
      <c r="H189" s="412">
        <v>34400</v>
      </c>
      <c r="I189" s="413" t="s">
        <v>495</v>
      </c>
    </row>
    <row r="190" spans="1:9">
      <c r="A190" s="412">
        <v>189</v>
      </c>
      <c r="B190" s="413" t="s">
        <v>442</v>
      </c>
      <c r="C190" s="413" t="s">
        <v>952</v>
      </c>
      <c r="D190" s="413" t="s">
        <v>4253</v>
      </c>
      <c r="F190" s="412" t="s">
        <v>953</v>
      </c>
      <c r="G190" s="412" t="s">
        <v>954</v>
      </c>
      <c r="H190" s="412">
        <v>34400</v>
      </c>
      <c r="I190" s="413" t="s">
        <v>955</v>
      </c>
    </row>
    <row r="191" spans="1:9">
      <c r="A191" s="412">
        <v>190</v>
      </c>
      <c r="B191" s="413" t="s">
        <v>444</v>
      </c>
      <c r="C191" s="413" t="s">
        <v>956</v>
      </c>
      <c r="G191" s="412" t="s">
        <v>957</v>
      </c>
      <c r="H191" s="412">
        <v>30260</v>
      </c>
      <c r="I191" s="413" t="s">
        <v>958</v>
      </c>
    </row>
    <row r="192" spans="1:9">
      <c r="A192" s="412">
        <v>191</v>
      </c>
      <c r="B192" s="413" t="s">
        <v>442</v>
      </c>
      <c r="C192" s="413" t="s">
        <v>959</v>
      </c>
      <c r="D192" s="413" t="s">
        <v>4254</v>
      </c>
      <c r="E192" s="413" t="s">
        <v>4255</v>
      </c>
      <c r="G192" s="412" t="s">
        <v>960</v>
      </c>
      <c r="H192" s="412">
        <v>34130</v>
      </c>
      <c r="I192" s="413" t="s">
        <v>451</v>
      </c>
    </row>
    <row r="193" spans="1:9">
      <c r="A193" s="412">
        <v>192</v>
      </c>
      <c r="B193" s="413" t="s">
        <v>444</v>
      </c>
      <c r="C193" s="413" t="s">
        <v>961</v>
      </c>
      <c r="E193" s="413" t="s">
        <v>4256</v>
      </c>
    </row>
    <row r="194" spans="1:9">
      <c r="A194" s="412">
        <v>193</v>
      </c>
      <c r="B194" s="413" t="s">
        <v>442</v>
      </c>
      <c r="C194" s="413" t="s">
        <v>962</v>
      </c>
      <c r="D194" s="413" t="s">
        <v>4257</v>
      </c>
      <c r="F194" s="412" t="s">
        <v>963</v>
      </c>
      <c r="G194" s="412" t="s">
        <v>964</v>
      </c>
      <c r="H194" s="412">
        <v>34400</v>
      </c>
      <c r="I194" s="413" t="s">
        <v>782</v>
      </c>
    </row>
    <row r="195" spans="1:9">
      <c r="A195" s="412">
        <v>194</v>
      </c>
      <c r="B195" s="413" t="s">
        <v>442</v>
      </c>
      <c r="C195" s="413" t="s">
        <v>965</v>
      </c>
      <c r="D195" s="413" t="s">
        <v>4258</v>
      </c>
      <c r="F195" s="412" t="s">
        <v>966</v>
      </c>
    </row>
    <row r="196" spans="1:9">
      <c r="A196" s="412">
        <v>195</v>
      </c>
      <c r="B196" s="413" t="s">
        <v>442</v>
      </c>
      <c r="C196" s="413" t="s">
        <v>967</v>
      </c>
      <c r="D196" s="413" t="s">
        <v>968</v>
      </c>
      <c r="F196" s="412" t="s">
        <v>969</v>
      </c>
      <c r="G196" s="412" t="s">
        <v>970</v>
      </c>
      <c r="H196" s="412">
        <v>34160</v>
      </c>
      <c r="I196" s="413" t="s">
        <v>482</v>
      </c>
    </row>
    <row r="197" spans="1:9">
      <c r="A197" s="412">
        <v>196</v>
      </c>
      <c r="B197" s="413" t="s">
        <v>442</v>
      </c>
      <c r="C197" s="413" t="s">
        <v>971</v>
      </c>
      <c r="D197" s="413" t="s">
        <v>4259</v>
      </c>
      <c r="F197" s="412" t="s">
        <v>972</v>
      </c>
      <c r="I197" s="413" t="s">
        <v>973</v>
      </c>
    </row>
    <row r="198" spans="1:9">
      <c r="A198" s="412">
        <v>197</v>
      </c>
      <c r="B198" s="413" t="s">
        <v>442</v>
      </c>
      <c r="C198" s="413" t="s">
        <v>974</v>
      </c>
      <c r="D198" s="413" t="s">
        <v>691</v>
      </c>
    </row>
    <row r="199" spans="1:9">
      <c r="A199" s="412">
        <v>198</v>
      </c>
      <c r="B199" s="413" t="s">
        <v>444</v>
      </c>
      <c r="C199" s="413" t="s">
        <v>975</v>
      </c>
      <c r="D199" s="413" t="s">
        <v>976</v>
      </c>
      <c r="F199" s="412" t="s">
        <v>977</v>
      </c>
      <c r="G199" s="412" t="s">
        <v>978</v>
      </c>
      <c r="H199" s="412">
        <v>34670</v>
      </c>
      <c r="I199" s="413" t="s">
        <v>467</v>
      </c>
    </row>
    <row r="200" spans="1:9">
      <c r="A200" s="412">
        <v>199</v>
      </c>
      <c r="B200" s="413" t="s">
        <v>442</v>
      </c>
      <c r="C200" s="413" t="s">
        <v>975</v>
      </c>
      <c r="D200" s="413" t="s">
        <v>4260</v>
      </c>
      <c r="G200" s="412" t="s">
        <v>979</v>
      </c>
      <c r="H200" s="412">
        <v>34670</v>
      </c>
      <c r="I200" s="413" t="s">
        <v>467</v>
      </c>
    </row>
    <row r="201" spans="1:9">
      <c r="A201" s="412">
        <v>200</v>
      </c>
      <c r="B201" s="413" t="s">
        <v>442</v>
      </c>
      <c r="C201" s="413" t="s">
        <v>980</v>
      </c>
      <c r="D201" s="413" t="s">
        <v>981</v>
      </c>
      <c r="F201" s="412" t="s">
        <v>982</v>
      </c>
      <c r="G201" s="412" t="s">
        <v>983</v>
      </c>
      <c r="H201" s="412">
        <v>34670</v>
      </c>
      <c r="I201" s="413" t="s">
        <v>467</v>
      </c>
    </row>
    <row r="202" spans="1:9">
      <c r="A202" s="412">
        <v>201</v>
      </c>
      <c r="B202" s="413" t="s">
        <v>442</v>
      </c>
      <c r="C202" s="413" t="s">
        <v>984</v>
      </c>
      <c r="G202" s="412" t="s">
        <v>985</v>
      </c>
      <c r="H202" s="412">
        <v>34160</v>
      </c>
      <c r="I202" s="413" t="s">
        <v>986</v>
      </c>
    </row>
    <row r="203" spans="1:9">
      <c r="A203" s="412">
        <v>202</v>
      </c>
      <c r="B203" s="413" t="s">
        <v>442</v>
      </c>
      <c r="C203" s="413" t="s">
        <v>987</v>
      </c>
      <c r="D203" s="413" t="s">
        <v>4261</v>
      </c>
      <c r="F203" s="412" t="s">
        <v>988</v>
      </c>
      <c r="G203" s="412" t="s">
        <v>989</v>
      </c>
      <c r="H203" s="412">
        <v>34130</v>
      </c>
      <c r="I203" s="413" t="s">
        <v>476</v>
      </c>
    </row>
    <row r="204" spans="1:9">
      <c r="A204" s="412">
        <v>203</v>
      </c>
      <c r="B204" s="413" t="s">
        <v>442</v>
      </c>
      <c r="C204" s="413" t="s">
        <v>990</v>
      </c>
      <c r="D204" s="413" t="s">
        <v>4262</v>
      </c>
      <c r="G204" s="412" t="s">
        <v>991</v>
      </c>
      <c r="H204" s="412">
        <v>34820</v>
      </c>
      <c r="I204" s="413" t="s">
        <v>913</v>
      </c>
    </row>
    <row r="205" spans="1:9">
      <c r="A205" s="412">
        <v>204</v>
      </c>
      <c r="B205" s="413" t="s">
        <v>442</v>
      </c>
      <c r="C205" s="413" t="s">
        <v>992</v>
      </c>
      <c r="D205" s="413" t="s">
        <v>4263</v>
      </c>
      <c r="G205" s="412" t="s">
        <v>993</v>
      </c>
      <c r="H205" s="412">
        <v>34990</v>
      </c>
      <c r="I205" s="413" t="s">
        <v>994</v>
      </c>
    </row>
    <row r="206" spans="1:9">
      <c r="A206" s="412">
        <v>205</v>
      </c>
      <c r="C206" s="413" t="s">
        <v>995</v>
      </c>
      <c r="D206" s="413" t="s">
        <v>4264</v>
      </c>
      <c r="F206" s="412" t="s">
        <v>996</v>
      </c>
      <c r="H206" s="412">
        <v>34380</v>
      </c>
      <c r="I206" s="413" t="s">
        <v>997</v>
      </c>
    </row>
    <row r="207" spans="1:9">
      <c r="A207" s="412">
        <v>206</v>
      </c>
      <c r="B207" s="413" t="s">
        <v>442</v>
      </c>
      <c r="C207" s="413" t="s">
        <v>998</v>
      </c>
      <c r="D207" s="413" t="s">
        <v>4265</v>
      </c>
      <c r="E207" s="413" t="s">
        <v>4266</v>
      </c>
    </row>
    <row r="208" spans="1:9">
      <c r="A208" s="412">
        <v>207</v>
      </c>
      <c r="B208" s="413" t="s">
        <v>444</v>
      </c>
      <c r="C208" s="413" t="s">
        <v>999</v>
      </c>
      <c r="D208" s="413" t="s">
        <v>4267</v>
      </c>
      <c r="H208" s="412">
        <v>34670</v>
      </c>
      <c r="I208" s="413" t="s">
        <v>464</v>
      </c>
    </row>
    <row r="209" spans="1:9">
      <c r="A209" s="412">
        <v>208</v>
      </c>
      <c r="B209" s="413" t="s">
        <v>442</v>
      </c>
      <c r="C209" s="413" t="s">
        <v>1000</v>
      </c>
      <c r="D209" s="413" t="s">
        <v>4268</v>
      </c>
      <c r="F209" s="412" t="s">
        <v>1001</v>
      </c>
      <c r="G209" s="412" t="s">
        <v>1002</v>
      </c>
      <c r="H209" s="412">
        <v>34470</v>
      </c>
      <c r="I209" s="413" t="s">
        <v>719</v>
      </c>
    </row>
    <row r="210" spans="1:9">
      <c r="A210" s="412">
        <v>209</v>
      </c>
      <c r="B210" s="413" t="s">
        <v>444</v>
      </c>
      <c r="C210" s="413" t="s">
        <v>1003</v>
      </c>
      <c r="D210" s="413" t="s">
        <v>4269</v>
      </c>
      <c r="E210" s="413" t="s">
        <v>4270</v>
      </c>
      <c r="G210" s="412" t="s">
        <v>1004</v>
      </c>
      <c r="H210" s="412">
        <v>34740</v>
      </c>
      <c r="I210" s="413" t="s">
        <v>589</v>
      </c>
    </row>
    <row r="211" spans="1:9">
      <c r="A211" s="412">
        <v>210</v>
      </c>
      <c r="B211" s="413" t="s">
        <v>442</v>
      </c>
      <c r="C211" s="413" t="s">
        <v>1005</v>
      </c>
      <c r="D211" s="413" t="s">
        <v>1006</v>
      </c>
      <c r="F211" s="412" t="s">
        <v>1007</v>
      </c>
      <c r="G211" s="412" t="s">
        <v>1008</v>
      </c>
      <c r="H211" s="412">
        <v>34670</v>
      </c>
      <c r="I211" s="413" t="s">
        <v>467</v>
      </c>
    </row>
    <row r="212" spans="1:9">
      <c r="A212" s="412">
        <v>211</v>
      </c>
      <c r="B212" s="413" t="s">
        <v>444</v>
      </c>
      <c r="C212" s="413" t="s">
        <v>1005</v>
      </c>
      <c r="E212" s="413" t="s">
        <v>4271</v>
      </c>
      <c r="G212" s="412" t="s">
        <v>1009</v>
      </c>
      <c r="H212" s="412">
        <v>34670</v>
      </c>
      <c r="I212" s="413" t="s">
        <v>467</v>
      </c>
    </row>
    <row r="213" spans="1:9">
      <c r="A213" s="412">
        <v>212</v>
      </c>
      <c r="B213" s="413" t="s">
        <v>442</v>
      </c>
      <c r="C213" s="413" t="s">
        <v>1010</v>
      </c>
      <c r="G213" s="412" t="s">
        <v>1011</v>
      </c>
      <c r="H213" s="412">
        <v>34130</v>
      </c>
      <c r="I213" s="413" t="s">
        <v>476</v>
      </c>
    </row>
    <row r="214" spans="1:9">
      <c r="A214" s="412">
        <v>213</v>
      </c>
      <c r="B214" s="413" t="s">
        <v>442</v>
      </c>
      <c r="C214" s="413" t="s">
        <v>1012</v>
      </c>
      <c r="D214" s="413" t="s">
        <v>4272</v>
      </c>
      <c r="F214" s="412" t="s">
        <v>1013</v>
      </c>
      <c r="G214" s="412" t="s">
        <v>1014</v>
      </c>
      <c r="H214" s="412">
        <v>34130</v>
      </c>
      <c r="I214" s="413" t="s">
        <v>778</v>
      </c>
    </row>
    <row r="215" spans="1:9">
      <c r="A215" s="412">
        <v>214</v>
      </c>
      <c r="B215" s="413" t="s">
        <v>442</v>
      </c>
      <c r="C215" s="413" t="s">
        <v>1012</v>
      </c>
      <c r="D215" s="413" t="s">
        <v>4273</v>
      </c>
      <c r="F215" s="412" t="s">
        <v>1015</v>
      </c>
      <c r="G215" s="412" t="s">
        <v>1016</v>
      </c>
      <c r="H215" s="412">
        <v>34170</v>
      </c>
      <c r="I215" s="413" t="s">
        <v>567</v>
      </c>
    </row>
    <row r="216" spans="1:9">
      <c r="A216" s="412">
        <v>215</v>
      </c>
      <c r="B216" s="413" t="s">
        <v>442</v>
      </c>
      <c r="C216" s="413" t="s">
        <v>1017</v>
      </c>
      <c r="E216" s="413" t="s">
        <v>4274</v>
      </c>
      <c r="G216" s="412" t="s">
        <v>1018</v>
      </c>
      <c r="H216" s="412">
        <v>34670</v>
      </c>
      <c r="I216" s="413" t="s">
        <v>467</v>
      </c>
    </row>
    <row r="217" spans="1:9">
      <c r="A217" s="412">
        <v>216</v>
      </c>
      <c r="B217" s="413" t="s">
        <v>442</v>
      </c>
      <c r="C217" s="413" t="s">
        <v>1019</v>
      </c>
      <c r="D217" s="413" t="s">
        <v>4275</v>
      </c>
      <c r="G217" s="412" t="s">
        <v>1020</v>
      </c>
      <c r="H217" s="412">
        <v>30420</v>
      </c>
      <c r="I217" s="413" t="s">
        <v>1021</v>
      </c>
    </row>
    <row r="218" spans="1:9">
      <c r="A218" s="412">
        <v>217</v>
      </c>
      <c r="B218" s="413" t="s">
        <v>442</v>
      </c>
      <c r="C218" s="413" t="s">
        <v>1022</v>
      </c>
      <c r="D218" s="413" t="s">
        <v>1023</v>
      </c>
    </row>
    <row r="219" spans="1:9">
      <c r="A219" s="412">
        <v>218</v>
      </c>
      <c r="B219" s="413" t="s">
        <v>444</v>
      </c>
      <c r="C219" s="413" t="s">
        <v>1024</v>
      </c>
      <c r="F219" s="412" t="s">
        <v>1025</v>
      </c>
    </row>
    <row r="220" spans="1:9">
      <c r="A220" s="412">
        <v>219</v>
      </c>
      <c r="B220" s="413" t="s">
        <v>444</v>
      </c>
      <c r="C220" s="413" t="s">
        <v>1026</v>
      </c>
      <c r="E220" s="413" t="s">
        <v>1027</v>
      </c>
      <c r="F220" s="412" t="s">
        <v>533</v>
      </c>
      <c r="G220" s="412" t="s">
        <v>1028</v>
      </c>
      <c r="H220" s="412">
        <v>30220</v>
      </c>
      <c r="I220" s="413" t="s">
        <v>752</v>
      </c>
    </row>
    <row r="221" spans="1:9">
      <c r="A221" s="412">
        <v>220</v>
      </c>
      <c r="B221" s="413" t="s">
        <v>444</v>
      </c>
      <c r="C221" s="413" t="s">
        <v>1029</v>
      </c>
      <c r="E221" s="413" t="s">
        <v>1030</v>
      </c>
      <c r="G221" s="412" t="s">
        <v>1031</v>
      </c>
      <c r="H221" s="412">
        <v>34090</v>
      </c>
      <c r="I221" s="413" t="s">
        <v>448</v>
      </c>
    </row>
    <row r="222" spans="1:9">
      <c r="A222" s="412">
        <v>221</v>
      </c>
      <c r="C222" s="413" t="s">
        <v>1032</v>
      </c>
      <c r="D222" s="413" t="s">
        <v>4276</v>
      </c>
    </row>
    <row r="223" spans="1:9">
      <c r="A223" s="412">
        <v>222</v>
      </c>
      <c r="B223" s="413" t="s">
        <v>442</v>
      </c>
      <c r="C223" s="413" t="s">
        <v>1033</v>
      </c>
      <c r="D223" s="413" t="s">
        <v>4277</v>
      </c>
      <c r="E223" s="413" t="s">
        <v>4278</v>
      </c>
      <c r="G223" s="412" t="s">
        <v>1034</v>
      </c>
      <c r="H223" s="412">
        <v>34670</v>
      </c>
      <c r="I223" s="413" t="s">
        <v>467</v>
      </c>
    </row>
    <row r="224" spans="1:9">
      <c r="A224" s="412">
        <v>223</v>
      </c>
      <c r="B224" s="413" t="s">
        <v>444</v>
      </c>
      <c r="C224" s="413" t="s">
        <v>1035</v>
      </c>
      <c r="E224" s="413" t="s">
        <v>1036</v>
      </c>
      <c r="G224" s="412" t="s">
        <v>1037</v>
      </c>
      <c r="H224" s="412">
        <v>34670</v>
      </c>
      <c r="I224" s="413" t="s">
        <v>467</v>
      </c>
    </row>
    <row r="225" spans="1:9">
      <c r="A225" s="412">
        <v>224</v>
      </c>
      <c r="B225" s="413" t="s">
        <v>442</v>
      </c>
      <c r="C225" s="413" t="s">
        <v>1038</v>
      </c>
      <c r="D225" s="413" t="s">
        <v>4279</v>
      </c>
      <c r="E225" s="413" t="s">
        <v>4280</v>
      </c>
      <c r="F225" s="412" t="s">
        <v>1039</v>
      </c>
      <c r="G225" s="412" t="s">
        <v>1040</v>
      </c>
      <c r="H225" s="412">
        <v>34670</v>
      </c>
      <c r="I225" s="413" t="s">
        <v>467</v>
      </c>
    </row>
    <row r="226" spans="1:9">
      <c r="A226" s="412">
        <v>225</v>
      </c>
      <c r="B226" s="413" t="s">
        <v>442</v>
      </c>
      <c r="C226" s="413" t="s">
        <v>1041</v>
      </c>
      <c r="D226" s="413" t="s">
        <v>4281</v>
      </c>
      <c r="G226" s="412" t="s">
        <v>1042</v>
      </c>
      <c r="H226" s="412">
        <v>34670</v>
      </c>
      <c r="I226" s="413" t="s">
        <v>467</v>
      </c>
    </row>
    <row r="227" spans="1:9">
      <c r="A227" s="412">
        <v>226</v>
      </c>
      <c r="B227" s="413" t="s">
        <v>442</v>
      </c>
      <c r="C227" s="413" t="s">
        <v>1043</v>
      </c>
      <c r="E227" s="413" t="s">
        <v>4282</v>
      </c>
      <c r="G227" s="412" t="s">
        <v>1044</v>
      </c>
      <c r="H227" s="412">
        <v>34560</v>
      </c>
      <c r="I227" s="413" t="s">
        <v>1045</v>
      </c>
    </row>
    <row r="228" spans="1:9">
      <c r="A228" s="412">
        <v>227</v>
      </c>
      <c r="B228" s="413" t="s">
        <v>442</v>
      </c>
      <c r="C228" s="413" t="s">
        <v>1046</v>
      </c>
      <c r="E228" s="413" t="s">
        <v>1047</v>
      </c>
      <c r="F228" s="412" t="s">
        <v>533</v>
      </c>
      <c r="G228" s="412" t="s">
        <v>1048</v>
      </c>
      <c r="H228" s="412">
        <v>34670</v>
      </c>
      <c r="I228" s="413" t="s">
        <v>464</v>
      </c>
    </row>
    <row r="229" spans="1:9">
      <c r="A229" s="412">
        <v>228</v>
      </c>
      <c r="B229" s="413" t="s">
        <v>444</v>
      </c>
      <c r="C229" s="413" t="s">
        <v>1049</v>
      </c>
      <c r="D229" s="413" t="s">
        <v>4283</v>
      </c>
      <c r="G229" s="412" t="s">
        <v>1050</v>
      </c>
      <c r="H229" s="412">
        <v>34160</v>
      </c>
      <c r="I229" s="413" t="s">
        <v>1051</v>
      </c>
    </row>
    <row r="230" spans="1:9">
      <c r="A230" s="412">
        <v>229</v>
      </c>
      <c r="B230" s="413" t="s">
        <v>444</v>
      </c>
      <c r="C230" s="413" t="s">
        <v>1052</v>
      </c>
      <c r="E230" s="413" t="s">
        <v>1053</v>
      </c>
      <c r="F230" s="412" t="s">
        <v>533</v>
      </c>
      <c r="G230" s="412" t="s">
        <v>1054</v>
      </c>
      <c r="H230" s="412">
        <v>34150</v>
      </c>
      <c r="I230" s="413" t="s">
        <v>455</v>
      </c>
    </row>
    <row r="231" spans="1:9">
      <c r="A231" s="412">
        <v>230</v>
      </c>
      <c r="B231" s="413" t="s">
        <v>444</v>
      </c>
      <c r="C231" s="413" t="s">
        <v>1055</v>
      </c>
      <c r="D231" s="413" t="s">
        <v>4284</v>
      </c>
      <c r="F231" s="412" t="s">
        <v>1056</v>
      </c>
      <c r="G231" s="412" t="s">
        <v>1057</v>
      </c>
      <c r="H231" s="412">
        <v>34130</v>
      </c>
      <c r="I231" s="413" t="s">
        <v>713</v>
      </c>
    </row>
    <row r="232" spans="1:9">
      <c r="A232" s="412">
        <v>231</v>
      </c>
      <c r="B232" s="413" t="s">
        <v>442</v>
      </c>
      <c r="C232" s="413" t="s">
        <v>1058</v>
      </c>
      <c r="D232" s="413" t="s">
        <v>1059</v>
      </c>
      <c r="F232" s="412" t="s">
        <v>1060</v>
      </c>
      <c r="G232" s="412" t="s">
        <v>1061</v>
      </c>
      <c r="H232" s="412">
        <v>59780</v>
      </c>
      <c r="I232" s="413" t="s">
        <v>1062</v>
      </c>
    </row>
    <row r="233" spans="1:9">
      <c r="A233" s="412">
        <v>232</v>
      </c>
      <c r="B233" s="413" t="s">
        <v>442</v>
      </c>
      <c r="C233" s="413" t="s">
        <v>1063</v>
      </c>
      <c r="D233" s="413" t="s">
        <v>4285</v>
      </c>
      <c r="F233" s="412" t="s">
        <v>1064</v>
      </c>
    </row>
    <row r="234" spans="1:9">
      <c r="A234" s="412">
        <v>233</v>
      </c>
      <c r="B234" s="413" t="s">
        <v>442</v>
      </c>
      <c r="C234" s="413" t="s">
        <v>1065</v>
      </c>
      <c r="D234" s="413" t="s">
        <v>1066</v>
      </c>
      <c r="E234" s="413" t="s">
        <v>1067</v>
      </c>
      <c r="F234" s="412" t="s">
        <v>1068</v>
      </c>
      <c r="G234" s="412" t="s">
        <v>1069</v>
      </c>
      <c r="H234" s="412">
        <v>34670</v>
      </c>
      <c r="I234" s="413" t="s">
        <v>464</v>
      </c>
    </row>
    <row r="235" spans="1:9">
      <c r="A235" s="412">
        <v>234</v>
      </c>
      <c r="B235" s="413" t="s">
        <v>444</v>
      </c>
      <c r="C235" s="413" t="s">
        <v>1070</v>
      </c>
      <c r="G235" s="412" t="s">
        <v>1071</v>
      </c>
      <c r="H235" s="412">
        <v>34560</v>
      </c>
      <c r="I235" s="413" t="s">
        <v>1045</v>
      </c>
    </row>
    <row r="236" spans="1:9">
      <c r="A236" s="412">
        <v>235</v>
      </c>
      <c r="B236" s="413" t="s">
        <v>442</v>
      </c>
      <c r="C236" s="413" t="s">
        <v>1072</v>
      </c>
      <c r="E236" s="413" t="s">
        <v>4286</v>
      </c>
      <c r="G236" s="412" t="s">
        <v>1073</v>
      </c>
      <c r="H236" s="412">
        <v>34160</v>
      </c>
      <c r="I236" s="413" t="s">
        <v>482</v>
      </c>
    </row>
    <row r="237" spans="1:9">
      <c r="A237" s="412">
        <v>236</v>
      </c>
      <c r="B237" s="413" t="s">
        <v>442</v>
      </c>
      <c r="C237" s="413" t="s">
        <v>1074</v>
      </c>
      <c r="F237" s="412" t="s">
        <v>1075</v>
      </c>
      <c r="G237" s="412" t="s">
        <v>1076</v>
      </c>
      <c r="H237" s="412">
        <v>34670</v>
      </c>
      <c r="I237" s="413" t="s">
        <v>467</v>
      </c>
    </row>
    <row r="238" spans="1:9">
      <c r="A238" s="412">
        <v>237</v>
      </c>
      <c r="B238" s="413" t="s">
        <v>442</v>
      </c>
      <c r="C238" s="413" t="s">
        <v>1077</v>
      </c>
      <c r="E238" s="413" t="s">
        <v>4287</v>
      </c>
      <c r="G238" s="412" t="s">
        <v>1078</v>
      </c>
      <c r="H238" s="412">
        <v>30470</v>
      </c>
      <c r="I238" s="413" t="s">
        <v>1079</v>
      </c>
    </row>
    <row r="239" spans="1:9">
      <c r="A239" s="412">
        <v>238</v>
      </c>
      <c r="B239" s="413" t="s">
        <v>442</v>
      </c>
      <c r="C239" s="413" t="s">
        <v>1080</v>
      </c>
      <c r="D239" s="413" t="s">
        <v>1081</v>
      </c>
      <c r="F239" s="412" t="s">
        <v>1082</v>
      </c>
      <c r="G239" s="412" t="s">
        <v>1083</v>
      </c>
      <c r="H239" s="412">
        <v>34270</v>
      </c>
      <c r="I239" s="413" t="s">
        <v>1084</v>
      </c>
    </row>
    <row r="240" spans="1:9">
      <c r="A240" s="412">
        <v>239</v>
      </c>
      <c r="B240" s="413" t="s">
        <v>442</v>
      </c>
      <c r="C240" s="413" t="s">
        <v>1085</v>
      </c>
      <c r="E240" s="413" t="s">
        <v>4288</v>
      </c>
      <c r="H240" s="412">
        <v>34670</v>
      </c>
      <c r="I240" s="413" t="s">
        <v>467</v>
      </c>
    </row>
    <row r="241" spans="1:9">
      <c r="A241" s="412">
        <v>240</v>
      </c>
      <c r="B241" s="413" t="s">
        <v>442</v>
      </c>
      <c r="C241" s="413" t="s">
        <v>1086</v>
      </c>
      <c r="D241" s="413" t="s">
        <v>4289</v>
      </c>
      <c r="F241" s="412" t="s">
        <v>1087</v>
      </c>
      <c r="G241" s="412" t="s">
        <v>1088</v>
      </c>
      <c r="H241" s="412">
        <v>34140</v>
      </c>
      <c r="I241" s="413" t="s">
        <v>1089</v>
      </c>
    </row>
    <row r="242" spans="1:9">
      <c r="A242" s="412">
        <v>241</v>
      </c>
      <c r="B242" s="413" t="s">
        <v>444</v>
      </c>
      <c r="C242" s="413" t="s">
        <v>1090</v>
      </c>
      <c r="E242" s="413" t="s">
        <v>4290</v>
      </c>
      <c r="F242" s="412" t="s">
        <v>1091</v>
      </c>
      <c r="G242" s="412" t="s">
        <v>1092</v>
      </c>
      <c r="H242" s="412">
        <v>34570</v>
      </c>
      <c r="I242" s="413" t="s">
        <v>1093</v>
      </c>
    </row>
    <row r="243" spans="1:9">
      <c r="A243" s="412">
        <v>242</v>
      </c>
      <c r="B243" s="413" t="s">
        <v>444</v>
      </c>
      <c r="C243" s="413" t="s">
        <v>1094</v>
      </c>
      <c r="D243" s="413" t="s">
        <v>4291</v>
      </c>
      <c r="G243" s="412" t="s">
        <v>1095</v>
      </c>
      <c r="H243" s="412">
        <v>34160</v>
      </c>
      <c r="I243" s="413" t="s">
        <v>925</v>
      </c>
    </row>
    <row r="244" spans="1:9">
      <c r="A244" s="412">
        <v>243</v>
      </c>
      <c r="B244" s="413" t="s">
        <v>442</v>
      </c>
      <c r="C244" s="413" t="s">
        <v>1096</v>
      </c>
      <c r="D244" s="413" t="s">
        <v>1097</v>
      </c>
      <c r="E244" s="413" t="s">
        <v>1098</v>
      </c>
      <c r="F244" s="412" t="s">
        <v>533</v>
      </c>
    </row>
    <row r="245" spans="1:9">
      <c r="A245" s="412">
        <v>244</v>
      </c>
      <c r="C245" s="413" t="s">
        <v>1099</v>
      </c>
      <c r="D245" s="413" t="s">
        <v>4292</v>
      </c>
      <c r="F245" s="412" t="s">
        <v>1100</v>
      </c>
    </row>
    <row r="246" spans="1:9">
      <c r="A246" s="412">
        <v>245</v>
      </c>
      <c r="B246" s="413" t="s">
        <v>444</v>
      </c>
      <c r="C246" s="413" t="s">
        <v>1101</v>
      </c>
      <c r="G246" s="412" t="s">
        <v>1102</v>
      </c>
      <c r="H246" s="412">
        <v>34130</v>
      </c>
      <c r="I246" s="413" t="s">
        <v>451</v>
      </c>
    </row>
    <row r="247" spans="1:9">
      <c r="A247" s="412">
        <v>246</v>
      </c>
      <c r="B247" s="413" t="s">
        <v>444</v>
      </c>
      <c r="C247" s="413" t="s">
        <v>1103</v>
      </c>
      <c r="D247" s="413" t="s">
        <v>4293</v>
      </c>
      <c r="G247" s="412" t="s">
        <v>1104</v>
      </c>
      <c r="H247" s="412">
        <v>34130</v>
      </c>
      <c r="I247" s="413" t="s">
        <v>778</v>
      </c>
    </row>
    <row r="248" spans="1:9">
      <c r="A248" s="412">
        <v>247</v>
      </c>
      <c r="B248" s="413" t="s">
        <v>442</v>
      </c>
      <c r="C248" s="413" t="s">
        <v>1105</v>
      </c>
      <c r="G248" s="412" t="s">
        <v>1106</v>
      </c>
      <c r="H248" s="412">
        <v>34130</v>
      </c>
      <c r="I248" s="413" t="s">
        <v>451</v>
      </c>
    </row>
    <row r="249" spans="1:9">
      <c r="A249" s="412">
        <v>248</v>
      </c>
      <c r="B249" s="413" t="s">
        <v>442</v>
      </c>
      <c r="C249" s="413" t="s">
        <v>1107</v>
      </c>
      <c r="E249" s="413" t="s">
        <v>1108</v>
      </c>
      <c r="G249" s="412" t="s">
        <v>1109</v>
      </c>
      <c r="H249" s="412">
        <v>30920</v>
      </c>
      <c r="I249" s="413" t="s">
        <v>1110</v>
      </c>
    </row>
    <row r="250" spans="1:9">
      <c r="A250" s="412">
        <v>249</v>
      </c>
      <c r="B250" s="413" t="s">
        <v>442</v>
      </c>
      <c r="C250" s="413" t="s">
        <v>1111</v>
      </c>
      <c r="D250" s="413" t="s">
        <v>1112</v>
      </c>
      <c r="F250" s="412" t="s">
        <v>852</v>
      </c>
      <c r="G250" s="412" t="s">
        <v>1113</v>
      </c>
      <c r="H250" s="412">
        <v>34130</v>
      </c>
      <c r="I250" s="413" t="s">
        <v>451</v>
      </c>
    </row>
    <row r="251" spans="1:9">
      <c r="A251" s="412">
        <v>250</v>
      </c>
      <c r="B251" s="413" t="s">
        <v>442</v>
      </c>
      <c r="C251" s="413" t="s">
        <v>1114</v>
      </c>
      <c r="E251" s="413" t="s">
        <v>1115</v>
      </c>
      <c r="G251" s="412" t="s">
        <v>1116</v>
      </c>
      <c r="H251" s="412">
        <v>34160</v>
      </c>
      <c r="I251" s="413" t="s">
        <v>884</v>
      </c>
    </row>
    <row r="252" spans="1:9">
      <c r="A252" s="412">
        <v>251</v>
      </c>
      <c r="B252" s="413" t="s">
        <v>444</v>
      </c>
      <c r="C252" s="413" t="s">
        <v>1117</v>
      </c>
      <c r="D252" s="413" t="s">
        <v>1118</v>
      </c>
      <c r="F252" s="412" t="s">
        <v>1119</v>
      </c>
      <c r="G252" s="412" t="s">
        <v>1120</v>
      </c>
      <c r="I252" s="413" t="s">
        <v>1121</v>
      </c>
    </row>
    <row r="253" spans="1:9">
      <c r="A253" s="412">
        <v>252</v>
      </c>
      <c r="B253" s="413" t="s">
        <v>442</v>
      </c>
      <c r="C253" s="413" t="s">
        <v>1122</v>
      </c>
      <c r="G253" s="412" t="s">
        <v>1123</v>
      </c>
      <c r="H253" s="412">
        <v>34160</v>
      </c>
      <c r="I253" s="413" t="s">
        <v>552</v>
      </c>
    </row>
    <row r="254" spans="1:9">
      <c r="A254" s="412">
        <v>253</v>
      </c>
      <c r="B254" s="413" t="s">
        <v>442</v>
      </c>
      <c r="C254" s="413" t="s">
        <v>1124</v>
      </c>
      <c r="D254" s="413" t="s">
        <v>4294</v>
      </c>
      <c r="F254" s="412" t="s">
        <v>1125</v>
      </c>
      <c r="G254" s="412" t="s">
        <v>1126</v>
      </c>
      <c r="H254" s="412">
        <v>34380</v>
      </c>
      <c r="I254" s="413" t="s">
        <v>997</v>
      </c>
    </row>
    <row r="255" spans="1:9">
      <c r="A255" s="412">
        <v>254</v>
      </c>
      <c r="B255" s="413" t="s">
        <v>442</v>
      </c>
      <c r="C255" s="413" t="s">
        <v>1127</v>
      </c>
      <c r="D255" s="413" t="s">
        <v>4295</v>
      </c>
      <c r="F255" s="412" t="s">
        <v>1128</v>
      </c>
      <c r="G255" s="412" t="s">
        <v>1129</v>
      </c>
      <c r="H255" s="412">
        <v>34200</v>
      </c>
      <c r="I255" s="413" t="s">
        <v>1130</v>
      </c>
    </row>
    <row r="256" spans="1:9">
      <c r="A256" s="412">
        <v>255</v>
      </c>
      <c r="B256" s="413" t="s">
        <v>444</v>
      </c>
      <c r="C256" s="413" t="s">
        <v>1131</v>
      </c>
      <c r="E256" s="413" t="s">
        <v>4296</v>
      </c>
    </row>
    <row r="257" spans="1:9">
      <c r="A257" s="412">
        <v>256</v>
      </c>
      <c r="B257" s="413" t="s">
        <v>442</v>
      </c>
      <c r="C257" s="413" t="s">
        <v>1132</v>
      </c>
      <c r="D257" s="413" t="s">
        <v>1133</v>
      </c>
      <c r="F257" s="412" t="s">
        <v>1134</v>
      </c>
      <c r="G257" s="412" t="s">
        <v>1135</v>
      </c>
      <c r="H257" s="412">
        <v>34670</v>
      </c>
      <c r="I257" s="413" t="s">
        <v>467</v>
      </c>
    </row>
    <row r="258" spans="1:9">
      <c r="A258" s="412">
        <v>257</v>
      </c>
      <c r="B258" s="413" t="s">
        <v>444</v>
      </c>
      <c r="C258" s="413" t="s">
        <v>1136</v>
      </c>
      <c r="D258" s="413" t="s">
        <v>4297</v>
      </c>
      <c r="G258" s="412" t="s">
        <v>1137</v>
      </c>
      <c r="H258" s="412">
        <v>34400</v>
      </c>
      <c r="I258" s="413" t="s">
        <v>495</v>
      </c>
    </row>
    <row r="259" spans="1:9">
      <c r="A259" s="412">
        <v>258</v>
      </c>
      <c r="B259" s="413" t="s">
        <v>444</v>
      </c>
      <c r="C259" s="413" t="s">
        <v>1138</v>
      </c>
      <c r="D259" s="413" t="s">
        <v>1139</v>
      </c>
      <c r="F259" s="412" t="s">
        <v>533</v>
      </c>
      <c r="G259" s="412" t="s">
        <v>1140</v>
      </c>
      <c r="H259" s="412">
        <v>34670</v>
      </c>
      <c r="I259" s="413" t="s">
        <v>467</v>
      </c>
    </row>
    <row r="260" spans="1:9">
      <c r="A260" s="412">
        <v>259</v>
      </c>
      <c r="B260" s="413" t="s">
        <v>444</v>
      </c>
      <c r="C260" s="413" t="s">
        <v>1141</v>
      </c>
      <c r="D260" s="413" t="s">
        <v>1142</v>
      </c>
      <c r="G260" s="412" t="s">
        <v>1143</v>
      </c>
      <c r="H260" s="412">
        <v>87440</v>
      </c>
      <c r="I260" s="413" t="s">
        <v>1084</v>
      </c>
    </row>
    <row r="261" spans="1:9">
      <c r="A261" s="412">
        <v>260</v>
      </c>
      <c r="B261" s="413" t="s">
        <v>444</v>
      </c>
      <c r="C261" s="413" t="s">
        <v>1144</v>
      </c>
      <c r="D261" s="413" t="s">
        <v>4298</v>
      </c>
      <c r="H261" s="412">
        <v>34730</v>
      </c>
      <c r="I261" s="413" t="s">
        <v>510</v>
      </c>
    </row>
    <row r="262" spans="1:9">
      <c r="A262" s="412">
        <v>261</v>
      </c>
      <c r="B262" s="413" t="s">
        <v>442</v>
      </c>
      <c r="C262" s="413" t="s">
        <v>1145</v>
      </c>
      <c r="D262" s="413" t="s">
        <v>4299</v>
      </c>
      <c r="G262" s="412" t="s">
        <v>1146</v>
      </c>
      <c r="H262" s="412">
        <v>34130</v>
      </c>
      <c r="I262" s="413" t="s">
        <v>451</v>
      </c>
    </row>
    <row r="263" spans="1:9">
      <c r="A263" s="412">
        <v>262</v>
      </c>
      <c r="B263" s="413" t="s">
        <v>442</v>
      </c>
      <c r="C263" s="413" t="s">
        <v>1147</v>
      </c>
      <c r="D263" s="413" t="s">
        <v>1148</v>
      </c>
      <c r="F263" s="412" t="s">
        <v>1149</v>
      </c>
      <c r="G263" s="412" t="s">
        <v>1150</v>
      </c>
      <c r="H263" s="412">
        <v>34130</v>
      </c>
      <c r="I263" s="413" t="s">
        <v>451</v>
      </c>
    </row>
    <row r="264" spans="1:9">
      <c r="A264" s="412">
        <v>263</v>
      </c>
      <c r="B264" s="413" t="s">
        <v>442</v>
      </c>
      <c r="C264" s="413" t="s">
        <v>1151</v>
      </c>
      <c r="D264" s="413" t="s">
        <v>1152</v>
      </c>
      <c r="F264" s="412" t="s">
        <v>533</v>
      </c>
      <c r="G264" s="412" t="s">
        <v>1153</v>
      </c>
      <c r="H264" s="412">
        <v>34820</v>
      </c>
      <c r="I264" s="413" t="s">
        <v>1154</v>
      </c>
    </row>
    <row r="265" spans="1:9">
      <c r="A265" s="412">
        <v>264</v>
      </c>
      <c r="B265" s="413" t="s">
        <v>444</v>
      </c>
      <c r="C265" s="413" t="s">
        <v>1155</v>
      </c>
      <c r="D265" s="413" t="s">
        <v>4300</v>
      </c>
      <c r="G265" s="412" t="s">
        <v>1156</v>
      </c>
      <c r="H265" s="412">
        <v>34160</v>
      </c>
      <c r="I265" s="413" t="s">
        <v>1157</v>
      </c>
    </row>
    <row r="266" spans="1:9">
      <c r="A266" s="412">
        <v>265</v>
      </c>
      <c r="B266" s="413" t="s">
        <v>444</v>
      </c>
      <c r="C266" s="413" t="s">
        <v>1158</v>
      </c>
      <c r="G266" s="412" t="s">
        <v>1159</v>
      </c>
      <c r="H266" s="412">
        <v>34150</v>
      </c>
      <c r="I266" s="413" t="s">
        <v>1160</v>
      </c>
    </row>
    <row r="267" spans="1:9">
      <c r="A267" s="412">
        <v>266</v>
      </c>
      <c r="B267" s="413" t="s">
        <v>442</v>
      </c>
      <c r="C267" s="413" t="s">
        <v>1161</v>
      </c>
      <c r="G267" s="412" t="s">
        <v>1162</v>
      </c>
      <c r="H267" s="412">
        <v>34130</v>
      </c>
      <c r="I267" s="413" t="s">
        <v>520</v>
      </c>
    </row>
    <row r="268" spans="1:9">
      <c r="A268" s="412">
        <v>267</v>
      </c>
      <c r="B268" s="413" t="s">
        <v>444</v>
      </c>
      <c r="C268" s="413" t="s">
        <v>1163</v>
      </c>
      <c r="D268" s="413" t="s">
        <v>1164</v>
      </c>
      <c r="G268" s="412" t="s">
        <v>1165</v>
      </c>
      <c r="H268" s="412">
        <v>34160</v>
      </c>
      <c r="I268" s="413" t="s">
        <v>925</v>
      </c>
    </row>
    <row r="269" spans="1:9">
      <c r="A269" s="412">
        <v>268</v>
      </c>
      <c r="B269" s="413" t="s">
        <v>444</v>
      </c>
      <c r="C269" s="413" t="s">
        <v>1166</v>
      </c>
      <c r="D269" s="413" t="s">
        <v>4301</v>
      </c>
      <c r="F269" s="412" t="s">
        <v>1167</v>
      </c>
      <c r="H269" s="412">
        <v>45630</v>
      </c>
      <c r="I269" s="413" t="s">
        <v>482</v>
      </c>
    </row>
    <row r="270" spans="1:9">
      <c r="A270" s="412">
        <v>269</v>
      </c>
      <c r="B270" s="413" t="s">
        <v>442</v>
      </c>
      <c r="C270" s="413" t="s">
        <v>1168</v>
      </c>
      <c r="G270" s="412" t="s">
        <v>1169</v>
      </c>
      <c r="H270" s="412">
        <v>34130</v>
      </c>
      <c r="I270" s="413" t="s">
        <v>451</v>
      </c>
    </row>
    <row r="271" spans="1:9">
      <c r="A271" s="412">
        <v>270</v>
      </c>
      <c r="B271" s="413" t="s">
        <v>444</v>
      </c>
      <c r="C271" s="413" t="s">
        <v>1170</v>
      </c>
      <c r="G271" s="412" t="s">
        <v>1171</v>
      </c>
      <c r="H271" s="412">
        <v>34160</v>
      </c>
      <c r="I271" s="413" t="s">
        <v>516</v>
      </c>
    </row>
    <row r="272" spans="1:9">
      <c r="A272" s="412">
        <v>271</v>
      </c>
      <c r="B272" s="413" t="s">
        <v>442</v>
      </c>
      <c r="C272" s="413" t="s">
        <v>1172</v>
      </c>
      <c r="E272" s="413" t="s">
        <v>1173</v>
      </c>
      <c r="F272" s="412" t="s">
        <v>1174</v>
      </c>
      <c r="G272" s="412" t="s">
        <v>1175</v>
      </c>
      <c r="H272" s="412">
        <v>34670</v>
      </c>
      <c r="I272" s="413" t="s">
        <v>467</v>
      </c>
    </row>
    <row r="273" spans="1:9">
      <c r="A273" s="412">
        <v>272</v>
      </c>
      <c r="B273" s="413" t="s">
        <v>442</v>
      </c>
      <c r="C273" s="413" t="s">
        <v>1176</v>
      </c>
      <c r="D273" s="413" t="s">
        <v>4302</v>
      </c>
      <c r="F273" s="412" t="s">
        <v>1177</v>
      </c>
      <c r="G273" s="412" t="s">
        <v>1178</v>
      </c>
      <c r="H273" s="412">
        <v>34000</v>
      </c>
      <c r="I273" s="413" t="s">
        <v>448</v>
      </c>
    </row>
    <row r="274" spans="1:9">
      <c r="A274" s="412">
        <v>273</v>
      </c>
      <c r="B274" s="413" t="s">
        <v>442</v>
      </c>
      <c r="C274" s="413" t="s">
        <v>1179</v>
      </c>
      <c r="D274" s="413" t="s">
        <v>1180</v>
      </c>
      <c r="G274" s="412" t="s">
        <v>1181</v>
      </c>
      <c r="H274" s="412">
        <v>34980</v>
      </c>
      <c r="I274" s="413" t="s">
        <v>733</v>
      </c>
    </row>
    <row r="275" spans="1:9">
      <c r="A275" s="412">
        <v>274</v>
      </c>
      <c r="B275" s="413" t="s">
        <v>444</v>
      </c>
      <c r="C275" s="413" t="s">
        <v>1182</v>
      </c>
      <c r="D275" s="413" t="s">
        <v>4303</v>
      </c>
      <c r="F275" s="412" t="s">
        <v>1183</v>
      </c>
    </row>
    <row r="276" spans="1:9">
      <c r="A276" s="412">
        <v>275</v>
      </c>
      <c r="B276" s="413" t="s">
        <v>442</v>
      </c>
      <c r="C276" s="413" t="s">
        <v>1184</v>
      </c>
      <c r="E276" s="413" t="s">
        <v>1185</v>
      </c>
      <c r="G276" s="412" t="s">
        <v>1186</v>
      </c>
      <c r="H276" s="412">
        <v>34670</v>
      </c>
      <c r="I276" s="413" t="s">
        <v>467</v>
      </c>
    </row>
    <row r="277" spans="1:9">
      <c r="A277" s="412">
        <v>276</v>
      </c>
      <c r="B277" s="413" t="s">
        <v>442</v>
      </c>
      <c r="C277" s="413" t="s">
        <v>1187</v>
      </c>
      <c r="E277" s="413" t="s">
        <v>4304</v>
      </c>
      <c r="H277" s="412">
        <v>34670</v>
      </c>
      <c r="I277" s="413" t="s">
        <v>464</v>
      </c>
    </row>
    <row r="278" spans="1:9">
      <c r="A278" s="412">
        <v>277</v>
      </c>
      <c r="B278" s="413" t="s">
        <v>444</v>
      </c>
      <c r="C278" s="413" t="s">
        <v>1188</v>
      </c>
      <c r="E278" s="413" t="s">
        <v>1189</v>
      </c>
      <c r="F278" s="412" t="s">
        <v>1190</v>
      </c>
      <c r="G278" s="412" t="s">
        <v>1191</v>
      </c>
      <c r="H278" s="412">
        <v>34670</v>
      </c>
      <c r="I278" s="413" t="s">
        <v>464</v>
      </c>
    </row>
    <row r="279" spans="1:9">
      <c r="A279" s="412">
        <v>278</v>
      </c>
      <c r="B279" s="413" t="s">
        <v>444</v>
      </c>
      <c r="C279" s="413" t="s">
        <v>1192</v>
      </c>
      <c r="D279" s="413" t="s">
        <v>4305</v>
      </c>
      <c r="H279" s="412">
        <v>34630</v>
      </c>
      <c r="I279" s="413" t="s">
        <v>1193</v>
      </c>
    </row>
    <row r="280" spans="1:9">
      <c r="A280" s="412">
        <v>279</v>
      </c>
      <c r="B280" s="413" t="s">
        <v>442</v>
      </c>
      <c r="C280" s="413" t="s">
        <v>1194</v>
      </c>
      <c r="D280" s="413" t="s">
        <v>4306</v>
      </c>
      <c r="E280" s="413" t="s">
        <v>4307</v>
      </c>
      <c r="F280" s="412" t="s">
        <v>1195</v>
      </c>
      <c r="G280" s="412" t="s">
        <v>1196</v>
      </c>
      <c r="H280" s="412">
        <v>34670</v>
      </c>
      <c r="I280" s="413" t="s">
        <v>467</v>
      </c>
    </row>
    <row r="281" spans="1:9">
      <c r="A281" s="412">
        <v>280</v>
      </c>
      <c r="B281" s="413" t="s">
        <v>444</v>
      </c>
      <c r="C281" s="413" t="s">
        <v>1197</v>
      </c>
      <c r="D281" s="413" t="s">
        <v>4308</v>
      </c>
      <c r="G281" s="412" t="s">
        <v>1198</v>
      </c>
      <c r="H281" s="412">
        <v>34970</v>
      </c>
      <c r="I281" s="413" t="s">
        <v>1199</v>
      </c>
    </row>
    <row r="282" spans="1:9">
      <c r="A282" s="412">
        <v>281</v>
      </c>
      <c r="B282" s="413" t="s">
        <v>444</v>
      </c>
      <c r="C282" s="413" t="s">
        <v>1200</v>
      </c>
      <c r="E282" s="413" t="s">
        <v>1201</v>
      </c>
      <c r="F282" s="412" t="s">
        <v>1202</v>
      </c>
      <c r="G282" s="412" t="s">
        <v>1203</v>
      </c>
      <c r="H282" s="412">
        <v>34670</v>
      </c>
      <c r="I282" s="413" t="s">
        <v>464</v>
      </c>
    </row>
    <row r="283" spans="1:9">
      <c r="A283" s="412">
        <v>282</v>
      </c>
      <c r="B283" s="413" t="s">
        <v>442</v>
      </c>
      <c r="C283" s="413" t="s">
        <v>1204</v>
      </c>
      <c r="E283" s="413" t="s">
        <v>1205</v>
      </c>
      <c r="F283" s="412" t="s">
        <v>1206</v>
      </c>
      <c r="G283" s="412" t="s">
        <v>1207</v>
      </c>
      <c r="H283" s="412">
        <v>34130</v>
      </c>
      <c r="I283" s="413" t="s">
        <v>520</v>
      </c>
    </row>
    <row r="284" spans="1:9">
      <c r="A284" s="412">
        <v>283</v>
      </c>
      <c r="B284" s="413" t="s">
        <v>444</v>
      </c>
      <c r="C284" s="413" t="s">
        <v>1208</v>
      </c>
      <c r="G284" s="412" t="s">
        <v>1209</v>
      </c>
      <c r="H284" s="412">
        <v>34830</v>
      </c>
      <c r="I284" s="413" t="s">
        <v>624</v>
      </c>
    </row>
    <row r="285" spans="1:9">
      <c r="A285" s="412">
        <v>284</v>
      </c>
      <c r="B285" s="413" t="s">
        <v>444</v>
      </c>
      <c r="C285" s="413" t="s">
        <v>1210</v>
      </c>
      <c r="D285" s="413" t="s">
        <v>4309</v>
      </c>
      <c r="G285" s="412" t="s">
        <v>1211</v>
      </c>
      <c r="H285" s="412">
        <v>34130</v>
      </c>
      <c r="I285" s="413" t="s">
        <v>520</v>
      </c>
    </row>
    <row r="286" spans="1:9">
      <c r="A286" s="412">
        <v>285</v>
      </c>
      <c r="B286" s="413" t="s">
        <v>442</v>
      </c>
      <c r="C286" s="413" t="s">
        <v>1212</v>
      </c>
      <c r="D286" s="413" t="s">
        <v>4310</v>
      </c>
      <c r="F286" s="412" t="s">
        <v>1213</v>
      </c>
      <c r="G286" s="412" t="s">
        <v>1214</v>
      </c>
      <c r="H286" s="412">
        <v>34800</v>
      </c>
      <c r="I286" s="413" t="s">
        <v>1215</v>
      </c>
    </row>
    <row r="287" spans="1:9">
      <c r="A287" s="412">
        <v>286</v>
      </c>
      <c r="B287" s="413" t="s">
        <v>444</v>
      </c>
      <c r="C287" s="413" t="s">
        <v>1216</v>
      </c>
      <c r="D287" s="413" t="s">
        <v>4311</v>
      </c>
      <c r="E287" s="413" t="s">
        <v>4312</v>
      </c>
      <c r="G287" s="412" t="s">
        <v>1217</v>
      </c>
      <c r="I287" s="413" t="s">
        <v>1218</v>
      </c>
    </row>
    <row r="288" spans="1:9">
      <c r="A288" s="412">
        <v>287</v>
      </c>
      <c r="B288" s="413" t="s">
        <v>442</v>
      </c>
      <c r="C288" s="413" t="s">
        <v>1219</v>
      </c>
      <c r="D288" s="413" t="s">
        <v>1220</v>
      </c>
      <c r="F288" s="412" t="s">
        <v>1221</v>
      </c>
      <c r="G288" s="412" t="s">
        <v>1222</v>
      </c>
      <c r="H288" s="412">
        <v>34160</v>
      </c>
      <c r="I288" s="413" t="s">
        <v>1157</v>
      </c>
    </row>
    <row r="289" spans="1:9">
      <c r="A289" s="412">
        <v>288</v>
      </c>
      <c r="B289" s="413" t="s">
        <v>442</v>
      </c>
      <c r="C289" s="413" t="s">
        <v>1223</v>
      </c>
      <c r="G289" s="412" t="s">
        <v>1224</v>
      </c>
      <c r="H289" s="412">
        <v>34590</v>
      </c>
      <c r="I289" s="413" t="s">
        <v>1225</v>
      </c>
    </row>
    <row r="290" spans="1:9">
      <c r="A290" s="412">
        <v>289</v>
      </c>
      <c r="B290" s="413" t="s">
        <v>444</v>
      </c>
      <c r="C290" s="413" t="s">
        <v>1226</v>
      </c>
      <c r="F290" s="412" t="s">
        <v>1227</v>
      </c>
      <c r="G290" s="412" t="s">
        <v>1228</v>
      </c>
      <c r="H290" s="412">
        <v>34130</v>
      </c>
      <c r="I290" s="413" t="s">
        <v>778</v>
      </c>
    </row>
    <row r="291" spans="1:9">
      <c r="A291" s="412">
        <v>290</v>
      </c>
      <c r="B291" s="413" t="s">
        <v>444</v>
      </c>
      <c r="C291" s="413" t="s">
        <v>1229</v>
      </c>
      <c r="D291" s="413" t="s">
        <v>4313</v>
      </c>
      <c r="F291" s="412" t="s">
        <v>1230</v>
      </c>
      <c r="G291" s="412" t="s">
        <v>1231</v>
      </c>
      <c r="H291" s="412">
        <v>34270</v>
      </c>
      <c r="I291" s="413" t="s">
        <v>1232</v>
      </c>
    </row>
    <row r="292" spans="1:9">
      <c r="A292" s="412">
        <v>291</v>
      </c>
      <c r="B292" s="413" t="s">
        <v>442</v>
      </c>
      <c r="C292" s="413" t="s">
        <v>1233</v>
      </c>
      <c r="H292" s="412">
        <v>34130</v>
      </c>
      <c r="I292" s="413" t="s">
        <v>451</v>
      </c>
    </row>
    <row r="293" spans="1:9">
      <c r="A293" s="412">
        <v>292</v>
      </c>
      <c r="B293" s="413" t="s">
        <v>442</v>
      </c>
      <c r="C293" s="413" t="s">
        <v>1234</v>
      </c>
      <c r="D293" s="413" t="s">
        <v>4314</v>
      </c>
      <c r="F293" s="412" t="s">
        <v>1235</v>
      </c>
    </row>
    <row r="294" spans="1:9">
      <c r="A294" s="412">
        <v>293</v>
      </c>
      <c r="B294" s="413" t="s">
        <v>442</v>
      </c>
      <c r="C294" s="413" t="s">
        <v>1236</v>
      </c>
      <c r="D294" s="413" t="s">
        <v>4315</v>
      </c>
      <c r="E294" s="413" t="s">
        <v>4316</v>
      </c>
      <c r="F294" s="412" t="s">
        <v>1237</v>
      </c>
      <c r="G294" s="412" t="s">
        <v>1238</v>
      </c>
      <c r="H294" s="412">
        <v>34740</v>
      </c>
      <c r="I294" s="413" t="s">
        <v>589</v>
      </c>
    </row>
    <row r="295" spans="1:9">
      <c r="A295" s="412">
        <v>294</v>
      </c>
      <c r="B295" s="413" t="s">
        <v>442</v>
      </c>
      <c r="C295" s="413" t="s">
        <v>1239</v>
      </c>
      <c r="D295" s="413" t="s">
        <v>4317</v>
      </c>
      <c r="F295" s="412" t="s">
        <v>1240</v>
      </c>
      <c r="G295" s="412" t="s">
        <v>1241</v>
      </c>
      <c r="H295" s="412">
        <v>34160</v>
      </c>
      <c r="I295" s="413" t="s">
        <v>552</v>
      </c>
    </row>
    <row r="296" spans="1:9">
      <c r="A296" s="412">
        <v>295</v>
      </c>
      <c r="B296" s="413" t="s">
        <v>442</v>
      </c>
      <c r="C296" s="413" t="s">
        <v>1242</v>
      </c>
      <c r="D296" s="413" t="s">
        <v>4318</v>
      </c>
      <c r="H296" s="412">
        <v>34670</v>
      </c>
      <c r="I296" s="413" t="s">
        <v>639</v>
      </c>
    </row>
    <row r="297" spans="1:9">
      <c r="A297" s="412">
        <v>296</v>
      </c>
      <c r="B297" s="413" t="s">
        <v>442</v>
      </c>
      <c r="C297" s="413" t="s">
        <v>1243</v>
      </c>
      <c r="D297" s="413" t="s">
        <v>4319</v>
      </c>
      <c r="F297" s="412" t="s">
        <v>1244</v>
      </c>
      <c r="G297" s="412" t="s">
        <v>1245</v>
      </c>
      <c r="H297" s="412">
        <v>34820</v>
      </c>
      <c r="I297" s="413" t="s">
        <v>1154</v>
      </c>
    </row>
    <row r="298" spans="1:9">
      <c r="A298" s="412">
        <v>297</v>
      </c>
      <c r="B298" s="413" t="s">
        <v>442</v>
      </c>
      <c r="C298" s="413" t="s">
        <v>1243</v>
      </c>
      <c r="D298" s="413" t="s">
        <v>4320</v>
      </c>
      <c r="F298" s="412" t="s">
        <v>1246</v>
      </c>
      <c r="G298" s="412" t="s">
        <v>1247</v>
      </c>
      <c r="H298" s="412">
        <v>30220</v>
      </c>
      <c r="I298" s="413" t="s">
        <v>752</v>
      </c>
    </row>
    <row r="299" spans="1:9">
      <c r="A299" s="412">
        <v>298</v>
      </c>
      <c r="C299" s="413" t="s">
        <v>1248</v>
      </c>
      <c r="D299" s="413" t="s">
        <v>4321</v>
      </c>
      <c r="G299" s="412" t="s">
        <v>1249</v>
      </c>
      <c r="H299" s="412">
        <v>34670</v>
      </c>
      <c r="I299" s="413" t="s">
        <v>467</v>
      </c>
    </row>
    <row r="300" spans="1:9">
      <c r="A300" s="412">
        <v>299</v>
      </c>
      <c r="B300" s="413" t="s">
        <v>442</v>
      </c>
      <c r="C300" s="413" t="s">
        <v>1250</v>
      </c>
      <c r="D300" s="413" t="s">
        <v>1251</v>
      </c>
      <c r="E300" s="413" t="s">
        <v>4322</v>
      </c>
      <c r="F300" s="412" t="s">
        <v>1252</v>
      </c>
      <c r="G300" s="412" t="s">
        <v>1253</v>
      </c>
      <c r="H300" s="412">
        <v>34670</v>
      </c>
      <c r="I300" s="413" t="s">
        <v>467</v>
      </c>
    </row>
    <row r="301" spans="1:9">
      <c r="A301" s="412">
        <v>300</v>
      </c>
      <c r="B301" s="413" t="s">
        <v>442</v>
      </c>
      <c r="C301" s="413" t="s">
        <v>1250</v>
      </c>
      <c r="D301" s="413" t="s">
        <v>1254</v>
      </c>
      <c r="F301" s="412" t="s">
        <v>1255</v>
      </c>
      <c r="G301" s="412" t="s">
        <v>1256</v>
      </c>
      <c r="H301" s="412">
        <v>34670</v>
      </c>
      <c r="I301" s="413" t="s">
        <v>464</v>
      </c>
    </row>
    <row r="302" spans="1:9">
      <c r="A302" s="412">
        <v>301</v>
      </c>
      <c r="B302" s="413" t="s">
        <v>442</v>
      </c>
      <c r="C302" s="413" t="s">
        <v>1257</v>
      </c>
      <c r="D302" s="413" t="s">
        <v>4323</v>
      </c>
      <c r="F302" s="412" t="s">
        <v>1258</v>
      </c>
      <c r="H302" s="412">
        <v>34820</v>
      </c>
      <c r="I302" s="413" t="s">
        <v>913</v>
      </c>
    </row>
    <row r="303" spans="1:9">
      <c r="A303" s="412">
        <v>302</v>
      </c>
      <c r="B303" s="413" t="s">
        <v>442</v>
      </c>
      <c r="C303" s="413" t="s">
        <v>1259</v>
      </c>
      <c r="G303" s="412" t="s">
        <v>1260</v>
      </c>
      <c r="H303" s="412">
        <v>30128</v>
      </c>
      <c r="I303" s="413" t="s">
        <v>1261</v>
      </c>
    </row>
    <row r="304" spans="1:9">
      <c r="A304" s="412">
        <v>303</v>
      </c>
      <c r="B304" s="413" t="s">
        <v>442</v>
      </c>
      <c r="C304" s="413" t="s">
        <v>1262</v>
      </c>
      <c r="D304" s="413" t="s">
        <v>4324</v>
      </c>
      <c r="H304" s="412">
        <v>34820</v>
      </c>
      <c r="I304" s="413" t="s">
        <v>913</v>
      </c>
    </row>
    <row r="305" spans="1:9">
      <c r="A305" s="412">
        <v>304</v>
      </c>
      <c r="B305" s="413" t="s">
        <v>444</v>
      </c>
      <c r="C305" s="413" t="s">
        <v>1263</v>
      </c>
      <c r="D305" s="413" t="s">
        <v>1264</v>
      </c>
      <c r="F305" s="412" t="s">
        <v>1265</v>
      </c>
      <c r="G305" s="412" t="s">
        <v>1266</v>
      </c>
      <c r="H305" s="412">
        <v>34400</v>
      </c>
      <c r="I305" s="413" t="s">
        <v>707</v>
      </c>
    </row>
    <row r="306" spans="1:9">
      <c r="A306" s="412">
        <v>305</v>
      </c>
      <c r="B306" s="413" t="s">
        <v>442</v>
      </c>
      <c r="C306" s="413" t="s">
        <v>1267</v>
      </c>
      <c r="E306" s="413" t="s">
        <v>1268</v>
      </c>
      <c r="F306" s="412" t="s">
        <v>533</v>
      </c>
      <c r="G306" s="412" t="s">
        <v>1269</v>
      </c>
      <c r="H306" s="412">
        <v>34130</v>
      </c>
      <c r="I306" s="413" t="s">
        <v>451</v>
      </c>
    </row>
    <row r="307" spans="1:9">
      <c r="A307" s="412">
        <v>306</v>
      </c>
      <c r="B307" s="413" t="s">
        <v>442</v>
      </c>
      <c r="C307" s="413" t="s">
        <v>1270</v>
      </c>
      <c r="G307" s="412" t="s">
        <v>1271</v>
      </c>
      <c r="H307" s="412">
        <v>34400</v>
      </c>
      <c r="I307" s="413" t="s">
        <v>546</v>
      </c>
    </row>
    <row r="308" spans="1:9">
      <c r="A308" s="412">
        <v>307</v>
      </c>
      <c r="B308" s="413" t="s">
        <v>442</v>
      </c>
      <c r="C308" s="413" t="s">
        <v>1272</v>
      </c>
      <c r="G308" s="412" t="s">
        <v>537</v>
      </c>
      <c r="H308" s="412">
        <v>34400</v>
      </c>
      <c r="I308" s="413" t="s">
        <v>955</v>
      </c>
    </row>
    <row r="309" spans="1:9">
      <c r="A309" s="412">
        <v>308</v>
      </c>
      <c r="B309" s="413" t="s">
        <v>442</v>
      </c>
      <c r="C309" s="413" t="s">
        <v>1273</v>
      </c>
      <c r="F309" s="412" t="s">
        <v>1274</v>
      </c>
    </row>
    <row r="310" spans="1:9">
      <c r="A310" s="412">
        <v>309</v>
      </c>
      <c r="B310" s="413" t="s">
        <v>442</v>
      </c>
      <c r="C310" s="413" t="s">
        <v>1275</v>
      </c>
      <c r="D310" s="413" t="s">
        <v>4325</v>
      </c>
      <c r="F310" s="412" t="s">
        <v>1276</v>
      </c>
      <c r="G310" s="412" t="s">
        <v>1277</v>
      </c>
      <c r="H310" s="412">
        <v>13200</v>
      </c>
      <c r="I310" s="413" t="s">
        <v>1278</v>
      </c>
    </row>
    <row r="311" spans="1:9">
      <c r="A311" s="412">
        <v>310</v>
      </c>
      <c r="B311" s="413" t="s">
        <v>444</v>
      </c>
      <c r="C311" s="413" t="s">
        <v>1279</v>
      </c>
      <c r="D311" s="413" t="s">
        <v>4326</v>
      </c>
      <c r="H311" s="412">
        <v>34000</v>
      </c>
      <c r="I311" s="413" t="s">
        <v>448</v>
      </c>
    </row>
    <row r="312" spans="1:9">
      <c r="A312" s="412">
        <v>311</v>
      </c>
      <c r="B312" s="413" t="s">
        <v>442</v>
      </c>
      <c r="C312" s="413" t="s">
        <v>1280</v>
      </c>
      <c r="E312" s="413" t="s">
        <v>1281</v>
      </c>
      <c r="F312" s="412" t="s">
        <v>1282</v>
      </c>
      <c r="G312" s="412" t="s">
        <v>1283</v>
      </c>
      <c r="H312" s="412">
        <v>34670</v>
      </c>
      <c r="I312" s="413" t="s">
        <v>464</v>
      </c>
    </row>
    <row r="313" spans="1:9">
      <c r="A313" s="412">
        <v>312</v>
      </c>
      <c r="B313" s="413" t="s">
        <v>442</v>
      </c>
      <c r="C313" s="413" t="s">
        <v>1284</v>
      </c>
      <c r="G313" s="412" t="s">
        <v>1285</v>
      </c>
      <c r="H313" s="412">
        <v>30830</v>
      </c>
      <c r="I313" s="413" t="s">
        <v>1286</v>
      </c>
    </row>
    <row r="314" spans="1:9">
      <c r="A314" s="412">
        <v>313</v>
      </c>
      <c r="B314" s="413" t="s">
        <v>442</v>
      </c>
      <c r="C314" s="413" t="s">
        <v>1287</v>
      </c>
      <c r="E314" s="413" t="s">
        <v>1288</v>
      </c>
      <c r="G314" s="412" t="s">
        <v>1289</v>
      </c>
      <c r="H314" s="412">
        <v>34150</v>
      </c>
      <c r="I314" s="413" t="s">
        <v>1160</v>
      </c>
    </row>
    <row r="315" spans="1:9">
      <c r="A315" s="412">
        <v>314</v>
      </c>
      <c r="C315" s="413" t="s">
        <v>1290</v>
      </c>
    </row>
    <row r="316" spans="1:9">
      <c r="A316" s="412">
        <v>315</v>
      </c>
      <c r="B316" s="413" t="s">
        <v>442</v>
      </c>
      <c r="C316" s="413" t="s">
        <v>1291</v>
      </c>
      <c r="G316" s="412" t="s">
        <v>1292</v>
      </c>
      <c r="H316" s="412">
        <v>34670</v>
      </c>
      <c r="I316" s="413" t="s">
        <v>464</v>
      </c>
    </row>
    <row r="317" spans="1:9">
      <c r="A317" s="412">
        <v>316</v>
      </c>
      <c r="B317" s="413" t="s">
        <v>444</v>
      </c>
      <c r="C317" s="413" t="s">
        <v>1293</v>
      </c>
      <c r="E317" s="413" t="s">
        <v>4327</v>
      </c>
      <c r="F317" s="412" t="s">
        <v>1294</v>
      </c>
      <c r="G317" s="412" t="s">
        <v>1295</v>
      </c>
      <c r="H317" s="412">
        <v>34160</v>
      </c>
      <c r="I317" s="413" t="s">
        <v>482</v>
      </c>
    </row>
    <row r="318" spans="1:9">
      <c r="A318" s="412">
        <v>317</v>
      </c>
      <c r="B318" s="413" t="s">
        <v>442</v>
      </c>
      <c r="C318" s="413" t="s">
        <v>1296</v>
      </c>
      <c r="D318" s="413" t="s">
        <v>1297</v>
      </c>
      <c r="F318" s="412" t="s">
        <v>1298</v>
      </c>
      <c r="G318" s="412" t="s">
        <v>1299</v>
      </c>
      <c r="H318" s="412">
        <v>45630</v>
      </c>
      <c r="I318" s="413" t="s">
        <v>482</v>
      </c>
    </row>
    <row r="319" spans="1:9">
      <c r="A319" s="412">
        <v>318</v>
      </c>
      <c r="B319" s="413" t="s">
        <v>442</v>
      </c>
      <c r="C319" s="413" t="s">
        <v>1300</v>
      </c>
      <c r="E319" s="413" t="s">
        <v>1301</v>
      </c>
      <c r="G319" s="412" t="s">
        <v>1302</v>
      </c>
      <c r="H319" s="412">
        <v>34670</v>
      </c>
      <c r="I319" s="413" t="s">
        <v>467</v>
      </c>
    </row>
    <row r="320" spans="1:9">
      <c r="A320" s="412">
        <v>319</v>
      </c>
      <c r="B320" s="413" t="s">
        <v>442</v>
      </c>
      <c r="C320" s="413" t="s">
        <v>1303</v>
      </c>
      <c r="E320" s="413" t="s">
        <v>4328</v>
      </c>
    </row>
    <row r="321" spans="1:9">
      <c r="A321" s="412">
        <v>320</v>
      </c>
      <c r="B321" s="413" t="s">
        <v>442</v>
      </c>
      <c r="C321" s="413" t="s">
        <v>1304</v>
      </c>
      <c r="G321" s="412" t="s">
        <v>1305</v>
      </c>
      <c r="H321" s="412">
        <v>34740</v>
      </c>
      <c r="I321" s="413" t="s">
        <v>589</v>
      </c>
    </row>
    <row r="322" spans="1:9">
      <c r="A322" s="412">
        <v>321</v>
      </c>
      <c r="B322" s="413" t="s">
        <v>444</v>
      </c>
      <c r="C322" s="413" t="s">
        <v>1306</v>
      </c>
      <c r="G322" s="412" t="s">
        <v>1307</v>
      </c>
      <c r="I322" s="413" t="s">
        <v>1308</v>
      </c>
    </row>
    <row r="323" spans="1:9">
      <c r="A323" s="412">
        <v>322</v>
      </c>
      <c r="B323" s="413" t="s">
        <v>442</v>
      </c>
      <c r="C323" s="413" t="s">
        <v>1309</v>
      </c>
      <c r="D323" s="413" t="s">
        <v>1310</v>
      </c>
      <c r="E323" s="413" t="s">
        <v>1311</v>
      </c>
      <c r="F323" s="412" t="s">
        <v>1312</v>
      </c>
      <c r="G323" s="412" t="s">
        <v>1313</v>
      </c>
      <c r="H323" s="412">
        <v>34130</v>
      </c>
      <c r="I323" s="413" t="s">
        <v>476</v>
      </c>
    </row>
    <row r="324" spans="1:9">
      <c r="A324" s="412">
        <v>323</v>
      </c>
      <c r="B324" s="413" t="s">
        <v>442</v>
      </c>
      <c r="C324" s="413" t="s">
        <v>1314</v>
      </c>
      <c r="D324" s="413" t="s">
        <v>4329</v>
      </c>
      <c r="E324" s="413" t="s">
        <v>4330</v>
      </c>
      <c r="H324" s="412">
        <v>34160</v>
      </c>
      <c r="I324" s="413" t="s">
        <v>552</v>
      </c>
    </row>
    <row r="325" spans="1:9">
      <c r="A325" s="412">
        <v>324</v>
      </c>
      <c r="B325" s="413" t="s">
        <v>442</v>
      </c>
      <c r="C325" s="413" t="s">
        <v>1315</v>
      </c>
      <c r="G325" s="412" t="s">
        <v>1316</v>
      </c>
      <c r="H325" s="412">
        <v>30260</v>
      </c>
      <c r="I325" s="413" t="s">
        <v>1317</v>
      </c>
    </row>
    <row r="326" spans="1:9">
      <c r="A326" s="412">
        <v>325</v>
      </c>
      <c r="B326" s="413" t="s">
        <v>444</v>
      </c>
      <c r="C326" s="413" t="s">
        <v>1318</v>
      </c>
      <c r="D326" s="413" t="s">
        <v>4331</v>
      </c>
      <c r="E326" s="413" t="s">
        <v>4332</v>
      </c>
      <c r="G326" s="412" t="s">
        <v>1319</v>
      </c>
      <c r="H326" s="412">
        <v>34000</v>
      </c>
      <c r="I326" s="413" t="s">
        <v>448</v>
      </c>
    </row>
    <row r="327" spans="1:9">
      <c r="A327" s="412">
        <v>326</v>
      </c>
      <c r="B327" s="413" t="s">
        <v>444</v>
      </c>
      <c r="C327" s="413" t="s">
        <v>1320</v>
      </c>
      <c r="D327" s="413" t="s">
        <v>1321</v>
      </c>
      <c r="F327" s="412" t="s">
        <v>1322</v>
      </c>
      <c r="H327" s="412">
        <v>34670</v>
      </c>
      <c r="I327" s="413" t="s">
        <v>467</v>
      </c>
    </row>
    <row r="328" spans="1:9">
      <c r="A328" s="412">
        <v>327</v>
      </c>
      <c r="B328" s="413" t="s">
        <v>442</v>
      </c>
      <c r="C328" s="413" t="s">
        <v>1323</v>
      </c>
      <c r="D328" s="413" t="s">
        <v>4333</v>
      </c>
      <c r="F328" s="412" t="s">
        <v>1324</v>
      </c>
      <c r="G328" s="412" t="s">
        <v>1325</v>
      </c>
      <c r="H328" s="412">
        <v>34670</v>
      </c>
      <c r="I328" s="413" t="s">
        <v>467</v>
      </c>
    </row>
    <row r="329" spans="1:9">
      <c r="A329" s="412">
        <v>328</v>
      </c>
      <c r="B329" s="413" t="s">
        <v>442</v>
      </c>
      <c r="C329" s="413" t="s">
        <v>1326</v>
      </c>
      <c r="D329" s="413" t="s">
        <v>4334</v>
      </c>
      <c r="F329" s="412" t="s">
        <v>1327</v>
      </c>
      <c r="G329" s="412" t="s">
        <v>1328</v>
      </c>
      <c r="H329" s="412">
        <v>34130</v>
      </c>
      <c r="I329" s="413" t="s">
        <v>451</v>
      </c>
    </row>
    <row r="330" spans="1:9">
      <c r="A330" s="412">
        <v>329</v>
      </c>
      <c r="B330" s="413" t="s">
        <v>444</v>
      </c>
      <c r="C330" s="413" t="s">
        <v>1326</v>
      </c>
      <c r="F330" s="412" t="s">
        <v>1329</v>
      </c>
      <c r="G330" s="412" t="s">
        <v>1330</v>
      </c>
      <c r="H330" s="412">
        <v>34790</v>
      </c>
      <c r="I330" s="413" t="s">
        <v>615</v>
      </c>
    </row>
    <row r="331" spans="1:9">
      <c r="A331" s="412">
        <v>330</v>
      </c>
      <c r="B331" s="413" t="s">
        <v>442</v>
      </c>
      <c r="C331" s="413" t="s">
        <v>1331</v>
      </c>
      <c r="G331" s="412" t="s">
        <v>1332</v>
      </c>
      <c r="H331" s="412">
        <v>34130</v>
      </c>
      <c r="I331" s="413" t="s">
        <v>713</v>
      </c>
    </row>
    <row r="332" spans="1:9">
      <c r="A332" s="412">
        <v>331</v>
      </c>
      <c r="B332" s="413" t="s">
        <v>442</v>
      </c>
      <c r="C332" s="413" t="s">
        <v>1333</v>
      </c>
      <c r="G332" s="412" t="s">
        <v>1334</v>
      </c>
      <c r="H332" s="412">
        <v>34790</v>
      </c>
      <c r="I332" s="413" t="s">
        <v>615</v>
      </c>
    </row>
    <row r="333" spans="1:9">
      <c r="A333" s="412">
        <v>332</v>
      </c>
      <c r="B333" s="413" t="s">
        <v>442</v>
      </c>
      <c r="C333" s="413" t="s">
        <v>1335</v>
      </c>
      <c r="D333" s="413" t="s">
        <v>4335</v>
      </c>
      <c r="H333" s="412">
        <v>34400</v>
      </c>
      <c r="I333" s="413" t="s">
        <v>448</v>
      </c>
    </row>
    <row r="334" spans="1:9">
      <c r="A334" s="412">
        <v>333</v>
      </c>
      <c r="B334" s="413" t="s">
        <v>442</v>
      </c>
      <c r="C334" s="413" t="s">
        <v>1336</v>
      </c>
      <c r="D334" s="413" t="s">
        <v>4336</v>
      </c>
    </row>
    <row r="335" spans="1:9">
      <c r="A335" s="412">
        <v>334</v>
      </c>
      <c r="B335" s="413" t="s">
        <v>442</v>
      </c>
      <c r="C335" s="413" t="s">
        <v>1337</v>
      </c>
      <c r="D335" s="413" t="s">
        <v>4337</v>
      </c>
      <c r="F335" s="412" t="s">
        <v>1338</v>
      </c>
      <c r="G335" s="412" t="s">
        <v>1339</v>
      </c>
      <c r="H335" s="412">
        <v>34970</v>
      </c>
      <c r="I335" s="413" t="s">
        <v>530</v>
      </c>
    </row>
    <row r="336" spans="1:9">
      <c r="A336" s="412">
        <v>335</v>
      </c>
      <c r="B336" s="413" t="s">
        <v>442</v>
      </c>
      <c r="C336" s="413" t="s">
        <v>1337</v>
      </c>
      <c r="D336" s="413" t="s">
        <v>4337</v>
      </c>
      <c r="F336" s="412" t="s">
        <v>1338</v>
      </c>
      <c r="G336" s="412" t="s">
        <v>1340</v>
      </c>
      <c r="H336" s="412">
        <v>34970</v>
      </c>
      <c r="I336" s="413" t="s">
        <v>530</v>
      </c>
    </row>
    <row r="337" spans="1:9">
      <c r="A337" s="412">
        <v>336</v>
      </c>
      <c r="B337" s="413" t="s">
        <v>442</v>
      </c>
      <c r="C337" s="413" t="s">
        <v>1341</v>
      </c>
      <c r="D337" s="413" t="s">
        <v>4338</v>
      </c>
    </row>
    <row r="338" spans="1:9">
      <c r="A338" s="412">
        <v>337</v>
      </c>
      <c r="B338" s="413" t="s">
        <v>442</v>
      </c>
      <c r="C338" s="413" t="s">
        <v>1342</v>
      </c>
      <c r="D338" s="413" t="s">
        <v>4339</v>
      </c>
      <c r="E338" s="413" t="s">
        <v>4340</v>
      </c>
      <c r="F338" s="412" t="s">
        <v>1343</v>
      </c>
      <c r="G338" s="412" t="s">
        <v>1344</v>
      </c>
      <c r="H338" s="412">
        <v>34170</v>
      </c>
      <c r="I338" s="413" t="s">
        <v>567</v>
      </c>
    </row>
    <row r="339" spans="1:9">
      <c r="A339" s="412">
        <v>338</v>
      </c>
      <c r="B339" s="413" t="s">
        <v>444</v>
      </c>
      <c r="C339" s="413" t="s">
        <v>1345</v>
      </c>
      <c r="D339" s="413" t="s">
        <v>4341</v>
      </c>
      <c r="H339" s="412">
        <v>34160</v>
      </c>
      <c r="I339" s="413" t="s">
        <v>986</v>
      </c>
    </row>
    <row r="340" spans="1:9">
      <c r="A340" s="412">
        <v>339</v>
      </c>
      <c r="B340" s="413" t="s">
        <v>442</v>
      </c>
      <c r="C340" s="413" t="s">
        <v>1346</v>
      </c>
      <c r="D340" s="413" t="s">
        <v>1347</v>
      </c>
      <c r="E340" s="413" t="s">
        <v>1348</v>
      </c>
      <c r="F340" s="412" t="s">
        <v>1349</v>
      </c>
      <c r="G340" s="412" t="s">
        <v>1350</v>
      </c>
      <c r="H340" s="412">
        <v>34670</v>
      </c>
      <c r="I340" s="413" t="s">
        <v>464</v>
      </c>
    </row>
    <row r="341" spans="1:9">
      <c r="A341" s="412">
        <v>340</v>
      </c>
      <c r="B341" s="413" t="s">
        <v>442</v>
      </c>
      <c r="C341" s="413" t="s">
        <v>1351</v>
      </c>
      <c r="D341" s="413" t="s">
        <v>4342</v>
      </c>
      <c r="F341" s="412" t="s">
        <v>1352</v>
      </c>
      <c r="G341" s="412" t="s">
        <v>1353</v>
      </c>
      <c r="H341" s="412">
        <v>34160</v>
      </c>
      <c r="I341" s="413" t="s">
        <v>552</v>
      </c>
    </row>
    <row r="342" spans="1:9">
      <c r="A342" s="412">
        <v>341</v>
      </c>
      <c r="B342" s="413" t="s">
        <v>442</v>
      </c>
      <c r="C342" s="413" t="s">
        <v>1354</v>
      </c>
      <c r="D342" s="413" t="s">
        <v>4343</v>
      </c>
      <c r="E342" s="413" t="s">
        <v>4344</v>
      </c>
      <c r="F342" s="412" t="s">
        <v>1355</v>
      </c>
      <c r="G342" s="412" t="s">
        <v>1356</v>
      </c>
      <c r="H342" s="412">
        <v>34160</v>
      </c>
      <c r="I342" s="413" t="s">
        <v>516</v>
      </c>
    </row>
    <row r="343" spans="1:9">
      <c r="A343" s="412">
        <v>342</v>
      </c>
      <c r="B343" s="413" t="s">
        <v>442</v>
      </c>
      <c r="C343" s="413" t="s">
        <v>1357</v>
      </c>
      <c r="D343" s="413" t="s">
        <v>4345</v>
      </c>
      <c r="G343" s="412" t="s">
        <v>1358</v>
      </c>
      <c r="H343" s="412">
        <v>34670</v>
      </c>
      <c r="I343" s="413" t="s">
        <v>467</v>
      </c>
    </row>
    <row r="344" spans="1:9">
      <c r="A344" s="412">
        <v>343</v>
      </c>
      <c r="B344" s="413" t="s">
        <v>442</v>
      </c>
      <c r="C344" s="413" t="s">
        <v>1359</v>
      </c>
      <c r="G344" s="412" t="s">
        <v>1360</v>
      </c>
      <c r="H344" s="412">
        <v>34160</v>
      </c>
      <c r="I344" s="413" t="s">
        <v>1051</v>
      </c>
    </row>
    <row r="345" spans="1:9">
      <c r="A345" s="412">
        <v>344</v>
      </c>
      <c r="B345" s="413" t="s">
        <v>442</v>
      </c>
      <c r="C345" s="413" t="s">
        <v>1361</v>
      </c>
      <c r="D345" s="413" t="s">
        <v>4346</v>
      </c>
      <c r="F345" s="412" t="s">
        <v>1362</v>
      </c>
      <c r="G345" s="412" t="s">
        <v>1363</v>
      </c>
      <c r="H345" s="412">
        <v>34160</v>
      </c>
      <c r="I345" s="413" t="s">
        <v>925</v>
      </c>
    </row>
    <row r="346" spans="1:9">
      <c r="A346" s="412">
        <v>345</v>
      </c>
      <c r="B346" s="413" t="s">
        <v>442</v>
      </c>
      <c r="C346" s="413" t="s">
        <v>1364</v>
      </c>
      <c r="D346" s="413" t="s">
        <v>1365</v>
      </c>
      <c r="F346" s="412" t="s">
        <v>533</v>
      </c>
    </row>
    <row r="347" spans="1:9">
      <c r="A347" s="412">
        <v>346</v>
      </c>
      <c r="B347" s="413" t="s">
        <v>442</v>
      </c>
      <c r="C347" s="413" t="s">
        <v>1364</v>
      </c>
      <c r="D347" s="413" t="s">
        <v>4347</v>
      </c>
    </row>
    <row r="348" spans="1:9">
      <c r="A348" s="412">
        <v>347</v>
      </c>
      <c r="B348" s="413" t="s">
        <v>442</v>
      </c>
      <c r="C348" s="413" t="s">
        <v>1366</v>
      </c>
      <c r="D348" s="413" t="s">
        <v>1367</v>
      </c>
      <c r="E348" s="413" t="s">
        <v>1368</v>
      </c>
      <c r="F348" s="412" t="s">
        <v>533</v>
      </c>
      <c r="G348" s="412" t="s">
        <v>1369</v>
      </c>
      <c r="H348" s="412">
        <v>34130</v>
      </c>
      <c r="I348" s="413" t="s">
        <v>451</v>
      </c>
    </row>
    <row r="349" spans="1:9">
      <c r="A349" s="412">
        <v>348</v>
      </c>
      <c r="B349" s="413" t="s">
        <v>442</v>
      </c>
      <c r="C349" s="413" t="s">
        <v>1370</v>
      </c>
      <c r="D349" s="413" t="s">
        <v>1371</v>
      </c>
      <c r="E349" s="413" t="s">
        <v>1372</v>
      </c>
      <c r="F349" s="412" t="s">
        <v>1373</v>
      </c>
      <c r="G349" s="412" t="s">
        <v>1374</v>
      </c>
      <c r="H349" s="412">
        <v>34660</v>
      </c>
      <c r="I349" s="413" t="s">
        <v>1375</v>
      </c>
    </row>
    <row r="350" spans="1:9">
      <c r="A350" s="412">
        <v>349</v>
      </c>
      <c r="B350" s="413" t="s">
        <v>442</v>
      </c>
      <c r="C350" s="413" t="s">
        <v>1376</v>
      </c>
      <c r="E350" s="413" t="s">
        <v>1377</v>
      </c>
      <c r="F350" s="412" t="s">
        <v>533</v>
      </c>
      <c r="G350" s="412" t="s">
        <v>1378</v>
      </c>
      <c r="H350" s="412">
        <v>34170</v>
      </c>
      <c r="I350" s="413" t="s">
        <v>567</v>
      </c>
    </row>
    <row r="351" spans="1:9">
      <c r="A351" s="412">
        <v>350</v>
      </c>
      <c r="B351" s="413" t="s">
        <v>442</v>
      </c>
      <c r="C351" s="413" t="s">
        <v>1379</v>
      </c>
      <c r="D351" s="413" t="s">
        <v>4348</v>
      </c>
    </row>
    <row r="352" spans="1:9">
      <c r="A352" s="412">
        <v>351</v>
      </c>
      <c r="B352" s="413" t="s">
        <v>442</v>
      </c>
      <c r="C352" s="413" t="s">
        <v>1380</v>
      </c>
      <c r="E352" s="413" t="s">
        <v>4349</v>
      </c>
      <c r="F352" s="412" t="s">
        <v>1381</v>
      </c>
      <c r="G352" s="412" t="s">
        <v>1382</v>
      </c>
      <c r="H352" s="412">
        <v>34830</v>
      </c>
      <c r="I352" s="413" t="s">
        <v>624</v>
      </c>
    </row>
    <row r="353" spans="1:9">
      <c r="A353" s="412">
        <v>352</v>
      </c>
      <c r="B353" s="413" t="s">
        <v>442</v>
      </c>
      <c r="C353" s="413" t="s">
        <v>1383</v>
      </c>
      <c r="D353" s="413" t="s">
        <v>1384</v>
      </c>
      <c r="F353" s="412" t="s">
        <v>533</v>
      </c>
      <c r="G353" s="412" t="s">
        <v>1385</v>
      </c>
      <c r="H353" s="412">
        <v>34130</v>
      </c>
      <c r="I353" s="413" t="s">
        <v>451</v>
      </c>
    </row>
    <row r="354" spans="1:9">
      <c r="A354" s="412">
        <v>353</v>
      </c>
      <c r="B354" s="413" t="s">
        <v>442</v>
      </c>
      <c r="C354" s="413" t="s">
        <v>1386</v>
      </c>
      <c r="D354" s="413" t="s">
        <v>1387</v>
      </c>
      <c r="F354" s="412" t="s">
        <v>533</v>
      </c>
      <c r="G354" s="412" t="s">
        <v>1388</v>
      </c>
      <c r="H354" s="412">
        <v>34130</v>
      </c>
      <c r="I354" s="413" t="s">
        <v>451</v>
      </c>
    </row>
    <row r="355" spans="1:9">
      <c r="A355" s="412">
        <v>354</v>
      </c>
      <c r="B355" s="413" t="s">
        <v>442</v>
      </c>
      <c r="C355" s="413" t="s">
        <v>1389</v>
      </c>
      <c r="F355" s="412" t="s">
        <v>1390</v>
      </c>
      <c r="G355" s="412" t="s">
        <v>1391</v>
      </c>
      <c r="H355" s="412">
        <v>30250</v>
      </c>
      <c r="I355" s="413" t="s">
        <v>1392</v>
      </c>
    </row>
    <row r="356" spans="1:9">
      <c r="A356" s="412">
        <v>355</v>
      </c>
      <c r="B356" s="413" t="s">
        <v>444</v>
      </c>
      <c r="C356" s="413" t="s">
        <v>1389</v>
      </c>
      <c r="D356" s="413" t="s">
        <v>4350</v>
      </c>
      <c r="G356" s="412" t="s">
        <v>1393</v>
      </c>
      <c r="H356" s="412">
        <v>30250</v>
      </c>
      <c r="I356" s="413" t="s">
        <v>1392</v>
      </c>
    </row>
    <row r="357" spans="1:9">
      <c r="A357" s="412">
        <v>356</v>
      </c>
      <c r="B357" s="413" t="s">
        <v>444</v>
      </c>
      <c r="C357" s="413" t="s">
        <v>1394</v>
      </c>
      <c r="G357" s="412" t="s">
        <v>1395</v>
      </c>
      <c r="H357" s="412">
        <v>34670</v>
      </c>
      <c r="I357" s="413" t="s">
        <v>464</v>
      </c>
    </row>
    <row r="358" spans="1:9">
      <c r="A358" s="412">
        <v>357</v>
      </c>
      <c r="B358" s="413" t="s">
        <v>442</v>
      </c>
      <c r="C358" s="413" t="s">
        <v>1396</v>
      </c>
      <c r="G358" s="412" t="s">
        <v>1397</v>
      </c>
      <c r="H358" s="412">
        <v>30310</v>
      </c>
      <c r="I358" s="413" t="s">
        <v>580</v>
      </c>
    </row>
    <row r="359" spans="1:9">
      <c r="A359" s="412">
        <v>358</v>
      </c>
      <c r="B359" s="413" t="s">
        <v>442</v>
      </c>
      <c r="C359" s="413" t="s">
        <v>1398</v>
      </c>
      <c r="D359" s="413" t="s">
        <v>1399</v>
      </c>
      <c r="F359" s="412" t="s">
        <v>1400</v>
      </c>
      <c r="G359" s="412" t="s">
        <v>1401</v>
      </c>
      <c r="H359" s="412">
        <v>34130</v>
      </c>
      <c r="I359" s="413" t="s">
        <v>451</v>
      </c>
    </row>
    <row r="360" spans="1:9">
      <c r="A360" s="412">
        <v>359</v>
      </c>
      <c r="B360" s="413" t="s">
        <v>442</v>
      </c>
      <c r="C360" s="413" t="s">
        <v>1402</v>
      </c>
      <c r="E360" s="413" t="s">
        <v>1403</v>
      </c>
      <c r="F360" s="412" t="s">
        <v>1404</v>
      </c>
      <c r="G360" s="412" t="s">
        <v>1405</v>
      </c>
      <c r="H360" s="412">
        <v>34400</v>
      </c>
      <c r="I360" s="413" t="s">
        <v>495</v>
      </c>
    </row>
    <row r="361" spans="1:9">
      <c r="A361" s="412">
        <v>360</v>
      </c>
      <c r="B361" s="413" t="s">
        <v>442</v>
      </c>
      <c r="C361" s="413" t="s">
        <v>1406</v>
      </c>
      <c r="D361" s="413" t="s">
        <v>4233</v>
      </c>
      <c r="F361" s="412" t="s">
        <v>1407</v>
      </c>
      <c r="G361" s="412" t="s">
        <v>867</v>
      </c>
      <c r="H361" s="412">
        <v>34670</v>
      </c>
      <c r="I361" s="413" t="s">
        <v>639</v>
      </c>
    </row>
    <row r="362" spans="1:9">
      <c r="A362" s="412">
        <v>361</v>
      </c>
      <c r="B362" s="413" t="s">
        <v>442</v>
      </c>
      <c r="C362" s="413" t="s">
        <v>1408</v>
      </c>
      <c r="F362" s="412" t="s">
        <v>743</v>
      </c>
      <c r="G362" s="412" t="s">
        <v>1409</v>
      </c>
      <c r="H362" s="412">
        <v>34670</v>
      </c>
      <c r="I362" s="413" t="s">
        <v>464</v>
      </c>
    </row>
    <row r="363" spans="1:9">
      <c r="A363" s="412">
        <v>362</v>
      </c>
      <c r="B363" s="413" t="s">
        <v>444</v>
      </c>
      <c r="C363" s="413" t="s">
        <v>1410</v>
      </c>
      <c r="D363" s="413" t="s">
        <v>1411</v>
      </c>
      <c r="G363" s="412" t="s">
        <v>1412</v>
      </c>
      <c r="H363" s="412">
        <v>34670</v>
      </c>
      <c r="I363" s="413" t="s">
        <v>467</v>
      </c>
    </row>
    <row r="364" spans="1:9">
      <c r="A364" s="412">
        <v>363</v>
      </c>
      <c r="B364" s="413" t="s">
        <v>442</v>
      </c>
      <c r="C364" s="413" t="s">
        <v>1413</v>
      </c>
      <c r="D364" s="413" t="s">
        <v>4351</v>
      </c>
    </row>
    <row r="365" spans="1:9">
      <c r="A365" s="412">
        <v>364</v>
      </c>
      <c r="B365" s="413" t="s">
        <v>444</v>
      </c>
      <c r="C365" s="413" t="s">
        <v>1414</v>
      </c>
      <c r="E365" s="413" t="s">
        <v>4352</v>
      </c>
      <c r="F365" s="412" t="s">
        <v>1415</v>
      </c>
      <c r="G365" s="412" t="s">
        <v>1416</v>
      </c>
      <c r="H365" s="412">
        <v>34400</v>
      </c>
      <c r="I365" s="413" t="s">
        <v>495</v>
      </c>
    </row>
    <row r="366" spans="1:9">
      <c r="A366" s="412">
        <v>365</v>
      </c>
      <c r="B366" s="413" t="s">
        <v>442</v>
      </c>
      <c r="C366" s="413" t="s">
        <v>1417</v>
      </c>
      <c r="D366" s="413" t="s">
        <v>4353</v>
      </c>
      <c r="F366" s="412" t="s">
        <v>1418</v>
      </c>
      <c r="G366" s="412" t="s">
        <v>1419</v>
      </c>
      <c r="H366" s="412">
        <v>34400</v>
      </c>
      <c r="I366" s="413" t="s">
        <v>495</v>
      </c>
    </row>
    <row r="367" spans="1:9">
      <c r="A367" s="412">
        <v>366</v>
      </c>
      <c r="B367" s="413" t="s">
        <v>442</v>
      </c>
      <c r="C367" s="413" t="s">
        <v>1420</v>
      </c>
      <c r="D367" s="413" t="s">
        <v>1421</v>
      </c>
      <c r="F367" s="412" t="s">
        <v>1422</v>
      </c>
      <c r="G367" s="412" t="s">
        <v>1423</v>
      </c>
      <c r="H367" s="412">
        <v>34400</v>
      </c>
      <c r="I367" s="413" t="s">
        <v>495</v>
      </c>
    </row>
    <row r="368" spans="1:9">
      <c r="A368" s="412">
        <v>367</v>
      </c>
      <c r="B368" s="413" t="s">
        <v>442</v>
      </c>
      <c r="C368" s="413" t="s">
        <v>1424</v>
      </c>
      <c r="G368" s="412" t="s">
        <v>1425</v>
      </c>
      <c r="H368" s="412">
        <v>34160</v>
      </c>
      <c r="I368" s="413" t="s">
        <v>1157</v>
      </c>
    </row>
    <row r="369" spans="1:9">
      <c r="A369" s="412">
        <v>368</v>
      </c>
      <c r="B369" s="413" t="s">
        <v>442</v>
      </c>
      <c r="C369" s="413" t="s">
        <v>1426</v>
      </c>
      <c r="E369" s="413" t="s">
        <v>4354</v>
      </c>
    </row>
    <row r="370" spans="1:9">
      <c r="A370" s="412">
        <v>369</v>
      </c>
      <c r="B370" s="413" t="s">
        <v>442</v>
      </c>
      <c r="C370" s="413" t="s">
        <v>1427</v>
      </c>
      <c r="G370" s="412" t="s">
        <v>1428</v>
      </c>
      <c r="H370" s="412">
        <v>34670</v>
      </c>
      <c r="I370" s="413" t="s">
        <v>467</v>
      </c>
    </row>
    <row r="371" spans="1:9">
      <c r="A371" s="412">
        <v>370</v>
      </c>
      <c r="B371" s="413" t="s">
        <v>442</v>
      </c>
      <c r="C371" s="413" t="s">
        <v>1429</v>
      </c>
      <c r="F371" s="412" t="s">
        <v>1430</v>
      </c>
      <c r="H371" s="412">
        <v>30127</v>
      </c>
      <c r="I371" s="413" t="s">
        <v>1431</v>
      </c>
    </row>
    <row r="372" spans="1:9">
      <c r="A372" s="412">
        <v>371</v>
      </c>
      <c r="B372" s="413" t="s">
        <v>442</v>
      </c>
      <c r="C372" s="413" t="s">
        <v>1432</v>
      </c>
      <c r="E372" s="413" t="s">
        <v>4355</v>
      </c>
      <c r="G372" s="412" t="s">
        <v>1433</v>
      </c>
      <c r="H372" s="412">
        <v>34130</v>
      </c>
      <c r="I372" s="413" t="s">
        <v>451</v>
      </c>
    </row>
    <row r="373" spans="1:9">
      <c r="A373" s="412">
        <v>372</v>
      </c>
      <c r="B373" s="413" t="s">
        <v>442</v>
      </c>
      <c r="C373" s="413" t="s">
        <v>1434</v>
      </c>
      <c r="D373" s="413" t="s">
        <v>4356</v>
      </c>
      <c r="F373" s="412" t="s">
        <v>1435</v>
      </c>
      <c r="G373" s="412" t="s">
        <v>1436</v>
      </c>
      <c r="H373" s="412">
        <v>97223</v>
      </c>
      <c r="I373" s="413" t="s">
        <v>1437</v>
      </c>
    </row>
    <row r="374" spans="1:9">
      <c r="A374" s="412">
        <v>373</v>
      </c>
      <c r="B374" s="413" t="s">
        <v>442</v>
      </c>
      <c r="C374" s="413" t="s">
        <v>1438</v>
      </c>
      <c r="E374" s="413" t="s">
        <v>4357</v>
      </c>
    </row>
    <row r="375" spans="1:9">
      <c r="A375" s="412">
        <v>374</v>
      </c>
      <c r="B375" s="413" t="s">
        <v>444</v>
      </c>
      <c r="C375" s="413" t="s">
        <v>1439</v>
      </c>
      <c r="G375" s="412" t="s">
        <v>1433</v>
      </c>
      <c r="H375" s="412">
        <v>34130</v>
      </c>
      <c r="I375" s="413" t="s">
        <v>451</v>
      </c>
    </row>
    <row r="376" spans="1:9">
      <c r="A376" s="412">
        <v>375</v>
      </c>
      <c r="B376" s="413" t="s">
        <v>444</v>
      </c>
      <c r="C376" s="413" t="s">
        <v>1440</v>
      </c>
      <c r="D376" s="413" t="s">
        <v>4358</v>
      </c>
      <c r="G376" s="412" t="s">
        <v>1441</v>
      </c>
      <c r="H376" s="412">
        <v>34670</v>
      </c>
      <c r="I376" s="413" t="s">
        <v>467</v>
      </c>
    </row>
    <row r="377" spans="1:9">
      <c r="A377" s="412">
        <v>376</v>
      </c>
      <c r="B377" s="413" t="s">
        <v>442</v>
      </c>
      <c r="C377" s="413" t="s">
        <v>1442</v>
      </c>
      <c r="D377" s="413" t="s">
        <v>4359</v>
      </c>
    </row>
    <row r="378" spans="1:9">
      <c r="A378" s="412">
        <v>377</v>
      </c>
      <c r="B378" s="413" t="s">
        <v>442</v>
      </c>
      <c r="C378" s="413" t="s">
        <v>1443</v>
      </c>
      <c r="D378" s="413" t="s">
        <v>4360</v>
      </c>
    </row>
    <row r="379" spans="1:9">
      <c r="A379" s="412">
        <v>378</v>
      </c>
      <c r="B379" s="413" t="s">
        <v>442</v>
      </c>
      <c r="C379" s="413" t="s">
        <v>1444</v>
      </c>
      <c r="E379" s="413" t="s">
        <v>1445</v>
      </c>
      <c r="F379" s="412" t="s">
        <v>1446</v>
      </c>
      <c r="G379" s="412" t="s">
        <v>1447</v>
      </c>
      <c r="H379" s="412">
        <v>34230</v>
      </c>
      <c r="I379" s="413" t="s">
        <v>1448</v>
      </c>
    </row>
    <row r="380" spans="1:9">
      <c r="A380" s="412">
        <v>379</v>
      </c>
      <c r="B380" s="413" t="s">
        <v>444</v>
      </c>
      <c r="C380" s="413" t="s">
        <v>1449</v>
      </c>
      <c r="D380" s="413" t="s">
        <v>4361</v>
      </c>
      <c r="E380" s="413" t="s">
        <v>4362</v>
      </c>
      <c r="F380" s="412" t="s">
        <v>1450</v>
      </c>
      <c r="G380" s="412" t="s">
        <v>1451</v>
      </c>
      <c r="I380" s="413" t="s">
        <v>1452</v>
      </c>
    </row>
    <row r="381" spans="1:9">
      <c r="A381" s="412">
        <v>380</v>
      </c>
      <c r="B381" s="413" t="s">
        <v>442</v>
      </c>
      <c r="C381" s="413" t="s">
        <v>1453</v>
      </c>
      <c r="D381" s="413" t="s">
        <v>4363</v>
      </c>
      <c r="F381" s="412" t="s">
        <v>1454</v>
      </c>
      <c r="G381" s="412" t="s">
        <v>1455</v>
      </c>
      <c r="H381" s="412">
        <v>34070</v>
      </c>
      <c r="I381" s="413" t="s">
        <v>448</v>
      </c>
    </row>
    <row r="382" spans="1:9">
      <c r="A382" s="412">
        <v>381</v>
      </c>
      <c r="B382" s="413" t="s">
        <v>442</v>
      </c>
      <c r="C382" s="413" t="s">
        <v>1456</v>
      </c>
      <c r="D382" s="413" t="s">
        <v>4364</v>
      </c>
      <c r="F382" s="412" t="s">
        <v>1457</v>
      </c>
      <c r="G382" s="412" t="s">
        <v>1458</v>
      </c>
      <c r="H382" s="412">
        <v>34160</v>
      </c>
      <c r="I382" s="413" t="s">
        <v>1459</v>
      </c>
    </row>
    <row r="383" spans="1:9">
      <c r="A383" s="412">
        <v>382</v>
      </c>
      <c r="B383" s="413" t="s">
        <v>444</v>
      </c>
      <c r="C383" s="413" t="s">
        <v>1460</v>
      </c>
      <c r="E383" s="413" t="s">
        <v>1461</v>
      </c>
      <c r="F383" s="412" t="s">
        <v>852</v>
      </c>
      <c r="G383" s="412" t="s">
        <v>1462</v>
      </c>
      <c r="H383" s="412">
        <v>34670</v>
      </c>
      <c r="I383" s="413" t="s">
        <v>464</v>
      </c>
    </row>
    <row r="384" spans="1:9">
      <c r="A384" s="412">
        <v>383</v>
      </c>
      <c r="B384" s="413" t="s">
        <v>442</v>
      </c>
      <c r="C384" s="413" t="s">
        <v>1463</v>
      </c>
      <c r="E384" s="413" t="s">
        <v>4365</v>
      </c>
      <c r="G384" s="412" t="s">
        <v>1464</v>
      </c>
      <c r="H384" s="412">
        <v>34750</v>
      </c>
      <c r="I384" s="413" t="s">
        <v>764</v>
      </c>
    </row>
    <row r="385" spans="1:9">
      <c r="A385" s="412">
        <v>384</v>
      </c>
      <c r="B385" s="413" t="s">
        <v>442</v>
      </c>
      <c r="C385" s="413" t="s">
        <v>1465</v>
      </c>
      <c r="D385" s="413" t="s">
        <v>4366</v>
      </c>
      <c r="E385" s="413" t="s">
        <v>4367</v>
      </c>
      <c r="F385" s="412" t="s">
        <v>1466</v>
      </c>
      <c r="G385" s="412" t="s">
        <v>1467</v>
      </c>
      <c r="H385" s="412">
        <v>34570</v>
      </c>
      <c r="I385" s="413" t="s">
        <v>1468</v>
      </c>
    </row>
    <row r="386" spans="1:9">
      <c r="A386" s="412">
        <v>385</v>
      </c>
      <c r="B386" s="413" t="s">
        <v>442</v>
      </c>
      <c r="C386" s="413" t="s">
        <v>1469</v>
      </c>
      <c r="D386" s="413" t="s">
        <v>1470</v>
      </c>
      <c r="F386" s="412" t="s">
        <v>1471</v>
      </c>
      <c r="G386" s="412" t="s">
        <v>1472</v>
      </c>
      <c r="H386" s="412">
        <v>34670</v>
      </c>
      <c r="I386" s="413" t="s">
        <v>467</v>
      </c>
    </row>
    <row r="387" spans="1:9">
      <c r="A387" s="412">
        <v>386</v>
      </c>
      <c r="B387" s="413" t="s">
        <v>442</v>
      </c>
      <c r="C387" s="413" t="s">
        <v>1473</v>
      </c>
      <c r="E387" s="413" t="s">
        <v>4368</v>
      </c>
      <c r="G387" s="412" t="s">
        <v>1474</v>
      </c>
      <c r="H387" s="412">
        <v>34590</v>
      </c>
      <c r="I387" s="413" t="s">
        <v>1225</v>
      </c>
    </row>
    <row r="388" spans="1:9">
      <c r="A388" s="412">
        <v>387</v>
      </c>
      <c r="B388" s="413" t="s">
        <v>442</v>
      </c>
      <c r="C388" s="413" t="s">
        <v>1475</v>
      </c>
      <c r="D388" s="413" t="s">
        <v>4369</v>
      </c>
      <c r="E388" s="413" t="s">
        <v>4370</v>
      </c>
      <c r="F388" s="412" t="s">
        <v>1476</v>
      </c>
      <c r="G388" s="412" t="s">
        <v>1477</v>
      </c>
      <c r="H388" s="412">
        <v>34160</v>
      </c>
      <c r="I388" s="413" t="s">
        <v>1157</v>
      </c>
    </row>
    <row r="389" spans="1:9">
      <c r="A389" s="412">
        <v>388</v>
      </c>
      <c r="B389" s="413" t="s">
        <v>444</v>
      </c>
      <c r="C389" s="413" t="s">
        <v>1478</v>
      </c>
      <c r="E389" s="413" t="s">
        <v>4371</v>
      </c>
    </row>
    <row r="390" spans="1:9">
      <c r="A390" s="412">
        <v>389</v>
      </c>
      <c r="B390" s="413" t="s">
        <v>442</v>
      </c>
      <c r="C390" s="413" t="s">
        <v>1479</v>
      </c>
      <c r="G390" s="412" t="s">
        <v>1480</v>
      </c>
      <c r="H390" s="412">
        <v>34670</v>
      </c>
      <c r="I390" s="413" t="s">
        <v>464</v>
      </c>
    </row>
    <row r="391" spans="1:9">
      <c r="A391" s="412">
        <v>390</v>
      </c>
      <c r="B391" s="413" t="s">
        <v>444</v>
      </c>
      <c r="C391" s="413" t="s">
        <v>1481</v>
      </c>
      <c r="D391" s="413" t="s">
        <v>1482</v>
      </c>
      <c r="G391" s="412" t="s">
        <v>1483</v>
      </c>
      <c r="H391" s="412">
        <v>34130</v>
      </c>
      <c r="I391" s="413" t="s">
        <v>636</v>
      </c>
    </row>
    <row r="392" spans="1:9">
      <c r="A392" s="412">
        <v>391</v>
      </c>
      <c r="B392" s="413" t="s">
        <v>444</v>
      </c>
      <c r="C392" s="413" t="s">
        <v>1481</v>
      </c>
      <c r="D392" s="413" t="s">
        <v>4372</v>
      </c>
      <c r="F392" s="412" t="s">
        <v>1484</v>
      </c>
      <c r="G392" s="412" t="s">
        <v>1483</v>
      </c>
      <c r="H392" s="412">
        <v>34130</v>
      </c>
      <c r="I392" s="413" t="s">
        <v>636</v>
      </c>
    </row>
    <row r="393" spans="1:9">
      <c r="A393" s="412">
        <v>392</v>
      </c>
      <c r="B393" s="413" t="s">
        <v>442</v>
      </c>
      <c r="C393" s="413" t="s">
        <v>1485</v>
      </c>
      <c r="D393" s="413" t="s">
        <v>4373</v>
      </c>
      <c r="F393" s="412" t="s">
        <v>1486</v>
      </c>
      <c r="G393" s="412" t="s">
        <v>1487</v>
      </c>
      <c r="H393" s="412">
        <v>34130</v>
      </c>
      <c r="I393" s="413" t="s">
        <v>778</v>
      </c>
    </row>
    <row r="394" spans="1:9">
      <c r="A394" s="412">
        <v>393</v>
      </c>
      <c r="B394" s="413" t="s">
        <v>444</v>
      </c>
      <c r="C394" s="413" t="s">
        <v>1488</v>
      </c>
      <c r="D394" s="413" t="s">
        <v>4374</v>
      </c>
      <c r="H394" s="412">
        <v>34130</v>
      </c>
      <c r="I394" s="413" t="s">
        <v>713</v>
      </c>
    </row>
    <row r="395" spans="1:9">
      <c r="A395" s="412">
        <v>394</v>
      </c>
      <c r="B395" s="413" t="s">
        <v>442</v>
      </c>
      <c r="C395" s="413" t="s">
        <v>1489</v>
      </c>
      <c r="E395" s="413" t="s">
        <v>1490</v>
      </c>
      <c r="F395" s="412" t="s">
        <v>533</v>
      </c>
      <c r="G395" s="412" t="s">
        <v>1491</v>
      </c>
      <c r="H395" s="412">
        <v>34160</v>
      </c>
      <c r="I395" s="413" t="s">
        <v>552</v>
      </c>
    </row>
    <row r="396" spans="1:9">
      <c r="A396" s="412">
        <v>395</v>
      </c>
      <c r="B396" s="413" t="s">
        <v>442</v>
      </c>
      <c r="C396" s="413" t="s">
        <v>1492</v>
      </c>
      <c r="G396" s="412" t="s">
        <v>1493</v>
      </c>
      <c r="H396" s="412">
        <v>34130</v>
      </c>
      <c r="I396" s="413" t="s">
        <v>476</v>
      </c>
    </row>
    <row r="397" spans="1:9">
      <c r="A397" s="412">
        <v>396</v>
      </c>
      <c r="B397" s="413" t="s">
        <v>444</v>
      </c>
      <c r="C397" s="413" t="s">
        <v>1494</v>
      </c>
      <c r="F397" s="412" t="s">
        <v>1495</v>
      </c>
      <c r="G397" s="412" t="s">
        <v>1496</v>
      </c>
      <c r="H397" s="412">
        <v>34870</v>
      </c>
      <c r="I397" s="413" t="s">
        <v>1497</v>
      </c>
    </row>
    <row r="398" spans="1:9">
      <c r="A398" s="412">
        <v>397</v>
      </c>
      <c r="B398" s="413" t="s">
        <v>442</v>
      </c>
      <c r="C398" s="413" t="s">
        <v>1498</v>
      </c>
      <c r="D398" s="413" t="s">
        <v>4375</v>
      </c>
      <c r="F398" s="412" t="s">
        <v>1495</v>
      </c>
      <c r="H398" s="412">
        <v>34440</v>
      </c>
      <c r="I398" s="413" t="s">
        <v>526</v>
      </c>
    </row>
    <row r="399" spans="1:9">
      <c r="A399" s="412">
        <v>398</v>
      </c>
      <c r="B399" s="413" t="s">
        <v>442</v>
      </c>
      <c r="C399" s="413" t="s">
        <v>1499</v>
      </c>
      <c r="D399" s="413" t="s">
        <v>4376</v>
      </c>
      <c r="F399" s="412" t="s">
        <v>1500</v>
      </c>
      <c r="G399" s="412" t="s">
        <v>1501</v>
      </c>
      <c r="H399" s="412">
        <v>30250</v>
      </c>
      <c r="I399" s="413" t="s">
        <v>1392</v>
      </c>
    </row>
    <row r="400" spans="1:9">
      <c r="A400" s="412">
        <v>399</v>
      </c>
      <c r="B400" s="413" t="s">
        <v>444</v>
      </c>
      <c r="C400" s="413" t="s">
        <v>1502</v>
      </c>
      <c r="D400" s="413" t="s">
        <v>4377</v>
      </c>
      <c r="F400" s="412" t="s">
        <v>1503</v>
      </c>
      <c r="G400" s="412" t="s">
        <v>1504</v>
      </c>
      <c r="H400" s="412">
        <v>34000</v>
      </c>
      <c r="I400" s="413" t="s">
        <v>448</v>
      </c>
    </row>
    <row r="401" spans="1:9">
      <c r="A401" s="412">
        <v>400</v>
      </c>
      <c r="B401" s="413" t="s">
        <v>444</v>
      </c>
      <c r="C401" s="413" t="s">
        <v>1505</v>
      </c>
      <c r="D401" s="413" t="s">
        <v>4378</v>
      </c>
      <c r="G401" s="412" t="s">
        <v>1506</v>
      </c>
      <c r="H401" s="412">
        <v>34670</v>
      </c>
      <c r="I401" s="413" t="s">
        <v>467</v>
      </c>
    </row>
    <row r="402" spans="1:9">
      <c r="A402" s="412">
        <v>401</v>
      </c>
      <c r="B402" s="413" t="s">
        <v>442</v>
      </c>
      <c r="C402" s="413" t="s">
        <v>1507</v>
      </c>
      <c r="D402" s="413" t="s">
        <v>4379</v>
      </c>
      <c r="G402" s="412" t="s">
        <v>1508</v>
      </c>
      <c r="H402" s="412">
        <v>34670</v>
      </c>
      <c r="I402" s="413" t="s">
        <v>467</v>
      </c>
    </row>
    <row r="403" spans="1:9">
      <c r="A403" s="412">
        <v>402</v>
      </c>
      <c r="B403" s="413" t="s">
        <v>442</v>
      </c>
      <c r="C403" s="413" t="s">
        <v>1509</v>
      </c>
      <c r="D403" s="413" t="s">
        <v>4380</v>
      </c>
      <c r="H403" s="412">
        <v>34670</v>
      </c>
      <c r="I403" s="413" t="s">
        <v>464</v>
      </c>
    </row>
    <row r="404" spans="1:9">
      <c r="A404" s="412">
        <v>403</v>
      </c>
      <c r="B404" s="413" t="s">
        <v>444</v>
      </c>
      <c r="C404" s="413" t="s">
        <v>1510</v>
      </c>
      <c r="E404" s="413" t="s">
        <v>1511</v>
      </c>
      <c r="G404" s="412" t="s">
        <v>1512</v>
      </c>
      <c r="H404" s="412">
        <v>34670</v>
      </c>
      <c r="I404" s="413" t="s">
        <v>467</v>
      </c>
    </row>
    <row r="405" spans="1:9">
      <c r="A405" s="412">
        <v>404</v>
      </c>
      <c r="B405" s="413" t="s">
        <v>442</v>
      </c>
      <c r="C405" s="413" t="s">
        <v>1513</v>
      </c>
      <c r="D405" s="413" t="s">
        <v>4381</v>
      </c>
      <c r="F405" s="412" t="s">
        <v>1514</v>
      </c>
      <c r="G405" s="412" t="s">
        <v>1515</v>
      </c>
      <c r="H405" s="412">
        <v>34160</v>
      </c>
      <c r="I405" s="413" t="s">
        <v>986</v>
      </c>
    </row>
    <row r="406" spans="1:9">
      <c r="A406" s="412">
        <v>405</v>
      </c>
      <c r="B406" s="413" t="s">
        <v>442</v>
      </c>
      <c r="C406" s="413" t="s">
        <v>1516</v>
      </c>
      <c r="G406" s="412" t="s">
        <v>1517</v>
      </c>
      <c r="H406" s="412">
        <v>34130</v>
      </c>
      <c r="I406" s="413" t="s">
        <v>520</v>
      </c>
    </row>
    <row r="407" spans="1:9">
      <c r="A407" s="412">
        <v>406</v>
      </c>
      <c r="B407" s="413" t="s">
        <v>444</v>
      </c>
      <c r="C407" s="413" t="s">
        <v>1518</v>
      </c>
      <c r="G407" s="412" t="s">
        <v>1519</v>
      </c>
      <c r="H407" s="412">
        <v>34130</v>
      </c>
      <c r="I407" s="413" t="s">
        <v>476</v>
      </c>
    </row>
    <row r="408" spans="1:9">
      <c r="A408" s="412">
        <v>407</v>
      </c>
      <c r="B408" s="413" t="s">
        <v>442</v>
      </c>
      <c r="C408" s="413" t="s">
        <v>1520</v>
      </c>
      <c r="D408" s="413" t="s">
        <v>4382</v>
      </c>
      <c r="F408" s="412" t="s">
        <v>1521</v>
      </c>
      <c r="G408" s="412" t="s">
        <v>1522</v>
      </c>
      <c r="H408" s="412">
        <v>34820</v>
      </c>
      <c r="I408" s="413" t="s">
        <v>1154</v>
      </c>
    </row>
    <row r="409" spans="1:9">
      <c r="A409" s="412">
        <v>408</v>
      </c>
      <c r="B409" s="413" t="s">
        <v>442</v>
      </c>
      <c r="C409" s="413" t="s">
        <v>1523</v>
      </c>
      <c r="D409" s="413" t="s">
        <v>4383</v>
      </c>
      <c r="F409" s="412" t="s">
        <v>1524</v>
      </c>
      <c r="G409" s="412" t="s">
        <v>1525</v>
      </c>
      <c r="H409" s="412">
        <v>34160</v>
      </c>
      <c r="I409" s="413" t="s">
        <v>516</v>
      </c>
    </row>
    <row r="410" spans="1:9">
      <c r="A410" s="412">
        <v>409</v>
      </c>
      <c r="B410" s="413" t="s">
        <v>442</v>
      </c>
      <c r="C410" s="413" t="s">
        <v>1526</v>
      </c>
      <c r="D410" s="413" t="s">
        <v>4384</v>
      </c>
      <c r="F410" s="412" t="s">
        <v>1527</v>
      </c>
      <c r="G410" s="412" t="s">
        <v>1528</v>
      </c>
      <c r="H410" s="412">
        <v>34970</v>
      </c>
      <c r="I410" s="413" t="s">
        <v>530</v>
      </c>
    </row>
    <row r="411" spans="1:9">
      <c r="A411" s="412">
        <v>410</v>
      </c>
      <c r="B411" s="413" t="s">
        <v>442</v>
      </c>
      <c r="C411" s="413" t="s">
        <v>1529</v>
      </c>
      <c r="D411" s="413" t="s">
        <v>4385</v>
      </c>
      <c r="F411" s="412" t="s">
        <v>1530</v>
      </c>
      <c r="G411" s="412" t="s">
        <v>1531</v>
      </c>
      <c r="H411" s="412">
        <v>34670</v>
      </c>
      <c r="I411" s="413" t="s">
        <v>464</v>
      </c>
    </row>
    <row r="412" spans="1:9">
      <c r="A412" s="412">
        <v>411</v>
      </c>
      <c r="B412" s="413" t="s">
        <v>444</v>
      </c>
      <c r="C412" s="413" t="s">
        <v>1532</v>
      </c>
      <c r="E412" s="413" t="s">
        <v>4386</v>
      </c>
      <c r="F412" s="412" t="s">
        <v>1533</v>
      </c>
      <c r="G412" s="412" t="s">
        <v>1534</v>
      </c>
      <c r="H412" s="412">
        <v>34670</v>
      </c>
      <c r="I412" s="413" t="s">
        <v>464</v>
      </c>
    </row>
    <row r="413" spans="1:9">
      <c r="A413" s="412">
        <v>412</v>
      </c>
      <c r="B413" s="413" t="s">
        <v>442</v>
      </c>
      <c r="C413" s="413" t="s">
        <v>1535</v>
      </c>
      <c r="D413" s="413" t="s">
        <v>4387</v>
      </c>
      <c r="F413" s="412" t="s">
        <v>1536</v>
      </c>
      <c r="G413" s="412" t="s">
        <v>1537</v>
      </c>
      <c r="H413" s="412">
        <v>34160</v>
      </c>
      <c r="I413" s="413" t="s">
        <v>678</v>
      </c>
    </row>
    <row r="414" spans="1:9">
      <c r="A414" s="412">
        <v>413</v>
      </c>
      <c r="B414" s="413" t="s">
        <v>444</v>
      </c>
      <c r="C414" s="413" t="s">
        <v>1538</v>
      </c>
      <c r="D414" s="413" t="s">
        <v>1539</v>
      </c>
      <c r="E414" s="413" t="s">
        <v>4388</v>
      </c>
      <c r="F414" s="412" t="s">
        <v>1540</v>
      </c>
      <c r="G414" s="412" t="s">
        <v>1541</v>
      </c>
      <c r="H414" s="412">
        <v>34650</v>
      </c>
      <c r="I414" s="413" t="s">
        <v>526</v>
      </c>
    </row>
    <row r="415" spans="1:9">
      <c r="A415" s="412">
        <v>414</v>
      </c>
      <c r="B415" s="413" t="s">
        <v>442</v>
      </c>
      <c r="C415" s="413" t="s">
        <v>1542</v>
      </c>
      <c r="D415" s="413" t="s">
        <v>4389</v>
      </c>
      <c r="F415" s="412" t="s">
        <v>1543</v>
      </c>
      <c r="G415" s="412" t="s">
        <v>1544</v>
      </c>
      <c r="H415" s="412">
        <v>34160</v>
      </c>
      <c r="I415" s="413" t="s">
        <v>986</v>
      </c>
    </row>
    <row r="416" spans="1:9">
      <c r="A416" s="412">
        <v>415</v>
      </c>
      <c r="B416" s="413" t="s">
        <v>442</v>
      </c>
      <c r="C416" s="413" t="s">
        <v>1545</v>
      </c>
      <c r="D416" s="413" t="s">
        <v>4390</v>
      </c>
      <c r="G416" s="412" t="s">
        <v>1546</v>
      </c>
      <c r="I416" s="413" t="s">
        <v>973</v>
      </c>
    </row>
    <row r="417" spans="1:9">
      <c r="A417" s="412">
        <v>416</v>
      </c>
      <c r="B417" s="413" t="s">
        <v>442</v>
      </c>
      <c r="C417" s="413" t="s">
        <v>1547</v>
      </c>
      <c r="D417" s="413" t="s">
        <v>4391</v>
      </c>
      <c r="H417" s="412">
        <v>34670</v>
      </c>
      <c r="I417" s="413" t="s">
        <v>464</v>
      </c>
    </row>
    <row r="418" spans="1:9">
      <c r="A418" s="412">
        <v>417</v>
      </c>
      <c r="B418" s="413" t="s">
        <v>442</v>
      </c>
      <c r="C418" s="413" t="s">
        <v>1548</v>
      </c>
      <c r="G418" s="412" t="s">
        <v>1549</v>
      </c>
      <c r="H418" s="412">
        <v>13290</v>
      </c>
      <c r="I418" s="413" t="s">
        <v>1550</v>
      </c>
    </row>
    <row r="419" spans="1:9">
      <c r="A419" s="412">
        <v>418</v>
      </c>
      <c r="B419" s="413" t="s">
        <v>444</v>
      </c>
      <c r="C419" s="413" t="s">
        <v>1551</v>
      </c>
      <c r="E419" s="413" t="s">
        <v>1552</v>
      </c>
      <c r="G419" s="412" t="s">
        <v>1553</v>
      </c>
      <c r="H419" s="412">
        <v>34130</v>
      </c>
      <c r="I419" s="413" t="s">
        <v>520</v>
      </c>
    </row>
    <row r="420" spans="1:9">
      <c r="A420" s="412">
        <v>419</v>
      </c>
      <c r="B420" s="413" t="s">
        <v>442</v>
      </c>
      <c r="C420" s="413" t="s">
        <v>1554</v>
      </c>
      <c r="G420" s="412" t="s">
        <v>1555</v>
      </c>
      <c r="H420" s="412">
        <v>34670</v>
      </c>
      <c r="I420" s="413" t="s">
        <v>467</v>
      </c>
    </row>
    <row r="421" spans="1:9">
      <c r="A421" s="412">
        <v>420</v>
      </c>
      <c r="B421" s="413" t="s">
        <v>442</v>
      </c>
      <c r="C421" s="413" t="s">
        <v>1556</v>
      </c>
      <c r="D421" s="413" t="s">
        <v>4392</v>
      </c>
      <c r="F421" s="412" t="s">
        <v>1557</v>
      </c>
      <c r="G421" s="412" t="s">
        <v>1558</v>
      </c>
      <c r="H421" s="412">
        <v>34470</v>
      </c>
      <c r="I421" s="413" t="s">
        <v>719</v>
      </c>
    </row>
    <row r="422" spans="1:9">
      <c r="A422" s="412">
        <v>421</v>
      </c>
      <c r="B422" s="413" t="s">
        <v>442</v>
      </c>
      <c r="C422" s="413" t="s">
        <v>1559</v>
      </c>
      <c r="G422" s="412" t="s">
        <v>1560</v>
      </c>
      <c r="H422" s="412">
        <v>34400</v>
      </c>
      <c r="I422" s="413" t="s">
        <v>546</v>
      </c>
    </row>
    <row r="423" spans="1:9">
      <c r="A423" s="412">
        <v>422</v>
      </c>
      <c r="B423" s="413" t="s">
        <v>442</v>
      </c>
      <c r="C423" s="413" t="s">
        <v>1561</v>
      </c>
      <c r="D423" s="413" t="s">
        <v>4393</v>
      </c>
      <c r="G423" s="412" t="s">
        <v>1562</v>
      </c>
      <c r="H423" s="412">
        <v>34670</v>
      </c>
      <c r="I423" s="413" t="s">
        <v>467</v>
      </c>
    </row>
    <row r="424" spans="1:9">
      <c r="A424" s="412">
        <v>423</v>
      </c>
      <c r="B424" s="413" t="s">
        <v>444</v>
      </c>
      <c r="C424" s="413" t="s">
        <v>1563</v>
      </c>
      <c r="G424" s="412" t="s">
        <v>1564</v>
      </c>
      <c r="H424" s="412">
        <v>34130</v>
      </c>
      <c r="I424" s="413" t="s">
        <v>451</v>
      </c>
    </row>
    <row r="425" spans="1:9">
      <c r="A425" s="412">
        <v>424</v>
      </c>
      <c r="B425" s="413" t="s">
        <v>444</v>
      </c>
      <c r="C425" s="413" t="s">
        <v>1565</v>
      </c>
      <c r="D425" s="413" t="s">
        <v>4394</v>
      </c>
    </row>
    <row r="426" spans="1:9">
      <c r="A426" s="412">
        <v>425</v>
      </c>
      <c r="B426" s="413" t="s">
        <v>444</v>
      </c>
      <c r="C426" s="413" t="s">
        <v>1566</v>
      </c>
      <c r="D426" s="413" t="s">
        <v>4217</v>
      </c>
      <c r="F426" s="412" t="s">
        <v>1567</v>
      </c>
      <c r="G426" s="412" t="s">
        <v>1568</v>
      </c>
      <c r="H426" s="412">
        <v>34670</v>
      </c>
      <c r="I426" s="413" t="s">
        <v>467</v>
      </c>
    </row>
    <row r="427" spans="1:9">
      <c r="A427" s="412">
        <v>426</v>
      </c>
      <c r="B427" s="413" t="s">
        <v>442</v>
      </c>
      <c r="C427" s="413" t="s">
        <v>1569</v>
      </c>
      <c r="D427" s="413" t="s">
        <v>4395</v>
      </c>
      <c r="E427" s="413" t="s">
        <v>4396</v>
      </c>
    </row>
    <row r="428" spans="1:9">
      <c r="A428" s="412">
        <v>427</v>
      </c>
      <c r="B428" s="413" t="s">
        <v>444</v>
      </c>
      <c r="C428" s="413" t="s">
        <v>1570</v>
      </c>
      <c r="E428" s="413" t="s">
        <v>4397</v>
      </c>
      <c r="G428" s="412" t="s">
        <v>1571</v>
      </c>
      <c r="H428" s="412">
        <v>34270</v>
      </c>
      <c r="I428" s="413" t="s">
        <v>1572</v>
      </c>
    </row>
    <row r="429" spans="1:9">
      <c r="A429" s="412">
        <v>428</v>
      </c>
      <c r="B429" s="413" t="s">
        <v>442</v>
      </c>
      <c r="C429" s="413" t="s">
        <v>1573</v>
      </c>
      <c r="G429" s="412" t="s">
        <v>1574</v>
      </c>
      <c r="H429" s="412">
        <v>34980</v>
      </c>
      <c r="I429" s="413" t="s">
        <v>1575</v>
      </c>
    </row>
    <row r="430" spans="1:9">
      <c r="A430" s="412">
        <v>429</v>
      </c>
      <c r="B430" s="413" t="s">
        <v>444</v>
      </c>
      <c r="C430" s="413" t="s">
        <v>1576</v>
      </c>
      <c r="D430" s="413" t="s">
        <v>4398</v>
      </c>
      <c r="F430" s="412" t="s">
        <v>1577</v>
      </c>
      <c r="G430" s="412" t="s">
        <v>1578</v>
      </c>
      <c r="I430" s="413" t="s">
        <v>1579</v>
      </c>
    </row>
    <row r="431" spans="1:9">
      <c r="A431" s="412">
        <v>430</v>
      </c>
      <c r="B431" s="413" t="s">
        <v>442</v>
      </c>
      <c r="C431" s="413" t="s">
        <v>1580</v>
      </c>
      <c r="E431" s="413" t="s">
        <v>1581</v>
      </c>
      <c r="F431" s="412" t="s">
        <v>1582</v>
      </c>
      <c r="G431" s="412" t="s">
        <v>1583</v>
      </c>
      <c r="H431" s="412">
        <v>34400</v>
      </c>
      <c r="I431" s="413" t="s">
        <v>546</v>
      </c>
    </row>
    <row r="432" spans="1:9">
      <c r="A432" s="412">
        <v>431</v>
      </c>
      <c r="B432" s="413" t="s">
        <v>444</v>
      </c>
      <c r="C432" s="413" t="s">
        <v>1584</v>
      </c>
      <c r="D432" s="413" t="s">
        <v>4399</v>
      </c>
      <c r="G432" s="412" t="s">
        <v>1585</v>
      </c>
      <c r="I432" s="413" t="s">
        <v>1586</v>
      </c>
    </row>
    <row r="433" spans="1:9">
      <c r="A433" s="412">
        <v>432</v>
      </c>
      <c r="B433" s="413" t="s">
        <v>442</v>
      </c>
      <c r="C433" s="413" t="s">
        <v>1587</v>
      </c>
      <c r="D433" s="413" t="s">
        <v>1588</v>
      </c>
      <c r="F433" s="412" t="s">
        <v>1589</v>
      </c>
    </row>
    <row r="434" spans="1:9">
      <c r="A434" s="412">
        <v>433</v>
      </c>
      <c r="B434" s="413" t="s">
        <v>442</v>
      </c>
      <c r="C434" s="413" t="s">
        <v>1590</v>
      </c>
      <c r="D434" s="413" t="s">
        <v>4400</v>
      </c>
      <c r="F434" s="412" t="s">
        <v>1591</v>
      </c>
      <c r="G434" s="412" t="s">
        <v>1592</v>
      </c>
    </row>
    <row r="435" spans="1:9">
      <c r="A435" s="412">
        <v>434</v>
      </c>
      <c r="B435" s="413" t="s">
        <v>442</v>
      </c>
      <c r="C435" s="413" t="s">
        <v>1593</v>
      </c>
      <c r="D435" s="413" t="s">
        <v>4401</v>
      </c>
      <c r="H435" s="412">
        <v>34160</v>
      </c>
      <c r="I435" s="413" t="s">
        <v>1157</v>
      </c>
    </row>
    <row r="436" spans="1:9">
      <c r="A436" s="412">
        <v>435</v>
      </c>
      <c r="B436" s="413" t="s">
        <v>444</v>
      </c>
      <c r="C436" s="413" t="s">
        <v>1594</v>
      </c>
      <c r="D436" s="413" t="s">
        <v>1595</v>
      </c>
      <c r="G436" s="412" t="s">
        <v>1596</v>
      </c>
      <c r="H436" s="412">
        <v>34000</v>
      </c>
      <c r="I436" s="413" t="s">
        <v>448</v>
      </c>
    </row>
    <row r="437" spans="1:9">
      <c r="A437" s="412">
        <v>436</v>
      </c>
      <c r="B437" s="413" t="s">
        <v>442</v>
      </c>
      <c r="C437" s="413" t="s">
        <v>1594</v>
      </c>
      <c r="D437" s="413" t="s">
        <v>4402</v>
      </c>
      <c r="F437" s="412" t="s">
        <v>1597</v>
      </c>
      <c r="G437" s="412" t="s">
        <v>1598</v>
      </c>
      <c r="H437" s="412">
        <v>60240</v>
      </c>
      <c r="I437" s="413" t="s">
        <v>1599</v>
      </c>
    </row>
    <row r="438" spans="1:9">
      <c r="A438" s="412">
        <v>437</v>
      </c>
      <c r="B438" s="413" t="s">
        <v>442</v>
      </c>
      <c r="C438" s="413" t="s">
        <v>1600</v>
      </c>
      <c r="E438" s="413" t="s">
        <v>4403</v>
      </c>
      <c r="H438" s="412">
        <v>34670</v>
      </c>
      <c r="I438" s="413" t="s">
        <v>467</v>
      </c>
    </row>
    <row r="439" spans="1:9">
      <c r="A439" s="412">
        <v>438</v>
      </c>
      <c r="B439" s="413" t="s">
        <v>442</v>
      </c>
      <c r="C439" s="413" t="s">
        <v>1601</v>
      </c>
      <c r="E439" s="413" t="s">
        <v>1602</v>
      </c>
      <c r="F439" s="412" t="s">
        <v>533</v>
      </c>
      <c r="G439" s="412" t="s">
        <v>1603</v>
      </c>
      <c r="H439" s="412">
        <v>34130</v>
      </c>
      <c r="I439" s="413" t="s">
        <v>451</v>
      </c>
    </row>
    <row r="440" spans="1:9">
      <c r="A440" s="412">
        <v>439</v>
      </c>
      <c r="B440" s="413" t="s">
        <v>442</v>
      </c>
      <c r="C440" s="413" t="s">
        <v>1604</v>
      </c>
      <c r="F440" s="412" t="s">
        <v>1605</v>
      </c>
      <c r="G440" s="412" t="s">
        <v>1606</v>
      </c>
    </row>
    <row r="441" spans="1:9">
      <c r="A441" s="412">
        <v>440</v>
      </c>
      <c r="B441" s="413" t="s">
        <v>442</v>
      </c>
      <c r="C441" s="413" t="s">
        <v>1607</v>
      </c>
      <c r="G441" s="412" t="s">
        <v>1608</v>
      </c>
      <c r="H441" s="412">
        <v>80140</v>
      </c>
      <c r="I441" s="413" t="s">
        <v>1609</v>
      </c>
    </row>
    <row r="442" spans="1:9">
      <c r="A442" s="412">
        <v>441</v>
      </c>
      <c r="B442" s="413" t="s">
        <v>442</v>
      </c>
      <c r="C442" s="413" t="s">
        <v>1610</v>
      </c>
      <c r="D442" s="413" t="s">
        <v>4404</v>
      </c>
      <c r="E442" s="413" t="s">
        <v>4405</v>
      </c>
      <c r="G442" s="412" t="s">
        <v>1611</v>
      </c>
      <c r="H442" s="412">
        <v>34130</v>
      </c>
      <c r="I442" s="413" t="s">
        <v>451</v>
      </c>
    </row>
    <row r="443" spans="1:9">
      <c r="A443" s="412">
        <v>442</v>
      </c>
      <c r="B443" s="413" t="s">
        <v>444</v>
      </c>
      <c r="C443" s="413" t="s">
        <v>1612</v>
      </c>
      <c r="G443" s="412" t="s">
        <v>1613</v>
      </c>
      <c r="H443" s="412">
        <v>34130</v>
      </c>
      <c r="I443" s="413" t="s">
        <v>451</v>
      </c>
    </row>
    <row r="444" spans="1:9">
      <c r="A444" s="412">
        <v>443</v>
      </c>
      <c r="B444" s="413" t="s">
        <v>444</v>
      </c>
      <c r="C444" s="413" t="s">
        <v>1614</v>
      </c>
      <c r="E444" s="413" t="s">
        <v>1615</v>
      </c>
      <c r="G444" s="412" t="s">
        <v>1616</v>
      </c>
      <c r="H444" s="412">
        <v>34670</v>
      </c>
      <c r="I444" s="413" t="s">
        <v>464</v>
      </c>
    </row>
    <row r="445" spans="1:9">
      <c r="A445" s="412">
        <v>444</v>
      </c>
      <c r="B445" s="413" t="s">
        <v>442</v>
      </c>
      <c r="C445" s="413" t="s">
        <v>1617</v>
      </c>
      <c r="D445" s="413" t="s">
        <v>4406</v>
      </c>
      <c r="F445" s="412" t="s">
        <v>1618</v>
      </c>
    </row>
    <row r="446" spans="1:9">
      <c r="A446" s="412">
        <v>445</v>
      </c>
      <c r="B446" s="413" t="s">
        <v>442</v>
      </c>
      <c r="C446" s="413" t="s">
        <v>1619</v>
      </c>
      <c r="G446" s="412" t="s">
        <v>1613</v>
      </c>
      <c r="H446" s="412">
        <v>34130</v>
      </c>
      <c r="I446" s="413" t="s">
        <v>451</v>
      </c>
    </row>
    <row r="447" spans="1:9">
      <c r="A447" s="412">
        <v>446</v>
      </c>
      <c r="B447" s="413" t="s">
        <v>442</v>
      </c>
      <c r="C447" s="413" t="s">
        <v>1620</v>
      </c>
      <c r="D447" s="413" t="s">
        <v>4407</v>
      </c>
    </row>
    <row r="448" spans="1:9">
      <c r="A448" s="412">
        <v>447</v>
      </c>
      <c r="B448" s="413" t="s">
        <v>442</v>
      </c>
      <c r="C448" s="413" t="s">
        <v>1621</v>
      </c>
      <c r="D448" s="413" t="s">
        <v>4408</v>
      </c>
    </row>
    <row r="449" spans="1:9">
      <c r="A449" s="412">
        <v>448</v>
      </c>
      <c r="B449" s="413" t="s">
        <v>444</v>
      </c>
      <c r="C449" s="413" t="s">
        <v>1621</v>
      </c>
      <c r="D449" s="413" t="s">
        <v>4409</v>
      </c>
      <c r="G449" s="412" t="s">
        <v>1622</v>
      </c>
      <c r="H449" s="412">
        <v>34130</v>
      </c>
      <c r="I449" s="413" t="s">
        <v>451</v>
      </c>
    </row>
    <row r="450" spans="1:9">
      <c r="A450" s="412">
        <v>449</v>
      </c>
      <c r="B450" s="413" t="s">
        <v>442</v>
      </c>
      <c r="C450" s="413" t="s">
        <v>1623</v>
      </c>
      <c r="D450" s="413" t="s">
        <v>4410</v>
      </c>
      <c r="F450" s="412" t="s">
        <v>1624</v>
      </c>
      <c r="G450" s="412" t="s">
        <v>1625</v>
      </c>
      <c r="H450" s="412">
        <v>34440</v>
      </c>
      <c r="I450" s="413" t="s">
        <v>526</v>
      </c>
    </row>
    <row r="451" spans="1:9">
      <c r="A451" s="412">
        <v>450</v>
      </c>
      <c r="B451" s="413" t="s">
        <v>442</v>
      </c>
      <c r="C451" s="413" t="s">
        <v>1626</v>
      </c>
      <c r="D451" s="413" t="s">
        <v>1627</v>
      </c>
      <c r="G451" s="412" t="s">
        <v>1628</v>
      </c>
      <c r="H451" s="412">
        <v>34670</v>
      </c>
      <c r="I451" s="413" t="s">
        <v>467</v>
      </c>
    </row>
    <row r="452" spans="1:9">
      <c r="A452" s="412">
        <v>451</v>
      </c>
      <c r="B452" s="413" t="s">
        <v>442</v>
      </c>
      <c r="C452" s="413" t="s">
        <v>1629</v>
      </c>
      <c r="D452" s="413" t="s">
        <v>4411</v>
      </c>
      <c r="F452" s="412" t="s">
        <v>1630</v>
      </c>
      <c r="G452" s="412" t="s">
        <v>1631</v>
      </c>
      <c r="H452" s="412">
        <v>34280</v>
      </c>
      <c r="I452" s="413" t="s">
        <v>909</v>
      </c>
    </row>
    <row r="453" spans="1:9">
      <c r="A453" s="412">
        <v>452</v>
      </c>
      <c r="B453" s="413" t="s">
        <v>444</v>
      </c>
      <c r="C453" s="413" t="s">
        <v>1632</v>
      </c>
      <c r="G453" s="412" t="s">
        <v>1633</v>
      </c>
      <c r="H453" s="412">
        <v>34130</v>
      </c>
      <c r="I453" s="413" t="s">
        <v>451</v>
      </c>
    </row>
    <row r="454" spans="1:9">
      <c r="A454" s="412">
        <v>453</v>
      </c>
      <c r="B454" s="413" t="s">
        <v>442</v>
      </c>
      <c r="C454" s="413" t="s">
        <v>1634</v>
      </c>
      <c r="G454" s="412" t="s">
        <v>1635</v>
      </c>
    </row>
    <row r="455" spans="1:9">
      <c r="A455" s="412">
        <v>454</v>
      </c>
      <c r="B455" s="413" t="s">
        <v>444</v>
      </c>
      <c r="C455" s="413" t="s">
        <v>1636</v>
      </c>
      <c r="D455" s="413" t="s">
        <v>1637</v>
      </c>
      <c r="G455" s="412" t="s">
        <v>1638</v>
      </c>
      <c r="H455" s="412">
        <v>34670</v>
      </c>
      <c r="I455" s="413" t="s">
        <v>467</v>
      </c>
    </row>
    <row r="456" spans="1:9">
      <c r="A456" s="412">
        <v>455</v>
      </c>
      <c r="B456" s="413" t="s">
        <v>442</v>
      </c>
      <c r="C456" s="413" t="s">
        <v>1639</v>
      </c>
      <c r="G456" s="412" t="s">
        <v>1640</v>
      </c>
      <c r="H456" s="412">
        <v>34160</v>
      </c>
      <c r="I456" s="413" t="s">
        <v>552</v>
      </c>
    </row>
    <row r="457" spans="1:9">
      <c r="A457" s="412">
        <v>456</v>
      </c>
      <c r="B457" s="413" t="s">
        <v>442</v>
      </c>
      <c r="C457" s="413" t="s">
        <v>1641</v>
      </c>
      <c r="D457" s="413" t="s">
        <v>1642</v>
      </c>
      <c r="F457" s="412" t="s">
        <v>1643</v>
      </c>
      <c r="G457" s="412" t="s">
        <v>1644</v>
      </c>
      <c r="H457" s="412">
        <v>34670</v>
      </c>
      <c r="I457" s="413" t="s">
        <v>467</v>
      </c>
    </row>
    <row r="458" spans="1:9">
      <c r="A458" s="412">
        <v>457</v>
      </c>
      <c r="B458" s="413" t="s">
        <v>442</v>
      </c>
      <c r="C458" s="413" t="s">
        <v>1645</v>
      </c>
      <c r="D458" s="413" t="s">
        <v>4412</v>
      </c>
      <c r="G458" s="412" t="s">
        <v>1646</v>
      </c>
      <c r="H458" s="412">
        <v>34670</v>
      </c>
      <c r="I458" s="413" t="s">
        <v>467</v>
      </c>
    </row>
    <row r="459" spans="1:9">
      <c r="A459" s="412">
        <v>458</v>
      </c>
      <c r="B459" s="413" t="s">
        <v>442</v>
      </c>
      <c r="C459" s="413" t="s">
        <v>1647</v>
      </c>
      <c r="D459" s="413" t="s">
        <v>1648</v>
      </c>
      <c r="F459" s="412" t="s">
        <v>1649</v>
      </c>
      <c r="G459" s="412" t="s">
        <v>1650</v>
      </c>
      <c r="H459" s="412">
        <v>34130</v>
      </c>
      <c r="I459" s="413" t="s">
        <v>476</v>
      </c>
    </row>
    <row r="460" spans="1:9">
      <c r="A460" s="412">
        <v>459</v>
      </c>
      <c r="B460" s="413" t="s">
        <v>442</v>
      </c>
      <c r="C460" s="413" t="s">
        <v>1651</v>
      </c>
      <c r="E460" s="413" t="s">
        <v>4413</v>
      </c>
      <c r="F460" s="412" t="s">
        <v>1202</v>
      </c>
      <c r="G460" s="412" t="s">
        <v>1203</v>
      </c>
      <c r="H460" s="412">
        <v>34670</v>
      </c>
      <c r="I460" s="413" t="s">
        <v>464</v>
      </c>
    </row>
    <row r="461" spans="1:9">
      <c r="A461" s="412">
        <v>460</v>
      </c>
      <c r="B461" s="413" t="s">
        <v>442</v>
      </c>
      <c r="C461" s="413" t="s">
        <v>1652</v>
      </c>
      <c r="D461" s="413" t="s">
        <v>1653</v>
      </c>
      <c r="G461" s="412" t="s">
        <v>1654</v>
      </c>
      <c r="H461" s="412">
        <v>34670</v>
      </c>
      <c r="I461" s="413" t="s">
        <v>467</v>
      </c>
    </row>
    <row r="462" spans="1:9">
      <c r="A462" s="412">
        <v>461</v>
      </c>
      <c r="B462" s="413" t="s">
        <v>442</v>
      </c>
      <c r="C462" s="413" t="s">
        <v>1655</v>
      </c>
      <c r="D462" s="413" t="s">
        <v>4414</v>
      </c>
      <c r="F462" s="412" t="s">
        <v>1656</v>
      </c>
      <c r="H462" s="412">
        <v>34470</v>
      </c>
      <c r="I462" s="413" t="s">
        <v>719</v>
      </c>
    </row>
    <row r="463" spans="1:9">
      <c r="A463" s="412">
        <v>462</v>
      </c>
      <c r="B463" s="413" t="s">
        <v>442</v>
      </c>
      <c r="C463" s="413" t="s">
        <v>1657</v>
      </c>
      <c r="D463" s="413" t="s">
        <v>4415</v>
      </c>
      <c r="G463" s="412" t="s">
        <v>1658</v>
      </c>
      <c r="H463" s="412">
        <v>34920</v>
      </c>
      <c r="I463" s="413" t="s">
        <v>501</v>
      </c>
    </row>
    <row r="464" spans="1:9">
      <c r="A464" s="412">
        <v>463</v>
      </c>
      <c r="B464" s="413" t="s">
        <v>442</v>
      </c>
      <c r="C464" s="413" t="s">
        <v>1659</v>
      </c>
      <c r="E464" s="413" t="s">
        <v>4416</v>
      </c>
      <c r="F464" s="412" t="s">
        <v>1660</v>
      </c>
      <c r="G464" s="412" t="s">
        <v>1661</v>
      </c>
      <c r="H464" s="412">
        <v>34130</v>
      </c>
      <c r="I464" s="413" t="s">
        <v>713</v>
      </c>
    </row>
    <row r="465" spans="1:9">
      <c r="A465" s="412">
        <v>464</v>
      </c>
      <c r="B465" s="413" t="s">
        <v>442</v>
      </c>
      <c r="C465" s="413" t="s">
        <v>1662</v>
      </c>
      <c r="E465" s="413" t="s">
        <v>4417</v>
      </c>
      <c r="F465" s="412" t="s">
        <v>1663</v>
      </c>
    </row>
    <row r="466" spans="1:9">
      <c r="A466" s="412">
        <v>465</v>
      </c>
      <c r="B466" s="413" t="s">
        <v>442</v>
      </c>
      <c r="C466" s="413" t="s">
        <v>1664</v>
      </c>
      <c r="G466" s="412" t="s">
        <v>1665</v>
      </c>
      <c r="H466" s="412">
        <v>13290</v>
      </c>
      <c r="I466" s="413" t="s">
        <v>1550</v>
      </c>
    </row>
    <row r="467" spans="1:9">
      <c r="A467" s="412">
        <v>466</v>
      </c>
      <c r="B467" s="413" t="s">
        <v>442</v>
      </c>
      <c r="C467" s="413" t="s">
        <v>1666</v>
      </c>
      <c r="G467" s="412" t="s">
        <v>1667</v>
      </c>
      <c r="H467" s="412">
        <v>34830</v>
      </c>
      <c r="I467" s="413" t="s">
        <v>624</v>
      </c>
    </row>
    <row r="468" spans="1:9">
      <c r="A468" s="412">
        <v>467</v>
      </c>
      <c r="B468" s="413" t="s">
        <v>442</v>
      </c>
      <c r="C468" s="413" t="s">
        <v>1668</v>
      </c>
      <c r="G468" s="412" t="s">
        <v>1669</v>
      </c>
    </row>
    <row r="469" spans="1:9">
      <c r="A469" s="412">
        <v>468</v>
      </c>
      <c r="B469" s="413" t="s">
        <v>444</v>
      </c>
      <c r="C469" s="413" t="s">
        <v>1670</v>
      </c>
      <c r="G469" s="412" t="s">
        <v>1671</v>
      </c>
      <c r="H469" s="412">
        <v>34670</v>
      </c>
      <c r="I469" s="413" t="s">
        <v>467</v>
      </c>
    </row>
    <row r="470" spans="1:9">
      <c r="A470" s="412">
        <v>469</v>
      </c>
      <c r="B470" s="413" t="s">
        <v>673</v>
      </c>
      <c r="C470" s="413" t="s">
        <v>1672</v>
      </c>
      <c r="E470" s="413" t="s">
        <v>1673</v>
      </c>
      <c r="F470" s="412" t="s">
        <v>1674</v>
      </c>
      <c r="G470" s="412" t="s">
        <v>1675</v>
      </c>
      <c r="H470" s="412">
        <v>34690</v>
      </c>
      <c r="I470" s="413" t="s">
        <v>1676</v>
      </c>
    </row>
    <row r="471" spans="1:9">
      <c r="A471" s="412">
        <v>470</v>
      </c>
      <c r="B471" s="413" t="s">
        <v>442</v>
      </c>
      <c r="C471" s="413" t="s">
        <v>1677</v>
      </c>
      <c r="D471" s="413" t="s">
        <v>4418</v>
      </c>
      <c r="F471" s="412" t="s">
        <v>1678</v>
      </c>
      <c r="G471" s="412" t="s">
        <v>1679</v>
      </c>
      <c r="H471" s="412">
        <v>34670</v>
      </c>
      <c r="I471" s="413" t="s">
        <v>467</v>
      </c>
    </row>
    <row r="472" spans="1:9">
      <c r="A472" s="412">
        <v>471</v>
      </c>
      <c r="B472" s="413" t="s">
        <v>442</v>
      </c>
      <c r="C472" s="413" t="s">
        <v>1680</v>
      </c>
      <c r="G472" s="412" t="s">
        <v>1681</v>
      </c>
      <c r="I472" s="413" t="s">
        <v>1682</v>
      </c>
    </row>
    <row r="473" spans="1:9">
      <c r="A473" s="412">
        <v>472</v>
      </c>
      <c r="B473" s="413" t="s">
        <v>442</v>
      </c>
      <c r="C473" s="413" t="s">
        <v>1683</v>
      </c>
      <c r="F473" s="412" t="s">
        <v>1684</v>
      </c>
      <c r="G473" s="412" t="s">
        <v>1685</v>
      </c>
      <c r="H473" s="412">
        <v>34400</v>
      </c>
      <c r="I473" s="413" t="s">
        <v>546</v>
      </c>
    </row>
    <row r="474" spans="1:9">
      <c r="A474" s="412">
        <v>473</v>
      </c>
      <c r="B474" s="413" t="s">
        <v>442</v>
      </c>
      <c r="C474" s="413" t="s">
        <v>1686</v>
      </c>
      <c r="D474" s="413" t="s">
        <v>4419</v>
      </c>
      <c r="E474" s="413" t="s">
        <v>4420</v>
      </c>
      <c r="G474" s="412" t="s">
        <v>1687</v>
      </c>
      <c r="H474" s="412">
        <v>34160</v>
      </c>
      <c r="I474" s="413" t="s">
        <v>678</v>
      </c>
    </row>
    <row r="475" spans="1:9">
      <c r="A475" s="412">
        <v>474</v>
      </c>
      <c r="B475" s="413" t="s">
        <v>442</v>
      </c>
      <c r="C475" s="413" t="s">
        <v>1688</v>
      </c>
      <c r="D475" s="413" t="s">
        <v>1689</v>
      </c>
      <c r="F475" s="412" t="s">
        <v>1690</v>
      </c>
      <c r="G475" s="412" t="s">
        <v>1691</v>
      </c>
      <c r="H475" s="412">
        <v>34070</v>
      </c>
      <c r="I475" s="413" t="s">
        <v>448</v>
      </c>
    </row>
    <row r="476" spans="1:9">
      <c r="A476" s="412">
        <v>475</v>
      </c>
      <c r="B476" s="413" t="s">
        <v>442</v>
      </c>
      <c r="C476" s="413" t="s">
        <v>1692</v>
      </c>
      <c r="G476" s="412" t="s">
        <v>1693</v>
      </c>
      <c r="H476" s="412">
        <v>30240</v>
      </c>
      <c r="I476" s="413" t="s">
        <v>1694</v>
      </c>
    </row>
    <row r="477" spans="1:9">
      <c r="A477" s="412">
        <v>476</v>
      </c>
      <c r="B477" s="413" t="s">
        <v>442</v>
      </c>
      <c r="C477" s="413" t="s">
        <v>1695</v>
      </c>
      <c r="D477" s="413" t="s">
        <v>4421</v>
      </c>
      <c r="E477" s="413" t="s">
        <v>1696</v>
      </c>
      <c r="F477" s="412" t="s">
        <v>1697</v>
      </c>
      <c r="G477" s="412" t="s">
        <v>1698</v>
      </c>
      <c r="H477" s="412">
        <v>34160</v>
      </c>
      <c r="I477" s="413" t="s">
        <v>1051</v>
      </c>
    </row>
    <row r="478" spans="1:9">
      <c r="A478" s="412">
        <v>477</v>
      </c>
      <c r="B478" s="413" t="s">
        <v>442</v>
      </c>
      <c r="C478" s="413" t="s">
        <v>1699</v>
      </c>
      <c r="D478" s="413" t="s">
        <v>4419</v>
      </c>
      <c r="E478" s="413" t="s">
        <v>4420</v>
      </c>
      <c r="G478" s="412" t="s">
        <v>1700</v>
      </c>
      <c r="H478" s="412">
        <v>34160</v>
      </c>
      <c r="I478" s="413" t="s">
        <v>678</v>
      </c>
    </row>
    <row r="479" spans="1:9">
      <c r="A479" s="412">
        <v>478</v>
      </c>
      <c r="B479" s="413" t="s">
        <v>444</v>
      </c>
      <c r="C479" s="413" t="s">
        <v>1701</v>
      </c>
      <c r="D479" s="413" t="s">
        <v>4422</v>
      </c>
      <c r="F479" s="412" t="s">
        <v>1702</v>
      </c>
      <c r="G479" s="412" t="s">
        <v>1703</v>
      </c>
      <c r="H479" s="412">
        <v>34130</v>
      </c>
      <c r="I479" s="413" t="s">
        <v>476</v>
      </c>
    </row>
    <row r="480" spans="1:9">
      <c r="A480" s="412">
        <v>479</v>
      </c>
      <c r="B480" s="413" t="s">
        <v>442</v>
      </c>
      <c r="C480" s="413" t="s">
        <v>1704</v>
      </c>
      <c r="D480" s="413" t="s">
        <v>1705</v>
      </c>
      <c r="F480" s="412" t="s">
        <v>533</v>
      </c>
      <c r="G480" s="412" t="s">
        <v>1706</v>
      </c>
      <c r="H480" s="412">
        <v>34400</v>
      </c>
      <c r="I480" s="413" t="s">
        <v>495</v>
      </c>
    </row>
    <row r="481" spans="1:9">
      <c r="A481" s="412">
        <v>480</v>
      </c>
      <c r="B481" s="413" t="s">
        <v>444</v>
      </c>
      <c r="C481" s="413" t="s">
        <v>1707</v>
      </c>
      <c r="D481" s="413" t="s">
        <v>4423</v>
      </c>
      <c r="F481" s="412" t="s">
        <v>1708</v>
      </c>
      <c r="G481" s="412" t="s">
        <v>1709</v>
      </c>
      <c r="H481" s="412">
        <v>34660</v>
      </c>
      <c r="I481" s="413" t="s">
        <v>1375</v>
      </c>
    </row>
    <row r="482" spans="1:9">
      <c r="A482" s="412">
        <v>481</v>
      </c>
      <c r="B482" s="413" t="s">
        <v>442</v>
      </c>
      <c r="C482" s="413" t="s">
        <v>1710</v>
      </c>
      <c r="D482" s="413" t="s">
        <v>4424</v>
      </c>
    </row>
    <row r="483" spans="1:9">
      <c r="A483" s="412">
        <v>482</v>
      </c>
      <c r="B483" s="413" t="s">
        <v>444</v>
      </c>
      <c r="C483" s="413" t="s">
        <v>1711</v>
      </c>
      <c r="D483" s="413" t="s">
        <v>4425</v>
      </c>
      <c r="F483" s="412" t="s">
        <v>1712</v>
      </c>
      <c r="G483" s="412" t="s">
        <v>1713</v>
      </c>
      <c r="H483" s="412">
        <v>34820</v>
      </c>
      <c r="I483" s="413" t="s">
        <v>913</v>
      </c>
    </row>
    <row r="484" spans="1:9">
      <c r="A484" s="412">
        <v>483</v>
      </c>
      <c r="B484" s="413" t="s">
        <v>442</v>
      </c>
      <c r="C484" s="413" t="s">
        <v>1714</v>
      </c>
      <c r="D484" s="413" t="s">
        <v>4426</v>
      </c>
      <c r="E484" s="413" t="s">
        <v>4427</v>
      </c>
      <c r="G484" s="412" t="s">
        <v>1715</v>
      </c>
      <c r="H484" s="412">
        <v>34820</v>
      </c>
      <c r="I484" s="413" t="s">
        <v>1716</v>
      </c>
    </row>
    <row r="485" spans="1:9">
      <c r="A485" s="412">
        <v>484</v>
      </c>
      <c r="B485" s="413" t="s">
        <v>444</v>
      </c>
      <c r="C485" s="413" t="s">
        <v>1717</v>
      </c>
      <c r="D485" s="413" t="s">
        <v>4428</v>
      </c>
      <c r="F485" s="412" t="s">
        <v>1718</v>
      </c>
      <c r="G485" s="412" t="s">
        <v>1719</v>
      </c>
      <c r="H485" s="412">
        <v>34980</v>
      </c>
      <c r="I485" s="413" t="s">
        <v>1720</v>
      </c>
    </row>
    <row r="486" spans="1:9">
      <c r="A486" s="412">
        <v>485</v>
      </c>
      <c r="B486" s="413" t="s">
        <v>442</v>
      </c>
      <c r="C486" s="413" t="s">
        <v>1721</v>
      </c>
      <c r="E486" s="413" t="s">
        <v>4429</v>
      </c>
    </row>
    <row r="487" spans="1:9">
      <c r="A487" s="412">
        <v>486</v>
      </c>
      <c r="B487" s="413" t="s">
        <v>442</v>
      </c>
      <c r="C487" s="413" t="s">
        <v>1722</v>
      </c>
      <c r="D487" s="413" t="s">
        <v>4430</v>
      </c>
      <c r="F487" s="412" t="s">
        <v>1723</v>
      </c>
      <c r="G487" s="412" t="s">
        <v>1724</v>
      </c>
      <c r="H487" s="412">
        <v>34670</v>
      </c>
      <c r="I487" s="413" t="s">
        <v>467</v>
      </c>
    </row>
    <row r="488" spans="1:9">
      <c r="A488" s="412">
        <v>487</v>
      </c>
      <c r="B488" s="413" t="s">
        <v>442</v>
      </c>
      <c r="C488" s="413" t="s">
        <v>1725</v>
      </c>
      <c r="D488" s="413" t="s">
        <v>4431</v>
      </c>
      <c r="F488" s="412" t="s">
        <v>1726</v>
      </c>
      <c r="H488" s="412">
        <v>34820</v>
      </c>
      <c r="I488" s="413" t="s">
        <v>1154</v>
      </c>
    </row>
    <row r="489" spans="1:9">
      <c r="A489" s="412">
        <v>488</v>
      </c>
      <c r="B489" s="413" t="s">
        <v>442</v>
      </c>
      <c r="C489" s="413" t="s">
        <v>1727</v>
      </c>
      <c r="D489" s="413" t="s">
        <v>4432</v>
      </c>
      <c r="E489" s="413" t="s">
        <v>4433</v>
      </c>
      <c r="F489" s="412" t="s">
        <v>1728</v>
      </c>
      <c r="G489" s="412" t="s">
        <v>1729</v>
      </c>
      <c r="H489" s="412">
        <v>34130</v>
      </c>
      <c r="I489" s="413" t="s">
        <v>778</v>
      </c>
    </row>
    <row r="490" spans="1:9">
      <c r="A490" s="412">
        <v>489</v>
      </c>
      <c r="B490" s="413" t="s">
        <v>442</v>
      </c>
      <c r="C490" s="413" t="s">
        <v>1727</v>
      </c>
      <c r="D490" s="413" t="s">
        <v>4434</v>
      </c>
      <c r="I490" s="413" t="s">
        <v>1730</v>
      </c>
    </row>
    <row r="491" spans="1:9">
      <c r="A491" s="412">
        <v>490</v>
      </c>
      <c r="B491" s="413" t="s">
        <v>442</v>
      </c>
      <c r="C491" s="413" t="s">
        <v>1731</v>
      </c>
      <c r="D491" s="413" t="s">
        <v>1732</v>
      </c>
      <c r="E491" s="413" t="s">
        <v>1733</v>
      </c>
      <c r="G491" s="412" t="s">
        <v>1734</v>
      </c>
      <c r="I491" s="413" t="s">
        <v>620</v>
      </c>
    </row>
    <row r="492" spans="1:9">
      <c r="A492" s="412">
        <v>491</v>
      </c>
      <c r="B492" s="413" t="s">
        <v>442</v>
      </c>
      <c r="C492" s="413" t="s">
        <v>1735</v>
      </c>
      <c r="D492" s="413" t="s">
        <v>4435</v>
      </c>
      <c r="F492" s="412" t="s">
        <v>1736</v>
      </c>
      <c r="H492" s="412">
        <v>34230</v>
      </c>
      <c r="I492" s="413" t="s">
        <v>1737</v>
      </c>
    </row>
    <row r="493" spans="1:9">
      <c r="A493" s="412">
        <v>492</v>
      </c>
      <c r="B493" s="413" t="s">
        <v>442</v>
      </c>
      <c r="C493" s="413" t="s">
        <v>1735</v>
      </c>
      <c r="D493" s="413" t="s">
        <v>4435</v>
      </c>
      <c r="F493" s="412" t="s">
        <v>1736</v>
      </c>
      <c r="H493" s="412">
        <v>34230</v>
      </c>
      <c r="I493" s="413" t="s">
        <v>1737</v>
      </c>
    </row>
    <row r="494" spans="1:9">
      <c r="A494" s="412">
        <v>493</v>
      </c>
      <c r="B494" s="413" t="s">
        <v>442</v>
      </c>
      <c r="C494" s="413" t="s">
        <v>1738</v>
      </c>
      <c r="D494" s="413" t="s">
        <v>4436</v>
      </c>
      <c r="F494" s="412" t="s">
        <v>1739</v>
      </c>
      <c r="G494" s="412" t="s">
        <v>1740</v>
      </c>
      <c r="H494" s="412">
        <v>34920</v>
      </c>
      <c r="I494" s="413" t="s">
        <v>501</v>
      </c>
    </row>
    <row r="495" spans="1:9">
      <c r="A495" s="412">
        <v>494</v>
      </c>
      <c r="B495" s="413" t="s">
        <v>442</v>
      </c>
      <c r="C495" s="413" t="s">
        <v>1741</v>
      </c>
      <c r="D495" s="413" t="s">
        <v>4437</v>
      </c>
      <c r="F495" s="412" t="s">
        <v>1742</v>
      </c>
      <c r="H495" s="412">
        <v>34820</v>
      </c>
      <c r="I495" s="413" t="s">
        <v>1716</v>
      </c>
    </row>
    <row r="496" spans="1:9">
      <c r="A496" s="412">
        <v>495</v>
      </c>
      <c r="B496" s="413" t="s">
        <v>444</v>
      </c>
      <c r="C496" s="413" t="s">
        <v>1743</v>
      </c>
      <c r="G496" s="412" t="s">
        <v>1744</v>
      </c>
      <c r="H496" s="412">
        <v>34130</v>
      </c>
      <c r="I496" s="413" t="s">
        <v>476</v>
      </c>
    </row>
    <row r="497" spans="1:9">
      <c r="A497" s="412">
        <v>496</v>
      </c>
      <c r="B497" s="413" t="s">
        <v>442</v>
      </c>
      <c r="C497" s="413" t="s">
        <v>1745</v>
      </c>
      <c r="D497" s="413" t="s">
        <v>4438</v>
      </c>
      <c r="F497" s="412" t="s">
        <v>1746</v>
      </c>
      <c r="H497" s="412">
        <v>34670</v>
      </c>
      <c r="I497" s="413" t="s">
        <v>639</v>
      </c>
    </row>
    <row r="498" spans="1:9">
      <c r="A498" s="412">
        <v>497</v>
      </c>
      <c r="B498" s="413" t="s">
        <v>442</v>
      </c>
      <c r="C498" s="413" t="s">
        <v>1747</v>
      </c>
      <c r="G498" s="412" t="s">
        <v>1748</v>
      </c>
      <c r="H498" s="412">
        <v>34920</v>
      </c>
      <c r="I498" s="413" t="s">
        <v>501</v>
      </c>
    </row>
    <row r="499" spans="1:9">
      <c r="A499" s="412">
        <v>498</v>
      </c>
      <c r="B499" s="413" t="s">
        <v>442</v>
      </c>
      <c r="C499" s="413" t="s">
        <v>1749</v>
      </c>
      <c r="D499" s="413" t="s">
        <v>4439</v>
      </c>
      <c r="F499" s="412" t="s">
        <v>1750</v>
      </c>
      <c r="G499" s="412" t="s">
        <v>1751</v>
      </c>
      <c r="H499" s="412">
        <v>34670</v>
      </c>
      <c r="I499" s="413" t="s">
        <v>467</v>
      </c>
    </row>
    <row r="500" spans="1:9">
      <c r="A500" s="412">
        <v>499</v>
      </c>
      <c r="B500" s="413" t="s">
        <v>442</v>
      </c>
      <c r="C500" s="413" t="s">
        <v>1752</v>
      </c>
      <c r="D500" s="413" t="s">
        <v>1753</v>
      </c>
      <c r="F500" s="412" t="s">
        <v>1754</v>
      </c>
    </row>
    <row r="501" spans="1:9">
      <c r="A501" s="412">
        <v>500</v>
      </c>
      <c r="B501" s="413" t="s">
        <v>442</v>
      </c>
      <c r="C501" s="413" t="s">
        <v>1755</v>
      </c>
      <c r="E501" s="413" t="s">
        <v>4440</v>
      </c>
      <c r="G501" s="412" t="s">
        <v>1756</v>
      </c>
      <c r="H501" s="412">
        <v>34160</v>
      </c>
      <c r="I501" s="413" t="s">
        <v>516</v>
      </c>
    </row>
    <row r="502" spans="1:9">
      <c r="A502" s="412">
        <v>501</v>
      </c>
      <c r="B502" s="413" t="s">
        <v>442</v>
      </c>
      <c r="C502" s="413" t="s">
        <v>1757</v>
      </c>
      <c r="D502" s="413" t="s">
        <v>4441</v>
      </c>
      <c r="E502" s="413" t="s">
        <v>4442</v>
      </c>
      <c r="F502" s="412" t="s">
        <v>1758</v>
      </c>
      <c r="G502" s="412" t="s">
        <v>1759</v>
      </c>
      <c r="H502" s="412">
        <v>34970</v>
      </c>
      <c r="I502" s="413" t="s">
        <v>530</v>
      </c>
    </row>
    <row r="503" spans="1:9">
      <c r="A503" s="412">
        <v>502</v>
      </c>
      <c r="B503" s="413" t="s">
        <v>442</v>
      </c>
      <c r="C503" s="413" t="s">
        <v>1760</v>
      </c>
      <c r="E503" s="413" t="s">
        <v>4443</v>
      </c>
      <c r="F503" s="412" t="s">
        <v>1761</v>
      </c>
      <c r="G503" s="412" t="s">
        <v>1762</v>
      </c>
      <c r="H503" s="412">
        <v>34130</v>
      </c>
      <c r="I503" s="413" t="s">
        <v>476</v>
      </c>
    </row>
    <row r="504" spans="1:9">
      <c r="A504" s="412">
        <v>503</v>
      </c>
      <c r="B504" s="413" t="s">
        <v>442</v>
      </c>
      <c r="C504" s="413" t="s">
        <v>1763</v>
      </c>
      <c r="D504" s="413" t="s">
        <v>4444</v>
      </c>
      <c r="F504" s="412" t="s">
        <v>1764</v>
      </c>
      <c r="H504" s="412">
        <v>34680</v>
      </c>
      <c r="I504" s="413" t="s">
        <v>1765</v>
      </c>
    </row>
    <row r="505" spans="1:9">
      <c r="A505" s="412">
        <v>504</v>
      </c>
      <c r="C505" s="413" t="s">
        <v>1766</v>
      </c>
      <c r="D505" s="413" t="s">
        <v>4445</v>
      </c>
      <c r="F505" s="412" t="s">
        <v>1767</v>
      </c>
      <c r="G505" s="412" t="s">
        <v>1768</v>
      </c>
      <c r="H505" s="412">
        <v>34160</v>
      </c>
      <c r="I505" s="413" t="s">
        <v>1769</v>
      </c>
    </row>
    <row r="506" spans="1:9">
      <c r="A506" s="412">
        <v>505</v>
      </c>
      <c r="B506" s="413" t="s">
        <v>444</v>
      </c>
      <c r="C506" s="413" t="s">
        <v>1770</v>
      </c>
      <c r="D506" s="413" t="s">
        <v>4446</v>
      </c>
      <c r="F506" s="412" t="s">
        <v>1771</v>
      </c>
      <c r="G506" s="412" t="s">
        <v>1772</v>
      </c>
      <c r="H506" s="412">
        <v>34920</v>
      </c>
      <c r="I506" s="413" t="s">
        <v>501</v>
      </c>
    </row>
    <row r="507" spans="1:9">
      <c r="A507" s="412">
        <v>506</v>
      </c>
      <c r="B507" s="413" t="s">
        <v>442</v>
      </c>
      <c r="C507" s="413" t="s">
        <v>1773</v>
      </c>
      <c r="D507" s="413" t="s">
        <v>4447</v>
      </c>
      <c r="G507" s="412" t="s">
        <v>1774</v>
      </c>
      <c r="H507" s="412">
        <v>34990</v>
      </c>
      <c r="I507" s="413" t="s">
        <v>994</v>
      </c>
    </row>
    <row r="508" spans="1:9">
      <c r="A508" s="412">
        <v>507</v>
      </c>
      <c r="B508" s="413" t="s">
        <v>442</v>
      </c>
      <c r="C508" s="413" t="s">
        <v>1775</v>
      </c>
      <c r="F508" s="412" t="s">
        <v>1776</v>
      </c>
    </row>
    <row r="509" spans="1:9">
      <c r="A509" s="412">
        <v>508</v>
      </c>
      <c r="B509" s="413" t="s">
        <v>442</v>
      </c>
      <c r="C509" s="413" t="s">
        <v>1777</v>
      </c>
      <c r="D509" s="413" t="s">
        <v>4448</v>
      </c>
      <c r="F509" s="412" t="s">
        <v>1778</v>
      </c>
      <c r="G509" s="412" t="s">
        <v>1779</v>
      </c>
      <c r="H509" s="412">
        <v>34270</v>
      </c>
      <c r="I509" s="413" t="s">
        <v>1780</v>
      </c>
    </row>
    <row r="510" spans="1:9">
      <c r="A510" s="412">
        <v>509</v>
      </c>
      <c r="B510" s="413" t="s">
        <v>442</v>
      </c>
      <c r="C510" s="413" t="s">
        <v>1781</v>
      </c>
      <c r="D510" s="413" t="s">
        <v>4449</v>
      </c>
      <c r="F510" s="412" t="s">
        <v>1782</v>
      </c>
      <c r="G510" s="412" t="s">
        <v>1783</v>
      </c>
      <c r="H510" s="412">
        <v>34570</v>
      </c>
      <c r="I510" s="413" t="s">
        <v>1468</v>
      </c>
    </row>
    <row r="511" spans="1:9">
      <c r="A511" s="412">
        <v>510</v>
      </c>
      <c r="B511" s="413" t="s">
        <v>444</v>
      </c>
      <c r="C511" s="413" t="s">
        <v>1784</v>
      </c>
      <c r="E511" s="413" t="s">
        <v>4450</v>
      </c>
    </row>
    <row r="512" spans="1:9">
      <c r="A512" s="412">
        <v>511</v>
      </c>
      <c r="C512" s="413" t="s">
        <v>1785</v>
      </c>
      <c r="D512" s="413" t="s">
        <v>4450</v>
      </c>
    </row>
    <row r="513" spans="1:9">
      <c r="A513" s="412">
        <v>512</v>
      </c>
      <c r="B513" s="413" t="s">
        <v>442</v>
      </c>
      <c r="C513" s="413" t="s">
        <v>1786</v>
      </c>
      <c r="F513" s="412" t="s">
        <v>1787</v>
      </c>
    </row>
    <row r="514" spans="1:9">
      <c r="A514" s="412">
        <v>513</v>
      </c>
      <c r="B514" s="413" t="s">
        <v>442</v>
      </c>
      <c r="C514" s="413" t="s">
        <v>1788</v>
      </c>
      <c r="D514" s="413" t="s">
        <v>4451</v>
      </c>
      <c r="F514" s="412" t="s">
        <v>1789</v>
      </c>
      <c r="G514" s="412" t="s">
        <v>1790</v>
      </c>
      <c r="H514" s="412">
        <v>34000</v>
      </c>
      <c r="I514" s="413" t="s">
        <v>448</v>
      </c>
    </row>
    <row r="515" spans="1:9">
      <c r="A515" s="412">
        <v>514</v>
      </c>
      <c r="B515" s="413" t="s">
        <v>444</v>
      </c>
      <c r="C515" s="413" t="s">
        <v>1791</v>
      </c>
      <c r="G515" s="412" t="s">
        <v>1792</v>
      </c>
      <c r="H515" s="412">
        <v>34400</v>
      </c>
      <c r="I515" s="413" t="s">
        <v>495</v>
      </c>
    </row>
    <row r="516" spans="1:9">
      <c r="A516" s="412">
        <v>515</v>
      </c>
      <c r="B516" s="413" t="s">
        <v>442</v>
      </c>
      <c r="C516" s="413" t="s">
        <v>1793</v>
      </c>
      <c r="G516" s="412" t="s">
        <v>1794</v>
      </c>
      <c r="H516" s="412">
        <v>34130</v>
      </c>
      <c r="I516" s="413" t="s">
        <v>778</v>
      </c>
    </row>
    <row r="517" spans="1:9">
      <c r="A517" s="412">
        <v>516</v>
      </c>
      <c r="B517" s="413" t="s">
        <v>442</v>
      </c>
      <c r="C517" s="413" t="s">
        <v>1795</v>
      </c>
      <c r="F517" s="412" t="s">
        <v>1796</v>
      </c>
      <c r="G517" s="412" t="s">
        <v>1797</v>
      </c>
      <c r="H517" s="412">
        <v>34130</v>
      </c>
      <c r="I517" s="413" t="s">
        <v>476</v>
      </c>
    </row>
    <row r="518" spans="1:9">
      <c r="A518" s="412">
        <v>517</v>
      </c>
      <c r="B518" s="413" t="s">
        <v>444</v>
      </c>
      <c r="C518" s="413" t="s">
        <v>1798</v>
      </c>
      <c r="E518" s="413" t="s">
        <v>1799</v>
      </c>
      <c r="G518" s="412" t="s">
        <v>1800</v>
      </c>
      <c r="H518" s="412">
        <v>34130</v>
      </c>
      <c r="I518" s="413" t="s">
        <v>451</v>
      </c>
    </row>
    <row r="519" spans="1:9">
      <c r="A519" s="412">
        <v>518</v>
      </c>
      <c r="B519" s="413" t="s">
        <v>442</v>
      </c>
      <c r="C519" s="413" t="s">
        <v>1801</v>
      </c>
      <c r="G519" s="412" t="s">
        <v>1802</v>
      </c>
      <c r="H519" s="412">
        <v>34130</v>
      </c>
      <c r="I519" s="413" t="s">
        <v>451</v>
      </c>
    </row>
    <row r="520" spans="1:9">
      <c r="A520" s="412">
        <v>519</v>
      </c>
      <c r="B520" s="413" t="s">
        <v>442</v>
      </c>
      <c r="C520" s="413" t="s">
        <v>1803</v>
      </c>
      <c r="D520" s="413" t="s">
        <v>4452</v>
      </c>
      <c r="F520" s="412" t="s">
        <v>1804</v>
      </c>
      <c r="G520" s="412" t="s">
        <v>1805</v>
      </c>
      <c r="H520" s="412">
        <v>34160</v>
      </c>
      <c r="I520" s="413" t="s">
        <v>516</v>
      </c>
    </row>
    <row r="521" spans="1:9">
      <c r="A521" s="412">
        <v>520</v>
      </c>
      <c r="B521" s="413" t="s">
        <v>442</v>
      </c>
      <c r="C521" s="413" t="s">
        <v>1806</v>
      </c>
      <c r="D521" s="413" t="s">
        <v>4453</v>
      </c>
      <c r="F521" s="412" t="s">
        <v>1807</v>
      </c>
      <c r="H521" s="412">
        <v>83140</v>
      </c>
      <c r="I521" s="413" t="s">
        <v>1808</v>
      </c>
    </row>
    <row r="522" spans="1:9">
      <c r="A522" s="412">
        <v>521</v>
      </c>
      <c r="B522" s="413" t="s">
        <v>442</v>
      </c>
      <c r="C522" s="413" t="s">
        <v>1809</v>
      </c>
      <c r="F522" s="412" t="s">
        <v>1810</v>
      </c>
      <c r="G522" s="412" t="s">
        <v>1811</v>
      </c>
      <c r="H522" s="412">
        <v>34160</v>
      </c>
      <c r="I522" s="413" t="s">
        <v>552</v>
      </c>
    </row>
    <row r="523" spans="1:9">
      <c r="A523" s="412">
        <v>522</v>
      </c>
      <c r="B523" s="413" t="s">
        <v>442</v>
      </c>
      <c r="C523" s="413" t="s">
        <v>1812</v>
      </c>
      <c r="D523" s="413" t="s">
        <v>4454</v>
      </c>
      <c r="G523" s="412" t="s">
        <v>1813</v>
      </c>
      <c r="H523" s="412">
        <v>30470</v>
      </c>
      <c r="I523" s="413" t="s">
        <v>1079</v>
      </c>
    </row>
    <row r="524" spans="1:9">
      <c r="A524" s="412">
        <v>523</v>
      </c>
      <c r="B524" s="413" t="s">
        <v>444</v>
      </c>
      <c r="C524" s="413" t="s">
        <v>1814</v>
      </c>
      <c r="D524" s="413" t="s">
        <v>4455</v>
      </c>
      <c r="F524" s="412" t="s">
        <v>1815</v>
      </c>
      <c r="H524" s="412">
        <v>34670</v>
      </c>
      <c r="I524" s="413" t="s">
        <v>467</v>
      </c>
    </row>
    <row r="525" spans="1:9">
      <c r="A525" s="412">
        <v>524</v>
      </c>
      <c r="B525" s="413" t="s">
        <v>442</v>
      </c>
      <c r="C525" s="413" t="s">
        <v>1816</v>
      </c>
      <c r="D525" s="413" t="s">
        <v>4456</v>
      </c>
      <c r="F525" s="412" t="s">
        <v>1817</v>
      </c>
      <c r="G525" s="412" t="s">
        <v>1818</v>
      </c>
      <c r="H525" s="412">
        <v>34400</v>
      </c>
      <c r="I525" s="413" t="s">
        <v>782</v>
      </c>
    </row>
    <row r="526" spans="1:9">
      <c r="A526" s="412">
        <v>525</v>
      </c>
      <c r="B526" s="413" t="s">
        <v>442</v>
      </c>
      <c r="C526" s="413" t="s">
        <v>1819</v>
      </c>
      <c r="D526" s="413" t="s">
        <v>4457</v>
      </c>
      <c r="G526" s="412" t="s">
        <v>1820</v>
      </c>
      <c r="H526" s="412">
        <v>34280</v>
      </c>
      <c r="I526" s="413" t="s">
        <v>909</v>
      </c>
    </row>
    <row r="527" spans="1:9">
      <c r="A527" s="412">
        <v>526</v>
      </c>
      <c r="B527" s="413" t="s">
        <v>444</v>
      </c>
      <c r="C527" s="413" t="s">
        <v>1821</v>
      </c>
      <c r="D527" s="413" t="s">
        <v>1822</v>
      </c>
      <c r="F527" s="412" t="s">
        <v>1823</v>
      </c>
      <c r="G527" s="412" t="s">
        <v>1824</v>
      </c>
      <c r="H527" s="412">
        <v>34130</v>
      </c>
      <c r="I527" s="413" t="s">
        <v>451</v>
      </c>
    </row>
    <row r="528" spans="1:9">
      <c r="A528" s="412">
        <v>527</v>
      </c>
      <c r="B528" s="413" t="s">
        <v>442</v>
      </c>
      <c r="C528" s="413" t="s">
        <v>1825</v>
      </c>
      <c r="G528" s="412" t="s">
        <v>1826</v>
      </c>
      <c r="H528" s="412">
        <v>34670</v>
      </c>
      <c r="I528" s="413" t="s">
        <v>467</v>
      </c>
    </row>
    <row r="529" spans="1:9">
      <c r="A529" s="412">
        <v>528</v>
      </c>
      <c r="B529" s="413" t="s">
        <v>442</v>
      </c>
      <c r="C529" s="413" t="s">
        <v>1827</v>
      </c>
      <c r="E529" s="413" t="s">
        <v>1828</v>
      </c>
      <c r="F529" s="412" t="s">
        <v>1829</v>
      </c>
      <c r="G529" s="412" t="s">
        <v>1830</v>
      </c>
      <c r="H529" s="412">
        <v>34160</v>
      </c>
      <c r="I529" s="413" t="s">
        <v>807</v>
      </c>
    </row>
    <row r="530" spans="1:9">
      <c r="A530" s="412">
        <v>529</v>
      </c>
      <c r="B530" s="413" t="s">
        <v>442</v>
      </c>
      <c r="C530" s="413" t="s">
        <v>1831</v>
      </c>
      <c r="G530" s="412" t="s">
        <v>1832</v>
      </c>
      <c r="I530" s="413" t="s">
        <v>955</v>
      </c>
    </row>
    <row r="531" spans="1:9">
      <c r="A531" s="412">
        <v>530</v>
      </c>
      <c r="B531" s="413" t="s">
        <v>442</v>
      </c>
      <c r="C531" s="413" t="s">
        <v>1833</v>
      </c>
      <c r="D531" s="413" t="s">
        <v>4458</v>
      </c>
      <c r="G531" s="412" t="s">
        <v>1834</v>
      </c>
      <c r="H531" s="412">
        <v>34000</v>
      </c>
      <c r="I531" s="413" t="s">
        <v>448</v>
      </c>
    </row>
    <row r="532" spans="1:9">
      <c r="A532" s="412">
        <v>531</v>
      </c>
      <c r="B532" s="413" t="s">
        <v>442</v>
      </c>
      <c r="C532" s="413" t="s">
        <v>1835</v>
      </c>
      <c r="D532" s="413" t="s">
        <v>1836</v>
      </c>
      <c r="E532" s="413" t="s">
        <v>1837</v>
      </c>
      <c r="G532" s="412" t="s">
        <v>1838</v>
      </c>
      <c r="H532" s="412">
        <v>34670</v>
      </c>
      <c r="I532" s="413" t="s">
        <v>464</v>
      </c>
    </row>
    <row r="533" spans="1:9">
      <c r="A533" s="412">
        <v>532</v>
      </c>
      <c r="B533" s="413" t="s">
        <v>1839</v>
      </c>
      <c r="C533" s="413" t="s">
        <v>1840</v>
      </c>
      <c r="E533" s="413" t="s">
        <v>4459</v>
      </c>
    </row>
    <row r="534" spans="1:9">
      <c r="A534" s="412">
        <v>533</v>
      </c>
      <c r="B534" s="413" t="s">
        <v>442</v>
      </c>
      <c r="C534" s="413" t="s">
        <v>1841</v>
      </c>
      <c r="H534" s="412">
        <v>30260</v>
      </c>
      <c r="I534" s="413" t="s">
        <v>1842</v>
      </c>
    </row>
    <row r="535" spans="1:9">
      <c r="A535" s="412">
        <v>534</v>
      </c>
      <c r="B535" s="413" t="s">
        <v>442</v>
      </c>
      <c r="C535" s="413" t="s">
        <v>1843</v>
      </c>
      <c r="G535" s="412" t="s">
        <v>1844</v>
      </c>
      <c r="H535" s="412">
        <v>34670</v>
      </c>
      <c r="I535" s="413" t="s">
        <v>467</v>
      </c>
    </row>
    <row r="536" spans="1:9">
      <c r="A536" s="412">
        <v>535</v>
      </c>
      <c r="C536" s="413" t="s">
        <v>1845</v>
      </c>
      <c r="D536" s="413" t="s">
        <v>4460</v>
      </c>
      <c r="G536" s="412" t="s">
        <v>1846</v>
      </c>
      <c r="I536" s="413" t="s">
        <v>1847</v>
      </c>
    </row>
    <row r="537" spans="1:9">
      <c r="A537" s="412">
        <v>536</v>
      </c>
      <c r="B537" s="413" t="s">
        <v>444</v>
      </c>
      <c r="C537" s="413" t="s">
        <v>1848</v>
      </c>
      <c r="G537" s="412" t="s">
        <v>1849</v>
      </c>
      <c r="H537" s="412">
        <v>34270</v>
      </c>
      <c r="I537" s="413" t="s">
        <v>1850</v>
      </c>
    </row>
    <row r="538" spans="1:9">
      <c r="A538" s="412">
        <v>537</v>
      </c>
      <c r="B538" s="413" t="s">
        <v>444</v>
      </c>
      <c r="C538" s="413" t="s">
        <v>1851</v>
      </c>
      <c r="D538" s="413" t="s">
        <v>1852</v>
      </c>
      <c r="G538" s="412" t="s">
        <v>1853</v>
      </c>
      <c r="H538" s="412">
        <v>34400</v>
      </c>
      <c r="I538" s="413" t="s">
        <v>546</v>
      </c>
    </row>
    <row r="539" spans="1:9">
      <c r="A539" s="412">
        <v>538</v>
      </c>
      <c r="B539" s="413" t="s">
        <v>442</v>
      </c>
      <c r="C539" s="413" t="s">
        <v>1854</v>
      </c>
      <c r="D539" s="413" t="s">
        <v>1855</v>
      </c>
      <c r="E539" s="413" t="s">
        <v>4442</v>
      </c>
    </row>
    <row r="540" spans="1:9">
      <c r="A540" s="412">
        <v>539</v>
      </c>
      <c r="B540" s="413" t="s">
        <v>442</v>
      </c>
      <c r="C540" s="413" t="s">
        <v>1856</v>
      </c>
      <c r="D540" s="413" t="s">
        <v>4461</v>
      </c>
      <c r="F540" s="412" t="s">
        <v>1857</v>
      </c>
      <c r="H540" s="412">
        <v>34000</v>
      </c>
      <c r="I540" s="413" t="s">
        <v>448</v>
      </c>
    </row>
    <row r="541" spans="1:9">
      <c r="A541" s="412">
        <v>540</v>
      </c>
      <c r="B541" s="413" t="s">
        <v>442</v>
      </c>
      <c r="C541" s="413" t="s">
        <v>1858</v>
      </c>
      <c r="E541" s="413" t="s">
        <v>4462</v>
      </c>
      <c r="F541" s="412" t="s">
        <v>1859</v>
      </c>
      <c r="G541" s="412" t="s">
        <v>1860</v>
      </c>
      <c r="H541" s="412">
        <v>34270</v>
      </c>
      <c r="I541" s="413" t="s">
        <v>1861</v>
      </c>
    </row>
    <row r="542" spans="1:9">
      <c r="A542" s="412">
        <v>541</v>
      </c>
      <c r="B542" s="413" t="s">
        <v>442</v>
      </c>
      <c r="C542" s="413" t="s">
        <v>1862</v>
      </c>
      <c r="D542" s="413" t="s">
        <v>4463</v>
      </c>
      <c r="F542" s="412" t="s">
        <v>1863</v>
      </c>
      <c r="H542" s="412">
        <v>34960</v>
      </c>
      <c r="I542" s="413" t="s">
        <v>1864</v>
      </c>
    </row>
    <row r="543" spans="1:9">
      <c r="A543" s="412">
        <v>542</v>
      </c>
      <c r="B543" s="413" t="s">
        <v>444</v>
      </c>
      <c r="C543" s="413" t="s">
        <v>1865</v>
      </c>
      <c r="E543" s="413" t="s">
        <v>4464</v>
      </c>
    </row>
    <row r="544" spans="1:9">
      <c r="A544" s="412">
        <v>543</v>
      </c>
      <c r="B544" s="413" t="s">
        <v>444</v>
      </c>
      <c r="C544" s="413" t="s">
        <v>1866</v>
      </c>
      <c r="E544" s="413" t="s">
        <v>1867</v>
      </c>
      <c r="G544" s="412" t="s">
        <v>1868</v>
      </c>
      <c r="H544" s="412">
        <v>34670</v>
      </c>
      <c r="I544" s="413" t="s">
        <v>467</v>
      </c>
    </row>
    <row r="545" spans="1:9">
      <c r="A545" s="412">
        <v>544</v>
      </c>
      <c r="B545" s="413" t="s">
        <v>444</v>
      </c>
      <c r="C545" s="413" t="s">
        <v>1869</v>
      </c>
      <c r="D545" s="413" t="s">
        <v>4465</v>
      </c>
    </row>
    <row r="546" spans="1:9">
      <c r="A546" s="412">
        <v>545</v>
      </c>
      <c r="B546" s="413" t="s">
        <v>444</v>
      </c>
      <c r="C546" s="413" t="s">
        <v>1870</v>
      </c>
      <c r="D546" s="413" t="s">
        <v>4466</v>
      </c>
      <c r="G546" s="412" t="s">
        <v>1871</v>
      </c>
      <c r="H546" s="412">
        <v>34160</v>
      </c>
      <c r="I546" s="413" t="s">
        <v>516</v>
      </c>
    </row>
    <row r="547" spans="1:9">
      <c r="A547" s="412">
        <v>546</v>
      </c>
      <c r="B547" s="413" t="s">
        <v>444</v>
      </c>
      <c r="C547" s="413" t="s">
        <v>1872</v>
      </c>
      <c r="E547" s="413" t="s">
        <v>4466</v>
      </c>
      <c r="G547" s="412" t="s">
        <v>1871</v>
      </c>
      <c r="H547" s="412">
        <v>34160</v>
      </c>
      <c r="I547" s="413" t="s">
        <v>516</v>
      </c>
    </row>
    <row r="548" spans="1:9">
      <c r="A548" s="412">
        <v>547</v>
      </c>
      <c r="B548" s="413" t="s">
        <v>444</v>
      </c>
      <c r="C548" s="413" t="s">
        <v>1873</v>
      </c>
      <c r="D548" s="413" t="s">
        <v>4467</v>
      </c>
      <c r="E548" s="413" t="s">
        <v>4468</v>
      </c>
      <c r="F548" s="412" t="s">
        <v>1874</v>
      </c>
      <c r="G548" s="412" t="s">
        <v>1875</v>
      </c>
      <c r="I548" s="413" t="s">
        <v>821</v>
      </c>
    </row>
    <row r="549" spans="1:9">
      <c r="A549" s="412">
        <v>548</v>
      </c>
      <c r="B549" s="413" t="s">
        <v>442</v>
      </c>
      <c r="C549" s="413" t="s">
        <v>1876</v>
      </c>
      <c r="E549" s="413" t="s">
        <v>1867</v>
      </c>
      <c r="F549" s="412" t="s">
        <v>533</v>
      </c>
      <c r="G549" s="412" t="s">
        <v>1877</v>
      </c>
      <c r="H549" s="412">
        <v>34670</v>
      </c>
      <c r="I549" s="413" t="s">
        <v>467</v>
      </c>
    </row>
    <row r="550" spans="1:9">
      <c r="A550" s="412">
        <v>549</v>
      </c>
      <c r="B550" s="413" t="s">
        <v>442</v>
      </c>
      <c r="C550" s="413" t="s">
        <v>1878</v>
      </c>
      <c r="D550" s="413" t="s">
        <v>1879</v>
      </c>
      <c r="F550" s="412" t="s">
        <v>533</v>
      </c>
      <c r="G550" s="412" t="s">
        <v>1880</v>
      </c>
      <c r="H550" s="412">
        <v>34400</v>
      </c>
      <c r="I550" s="413" t="s">
        <v>495</v>
      </c>
    </row>
    <row r="551" spans="1:9">
      <c r="A551" s="412">
        <v>550</v>
      </c>
      <c r="B551" s="413" t="s">
        <v>442</v>
      </c>
      <c r="C551" s="413" t="s">
        <v>1881</v>
      </c>
      <c r="D551" s="413" t="s">
        <v>4288</v>
      </c>
      <c r="E551" s="413" t="s">
        <v>4469</v>
      </c>
      <c r="F551" s="412" t="s">
        <v>1882</v>
      </c>
      <c r="G551" s="412" t="s">
        <v>1883</v>
      </c>
      <c r="H551" s="412">
        <v>34670</v>
      </c>
      <c r="I551" s="413" t="s">
        <v>467</v>
      </c>
    </row>
    <row r="552" spans="1:9">
      <c r="A552" s="412">
        <v>551</v>
      </c>
      <c r="B552" s="413" t="s">
        <v>442</v>
      </c>
      <c r="C552" s="413" t="s">
        <v>1884</v>
      </c>
      <c r="E552" s="413" t="s">
        <v>1885</v>
      </c>
      <c r="F552" s="412" t="s">
        <v>533</v>
      </c>
      <c r="G552" s="412" t="s">
        <v>1886</v>
      </c>
      <c r="H552" s="412">
        <v>34160</v>
      </c>
      <c r="I552" s="413" t="s">
        <v>986</v>
      </c>
    </row>
    <row r="553" spans="1:9">
      <c r="A553" s="412">
        <v>552</v>
      </c>
      <c r="B553" s="413" t="s">
        <v>442</v>
      </c>
      <c r="C553" s="413" t="s">
        <v>1887</v>
      </c>
      <c r="G553" s="412" t="s">
        <v>1888</v>
      </c>
      <c r="H553" s="412">
        <v>34670</v>
      </c>
      <c r="I553" s="413" t="s">
        <v>467</v>
      </c>
    </row>
    <row r="554" spans="1:9">
      <c r="A554" s="412">
        <v>553</v>
      </c>
      <c r="B554" s="413" t="s">
        <v>444</v>
      </c>
      <c r="C554" s="413" t="s">
        <v>1889</v>
      </c>
      <c r="D554" s="413" t="s">
        <v>4470</v>
      </c>
    </row>
    <row r="555" spans="1:9">
      <c r="A555" s="412">
        <v>554</v>
      </c>
      <c r="B555" s="413" t="s">
        <v>442</v>
      </c>
      <c r="C555" s="413" t="s">
        <v>1890</v>
      </c>
      <c r="E555" s="413" t="s">
        <v>1891</v>
      </c>
      <c r="F555" s="412" t="s">
        <v>533</v>
      </c>
      <c r="G555" s="412" t="s">
        <v>1892</v>
      </c>
      <c r="H555" s="412">
        <v>34670</v>
      </c>
      <c r="I555" s="413" t="s">
        <v>464</v>
      </c>
    </row>
    <row r="556" spans="1:9">
      <c r="A556" s="412">
        <v>555</v>
      </c>
      <c r="B556" s="413" t="s">
        <v>444</v>
      </c>
      <c r="C556" s="413" t="s">
        <v>1893</v>
      </c>
      <c r="E556" s="413" t="s">
        <v>1894</v>
      </c>
      <c r="F556" s="412" t="s">
        <v>533</v>
      </c>
      <c r="G556" s="412" t="s">
        <v>1895</v>
      </c>
      <c r="H556" s="412">
        <v>30250</v>
      </c>
      <c r="I556" s="413" t="s">
        <v>1896</v>
      </c>
    </row>
    <row r="557" spans="1:9">
      <c r="A557" s="412">
        <v>556</v>
      </c>
      <c r="B557" s="413" t="s">
        <v>442</v>
      </c>
      <c r="C557" s="413" t="s">
        <v>1897</v>
      </c>
      <c r="E557" s="413" t="s">
        <v>1898</v>
      </c>
      <c r="F557" s="412" t="s">
        <v>1899</v>
      </c>
      <c r="G557" s="412" t="s">
        <v>1900</v>
      </c>
      <c r="H557" s="412">
        <v>34670</v>
      </c>
      <c r="I557" s="413" t="s">
        <v>464</v>
      </c>
    </row>
    <row r="558" spans="1:9">
      <c r="A558" s="412">
        <v>557</v>
      </c>
      <c r="B558" s="413" t="s">
        <v>442</v>
      </c>
      <c r="C558" s="413" t="s">
        <v>1901</v>
      </c>
      <c r="D558" s="413" t="s">
        <v>4471</v>
      </c>
    </row>
    <row r="559" spans="1:9">
      <c r="A559" s="412">
        <v>558</v>
      </c>
      <c r="B559" s="413" t="s">
        <v>442</v>
      </c>
      <c r="C559" s="413" t="s">
        <v>1902</v>
      </c>
      <c r="D559" s="413" t="s">
        <v>4472</v>
      </c>
    </row>
    <row r="560" spans="1:9">
      <c r="A560" s="412">
        <v>559</v>
      </c>
      <c r="B560" s="413" t="s">
        <v>442</v>
      </c>
      <c r="C560" s="413" t="s">
        <v>1903</v>
      </c>
      <c r="D560" s="413" t="s">
        <v>4288</v>
      </c>
    </row>
    <row r="561" spans="1:9">
      <c r="A561" s="412">
        <v>560</v>
      </c>
      <c r="B561" s="413" t="s">
        <v>442</v>
      </c>
      <c r="C561" s="413" t="s">
        <v>1904</v>
      </c>
      <c r="D561" s="413" t="s">
        <v>4473</v>
      </c>
      <c r="E561" s="413" t="s">
        <v>4474</v>
      </c>
      <c r="F561" s="412" t="s">
        <v>1905</v>
      </c>
      <c r="G561" s="412" t="s">
        <v>1906</v>
      </c>
      <c r="H561" s="412">
        <v>34670</v>
      </c>
      <c r="I561" s="413" t="s">
        <v>464</v>
      </c>
    </row>
    <row r="562" spans="1:9">
      <c r="A562" s="412">
        <v>561</v>
      </c>
      <c r="B562" s="413" t="s">
        <v>442</v>
      </c>
      <c r="C562" s="413" t="s">
        <v>1907</v>
      </c>
      <c r="D562" s="413" t="s">
        <v>1908</v>
      </c>
      <c r="E562" s="413" t="s">
        <v>1909</v>
      </c>
      <c r="F562" s="412" t="s">
        <v>1905</v>
      </c>
      <c r="G562" s="412" t="s">
        <v>1910</v>
      </c>
      <c r="H562" s="412">
        <v>34670</v>
      </c>
      <c r="I562" s="413" t="s">
        <v>464</v>
      </c>
    </row>
    <row r="563" spans="1:9">
      <c r="A563" s="412">
        <v>562</v>
      </c>
      <c r="B563" s="413" t="s">
        <v>442</v>
      </c>
      <c r="C563" s="413" t="s">
        <v>1911</v>
      </c>
      <c r="D563" s="413" t="s">
        <v>4475</v>
      </c>
      <c r="F563" s="412" t="s">
        <v>1912</v>
      </c>
      <c r="G563" s="412" t="s">
        <v>1913</v>
      </c>
      <c r="H563" s="412">
        <v>34970</v>
      </c>
      <c r="I563" s="413" t="s">
        <v>530</v>
      </c>
    </row>
    <row r="564" spans="1:9">
      <c r="A564" s="412">
        <v>563</v>
      </c>
      <c r="B564" s="413" t="s">
        <v>442</v>
      </c>
      <c r="C564" s="413" t="s">
        <v>1914</v>
      </c>
      <c r="E564" s="413" t="s">
        <v>1915</v>
      </c>
      <c r="F564" s="412" t="s">
        <v>533</v>
      </c>
      <c r="G564" s="412" t="s">
        <v>1916</v>
      </c>
      <c r="H564" s="412">
        <v>34400</v>
      </c>
      <c r="I564" s="413" t="s">
        <v>1917</v>
      </c>
    </row>
    <row r="565" spans="1:9">
      <c r="A565" s="412">
        <v>564</v>
      </c>
      <c r="B565" s="413" t="s">
        <v>442</v>
      </c>
      <c r="C565" s="413" t="s">
        <v>1918</v>
      </c>
      <c r="D565" s="413" t="s">
        <v>4476</v>
      </c>
      <c r="G565" s="412" t="s">
        <v>1919</v>
      </c>
      <c r="I565" s="413" t="s">
        <v>1459</v>
      </c>
    </row>
    <row r="566" spans="1:9">
      <c r="A566" s="412">
        <v>565</v>
      </c>
      <c r="B566" s="413" t="s">
        <v>442</v>
      </c>
      <c r="C566" s="413" t="s">
        <v>1920</v>
      </c>
      <c r="E566" s="413" t="s">
        <v>4477</v>
      </c>
    </row>
    <row r="567" spans="1:9">
      <c r="A567" s="412">
        <v>566</v>
      </c>
      <c r="B567" s="413" t="s">
        <v>442</v>
      </c>
      <c r="C567" s="413" t="s">
        <v>1921</v>
      </c>
      <c r="G567" s="412" t="s">
        <v>1922</v>
      </c>
      <c r="H567" s="412">
        <v>34400</v>
      </c>
      <c r="I567" s="413" t="s">
        <v>782</v>
      </c>
    </row>
    <row r="568" spans="1:9">
      <c r="A568" s="412">
        <v>567</v>
      </c>
      <c r="B568" s="413" t="s">
        <v>442</v>
      </c>
      <c r="C568" s="413" t="s">
        <v>1923</v>
      </c>
      <c r="E568" s="413" t="s">
        <v>4478</v>
      </c>
      <c r="F568" s="412" t="s">
        <v>1924</v>
      </c>
      <c r="G568" s="412" t="s">
        <v>1925</v>
      </c>
      <c r="H568" s="412">
        <v>34160</v>
      </c>
      <c r="I568" s="413" t="s">
        <v>1051</v>
      </c>
    </row>
    <row r="569" spans="1:9">
      <c r="A569" s="412">
        <v>568</v>
      </c>
      <c r="B569" s="413" t="s">
        <v>444</v>
      </c>
      <c r="C569" s="413" t="s">
        <v>1926</v>
      </c>
      <c r="G569" s="412" t="s">
        <v>1927</v>
      </c>
      <c r="H569" s="412">
        <v>34400</v>
      </c>
      <c r="I569" s="413" t="s">
        <v>546</v>
      </c>
    </row>
    <row r="570" spans="1:9">
      <c r="A570" s="412">
        <v>569</v>
      </c>
      <c r="B570" s="413" t="s">
        <v>442</v>
      </c>
      <c r="C570" s="413" t="s">
        <v>1928</v>
      </c>
      <c r="D570" s="413" t="s">
        <v>4479</v>
      </c>
      <c r="H570" s="412">
        <v>34160</v>
      </c>
      <c r="I570" s="413" t="s">
        <v>1051</v>
      </c>
    </row>
    <row r="571" spans="1:9">
      <c r="A571" s="412">
        <v>570</v>
      </c>
      <c r="B571" s="413" t="s">
        <v>442</v>
      </c>
      <c r="C571" s="413" t="s">
        <v>1929</v>
      </c>
      <c r="D571" s="413" t="s">
        <v>1930</v>
      </c>
      <c r="E571" s="413" t="s">
        <v>1931</v>
      </c>
      <c r="F571" s="412" t="s">
        <v>533</v>
      </c>
      <c r="G571" s="412" t="s">
        <v>1932</v>
      </c>
      <c r="H571" s="412">
        <v>34290</v>
      </c>
      <c r="I571" s="413" t="s">
        <v>1933</v>
      </c>
    </row>
    <row r="572" spans="1:9">
      <c r="A572" s="412">
        <v>571</v>
      </c>
      <c r="B572" s="413" t="s">
        <v>442</v>
      </c>
      <c r="C572" s="413" t="s">
        <v>1934</v>
      </c>
      <c r="D572" s="413" t="s">
        <v>4480</v>
      </c>
      <c r="F572" s="412" t="s">
        <v>1935</v>
      </c>
      <c r="H572" s="412">
        <v>34460</v>
      </c>
      <c r="I572" s="413" t="s">
        <v>1936</v>
      </c>
    </row>
    <row r="573" spans="1:9">
      <c r="A573" s="412">
        <v>572</v>
      </c>
      <c r="B573" s="413" t="s">
        <v>442</v>
      </c>
      <c r="C573" s="413" t="s">
        <v>1937</v>
      </c>
      <c r="D573" s="413" t="s">
        <v>4481</v>
      </c>
      <c r="G573" s="412" t="s">
        <v>1938</v>
      </c>
      <c r="H573" s="412">
        <v>34960</v>
      </c>
      <c r="I573" s="413" t="s">
        <v>1864</v>
      </c>
    </row>
    <row r="574" spans="1:9">
      <c r="A574" s="412">
        <v>573</v>
      </c>
      <c r="B574" s="413" t="s">
        <v>444</v>
      </c>
      <c r="C574" s="413" t="s">
        <v>1939</v>
      </c>
      <c r="D574" s="413" t="s">
        <v>4482</v>
      </c>
      <c r="F574" s="412" t="s">
        <v>1940</v>
      </c>
      <c r="G574" s="412" t="s">
        <v>1941</v>
      </c>
      <c r="H574" s="412">
        <v>34670</v>
      </c>
      <c r="I574" s="413" t="s">
        <v>464</v>
      </c>
    </row>
    <row r="575" spans="1:9">
      <c r="A575" s="412">
        <v>574</v>
      </c>
      <c r="B575" s="413" t="s">
        <v>442</v>
      </c>
      <c r="C575" s="413" t="s">
        <v>1942</v>
      </c>
      <c r="E575" s="413" t="s">
        <v>1943</v>
      </c>
      <c r="F575" s="412" t="s">
        <v>1944</v>
      </c>
      <c r="G575" s="412" t="s">
        <v>1945</v>
      </c>
      <c r="H575" s="412">
        <v>34130</v>
      </c>
      <c r="I575" s="413" t="s">
        <v>451</v>
      </c>
    </row>
    <row r="576" spans="1:9">
      <c r="A576" s="412">
        <v>575</v>
      </c>
      <c r="B576" s="413" t="s">
        <v>442</v>
      </c>
      <c r="C576" s="413" t="s">
        <v>1946</v>
      </c>
      <c r="D576" s="413" t="s">
        <v>4483</v>
      </c>
      <c r="F576" s="412" t="s">
        <v>1947</v>
      </c>
      <c r="G576" s="412" t="s">
        <v>1948</v>
      </c>
      <c r="H576" s="412">
        <v>34590</v>
      </c>
      <c r="I576" s="413" t="s">
        <v>1225</v>
      </c>
    </row>
    <row r="577" spans="1:9">
      <c r="A577" s="412">
        <v>576</v>
      </c>
      <c r="B577" s="413" t="s">
        <v>444</v>
      </c>
      <c r="C577" s="413" t="s">
        <v>1949</v>
      </c>
      <c r="D577" s="413" t="s">
        <v>4484</v>
      </c>
      <c r="G577" s="412" t="s">
        <v>1950</v>
      </c>
      <c r="H577" s="412">
        <v>34400</v>
      </c>
      <c r="I577" s="413" t="s">
        <v>495</v>
      </c>
    </row>
    <row r="578" spans="1:9">
      <c r="A578" s="412">
        <v>577</v>
      </c>
      <c r="B578" s="413" t="s">
        <v>442</v>
      </c>
      <c r="C578" s="413" t="s">
        <v>1951</v>
      </c>
      <c r="G578" s="412" t="s">
        <v>1952</v>
      </c>
      <c r="H578" s="412">
        <v>34590</v>
      </c>
      <c r="I578" s="413" t="s">
        <v>1225</v>
      </c>
    </row>
    <row r="579" spans="1:9">
      <c r="A579" s="412">
        <v>578</v>
      </c>
      <c r="B579" s="413" t="s">
        <v>444</v>
      </c>
      <c r="C579" s="413" t="s">
        <v>1953</v>
      </c>
      <c r="G579" s="412" t="s">
        <v>1954</v>
      </c>
      <c r="H579" s="412">
        <v>34400</v>
      </c>
      <c r="I579" s="413" t="s">
        <v>495</v>
      </c>
    </row>
    <row r="580" spans="1:9">
      <c r="A580" s="412">
        <v>579</v>
      </c>
      <c r="C580" s="413" t="s">
        <v>1955</v>
      </c>
      <c r="D580" s="413" t="s">
        <v>4485</v>
      </c>
      <c r="G580" s="412" t="s">
        <v>1956</v>
      </c>
      <c r="H580" s="412">
        <v>34670</v>
      </c>
      <c r="I580" s="413" t="s">
        <v>467</v>
      </c>
    </row>
    <row r="581" spans="1:9">
      <c r="A581" s="412">
        <v>580</v>
      </c>
      <c r="B581" s="413" t="s">
        <v>442</v>
      </c>
      <c r="C581" s="413" t="s">
        <v>1957</v>
      </c>
      <c r="G581" s="412" t="s">
        <v>1958</v>
      </c>
      <c r="H581" s="412">
        <v>30310</v>
      </c>
      <c r="I581" s="413" t="s">
        <v>580</v>
      </c>
    </row>
    <row r="582" spans="1:9">
      <c r="A582" s="412">
        <v>581</v>
      </c>
      <c r="B582" s="413" t="s">
        <v>442</v>
      </c>
      <c r="C582" s="413" t="s">
        <v>1959</v>
      </c>
      <c r="D582" s="413" t="s">
        <v>4486</v>
      </c>
      <c r="G582" s="412" t="s">
        <v>1960</v>
      </c>
      <c r="H582" s="412">
        <v>34160</v>
      </c>
      <c r="I582" s="413" t="s">
        <v>986</v>
      </c>
    </row>
    <row r="583" spans="1:9">
      <c r="A583" s="412">
        <v>582</v>
      </c>
      <c r="B583" s="413" t="s">
        <v>444</v>
      </c>
      <c r="C583" s="413" t="s">
        <v>1961</v>
      </c>
      <c r="F583" s="412" t="s">
        <v>1962</v>
      </c>
      <c r="G583" s="412" t="s">
        <v>1963</v>
      </c>
      <c r="H583" s="412">
        <v>34990</v>
      </c>
      <c r="I583" s="413" t="s">
        <v>994</v>
      </c>
    </row>
    <row r="584" spans="1:9">
      <c r="A584" s="412">
        <v>583</v>
      </c>
      <c r="B584" s="413" t="s">
        <v>442</v>
      </c>
      <c r="C584" s="413" t="s">
        <v>1964</v>
      </c>
      <c r="D584" s="413" t="s">
        <v>1965</v>
      </c>
      <c r="F584" s="412" t="s">
        <v>1966</v>
      </c>
      <c r="G584" s="412" t="s">
        <v>1967</v>
      </c>
      <c r="H584" s="412">
        <v>34160</v>
      </c>
      <c r="I584" s="413" t="s">
        <v>1157</v>
      </c>
    </row>
    <row r="585" spans="1:9">
      <c r="A585" s="412">
        <v>584</v>
      </c>
      <c r="B585" s="413" t="s">
        <v>442</v>
      </c>
      <c r="C585" s="413" t="s">
        <v>1968</v>
      </c>
      <c r="G585" s="412" t="s">
        <v>1969</v>
      </c>
      <c r="H585" s="412">
        <v>34130</v>
      </c>
      <c r="I585" s="413" t="s">
        <v>451</v>
      </c>
    </row>
    <row r="586" spans="1:9">
      <c r="A586" s="412">
        <v>585</v>
      </c>
      <c r="B586" s="413" t="s">
        <v>442</v>
      </c>
      <c r="C586" s="413" t="s">
        <v>1970</v>
      </c>
      <c r="D586" s="413" t="s">
        <v>4487</v>
      </c>
      <c r="E586" s="413" t="s">
        <v>4488</v>
      </c>
      <c r="G586" s="412" t="s">
        <v>1969</v>
      </c>
      <c r="H586" s="412">
        <v>34130</v>
      </c>
      <c r="I586" s="413" t="s">
        <v>451</v>
      </c>
    </row>
    <row r="587" spans="1:9">
      <c r="A587" s="412">
        <v>586</v>
      </c>
      <c r="B587" s="413" t="s">
        <v>442</v>
      </c>
      <c r="C587" s="413" t="s">
        <v>1971</v>
      </c>
      <c r="E587" s="413" t="s">
        <v>4489</v>
      </c>
      <c r="F587" s="412" t="s">
        <v>1972</v>
      </c>
      <c r="G587" s="412" t="s">
        <v>1973</v>
      </c>
      <c r="H587" s="412">
        <v>34670</v>
      </c>
      <c r="I587" s="413" t="s">
        <v>467</v>
      </c>
    </row>
    <row r="588" spans="1:9">
      <c r="A588" s="412">
        <v>587</v>
      </c>
      <c r="B588" s="413" t="s">
        <v>442</v>
      </c>
      <c r="C588" s="413" t="s">
        <v>1974</v>
      </c>
      <c r="D588" s="413" t="s">
        <v>1975</v>
      </c>
      <c r="F588" s="412" t="s">
        <v>1976</v>
      </c>
      <c r="G588" s="412" t="s">
        <v>1977</v>
      </c>
      <c r="I588" s="413" t="s">
        <v>464</v>
      </c>
    </row>
    <row r="589" spans="1:9">
      <c r="A589" s="412">
        <v>588</v>
      </c>
      <c r="C589" s="413" t="s">
        <v>1974</v>
      </c>
      <c r="D589" s="413" t="s">
        <v>1978</v>
      </c>
    </row>
    <row r="590" spans="1:9">
      <c r="A590" s="412">
        <v>589</v>
      </c>
      <c r="B590" s="413" t="s">
        <v>442</v>
      </c>
      <c r="C590" s="413" t="s">
        <v>1979</v>
      </c>
      <c r="D590" s="413" t="s">
        <v>4490</v>
      </c>
      <c r="F590" s="412" t="s">
        <v>1980</v>
      </c>
      <c r="G590" s="412" t="s">
        <v>1981</v>
      </c>
      <c r="H590" s="412">
        <v>34000</v>
      </c>
      <c r="I590" s="413" t="s">
        <v>448</v>
      </c>
    </row>
    <row r="591" spans="1:9">
      <c r="A591" s="412">
        <v>590</v>
      </c>
      <c r="B591" s="413" t="s">
        <v>442</v>
      </c>
      <c r="C591" s="413" t="s">
        <v>1982</v>
      </c>
      <c r="E591" s="413" t="s">
        <v>1983</v>
      </c>
      <c r="F591" s="412" t="s">
        <v>1984</v>
      </c>
      <c r="G591" s="412" t="s">
        <v>1985</v>
      </c>
      <c r="H591" s="412">
        <v>34820</v>
      </c>
      <c r="I591" s="413" t="s">
        <v>1154</v>
      </c>
    </row>
    <row r="592" spans="1:9">
      <c r="A592" s="412">
        <v>591</v>
      </c>
      <c r="B592" s="413" t="s">
        <v>444</v>
      </c>
      <c r="C592" s="413" t="s">
        <v>1986</v>
      </c>
      <c r="D592" s="413" t="s">
        <v>1987</v>
      </c>
      <c r="E592" s="413" t="s">
        <v>1988</v>
      </c>
      <c r="F592" s="412" t="s">
        <v>1989</v>
      </c>
      <c r="G592" s="412" t="s">
        <v>1990</v>
      </c>
      <c r="H592" s="412">
        <v>34670</v>
      </c>
      <c r="I592" s="413" t="s">
        <v>467</v>
      </c>
    </row>
    <row r="593" spans="1:9">
      <c r="A593" s="412">
        <v>592</v>
      </c>
      <c r="B593" s="413" t="s">
        <v>442</v>
      </c>
      <c r="C593" s="413" t="s">
        <v>1991</v>
      </c>
      <c r="D593" s="413" t="s">
        <v>1992</v>
      </c>
      <c r="F593" s="412" t="s">
        <v>533</v>
      </c>
      <c r="G593" s="412" t="s">
        <v>1993</v>
      </c>
      <c r="H593" s="412">
        <v>34670</v>
      </c>
      <c r="I593" s="413" t="s">
        <v>467</v>
      </c>
    </row>
    <row r="594" spans="1:9">
      <c r="A594" s="412">
        <v>593</v>
      </c>
      <c r="B594" s="413" t="s">
        <v>444</v>
      </c>
      <c r="C594" s="413" t="s">
        <v>1994</v>
      </c>
      <c r="D594" s="413" t="s">
        <v>4491</v>
      </c>
      <c r="F594" s="412" t="s">
        <v>1995</v>
      </c>
      <c r="G594" s="412" t="s">
        <v>1996</v>
      </c>
      <c r="H594" s="412">
        <v>34960</v>
      </c>
      <c r="I594" s="413" t="s">
        <v>1864</v>
      </c>
    </row>
    <row r="595" spans="1:9">
      <c r="A595" s="412">
        <v>594</v>
      </c>
      <c r="B595" s="413" t="s">
        <v>442</v>
      </c>
      <c r="C595" s="413" t="s">
        <v>1997</v>
      </c>
      <c r="D595" s="413" t="s">
        <v>4491</v>
      </c>
      <c r="H595" s="412">
        <v>34960</v>
      </c>
      <c r="I595" s="413" t="s">
        <v>1864</v>
      </c>
    </row>
    <row r="596" spans="1:9">
      <c r="A596" s="412">
        <v>595</v>
      </c>
      <c r="B596" s="413" t="s">
        <v>442</v>
      </c>
      <c r="C596" s="413" t="s">
        <v>1998</v>
      </c>
      <c r="G596" s="412" t="s">
        <v>1999</v>
      </c>
      <c r="H596" s="412">
        <v>34670</v>
      </c>
      <c r="I596" s="413" t="s">
        <v>467</v>
      </c>
    </row>
    <row r="597" spans="1:9">
      <c r="A597" s="412">
        <v>596</v>
      </c>
      <c r="B597" s="413" t="s">
        <v>442</v>
      </c>
      <c r="C597" s="413" t="s">
        <v>2000</v>
      </c>
      <c r="D597" s="413" t="s">
        <v>2001</v>
      </c>
      <c r="F597" s="412" t="s">
        <v>2002</v>
      </c>
      <c r="G597" s="412" t="s">
        <v>2003</v>
      </c>
      <c r="H597" s="412">
        <v>34270</v>
      </c>
      <c r="I597" s="413" t="s">
        <v>1780</v>
      </c>
    </row>
    <row r="598" spans="1:9">
      <c r="A598" s="412">
        <v>597</v>
      </c>
      <c r="B598" s="413" t="s">
        <v>442</v>
      </c>
      <c r="C598" s="413" t="s">
        <v>2004</v>
      </c>
      <c r="F598" s="412" t="s">
        <v>2005</v>
      </c>
      <c r="G598" s="412" t="s">
        <v>2006</v>
      </c>
      <c r="H598" s="412">
        <v>30660</v>
      </c>
      <c r="I598" s="413" t="s">
        <v>2007</v>
      </c>
    </row>
    <row r="599" spans="1:9">
      <c r="A599" s="412">
        <v>598</v>
      </c>
      <c r="B599" s="413" t="s">
        <v>442</v>
      </c>
      <c r="C599" s="413" t="s">
        <v>2008</v>
      </c>
      <c r="D599" s="413" t="s">
        <v>4492</v>
      </c>
      <c r="E599" s="413" t="s">
        <v>4493</v>
      </c>
      <c r="F599" s="412" t="s">
        <v>2009</v>
      </c>
      <c r="G599" s="412" t="s">
        <v>2010</v>
      </c>
      <c r="H599" s="412">
        <v>34670</v>
      </c>
      <c r="I599" s="413" t="s">
        <v>467</v>
      </c>
    </row>
    <row r="600" spans="1:9">
      <c r="A600" s="412">
        <v>599</v>
      </c>
      <c r="B600" s="413" t="s">
        <v>442</v>
      </c>
      <c r="C600" s="413" t="s">
        <v>2008</v>
      </c>
      <c r="D600" s="413" t="s">
        <v>4494</v>
      </c>
      <c r="F600" s="412" t="s">
        <v>2011</v>
      </c>
      <c r="G600" s="412" t="s">
        <v>2012</v>
      </c>
      <c r="H600" s="412">
        <v>34670</v>
      </c>
      <c r="I600" s="413" t="s">
        <v>467</v>
      </c>
    </row>
    <row r="601" spans="1:9">
      <c r="A601" s="412">
        <v>600</v>
      </c>
      <c r="B601" s="413" t="s">
        <v>444</v>
      </c>
      <c r="C601" s="413" t="s">
        <v>2013</v>
      </c>
      <c r="D601" s="413" t="s">
        <v>4495</v>
      </c>
      <c r="G601" s="412" t="s">
        <v>2014</v>
      </c>
      <c r="H601" s="412">
        <v>34960</v>
      </c>
      <c r="I601" s="413" t="s">
        <v>1864</v>
      </c>
    </row>
    <row r="602" spans="1:9">
      <c r="A602" s="412">
        <v>601</v>
      </c>
      <c r="B602" s="413" t="s">
        <v>442</v>
      </c>
      <c r="C602" s="413" t="s">
        <v>2015</v>
      </c>
      <c r="D602" s="413" t="s">
        <v>2016</v>
      </c>
      <c r="E602" s="413" t="s">
        <v>2017</v>
      </c>
      <c r="G602" s="412" t="s">
        <v>2018</v>
      </c>
      <c r="H602" s="412">
        <v>34670</v>
      </c>
      <c r="I602" s="413" t="s">
        <v>639</v>
      </c>
    </row>
    <row r="603" spans="1:9">
      <c r="A603" s="412">
        <v>602</v>
      </c>
      <c r="B603" s="413" t="s">
        <v>444</v>
      </c>
      <c r="C603" s="413" t="s">
        <v>2019</v>
      </c>
      <c r="D603" s="413" t="s">
        <v>4496</v>
      </c>
      <c r="F603" s="412" t="s">
        <v>2020</v>
      </c>
      <c r="G603" s="412" t="s">
        <v>2021</v>
      </c>
      <c r="H603" s="412">
        <v>34670</v>
      </c>
      <c r="I603" s="413" t="s">
        <v>467</v>
      </c>
    </row>
    <row r="604" spans="1:9">
      <c r="A604" s="412">
        <v>603</v>
      </c>
      <c r="B604" s="413" t="s">
        <v>442</v>
      </c>
      <c r="C604" s="413" t="s">
        <v>2022</v>
      </c>
      <c r="D604" s="413" t="s">
        <v>4497</v>
      </c>
      <c r="E604" s="413" t="s">
        <v>4498</v>
      </c>
    </row>
    <row r="605" spans="1:9">
      <c r="A605" s="412">
        <v>604</v>
      </c>
      <c r="B605" s="413" t="s">
        <v>442</v>
      </c>
      <c r="C605" s="413" t="s">
        <v>2023</v>
      </c>
      <c r="D605" s="413" t="s">
        <v>4499</v>
      </c>
      <c r="F605" s="412" t="s">
        <v>2024</v>
      </c>
      <c r="G605" s="412" t="s">
        <v>2025</v>
      </c>
      <c r="H605" s="412">
        <v>34130</v>
      </c>
      <c r="I605" s="413" t="s">
        <v>451</v>
      </c>
    </row>
    <row r="606" spans="1:9">
      <c r="A606" s="412">
        <v>605</v>
      </c>
      <c r="B606" s="413" t="s">
        <v>442</v>
      </c>
      <c r="C606" s="413" t="s">
        <v>2026</v>
      </c>
      <c r="G606" s="412" t="s">
        <v>2027</v>
      </c>
      <c r="H606" s="412">
        <v>34130</v>
      </c>
      <c r="I606" s="413" t="s">
        <v>451</v>
      </c>
    </row>
    <row r="607" spans="1:9">
      <c r="A607" s="412">
        <v>606</v>
      </c>
      <c r="B607" s="413" t="s">
        <v>442</v>
      </c>
      <c r="C607" s="413" t="s">
        <v>2028</v>
      </c>
      <c r="E607" s="413" t="s">
        <v>2029</v>
      </c>
      <c r="G607" s="412" t="s">
        <v>2030</v>
      </c>
      <c r="H607" s="412">
        <v>34280</v>
      </c>
      <c r="I607" s="413" t="s">
        <v>909</v>
      </c>
    </row>
    <row r="608" spans="1:9">
      <c r="A608" s="412">
        <v>607</v>
      </c>
      <c r="B608" s="413" t="s">
        <v>442</v>
      </c>
      <c r="C608" s="413" t="s">
        <v>2031</v>
      </c>
      <c r="E608" s="413" t="s">
        <v>4500</v>
      </c>
    </row>
    <row r="609" spans="1:9">
      <c r="A609" s="412">
        <v>608</v>
      </c>
      <c r="B609" s="413" t="s">
        <v>442</v>
      </c>
      <c r="C609" s="413" t="s">
        <v>2032</v>
      </c>
      <c r="D609" s="413" t="s">
        <v>4501</v>
      </c>
      <c r="F609" s="412" t="s">
        <v>2033</v>
      </c>
      <c r="G609" s="412" t="s">
        <v>2034</v>
      </c>
      <c r="H609" s="412">
        <v>34160</v>
      </c>
      <c r="I609" s="413" t="s">
        <v>516</v>
      </c>
    </row>
    <row r="610" spans="1:9">
      <c r="A610" s="412">
        <v>609</v>
      </c>
      <c r="B610" s="413" t="s">
        <v>442</v>
      </c>
      <c r="C610" s="413" t="s">
        <v>2035</v>
      </c>
      <c r="D610" s="413" t="s">
        <v>2036</v>
      </c>
      <c r="F610" s="412" t="s">
        <v>533</v>
      </c>
      <c r="G610" s="412" t="s">
        <v>2037</v>
      </c>
      <c r="H610" s="412">
        <v>34590</v>
      </c>
      <c r="I610" s="413" t="s">
        <v>1225</v>
      </c>
    </row>
    <row r="611" spans="1:9">
      <c r="A611" s="412">
        <v>610</v>
      </c>
      <c r="B611" s="413" t="s">
        <v>444</v>
      </c>
      <c r="C611" s="413" t="s">
        <v>2038</v>
      </c>
      <c r="D611" s="413" t="s">
        <v>2039</v>
      </c>
    </row>
    <row r="612" spans="1:9">
      <c r="A612" s="412">
        <v>611</v>
      </c>
      <c r="B612" s="413" t="s">
        <v>442</v>
      </c>
      <c r="C612" s="413" t="s">
        <v>2040</v>
      </c>
      <c r="D612" s="413" t="s">
        <v>4502</v>
      </c>
    </row>
    <row r="613" spans="1:9">
      <c r="A613" s="412">
        <v>612</v>
      </c>
      <c r="B613" s="413" t="s">
        <v>442</v>
      </c>
      <c r="C613" s="413" t="s">
        <v>2041</v>
      </c>
      <c r="D613" s="413" t="s">
        <v>4503</v>
      </c>
      <c r="F613" s="412" t="s">
        <v>2042</v>
      </c>
      <c r="G613" s="412" t="s">
        <v>2043</v>
      </c>
      <c r="H613" s="412">
        <v>34670</v>
      </c>
      <c r="I613" s="413" t="s">
        <v>467</v>
      </c>
    </row>
    <row r="614" spans="1:9">
      <c r="A614" s="412">
        <v>613</v>
      </c>
      <c r="B614" s="413" t="s">
        <v>442</v>
      </c>
      <c r="C614" s="413" t="s">
        <v>2044</v>
      </c>
      <c r="G614" s="412" t="s">
        <v>2045</v>
      </c>
      <c r="H614" s="412">
        <v>34280</v>
      </c>
      <c r="I614" s="413" t="s">
        <v>909</v>
      </c>
    </row>
    <row r="615" spans="1:9">
      <c r="A615" s="412">
        <v>614</v>
      </c>
      <c r="B615" s="413" t="s">
        <v>442</v>
      </c>
      <c r="C615" s="413" t="s">
        <v>2046</v>
      </c>
      <c r="G615" s="412" t="s">
        <v>2047</v>
      </c>
      <c r="H615" s="412">
        <v>34280</v>
      </c>
      <c r="I615" s="413" t="s">
        <v>909</v>
      </c>
    </row>
    <row r="616" spans="1:9">
      <c r="A616" s="412">
        <v>615</v>
      </c>
      <c r="B616" s="413" t="s">
        <v>444</v>
      </c>
      <c r="C616" s="413" t="s">
        <v>2048</v>
      </c>
      <c r="D616" s="413" t="s">
        <v>2049</v>
      </c>
      <c r="E616" s="413" t="s">
        <v>2050</v>
      </c>
      <c r="F616" s="412" t="s">
        <v>2051</v>
      </c>
      <c r="G616" s="412" t="s">
        <v>2052</v>
      </c>
      <c r="H616" s="412">
        <v>34670</v>
      </c>
      <c r="I616" s="413" t="s">
        <v>467</v>
      </c>
    </row>
    <row r="617" spans="1:9">
      <c r="A617" s="412">
        <v>616</v>
      </c>
      <c r="B617" s="413" t="s">
        <v>444</v>
      </c>
      <c r="C617" s="413" t="s">
        <v>2048</v>
      </c>
      <c r="D617" s="413" t="s">
        <v>4504</v>
      </c>
      <c r="F617" s="412" t="s">
        <v>2051</v>
      </c>
    </row>
    <row r="618" spans="1:9">
      <c r="A618" s="412">
        <v>617</v>
      </c>
      <c r="B618" s="413" t="s">
        <v>442</v>
      </c>
      <c r="C618" s="413" t="s">
        <v>2053</v>
      </c>
      <c r="G618" s="412" t="s">
        <v>2054</v>
      </c>
      <c r="H618" s="412">
        <v>34130</v>
      </c>
      <c r="I618" s="413" t="s">
        <v>520</v>
      </c>
    </row>
    <row r="619" spans="1:9">
      <c r="A619" s="412">
        <v>618</v>
      </c>
      <c r="C619" s="413" t="s">
        <v>2055</v>
      </c>
      <c r="D619" s="413" t="s">
        <v>2056</v>
      </c>
      <c r="G619" s="412" t="s">
        <v>2057</v>
      </c>
      <c r="H619" s="412">
        <v>34670</v>
      </c>
      <c r="I619" s="413" t="s">
        <v>464</v>
      </c>
    </row>
    <row r="620" spans="1:9">
      <c r="A620" s="412">
        <v>619</v>
      </c>
      <c r="C620" s="413" t="s">
        <v>2058</v>
      </c>
      <c r="D620" s="413" t="s">
        <v>4505</v>
      </c>
      <c r="G620" s="412" t="s">
        <v>2059</v>
      </c>
      <c r="H620" s="412">
        <v>34670</v>
      </c>
      <c r="I620" s="413" t="s">
        <v>464</v>
      </c>
    </row>
    <row r="621" spans="1:9">
      <c r="A621" s="412">
        <v>620</v>
      </c>
      <c r="B621" s="413" t="s">
        <v>442</v>
      </c>
      <c r="C621" s="413" t="s">
        <v>2060</v>
      </c>
      <c r="G621" s="412" t="s">
        <v>2059</v>
      </c>
      <c r="H621" s="412">
        <v>34670</v>
      </c>
      <c r="I621" s="413" t="s">
        <v>464</v>
      </c>
    </row>
    <row r="622" spans="1:9">
      <c r="A622" s="412">
        <v>621</v>
      </c>
      <c r="B622" s="413" t="s">
        <v>442</v>
      </c>
      <c r="C622" s="413" t="s">
        <v>2061</v>
      </c>
      <c r="D622" s="413" t="s">
        <v>4506</v>
      </c>
      <c r="E622" s="413" t="s">
        <v>4507</v>
      </c>
      <c r="G622" s="412" t="s">
        <v>2062</v>
      </c>
      <c r="H622" s="412">
        <v>45630</v>
      </c>
      <c r="I622" s="413" t="s">
        <v>482</v>
      </c>
    </row>
    <row r="623" spans="1:9">
      <c r="A623" s="412">
        <v>622</v>
      </c>
      <c r="B623" s="413" t="s">
        <v>442</v>
      </c>
      <c r="C623" s="413" t="s">
        <v>2063</v>
      </c>
      <c r="D623" s="413" t="s">
        <v>1180</v>
      </c>
      <c r="G623" s="412" t="s">
        <v>1181</v>
      </c>
      <c r="H623" s="412">
        <v>34980</v>
      </c>
      <c r="I623" s="413" t="s">
        <v>733</v>
      </c>
    </row>
    <row r="624" spans="1:9">
      <c r="A624" s="412">
        <v>623</v>
      </c>
      <c r="B624" s="413" t="s">
        <v>442</v>
      </c>
      <c r="C624" s="413" t="s">
        <v>2064</v>
      </c>
      <c r="D624" s="413" t="s">
        <v>4508</v>
      </c>
    </row>
    <row r="625" spans="1:9">
      <c r="A625" s="412">
        <v>624</v>
      </c>
      <c r="B625" s="413" t="s">
        <v>442</v>
      </c>
      <c r="C625" s="413" t="s">
        <v>2065</v>
      </c>
      <c r="D625" s="413" t="s">
        <v>2066</v>
      </c>
      <c r="E625" s="413" t="s">
        <v>2067</v>
      </c>
      <c r="F625" s="412" t="s">
        <v>533</v>
      </c>
      <c r="G625" s="412" t="s">
        <v>2068</v>
      </c>
      <c r="H625" s="412">
        <v>34130</v>
      </c>
      <c r="I625" s="413" t="s">
        <v>464</v>
      </c>
    </row>
    <row r="626" spans="1:9">
      <c r="A626" s="412">
        <v>625</v>
      </c>
      <c r="B626" s="413" t="s">
        <v>442</v>
      </c>
      <c r="C626" s="413" t="s">
        <v>2069</v>
      </c>
      <c r="D626" s="413" t="s">
        <v>4509</v>
      </c>
      <c r="G626" s="412" t="s">
        <v>2070</v>
      </c>
      <c r="H626" s="412">
        <v>34170</v>
      </c>
      <c r="I626" s="413" t="s">
        <v>567</v>
      </c>
    </row>
    <row r="627" spans="1:9">
      <c r="A627" s="412">
        <v>626</v>
      </c>
      <c r="B627" s="413" t="s">
        <v>444</v>
      </c>
      <c r="C627" s="413" t="s">
        <v>2071</v>
      </c>
      <c r="D627" s="413" t="s">
        <v>4510</v>
      </c>
      <c r="F627" s="412" t="s">
        <v>2072</v>
      </c>
      <c r="H627" s="412">
        <v>34110</v>
      </c>
      <c r="I627" s="413" t="s">
        <v>461</v>
      </c>
    </row>
    <row r="628" spans="1:9">
      <c r="A628" s="412">
        <v>627</v>
      </c>
      <c r="B628" s="413" t="s">
        <v>442</v>
      </c>
      <c r="C628" s="413" t="s">
        <v>2073</v>
      </c>
      <c r="F628" s="412" t="s">
        <v>2074</v>
      </c>
      <c r="G628" s="412" t="s">
        <v>2075</v>
      </c>
      <c r="H628" s="412">
        <v>34670</v>
      </c>
      <c r="I628" s="413" t="s">
        <v>467</v>
      </c>
    </row>
    <row r="629" spans="1:9">
      <c r="A629" s="412">
        <v>628</v>
      </c>
      <c r="B629" s="413" t="s">
        <v>442</v>
      </c>
      <c r="C629" s="413" t="s">
        <v>2076</v>
      </c>
      <c r="E629" s="413" t="s">
        <v>2077</v>
      </c>
      <c r="F629" s="412" t="s">
        <v>533</v>
      </c>
      <c r="G629" s="412" t="s">
        <v>2078</v>
      </c>
      <c r="H629" s="412">
        <v>34670</v>
      </c>
      <c r="I629" s="413" t="s">
        <v>467</v>
      </c>
    </row>
    <row r="630" spans="1:9">
      <c r="A630" s="412">
        <v>629</v>
      </c>
      <c r="B630" s="413" t="s">
        <v>442</v>
      </c>
      <c r="C630" s="413" t="s">
        <v>2079</v>
      </c>
      <c r="G630" s="412" t="s">
        <v>2080</v>
      </c>
      <c r="H630" s="412">
        <v>34670</v>
      </c>
      <c r="I630" s="413" t="s">
        <v>467</v>
      </c>
    </row>
    <row r="631" spans="1:9">
      <c r="A631" s="412">
        <v>630</v>
      </c>
      <c r="B631" s="413" t="s">
        <v>442</v>
      </c>
      <c r="C631" s="413" t="s">
        <v>2081</v>
      </c>
      <c r="G631" s="412" t="s">
        <v>2082</v>
      </c>
      <c r="H631" s="412">
        <v>34400</v>
      </c>
      <c r="I631" s="413" t="s">
        <v>495</v>
      </c>
    </row>
    <row r="632" spans="1:9">
      <c r="A632" s="412">
        <v>631</v>
      </c>
      <c r="B632" s="413" t="s">
        <v>444</v>
      </c>
      <c r="C632" s="413" t="s">
        <v>2083</v>
      </c>
      <c r="E632" s="413" t="s">
        <v>4511</v>
      </c>
      <c r="G632" s="412" t="s">
        <v>2084</v>
      </c>
      <c r="H632" s="412">
        <v>34670</v>
      </c>
      <c r="I632" s="413" t="s">
        <v>464</v>
      </c>
    </row>
    <row r="633" spans="1:9">
      <c r="A633" s="412">
        <v>632</v>
      </c>
      <c r="B633" s="413" t="s">
        <v>444</v>
      </c>
      <c r="C633" s="413" t="s">
        <v>2085</v>
      </c>
      <c r="D633" s="413" t="s">
        <v>4512</v>
      </c>
      <c r="F633" s="412" t="s">
        <v>2086</v>
      </c>
      <c r="G633" s="412" t="s">
        <v>2087</v>
      </c>
      <c r="H633" s="412">
        <v>34670</v>
      </c>
      <c r="I633" s="413" t="s">
        <v>467</v>
      </c>
    </row>
    <row r="634" spans="1:9">
      <c r="A634" s="412">
        <v>633</v>
      </c>
      <c r="B634" s="413" t="s">
        <v>444</v>
      </c>
      <c r="C634" s="413" t="s">
        <v>2088</v>
      </c>
      <c r="D634" s="413" t="s">
        <v>4513</v>
      </c>
      <c r="F634" s="412" t="s">
        <v>2089</v>
      </c>
      <c r="G634" s="412" t="s">
        <v>2090</v>
      </c>
      <c r="H634" s="412">
        <v>34160</v>
      </c>
      <c r="I634" s="413" t="s">
        <v>1769</v>
      </c>
    </row>
    <row r="635" spans="1:9">
      <c r="A635" s="412">
        <v>634</v>
      </c>
      <c r="B635" s="413" t="s">
        <v>442</v>
      </c>
      <c r="C635" s="413" t="s">
        <v>2091</v>
      </c>
      <c r="E635" s="413" t="s">
        <v>2092</v>
      </c>
      <c r="G635" s="412" t="s">
        <v>2093</v>
      </c>
      <c r="H635" s="412">
        <v>34820</v>
      </c>
      <c r="I635" s="413" t="s">
        <v>1716</v>
      </c>
    </row>
    <row r="636" spans="1:9">
      <c r="A636" s="412">
        <v>635</v>
      </c>
      <c r="B636" s="413" t="s">
        <v>442</v>
      </c>
      <c r="C636" s="413" t="s">
        <v>2094</v>
      </c>
      <c r="D636" s="413" t="s">
        <v>4514</v>
      </c>
    </row>
    <row r="637" spans="1:9">
      <c r="A637" s="412">
        <v>636</v>
      </c>
      <c r="B637" s="413" t="s">
        <v>442</v>
      </c>
      <c r="C637" s="413" t="s">
        <v>2095</v>
      </c>
      <c r="D637" s="413" t="s">
        <v>4515</v>
      </c>
      <c r="F637" s="412" t="s">
        <v>2096</v>
      </c>
      <c r="H637" s="412">
        <v>34400</v>
      </c>
      <c r="I637" s="413" t="s">
        <v>2097</v>
      </c>
    </row>
    <row r="638" spans="1:9">
      <c r="A638" s="412">
        <v>637</v>
      </c>
      <c r="B638" s="413" t="s">
        <v>442</v>
      </c>
      <c r="C638" s="413" t="s">
        <v>2098</v>
      </c>
      <c r="G638" s="412" t="s">
        <v>2099</v>
      </c>
      <c r="H638" s="412">
        <v>13310</v>
      </c>
      <c r="I638" s="413" t="s">
        <v>2100</v>
      </c>
    </row>
    <row r="639" spans="1:9">
      <c r="A639" s="412">
        <v>638</v>
      </c>
      <c r="B639" s="413" t="s">
        <v>444</v>
      </c>
      <c r="C639" s="413" t="s">
        <v>2101</v>
      </c>
      <c r="D639" s="413" t="s">
        <v>4516</v>
      </c>
      <c r="F639" s="412" t="s">
        <v>2102</v>
      </c>
      <c r="G639" s="412" t="s">
        <v>2103</v>
      </c>
      <c r="H639" s="412">
        <v>45630</v>
      </c>
      <c r="I639" s="413" t="s">
        <v>482</v>
      </c>
    </row>
    <row r="640" spans="1:9">
      <c r="A640" s="412">
        <v>639</v>
      </c>
      <c r="B640" s="413" t="s">
        <v>444</v>
      </c>
      <c r="C640" s="413" t="s">
        <v>2104</v>
      </c>
      <c r="D640" s="413" t="s">
        <v>4517</v>
      </c>
    </row>
    <row r="641" spans="1:9">
      <c r="A641" s="412">
        <v>640</v>
      </c>
      <c r="B641" s="413" t="s">
        <v>442</v>
      </c>
      <c r="C641" s="413" t="s">
        <v>2105</v>
      </c>
      <c r="E641" s="413" t="s">
        <v>2106</v>
      </c>
      <c r="H641" s="412">
        <v>34130</v>
      </c>
      <c r="I641" s="413" t="s">
        <v>476</v>
      </c>
    </row>
    <row r="642" spans="1:9">
      <c r="A642" s="412">
        <v>641</v>
      </c>
      <c r="B642" s="413" t="s">
        <v>444</v>
      </c>
      <c r="C642" s="413" t="s">
        <v>2107</v>
      </c>
      <c r="D642" s="413" t="s">
        <v>4518</v>
      </c>
      <c r="E642" s="413" t="s">
        <v>4519</v>
      </c>
    </row>
    <row r="643" spans="1:9">
      <c r="A643" s="412">
        <v>642</v>
      </c>
      <c r="B643" s="413" t="s">
        <v>442</v>
      </c>
      <c r="C643" s="413" t="s">
        <v>2108</v>
      </c>
      <c r="D643" s="413" t="s">
        <v>2109</v>
      </c>
      <c r="F643" s="412" t="s">
        <v>533</v>
      </c>
      <c r="G643" s="412" t="s">
        <v>2110</v>
      </c>
      <c r="H643" s="412">
        <v>34670</v>
      </c>
      <c r="I643" s="413" t="s">
        <v>467</v>
      </c>
    </row>
    <row r="644" spans="1:9">
      <c r="A644" s="412">
        <v>643</v>
      </c>
      <c r="B644" s="413" t="s">
        <v>442</v>
      </c>
      <c r="C644" s="413" t="s">
        <v>2111</v>
      </c>
      <c r="G644" s="412" t="s">
        <v>2112</v>
      </c>
      <c r="H644" s="412">
        <v>84650</v>
      </c>
      <c r="I644" s="413" t="s">
        <v>707</v>
      </c>
    </row>
    <row r="645" spans="1:9">
      <c r="A645" s="412">
        <v>644</v>
      </c>
      <c r="B645" s="413" t="s">
        <v>444</v>
      </c>
      <c r="C645" s="413" t="s">
        <v>2113</v>
      </c>
      <c r="D645" s="413" t="s">
        <v>4520</v>
      </c>
      <c r="F645" s="412" t="s">
        <v>2114</v>
      </c>
      <c r="G645" s="412" t="s">
        <v>2115</v>
      </c>
      <c r="H645" s="412">
        <v>34130</v>
      </c>
      <c r="I645" s="413" t="s">
        <v>778</v>
      </c>
    </row>
    <row r="646" spans="1:9">
      <c r="A646" s="412">
        <v>645</v>
      </c>
      <c r="C646" s="413" t="s">
        <v>2116</v>
      </c>
      <c r="D646" s="413" t="s">
        <v>4521</v>
      </c>
      <c r="E646" s="413" t="s">
        <v>4522</v>
      </c>
    </row>
    <row r="647" spans="1:9">
      <c r="A647" s="412">
        <v>646</v>
      </c>
      <c r="B647" s="413" t="s">
        <v>442</v>
      </c>
      <c r="C647" s="413" t="s">
        <v>2117</v>
      </c>
      <c r="D647" s="413" t="s">
        <v>4523</v>
      </c>
      <c r="G647" s="412" t="s">
        <v>2118</v>
      </c>
      <c r="H647" s="412">
        <v>34160</v>
      </c>
      <c r="I647" s="413" t="s">
        <v>552</v>
      </c>
    </row>
    <row r="648" spans="1:9">
      <c r="A648" s="412">
        <v>647</v>
      </c>
      <c r="B648" s="413" t="s">
        <v>442</v>
      </c>
      <c r="C648" s="413" t="s">
        <v>2119</v>
      </c>
      <c r="G648" s="412" t="s">
        <v>922</v>
      </c>
      <c r="H648" s="412">
        <v>34130</v>
      </c>
      <c r="I648" s="413" t="s">
        <v>476</v>
      </c>
    </row>
    <row r="649" spans="1:9">
      <c r="A649" s="412">
        <v>648</v>
      </c>
      <c r="B649" s="413" t="s">
        <v>442</v>
      </c>
      <c r="C649" s="413" t="s">
        <v>2120</v>
      </c>
      <c r="G649" s="412" t="s">
        <v>2121</v>
      </c>
      <c r="H649" s="412">
        <v>34130</v>
      </c>
      <c r="I649" s="413" t="s">
        <v>451</v>
      </c>
    </row>
    <row r="650" spans="1:9">
      <c r="A650" s="412">
        <v>649</v>
      </c>
      <c r="B650" s="413" t="s">
        <v>442</v>
      </c>
      <c r="C650" s="413" t="s">
        <v>2122</v>
      </c>
      <c r="D650" s="413" t="s">
        <v>2123</v>
      </c>
      <c r="F650" s="412" t="s">
        <v>533</v>
      </c>
      <c r="G650" s="412" t="s">
        <v>2124</v>
      </c>
      <c r="H650" s="412">
        <v>34130</v>
      </c>
      <c r="I650" s="413" t="s">
        <v>451</v>
      </c>
    </row>
    <row r="651" spans="1:9">
      <c r="A651" s="412">
        <v>650</v>
      </c>
      <c r="B651" s="413" t="s">
        <v>444</v>
      </c>
      <c r="C651" s="413" t="s">
        <v>2125</v>
      </c>
      <c r="E651" s="413" t="s">
        <v>4524</v>
      </c>
      <c r="G651" s="412" t="s">
        <v>2126</v>
      </c>
      <c r="H651" s="412">
        <v>34000</v>
      </c>
      <c r="I651" s="413" t="s">
        <v>448</v>
      </c>
    </row>
    <row r="652" spans="1:9">
      <c r="A652" s="412">
        <v>651</v>
      </c>
      <c r="B652" s="413" t="s">
        <v>444</v>
      </c>
      <c r="C652" s="413" t="s">
        <v>2127</v>
      </c>
      <c r="D652" s="413" t="s">
        <v>4525</v>
      </c>
      <c r="G652" s="412" t="s">
        <v>2128</v>
      </c>
      <c r="H652" s="412">
        <v>34130</v>
      </c>
      <c r="I652" s="413" t="s">
        <v>476</v>
      </c>
    </row>
    <row r="653" spans="1:9">
      <c r="A653" s="412">
        <v>652</v>
      </c>
      <c r="B653" s="413" t="s">
        <v>442</v>
      </c>
      <c r="C653" s="413" t="s">
        <v>2129</v>
      </c>
      <c r="E653" s="413" t="s">
        <v>2130</v>
      </c>
      <c r="F653" s="412" t="s">
        <v>2131</v>
      </c>
      <c r="G653" s="412" t="s">
        <v>2132</v>
      </c>
      <c r="H653" s="412">
        <v>34830</v>
      </c>
      <c r="I653" s="413" t="s">
        <v>624</v>
      </c>
    </row>
    <row r="654" spans="1:9">
      <c r="A654" s="412">
        <v>653</v>
      </c>
      <c r="B654" s="413" t="s">
        <v>442</v>
      </c>
      <c r="C654" s="413" t="s">
        <v>2133</v>
      </c>
      <c r="D654" s="413" t="s">
        <v>2134</v>
      </c>
      <c r="F654" s="412" t="s">
        <v>2135</v>
      </c>
      <c r="G654" s="412" t="s">
        <v>2136</v>
      </c>
      <c r="H654" s="412">
        <v>34670</v>
      </c>
      <c r="I654" s="413" t="s">
        <v>467</v>
      </c>
    </row>
    <row r="655" spans="1:9">
      <c r="A655" s="412">
        <v>654</v>
      </c>
      <c r="B655" s="413" t="s">
        <v>442</v>
      </c>
      <c r="C655" s="413" t="s">
        <v>2137</v>
      </c>
      <c r="D655" s="413" t="s">
        <v>4526</v>
      </c>
      <c r="F655" s="412" t="s">
        <v>2138</v>
      </c>
      <c r="G655" s="412" t="s">
        <v>2139</v>
      </c>
      <c r="H655" s="412">
        <v>34300</v>
      </c>
      <c r="I655" s="413" t="s">
        <v>2140</v>
      </c>
    </row>
    <row r="656" spans="1:9">
      <c r="A656" s="412">
        <v>655</v>
      </c>
      <c r="B656" s="413" t="s">
        <v>442</v>
      </c>
      <c r="C656" s="413" t="s">
        <v>2141</v>
      </c>
      <c r="G656" s="412" t="s">
        <v>2142</v>
      </c>
      <c r="H656" s="412">
        <v>34920</v>
      </c>
      <c r="I656" s="413" t="s">
        <v>501</v>
      </c>
    </row>
    <row r="657" spans="1:9">
      <c r="A657" s="412">
        <v>656</v>
      </c>
      <c r="B657" s="413" t="s">
        <v>444</v>
      </c>
      <c r="C657" s="413" t="s">
        <v>2143</v>
      </c>
      <c r="D657" s="413" t="s">
        <v>4527</v>
      </c>
      <c r="F657" s="412" t="s">
        <v>2144</v>
      </c>
      <c r="G657" s="412" t="s">
        <v>2145</v>
      </c>
      <c r="H657" s="412">
        <v>34160</v>
      </c>
      <c r="I657" s="413" t="s">
        <v>986</v>
      </c>
    </row>
    <row r="658" spans="1:9">
      <c r="A658" s="412">
        <v>657</v>
      </c>
      <c r="B658" s="413" t="s">
        <v>442</v>
      </c>
      <c r="C658" s="413" t="s">
        <v>2146</v>
      </c>
      <c r="D658" s="413" t="s">
        <v>2147</v>
      </c>
      <c r="E658" s="413" t="s">
        <v>2148</v>
      </c>
      <c r="F658" s="412" t="s">
        <v>2149</v>
      </c>
      <c r="G658" s="412" t="s">
        <v>2150</v>
      </c>
      <c r="H658" s="412">
        <v>34160</v>
      </c>
      <c r="I658" s="413" t="s">
        <v>516</v>
      </c>
    </row>
    <row r="659" spans="1:9">
      <c r="A659" s="412">
        <v>658</v>
      </c>
      <c r="B659" s="413" t="s">
        <v>442</v>
      </c>
      <c r="C659" s="413" t="s">
        <v>2151</v>
      </c>
      <c r="G659" s="412" t="s">
        <v>2152</v>
      </c>
      <c r="H659" s="412">
        <v>34670</v>
      </c>
      <c r="I659" s="413" t="s">
        <v>464</v>
      </c>
    </row>
    <row r="660" spans="1:9">
      <c r="A660" s="412">
        <v>659</v>
      </c>
      <c r="B660" s="413" t="s">
        <v>442</v>
      </c>
      <c r="C660" s="413" t="s">
        <v>2153</v>
      </c>
      <c r="D660" s="413" t="s">
        <v>2154</v>
      </c>
      <c r="G660" s="412" t="s">
        <v>2155</v>
      </c>
      <c r="H660" s="412">
        <v>34670</v>
      </c>
      <c r="I660" s="413" t="s">
        <v>464</v>
      </c>
    </row>
    <row r="661" spans="1:9">
      <c r="A661" s="412">
        <v>660</v>
      </c>
      <c r="B661" s="413" t="s">
        <v>442</v>
      </c>
      <c r="C661" s="413" t="s">
        <v>2156</v>
      </c>
      <c r="D661" s="413" t="s">
        <v>4528</v>
      </c>
      <c r="F661" s="412" t="s">
        <v>2157</v>
      </c>
      <c r="G661" s="412" t="s">
        <v>2158</v>
      </c>
      <c r="H661" s="412">
        <v>34280</v>
      </c>
      <c r="I661" s="413" t="s">
        <v>909</v>
      </c>
    </row>
    <row r="662" spans="1:9">
      <c r="A662" s="412">
        <v>661</v>
      </c>
      <c r="B662" s="413" t="s">
        <v>442</v>
      </c>
      <c r="C662" s="413" t="s">
        <v>2159</v>
      </c>
      <c r="D662" s="413" t="s">
        <v>2160</v>
      </c>
      <c r="E662" s="413" t="s">
        <v>2161</v>
      </c>
      <c r="F662" s="412" t="s">
        <v>2162</v>
      </c>
      <c r="G662" s="412" t="s">
        <v>2163</v>
      </c>
      <c r="H662" s="412">
        <v>34830</v>
      </c>
      <c r="I662" s="413" t="s">
        <v>624</v>
      </c>
    </row>
    <row r="663" spans="1:9">
      <c r="A663" s="412">
        <v>662</v>
      </c>
      <c r="B663" s="413" t="s">
        <v>442</v>
      </c>
      <c r="C663" s="413" t="s">
        <v>2164</v>
      </c>
      <c r="D663" s="413" t="s">
        <v>2165</v>
      </c>
      <c r="G663" s="412" t="s">
        <v>2166</v>
      </c>
      <c r="H663" s="412">
        <v>30250</v>
      </c>
      <c r="I663" s="413" t="s">
        <v>2167</v>
      </c>
    </row>
    <row r="664" spans="1:9">
      <c r="A664" s="412">
        <v>663</v>
      </c>
      <c r="B664" s="413" t="s">
        <v>442</v>
      </c>
      <c r="C664" s="413" t="s">
        <v>2168</v>
      </c>
      <c r="D664" s="413" t="s">
        <v>2169</v>
      </c>
      <c r="F664" s="412" t="s">
        <v>533</v>
      </c>
      <c r="G664" s="412" t="s">
        <v>2170</v>
      </c>
      <c r="H664" s="412">
        <v>34670</v>
      </c>
      <c r="I664" s="413" t="s">
        <v>467</v>
      </c>
    </row>
    <row r="665" spans="1:9">
      <c r="A665" s="412">
        <v>664</v>
      </c>
      <c r="B665" s="413" t="s">
        <v>442</v>
      </c>
      <c r="C665" s="413" t="s">
        <v>2171</v>
      </c>
      <c r="D665" s="413" t="s">
        <v>4529</v>
      </c>
      <c r="F665" s="412" t="s">
        <v>2172</v>
      </c>
      <c r="G665" s="412" t="s">
        <v>2173</v>
      </c>
      <c r="H665" s="412">
        <v>30240</v>
      </c>
      <c r="I665" s="413" t="s">
        <v>1694</v>
      </c>
    </row>
    <row r="666" spans="1:9">
      <c r="A666" s="412">
        <v>665</v>
      </c>
      <c r="B666" s="413" t="s">
        <v>442</v>
      </c>
      <c r="C666" s="413" t="s">
        <v>2174</v>
      </c>
      <c r="D666" s="413" t="s">
        <v>4530</v>
      </c>
      <c r="F666" s="412" t="s">
        <v>2175</v>
      </c>
      <c r="I666" s="413" t="s">
        <v>2176</v>
      </c>
    </row>
    <row r="667" spans="1:9">
      <c r="A667" s="412">
        <v>666</v>
      </c>
      <c r="B667" s="413" t="s">
        <v>442</v>
      </c>
      <c r="C667" s="413" t="s">
        <v>2177</v>
      </c>
      <c r="D667" s="413" t="s">
        <v>2178</v>
      </c>
      <c r="F667" s="412" t="s">
        <v>2179</v>
      </c>
      <c r="G667" s="412" t="s">
        <v>2180</v>
      </c>
      <c r="H667" s="412">
        <v>30600</v>
      </c>
      <c r="I667" s="413" t="s">
        <v>2181</v>
      </c>
    </row>
    <row r="668" spans="1:9">
      <c r="A668" s="412">
        <v>667</v>
      </c>
      <c r="B668" s="413" t="s">
        <v>442</v>
      </c>
      <c r="C668" s="413" t="s">
        <v>2182</v>
      </c>
      <c r="D668" s="413" t="s">
        <v>4531</v>
      </c>
      <c r="F668" s="412" t="s">
        <v>2183</v>
      </c>
      <c r="G668" s="412" t="s">
        <v>2184</v>
      </c>
      <c r="H668" s="412">
        <v>34000</v>
      </c>
      <c r="I668" s="413" t="s">
        <v>448</v>
      </c>
    </row>
    <row r="669" spans="1:9">
      <c r="A669" s="412">
        <v>668</v>
      </c>
      <c r="B669" s="413" t="s">
        <v>442</v>
      </c>
      <c r="C669" s="413" t="s">
        <v>2185</v>
      </c>
      <c r="D669" s="413" t="s">
        <v>4532</v>
      </c>
    </row>
    <row r="670" spans="1:9">
      <c r="A670" s="412">
        <v>669</v>
      </c>
      <c r="B670" s="413" t="s">
        <v>442</v>
      </c>
      <c r="C670" s="413" t="s">
        <v>2186</v>
      </c>
      <c r="D670" s="413" t="s">
        <v>4533</v>
      </c>
      <c r="H670" s="412">
        <v>34440</v>
      </c>
      <c r="I670" s="413" t="s">
        <v>526</v>
      </c>
    </row>
    <row r="671" spans="1:9">
      <c r="A671" s="412">
        <v>670</v>
      </c>
      <c r="B671" s="413" t="s">
        <v>444</v>
      </c>
      <c r="C671" s="413" t="s">
        <v>2187</v>
      </c>
      <c r="D671" s="413" t="s">
        <v>4534</v>
      </c>
      <c r="F671" s="412" t="s">
        <v>2188</v>
      </c>
      <c r="G671" s="412" t="s">
        <v>2189</v>
      </c>
      <c r="H671" s="412">
        <v>34110</v>
      </c>
      <c r="I671" s="413" t="s">
        <v>461</v>
      </c>
    </row>
    <row r="672" spans="1:9">
      <c r="A672" s="412">
        <v>671</v>
      </c>
      <c r="B672" s="413" t="s">
        <v>442</v>
      </c>
      <c r="C672" s="413" t="s">
        <v>2190</v>
      </c>
      <c r="G672" s="412" t="s">
        <v>2191</v>
      </c>
      <c r="H672" s="412">
        <v>34270</v>
      </c>
      <c r="I672" s="413" t="s">
        <v>1084</v>
      </c>
    </row>
    <row r="673" spans="1:9">
      <c r="A673" s="412">
        <v>672</v>
      </c>
      <c r="B673" s="413" t="s">
        <v>444</v>
      </c>
      <c r="C673" s="413" t="s">
        <v>2192</v>
      </c>
      <c r="D673" s="413" t="s">
        <v>4535</v>
      </c>
      <c r="G673" s="412" t="s">
        <v>2193</v>
      </c>
      <c r="H673" s="412">
        <v>34160</v>
      </c>
      <c r="I673" s="413" t="s">
        <v>552</v>
      </c>
    </row>
    <row r="674" spans="1:9">
      <c r="A674" s="412">
        <v>673</v>
      </c>
      <c r="B674" s="413" t="s">
        <v>444</v>
      </c>
      <c r="C674" s="413" t="s">
        <v>2194</v>
      </c>
      <c r="D674" s="413" t="s">
        <v>4536</v>
      </c>
      <c r="F674" s="412" t="s">
        <v>2195</v>
      </c>
      <c r="H674" s="412">
        <v>34590</v>
      </c>
      <c r="I674" s="413" t="s">
        <v>1225</v>
      </c>
    </row>
    <row r="675" spans="1:9">
      <c r="A675" s="412">
        <v>674</v>
      </c>
      <c r="B675" s="413" t="s">
        <v>442</v>
      </c>
      <c r="C675" s="413" t="s">
        <v>2196</v>
      </c>
      <c r="D675" s="413" t="s">
        <v>2197</v>
      </c>
      <c r="F675" s="412" t="s">
        <v>2198</v>
      </c>
      <c r="G675" s="412" t="s">
        <v>2199</v>
      </c>
      <c r="H675" s="412">
        <v>34160</v>
      </c>
      <c r="I675" s="413" t="s">
        <v>552</v>
      </c>
    </row>
    <row r="676" spans="1:9">
      <c r="A676" s="412">
        <v>675</v>
      </c>
      <c r="B676" s="413" t="s">
        <v>444</v>
      </c>
      <c r="C676" s="413" t="s">
        <v>2200</v>
      </c>
      <c r="D676" s="413" t="s">
        <v>4537</v>
      </c>
      <c r="F676" s="412" t="s">
        <v>2201</v>
      </c>
      <c r="G676" s="412" t="s">
        <v>2202</v>
      </c>
      <c r="H676" s="412">
        <v>30250</v>
      </c>
      <c r="I676" s="413" t="s">
        <v>2167</v>
      </c>
    </row>
    <row r="677" spans="1:9">
      <c r="A677" s="412">
        <v>676</v>
      </c>
      <c r="B677" s="413" t="s">
        <v>442</v>
      </c>
      <c r="C677" s="413" t="s">
        <v>2203</v>
      </c>
      <c r="G677" s="412" t="s">
        <v>2204</v>
      </c>
      <c r="H677" s="412">
        <v>34170</v>
      </c>
      <c r="I677" s="413" t="s">
        <v>567</v>
      </c>
    </row>
    <row r="678" spans="1:9">
      <c r="A678" s="412">
        <v>677</v>
      </c>
      <c r="B678" s="413" t="s">
        <v>444</v>
      </c>
      <c r="C678" s="413" t="s">
        <v>2205</v>
      </c>
      <c r="D678" s="413" t="s">
        <v>4537</v>
      </c>
      <c r="E678" s="413" t="s">
        <v>4538</v>
      </c>
      <c r="F678" s="412" t="s">
        <v>2206</v>
      </c>
      <c r="G678" s="412" t="s">
        <v>2207</v>
      </c>
      <c r="H678" s="412">
        <v>30250</v>
      </c>
      <c r="I678" s="413" t="s">
        <v>2167</v>
      </c>
    </row>
    <row r="679" spans="1:9">
      <c r="A679" s="412">
        <v>678</v>
      </c>
      <c r="B679" s="413" t="s">
        <v>442</v>
      </c>
      <c r="C679" s="413" t="s">
        <v>2208</v>
      </c>
      <c r="D679" s="413" t="s">
        <v>2209</v>
      </c>
      <c r="G679" s="412" t="s">
        <v>2014</v>
      </c>
      <c r="H679" s="412">
        <v>34960</v>
      </c>
      <c r="I679" s="413" t="s">
        <v>1864</v>
      </c>
    </row>
    <row r="680" spans="1:9">
      <c r="A680" s="412">
        <v>679</v>
      </c>
      <c r="B680" s="413" t="s">
        <v>444</v>
      </c>
      <c r="C680" s="413" t="s">
        <v>2210</v>
      </c>
      <c r="D680" s="413" t="s">
        <v>4539</v>
      </c>
      <c r="E680" s="413" t="s">
        <v>4540</v>
      </c>
      <c r="F680" s="412" t="s">
        <v>2211</v>
      </c>
      <c r="G680" s="412" t="s">
        <v>2212</v>
      </c>
      <c r="H680" s="412">
        <v>34670</v>
      </c>
      <c r="I680" s="413" t="s">
        <v>467</v>
      </c>
    </row>
    <row r="681" spans="1:9">
      <c r="A681" s="412">
        <v>680</v>
      </c>
      <c r="B681" s="413" t="s">
        <v>444</v>
      </c>
      <c r="C681" s="413" t="s">
        <v>2213</v>
      </c>
      <c r="D681" s="413" t="s">
        <v>4541</v>
      </c>
      <c r="F681" s="412" t="s">
        <v>2214</v>
      </c>
      <c r="G681" s="412" t="s">
        <v>2215</v>
      </c>
      <c r="H681" s="412">
        <v>34400</v>
      </c>
      <c r="I681" s="413" t="s">
        <v>2216</v>
      </c>
    </row>
    <row r="682" spans="1:9">
      <c r="A682" s="412">
        <v>681</v>
      </c>
      <c r="B682" s="413" t="s">
        <v>444</v>
      </c>
      <c r="C682" s="413" t="s">
        <v>2217</v>
      </c>
      <c r="G682" s="412" t="s">
        <v>2218</v>
      </c>
      <c r="H682" s="412">
        <v>34670</v>
      </c>
      <c r="I682" s="413" t="s">
        <v>467</v>
      </c>
    </row>
    <row r="683" spans="1:9">
      <c r="A683" s="412">
        <v>682</v>
      </c>
      <c r="B683" s="413" t="s">
        <v>444</v>
      </c>
      <c r="C683" s="413" t="s">
        <v>2219</v>
      </c>
      <c r="D683" s="413" t="s">
        <v>4542</v>
      </c>
      <c r="F683" s="412" t="s">
        <v>2220</v>
      </c>
      <c r="G683" s="412" t="s">
        <v>2221</v>
      </c>
      <c r="H683" s="412">
        <v>34270</v>
      </c>
      <c r="I683" s="413" t="s">
        <v>2222</v>
      </c>
    </row>
    <row r="684" spans="1:9">
      <c r="A684" s="412">
        <v>683</v>
      </c>
      <c r="B684" s="413" t="s">
        <v>442</v>
      </c>
      <c r="C684" s="413" t="s">
        <v>2223</v>
      </c>
      <c r="D684" s="413" t="s">
        <v>4543</v>
      </c>
      <c r="F684" s="412" t="s">
        <v>2224</v>
      </c>
      <c r="G684" s="412" t="s">
        <v>2225</v>
      </c>
      <c r="H684" s="412">
        <v>30260</v>
      </c>
      <c r="I684" s="413" t="s">
        <v>2226</v>
      </c>
    </row>
    <row r="685" spans="1:9">
      <c r="A685" s="412">
        <v>684</v>
      </c>
      <c r="B685" s="413" t="s">
        <v>442</v>
      </c>
      <c r="C685" s="413" t="s">
        <v>2227</v>
      </c>
      <c r="G685" s="412" t="s">
        <v>2228</v>
      </c>
      <c r="I685" s="413" t="s">
        <v>2229</v>
      </c>
    </row>
    <row r="686" spans="1:9">
      <c r="A686" s="412">
        <v>685</v>
      </c>
      <c r="B686" s="413" t="s">
        <v>444</v>
      </c>
      <c r="C686" s="413" t="s">
        <v>2230</v>
      </c>
      <c r="D686" s="413" t="s">
        <v>4544</v>
      </c>
      <c r="H686" s="412">
        <v>34400</v>
      </c>
      <c r="I686" s="413" t="s">
        <v>495</v>
      </c>
    </row>
    <row r="687" spans="1:9">
      <c r="A687" s="412">
        <v>686</v>
      </c>
      <c r="B687" s="413" t="s">
        <v>442</v>
      </c>
      <c r="C687" s="413" t="s">
        <v>2231</v>
      </c>
      <c r="G687" s="412" t="s">
        <v>2232</v>
      </c>
      <c r="H687" s="412">
        <v>34130</v>
      </c>
      <c r="I687" s="413" t="s">
        <v>451</v>
      </c>
    </row>
    <row r="688" spans="1:9">
      <c r="A688" s="412">
        <v>687</v>
      </c>
      <c r="B688" s="413" t="s">
        <v>444</v>
      </c>
      <c r="C688" s="413" t="s">
        <v>2233</v>
      </c>
      <c r="D688" s="413" t="s">
        <v>2234</v>
      </c>
      <c r="E688" s="413" t="s">
        <v>2235</v>
      </c>
      <c r="F688" s="412" t="s">
        <v>2236</v>
      </c>
      <c r="G688" s="412" t="s">
        <v>2237</v>
      </c>
      <c r="H688" s="412">
        <v>34670</v>
      </c>
      <c r="I688" s="413" t="s">
        <v>937</v>
      </c>
    </row>
    <row r="689" spans="1:9">
      <c r="A689" s="412">
        <v>688</v>
      </c>
      <c r="B689" s="413" t="s">
        <v>444</v>
      </c>
      <c r="C689" s="413" t="s">
        <v>2238</v>
      </c>
      <c r="D689" s="413" t="s">
        <v>4545</v>
      </c>
      <c r="G689" s="412" t="s">
        <v>2239</v>
      </c>
      <c r="H689" s="412">
        <v>34160</v>
      </c>
      <c r="I689" s="413" t="s">
        <v>986</v>
      </c>
    </row>
    <row r="690" spans="1:9">
      <c r="A690" s="412">
        <v>689</v>
      </c>
      <c r="B690" s="413" t="s">
        <v>442</v>
      </c>
      <c r="C690" s="413" t="s">
        <v>2240</v>
      </c>
      <c r="D690" s="413" t="s">
        <v>4546</v>
      </c>
      <c r="F690" s="412" t="s">
        <v>2241</v>
      </c>
      <c r="G690" s="412" t="s">
        <v>2242</v>
      </c>
      <c r="H690" s="412">
        <v>34160</v>
      </c>
      <c r="I690" s="413" t="s">
        <v>552</v>
      </c>
    </row>
    <row r="691" spans="1:9">
      <c r="A691" s="412">
        <v>690</v>
      </c>
      <c r="B691" s="413" t="s">
        <v>442</v>
      </c>
      <c r="C691" s="413" t="s">
        <v>2243</v>
      </c>
      <c r="D691" s="413" t="s">
        <v>4547</v>
      </c>
      <c r="F691" s="412" t="s">
        <v>2244</v>
      </c>
      <c r="G691" s="412" t="s">
        <v>2245</v>
      </c>
      <c r="H691" s="412">
        <v>34160</v>
      </c>
      <c r="I691" s="413" t="s">
        <v>986</v>
      </c>
    </row>
    <row r="692" spans="1:9">
      <c r="A692" s="412">
        <v>691</v>
      </c>
      <c r="B692" s="413" t="s">
        <v>442</v>
      </c>
      <c r="C692" s="413" t="s">
        <v>2246</v>
      </c>
      <c r="D692" s="413" t="s">
        <v>4548</v>
      </c>
      <c r="F692" s="412" t="s">
        <v>2247</v>
      </c>
      <c r="H692" s="412">
        <v>34000</v>
      </c>
      <c r="I692" s="413" t="s">
        <v>448</v>
      </c>
    </row>
    <row r="693" spans="1:9">
      <c r="A693" s="412">
        <v>692</v>
      </c>
      <c r="B693" s="413" t="s">
        <v>442</v>
      </c>
      <c r="C693" s="413" t="s">
        <v>2248</v>
      </c>
      <c r="G693" s="412" t="s">
        <v>2249</v>
      </c>
      <c r="H693" s="412">
        <v>92140</v>
      </c>
      <c r="I693" s="413" t="s">
        <v>2250</v>
      </c>
    </row>
    <row r="694" spans="1:9">
      <c r="A694" s="412">
        <v>693</v>
      </c>
      <c r="B694" s="413" t="s">
        <v>444</v>
      </c>
      <c r="C694" s="413" t="s">
        <v>2251</v>
      </c>
      <c r="E694" s="413" t="s">
        <v>4549</v>
      </c>
      <c r="F694" s="412" t="s">
        <v>2252</v>
      </c>
      <c r="G694" s="412" t="s">
        <v>2253</v>
      </c>
      <c r="H694" s="412">
        <v>34180</v>
      </c>
      <c r="I694" s="413" t="s">
        <v>2254</v>
      </c>
    </row>
    <row r="695" spans="1:9">
      <c r="A695" s="412">
        <v>694</v>
      </c>
      <c r="B695" s="413" t="s">
        <v>444</v>
      </c>
      <c r="C695" s="413" t="s">
        <v>2255</v>
      </c>
      <c r="D695" s="413" t="s">
        <v>4550</v>
      </c>
      <c r="F695" s="412" t="s">
        <v>2256</v>
      </c>
      <c r="G695" s="412" t="s">
        <v>2257</v>
      </c>
      <c r="H695" s="412">
        <v>34670</v>
      </c>
      <c r="I695" s="413" t="s">
        <v>467</v>
      </c>
    </row>
    <row r="696" spans="1:9">
      <c r="A696" s="412">
        <v>695</v>
      </c>
      <c r="B696" s="413" t="s">
        <v>442</v>
      </c>
      <c r="C696" s="413" t="s">
        <v>2258</v>
      </c>
      <c r="D696" s="413" t="s">
        <v>2259</v>
      </c>
      <c r="F696" s="412" t="s">
        <v>2260</v>
      </c>
      <c r="G696" s="412" t="s">
        <v>2261</v>
      </c>
      <c r="H696" s="412">
        <v>32110</v>
      </c>
      <c r="I696" s="413" t="s">
        <v>2262</v>
      </c>
    </row>
    <row r="697" spans="1:9">
      <c r="A697" s="412">
        <v>696</v>
      </c>
      <c r="B697" s="413" t="s">
        <v>444</v>
      </c>
      <c r="C697" s="413" t="s">
        <v>2263</v>
      </c>
      <c r="D697" s="413" t="s">
        <v>4550</v>
      </c>
      <c r="G697" s="412" t="s">
        <v>2264</v>
      </c>
      <c r="H697" s="412">
        <v>34670</v>
      </c>
      <c r="I697" s="413" t="s">
        <v>467</v>
      </c>
    </row>
    <row r="698" spans="1:9">
      <c r="A698" s="412">
        <v>697</v>
      </c>
      <c r="B698" s="413" t="s">
        <v>442</v>
      </c>
      <c r="C698" s="413" t="s">
        <v>2265</v>
      </c>
      <c r="D698" s="413" t="s">
        <v>2266</v>
      </c>
      <c r="G698" s="412" t="s">
        <v>2267</v>
      </c>
      <c r="H698" s="412">
        <v>34170</v>
      </c>
      <c r="I698" s="413" t="s">
        <v>567</v>
      </c>
    </row>
    <row r="699" spans="1:9">
      <c r="A699" s="412">
        <v>698</v>
      </c>
      <c r="B699" s="413" t="s">
        <v>444</v>
      </c>
      <c r="C699" s="413" t="s">
        <v>2268</v>
      </c>
      <c r="E699" s="413" t="s">
        <v>4551</v>
      </c>
    </row>
    <row r="700" spans="1:9">
      <c r="A700" s="412">
        <v>699</v>
      </c>
      <c r="B700" s="413" t="s">
        <v>444</v>
      </c>
      <c r="C700" s="413" t="s">
        <v>2269</v>
      </c>
      <c r="D700" s="413" t="s">
        <v>4552</v>
      </c>
      <c r="F700" s="412" t="s">
        <v>2270</v>
      </c>
      <c r="G700" s="412" t="s">
        <v>2271</v>
      </c>
      <c r="H700" s="412">
        <v>34660</v>
      </c>
      <c r="I700" s="413" t="s">
        <v>1375</v>
      </c>
    </row>
    <row r="701" spans="1:9">
      <c r="A701" s="412">
        <v>700</v>
      </c>
      <c r="B701" s="413" t="s">
        <v>444</v>
      </c>
      <c r="C701" s="413" t="s">
        <v>2272</v>
      </c>
      <c r="F701" s="412" t="s">
        <v>2273</v>
      </c>
      <c r="G701" s="412" t="s">
        <v>2274</v>
      </c>
      <c r="H701" s="412">
        <v>34740</v>
      </c>
      <c r="I701" s="413" t="s">
        <v>589</v>
      </c>
    </row>
    <row r="702" spans="1:9">
      <c r="A702" s="412">
        <v>701</v>
      </c>
      <c r="B702" s="413" t="s">
        <v>444</v>
      </c>
      <c r="C702" s="413" t="s">
        <v>2275</v>
      </c>
      <c r="D702" s="413" t="s">
        <v>4553</v>
      </c>
      <c r="F702" s="412" t="s">
        <v>2276</v>
      </c>
      <c r="H702" s="412">
        <v>34290</v>
      </c>
      <c r="I702" s="413" t="s">
        <v>2277</v>
      </c>
    </row>
    <row r="703" spans="1:9">
      <c r="A703" s="412">
        <v>702</v>
      </c>
      <c r="B703" s="413" t="s">
        <v>442</v>
      </c>
      <c r="C703" s="413" t="s">
        <v>2278</v>
      </c>
      <c r="E703" s="413" t="s">
        <v>2279</v>
      </c>
      <c r="F703" s="412" t="s">
        <v>2280</v>
      </c>
      <c r="G703" s="412" t="s">
        <v>2281</v>
      </c>
      <c r="H703" s="412">
        <v>34670</v>
      </c>
      <c r="I703" s="413" t="s">
        <v>467</v>
      </c>
    </row>
    <row r="704" spans="1:9">
      <c r="A704" s="412">
        <v>703</v>
      </c>
      <c r="B704" s="413" t="s">
        <v>442</v>
      </c>
      <c r="C704" s="413" t="s">
        <v>2282</v>
      </c>
      <c r="G704" s="412" t="s">
        <v>2283</v>
      </c>
      <c r="H704" s="412">
        <v>34670</v>
      </c>
      <c r="I704" s="413" t="s">
        <v>464</v>
      </c>
    </row>
    <row r="705" spans="1:9">
      <c r="A705" s="412">
        <v>704</v>
      </c>
      <c r="B705" s="413" t="s">
        <v>442</v>
      </c>
      <c r="C705" s="413" t="s">
        <v>2284</v>
      </c>
      <c r="D705" s="413" t="s">
        <v>4554</v>
      </c>
      <c r="F705" s="412" t="s">
        <v>2285</v>
      </c>
      <c r="G705" s="412" t="s">
        <v>2286</v>
      </c>
      <c r="H705" s="412">
        <v>34670</v>
      </c>
      <c r="I705" s="413" t="s">
        <v>467</v>
      </c>
    </row>
    <row r="706" spans="1:9">
      <c r="A706" s="412">
        <v>705</v>
      </c>
      <c r="B706" s="413" t="s">
        <v>444</v>
      </c>
      <c r="C706" s="413" t="s">
        <v>2287</v>
      </c>
      <c r="D706" s="413" t="s">
        <v>4555</v>
      </c>
      <c r="F706" s="412" t="s">
        <v>2288</v>
      </c>
      <c r="G706" s="412" t="s">
        <v>2289</v>
      </c>
      <c r="H706" s="412">
        <v>34980</v>
      </c>
      <c r="I706" s="413" t="s">
        <v>733</v>
      </c>
    </row>
    <row r="707" spans="1:9">
      <c r="A707" s="412">
        <v>706</v>
      </c>
      <c r="B707" s="413" t="s">
        <v>442</v>
      </c>
      <c r="C707" s="413" t="s">
        <v>2290</v>
      </c>
      <c r="D707" s="413" t="s">
        <v>4556</v>
      </c>
      <c r="F707" s="412" t="s">
        <v>2291</v>
      </c>
      <c r="G707" s="412" t="s">
        <v>2292</v>
      </c>
      <c r="H707" s="412">
        <v>34670</v>
      </c>
      <c r="I707" s="413" t="s">
        <v>639</v>
      </c>
    </row>
    <row r="708" spans="1:9">
      <c r="A708" s="412">
        <v>707</v>
      </c>
      <c r="B708" s="413" t="s">
        <v>442</v>
      </c>
      <c r="C708" s="413" t="s">
        <v>2293</v>
      </c>
      <c r="D708" s="413" t="s">
        <v>4557</v>
      </c>
      <c r="H708" s="412">
        <v>34130</v>
      </c>
      <c r="I708" s="413" t="s">
        <v>451</v>
      </c>
    </row>
    <row r="709" spans="1:9">
      <c r="A709" s="412">
        <v>708</v>
      </c>
      <c r="B709" s="413" t="s">
        <v>442</v>
      </c>
      <c r="C709" s="413" t="s">
        <v>2294</v>
      </c>
      <c r="D709" s="413" t="s">
        <v>4558</v>
      </c>
      <c r="E709" s="413" t="s">
        <v>4559</v>
      </c>
      <c r="F709" s="412" t="s">
        <v>2295</v>
      </c>
      <c r="H709" s="412">
        <v>34130</v>
      </c>
      <c r="I709" s="413" t="s">
        <v>451</v>
      </c>
    </row>
    <row r="710" spans="1:9">
      <c r="A710" s="412">
        <v>709</v>
      </c>
      <c r="B710" s="413" t="s">
        <v>442</v>
      </c>
      <c r="C710" s="413" t="s">
        <v>2296</v>
      </c>
      <c r="D710" s="413" t="s">
        <v>4560</v>
      </c>
    </row>
    <row r="711" spans="1:9">
      <c r="A711" s="412">
        <v>710</v>
      </c>
      <c r="B711" s="413" t="s">
        <v>444</v>
      </c>
      <c r="C711" s="413" t="s">
        <v>2297</v>
      </c>
      <c r="D711" s="413" t="s">
        <v>4561</v>
      </c>
      <c r="F711" s="412" t="s">
        <v>2298</v>
      </c>
      <c r="G711" s="412" t="s">
        <v>2299</v>
      </c>
      <c r="H711" s="412">
        <v>34820</v>
      </c>
      <c r="I711" s="413" t="s">
        <v>913</v>
      </c>
    </row>
    <row r="712" spans="1:9">
      <c r="A712" s="412">
        <v>711</v>
      </c>
      <c r="B712" s="413" t="s">
        <v>444</v>
      </c>
      <c r="C712" s="413" t="s">
        <v>2300</v>
      </c>
      <c r="G712" s="412" t="s">
        <v>2301</v>
      </c>
      <c r="H712" s="412">
        <v>34000</v>
      </c>
      <c r="I712" s="413" t="s">
        <v>448</v>
      </c>
    </row>
    <row r="713" spans="1:9">
      <c r="A713" s="412">
        <v>712</v>
      </c>
      <c r="B713" s="413" t="s">
        <v>444</v>
      </c>
      <c r="C713" s="413" t="s">
        <v>2302</v>
      </c>
      <c r="E713" s="413" t="s">
        <v>4562</v>
      </c>
      <c r="F713" s="412" t="s">
        <v>2303</v>
      </c>
      <c r="G713" s="412" t="s">
        <v>2304</v>
      </c>
      <c r="H713" s="412">
        <v>34670</v>
      </c>
      <c r="I713" s="413" t="s">
        <v>467</v>
      </c>
    </row>
    <row r="714" spans="1:9">
      <c r="A714" s="412">
        <v>713</v>
      </c>
      <c r="B714" s="413" t="s">
        <v>444</v>
      </c>
      <c r="C714" s="413" t="s">
        <v>2305</v>
      </c>
      <c r="D714" s="413" t="s">
        <v>4562</v>
      </c>
      <c r="G714" s="412" t="s">
        <v>2306</v>
      </c>
      <c r="H714" s="412">
        <v>34670</v>
      </c>
      <c r="I714" s="413" t="s">
        <v>467</v>
      </c>
    </row>
    <row r="715" spans="1:9">
      <c r="A715" s="412">
        <v>714</v>
      </c>
      <c r="B715" s="413" t="s">
        <v>442</v>
      </c>
      <c r="C715" s="413" t="s">
        <v>2307</v>
      </c>
      <c r="D715" s="413" t="s">
        <v>4563</v>
      </c>
      <c r="F715" s="412" t="s">
        <v>2308</v>
      </c>
    </row>
    <row r="716" spans="1:9">
      <c r="A716" s="412">
        <v>715</v>
      </c>
      <c r="B716" s="413" t="s">
        <v>442</v>
      </c>
      <c r="C716" s="413" t="s">
        <v>2309</v>
      </c>
      <c r="D716" s="413" t="s">
        <v>2310</v>
      </c>
      <c r="F716" s="412" t="s">
        <v>2311</v>
      </c>
      <c r="G716" s="412" t="s">
        <v>2312</v>
      </c>
      <c r="H716" s="412">
        <v>34670</v>
      </c>
      <c r="I716" s="413" t="s">
        <v>467</v>
      </c>
    </row>
    <row r="717" spans="1:9">
      <c r="A717" s="412">
        <v>716</v>
      </c>
      <c r="B717" s="413" t="s">
        <v>442</v>
      </c>
      <c r="C717" s="413" t="s">
        <v>2313</v>
      </c>
      <c r="E717" s="413" t="s">
        <v>4564</v>
      </c>
    </row>
    <row r="718" spans="1:9">
      <c r="A718" s="412">
        <v>717</v>
      </c>
      <c r="B718" s="413" t="s">
        <v>442</v>
      </c>
      <c r="C718" s="413" t="s">
        <v>2314</v>
      </c>
      <c r="D718" s="413" t="s">
        <v>2315</v>
      </c>
      <c r="G718" s="412" t="s">
        <v>2316</v>
      </c>
      <c r="H718" s="412">
        <v>34130</v>
      </c>
      <c r="I718" s="413" t="s">
        <v>476</v>
      </c>
    </row>
    <row r="719" spans="1:9">
      <c r="A719" s="412">
        <v>718</v>
      </c>
      <c r="B719" s="413" t="s">
        <v>444</v>
      </c>
      <c r="C719" s="413" t="s">
        <v>2317</v>
      </c>
      <c r="D719" s="413" t="s">
        <v>4565</v>
      </c>
      <c r="F719" s="412" t="s">
        <v>2318</v>
      </c>
      <c r="G719" s="412" t="s">
        <v>2319</v>
      </c>
      <c r="H719" s="412">
        <v>34160</v>
      </c>
      <c r="I719" s="413" t="s">
        <v>482</v>
      </c>
    </row>
    <row r="720" spans="1:9">
      <c r="A720" s="412">
        <v>719</v>
      </c>
      <c r="C720" s="413" t="s">
        <v>2320</v>
      </c>
      <c r="E720" s="413" t="s">
        <v>4566</v>
      </c>
    </row>
    <row r="721" spans="1:9">
      <c r="A721" s="412">
        <v>720</v>
      </c>
      <c r="B721" s="413" t="s">
        <v>442</v>
      </c>
      <c r="C721" s="413" t="s">
        <v>2321</v>
      </c>
      <c r="G721" s="412" t="s">
        <v>2322</v>
      </c>
      <c r="H721" s="412">
        <v>30310</v>
      </c>
      <c r="I721" s="413" t="s">
        <v>580</v>
      </c>
    </row>
    <row r="722" spans="1:9">
      <c r="A722" s="412">
        <v>721</v>
      </c>
      <c r="B722" s="413" t="s">
        <v>442</v>
      </c>
      <c r="C722" s="413" t="s">
        <v>2323</v>
      </c>
      <c r="H722" s="412">
        <v>34400</v>
      </c>
      <c r="I722" s="413" t="s">
        <v>538</v>
      </c>
    </row>
    <row r="723" spans="1:9">
      <c r="A723" s="412">
        <v>722</v>
      </c>
      <c r="B723" s="413" t="s">
        <v>444</v>
      </c>
      <c r="C723" s="413" t="s">
        <v>2324</v>
      </c>
      <c r="D723" s="413" t="s">
        <v>4567</v>
      </c>
      <c r="G723" s="412" t="s">
        <v>2325</v>
      </c>
      <c r="H723" s="412">
        <v>34160</v>
      </c>
      <c r="I723" s="413" t="s">
        <v>2326</v>
      </c>
    </row>
    <row r="724" spans="1:9">
      <c r="A724" s="412">
        <v>723</v>
      </c>
      <c r="B724" s="413" t="s">
        <v>444</v>
      </c>
      <c r="C724" s="413" t="s">
        <v>2327</v>
      </c>
      <c r="F724" s="412" t="s">
        <v>2328</v>
      </c>
      <c r="G724" s="412" t="s">
        <v>2329</v>
      </c>
      <c r="H724" s="412">
        <v>34790</v>
      </c>
      <c r="I724" s="413" t="s">
        <v>615</v>
      </c>
    </row>
    <row r="725" spans="1:9">
      <c r="A725" s="412">
        <v>724</v>
      </c>
      <c r="B725" s="413" t="s">
        <v>442</v>
      </c>
      <c r="C725" s="413" t="s">
        <v>2330</v>
      </c>
      <c r="D725" s="413" t="s">
        <v>4568</v>
      </c>
      <c r="F725" s="412" t="s">
        <v>2331</v>
      </c>
      <c r="G725" s="412" t="s">
        <v>2332</v>
      </c>
      <c r="H725" s="412">
        <v>34130</v>
      </c>
      <c r="I725" s="413" t="s">
        <v>778</v>
      </c>
    </row>
    <row r="726" spans="1:9">
      <c r="A726" s="412">
        <v>725</v>
      </c>
      <c r="B726" s="413" t="s">
        <v>442</v>
      </c>
      <c r="C726" s="413" t="s">
        <v>2333</v>
      </c>
      <c r="G726" s="412" t="s">
        <v>2334</v>
      </c>
      <c r="H726" s="412">
        <v>34670</v>
      </c>
      <c r="I726" s="413" t="s">
        <v>464</v>
      </c>
    </row>
    <row r="727" spans="1:9">
      <c r="A727" s="412">
        <v>726</v>
      </c>
      <c r="B727" s="413" t="s">
        <v>442</v>
      </c>
      <c r="C727" s="413" t="s">
        <v>2335</v>
      </c>
      <c r="E727" s="413" t="s">
        <v>2336</v>
      </c>
      <c r="F727" s="412" t="s">
        <v>533</v>
      </c>
      <c r="G727" s="412" t="s">
        <v>2337</v>
      </c>
      <c r="H727" s="412">
        <v>34670</v>
      </c>
      <c r="I727" s="413" t="s">
        <v>464</v>
      </c>
    </row>
    <row r="728" spans="1:9">
      <c r="A728" s="412">
        <v>727</v>
      </c>
      <c r="B728" s="413" t="s">
        <v>444</v>
      </c>
      <c r="C728" s="413" t="s">
        <v>2338</v>
      </c>
      <c r="D728" s="413" t="s">
        <v>4569</v>
      </c>
      <c r="F728" s="412" t="s">
        <v>2339</v>
      </c>
      <c r="G728" s="412" t="s">
        <v>2340</v>
      </c>
      <c r="H728" s="412">
        <v>34400</v>
      </c>
      <c r="I728" s="413" t="s">
        <v>1917</v>
      </c>
    </row>
    <row r="729" spans="1:9">
      <c r="A729" s="412">
        <v>728</v>
      </c>
      <c r="B729" s="413" t="s">
        <v>442</v>
      </c>
      <c r="C729" s="413" t="s">
        <v>2338</v>
      </c>
      <c r="D729" s="413" t="s">
        <v>4570</v>
      </c>
      <c r="G729" s="412" t="s">
        <v>2341</v>
      </c>
      <c r="H729" s="412">
        <v>34470</v>
      </c>
      <c r="I729" s="413" t="s">
        <v>719</v>
      </c>
    </row>
    <row r="730" spans="1:9">
      <c r="A730" s="412">
        <v>729</v>
      </c>
      <c r="B730" s="413" t="s">
        <v>442</v>
      </c>
      <c r="C730" s="413" t="s">
        <v>2342</v>
      </c>
      <c r="D730" s="413" t="s">
        <v>4571</v>
      </c>
      <c r="H730" s="412">
        <v>34400</v>
      </c>
      <c r="I730" s="413" t="s">
        <v>495</v>
      </c>
    </row>
    <row r="731" spans="1:9">
      <c r="A731" s="412">
        <v>730</v>
      </c>
      <c r="B731" s="413" t="s">
        <v>442</v>
      </c>
      <c r="C731" s="413" t="s">
        <v>2343</v>
      </c>
      <c r="D731" s="413" t="s">
        <v>2344</v>
      </c>
      <c r="F731" s="412" t="s">
        <v>2345</v>
      </c>
      <c r="G731" s="412" t="s">
        <v>2346</v>
      </c>
      <c r="H731" s="412">
        <v>34160</v>
      </c>
      <c r="I731" s="413" t="s">
        <v>807</v>
      </c>
    </row>
    <row r="732" spans="1:9">
      <c r="A732" s="412">
        <v>731</v>
      </c>
      <c r="B732" s="413" t="s">
        <v>442</v>
      </c>
      <c r="C732" s="413" t="s">
        <v>2347</v>
      </c>
      <c r="D732" s="413" t="s">
        <v>4572</v>
      </c>
      <c r="G732" s="412" t="s">
        <v>2348</v>
      </c>
      <c r="H732" s="412">
        <v>34670</v>
      </c>
      <c r="I732" s="413" t="s">
        <v>464</v>
      </c>
    </row>
    <row r="733" spans="1:9">
      <c r="A733" s="412">
        <v>732</v>
      </c>
      <c r="B733" s="413" t="s">
        <v>444</v>
      </c>
      <c r="C733" s="413" t="s">
        <v>2347</v>
      </c>
      <c r="D733" s="413" t="s">
        <v>4573</v>
      </c>
      <c r="F733" s="412" t="s">
        <v>2349</v>
      </c>
      <c r="H733" s="412">
        <v>34000</v>
      </c>
      <c r="I733" s="413" t="s">
        <v>448</v>
      </c>
    </row>
    <row r="734" spans="1:9">
      <c r="A734" s="412">
        <v>733</v>
      </c>
      <c r="B734" s="413" t="s">
        <v>442</v>
      </c>
      <c r="C734" s="413" t="s">
        <v>2350</v>
      </c>
      <c r="D734" s="413" t="s">
        <v>4574</v>
      </c>
      <c r="F734" s="412" t="s">
        <v>2351</v>
      </c>
      <c r="G734" s="412" t="s">
        <v>2352</v>
      </c>
      <c r="H734" s="412">
        <v>34740</v>
      </c>
      <c r="I734" s="413" t="s">
        <v>589</v>
      </c>
    </row>
    <row r="735" spans="1:9">
      <c r="A735" s="412">
        <v>734</v>
      </c>
      <c r="B735" s="413" t="s">
        <v>442</v>
      </c>
      <c r="C735" s="413" t="s">
        <v>2353</v>
      </c>
      <c r="D735" s="413" t="s">
        <v>4575</v>
      </c>
      <c r="G735" s="412" t="s">
        <v>2354</v>
      </c>
      <c r="H735" s="412">
        <v>34970</v>
      </c>
      <c r="I735" s="413" t="s">
        <v>530</v>
      </c>
    </row>
    <row r="736" spans="1:9">
      <c r="A736" s="412">
        <v>735</v>
      </c>
      <c r="B736" s="413" t="s">
        <v>442</v>
      </c>
      <c r="C736" s="413" t="s">
        <v>2355</v>
      </c>
      <c r="D736" s="413" t="s">
        <v>4576</v>
      </c>
    </row>
    <row r="737" spans="1:9">
      <c r="A737" s="412">
        <v>736</v>
      </c>
      <c r="B737" s="413" t="s">
        <v>442</v>
      </c>
      <c r="C737" s="413" t="s">
        <v>2356</v>
      </c>
      <c r="D737" s="413" t="s">
        <v>4577</v>
      </c>
      <c r="H737" s="412">
        <v>34160</v>
      </c>
      <c r="I737" s="413" t="s">
        <v>986</v>
      </c>
    </row>
    <row r="738" spans="1:9">
      <c r="A738" s="412">
        <v>737</v>
      </c>
      <c r="B738" s="413" t="s">
        <v>442</v>
      </c>
      <c r="C738" s="413" t="s">
        <v>2357</v>
      </c>
      <c r="E738" s="413" t="s">
        <v>4578</v>
      </c>
      <c r="G738" s="412" t="s">
        <v>2358</v>
      </c>
      <c r="H738" s="412">
        <v>34160</v>
      </c>
      <c r="I738" s="413" t="s">
        <v>1157</v>
      </c>
    </row>
    <row r="739" spans="1:9">
      <c r="A739" s="412">
        <v>738</v>
      </c>
      <c r="B739" s="413" t="s">
        <v>442</v>
      </c>
      <c r="C739" s="413" t="s">
        <v>2359</v>
      </c>
      <c r="E739" s="413" t="s">
        <v>2360</v>
      </c>
      <c r="G739" s="412" t="s">
        <v>2361</v>
      </c>
      <c r="H739" s="412">
        <v>34160</v>
      </c>
      <c r="I739" s="413" t="s">
        <v>1157</v>
      </c>
    </row>
    <row r="740" spans="1:9">
      <c r="A740" s="412">
        <v>739</v>
      </c>
      <c r="B740" s="413" t="s">
        <v>442</v>
      </c>
      <c r="C740" s="413" t="s">
        <v>2362</v>
      </c>
      <c r="G740" s="412" t="s">
        <v>2363</v>
      </c>
      <c r="H740" s="412">
        <v>34160</v>
      </c>
      <c r="I740" s="413" t="s">
        <v>986</v>
      </c>
    </row>
    <row r="741" spans="1:9">
      <c r="A741" s="412">
        <v>740</v>
      </c>
      <c r="B741" s="413" t="s">
        <v>442</v>
      </c>
      <c r="C741" s="413" t="s">
        <v>2364</v>
      </c>
      <c r="D741" s="413" t="s">
        <v>4579</v>
      </c>
    </row>
    <row r="742" spans="1:9">
      <c r="A742" s="412">
        <v>741</v>
      </c>
      <c r="B742" s="413" t="s">
        <v>442</v>
      </c>
      <c r="C742" s="413" t="s">
        <v>2365</v>
      </c>
      <c r="D742" s="413" t="s">
        <v>4580</v>
      </c>
      <c r="F742" s="412" t="s">
        <v>2366</v>
      </c>
      <c r="H742" s="412">
        <v>34920</v>
      </c>
      <c r="I742" s="413" t="s">
        <v>501</v>
      </c>
    </row>
    <row r="743" spans="1:9">
      <c r="A743" s="412">
        <v>742</v>
      </c>
      <c r="B743" s="413" t="s">
        <v>442</v>
      </c>
      <c r="C743" s="413" t="s">
        <v>2367</v>
      </c>
      <c r="D743" s="413" t="s">
        <v>2368</v>
      </c>
      <c r="G743" s="412" t="s">
        <v>2369</v>
      </c>
      <c r="H743" s="412">
        <v>34160</v>
      </c>
      <c r="I743" s="413" t="s">
        <v>516</v>
      </c>
    </row>
    <row r="744" spans="1:9">
      <c r="A744" s="412">
        <v>743</v>
      </c>
      <c r="B744" s="413" t="s">
        <v>444</v>
      </c>
      <c r="C744" s="413" t="s">
        <v>2370</v>
      </c>
      <c r="D744" s="413" t="s">
        <v>4581</v>
      </c>
      <c r="G744" s="412" t="s">
        <v>2371</v>
      </c>
      <c r="H744" s="412">
        <v>34920</v>
      </c>
      <c r="I744" s="413" t="s">
        <v>501</v>
      </c>
    </row>
    <row r="745" spans="1:9">
      <c r="A745" s="412">
        <v>744</v>
      </c>
      <c r="B745" s="413" t="s">
        <v>442</v>
      </c>
      <c r="C745" s="413" t="s">
        <v>2372</v>
      </c>
      <c r="D745" s="413" t="s">
        <v>4582</v>
      </c>
      <c r="F745" s="412" t="s">
        <v>2373</v>
      </c>
      <c r="G745" s="412" t="s">
        <v>2374</v>
      </c>
      <c r="H745" s="412">
        <v>34770</v>
      </c>
      <c r="I745" s="413" t="s">
        <v>2375</v>
      </c>
    </row>
    <row r="746" spans="1:9">
      <c r="A746" s="412">
        <v>745</v>
      </c>
      <c r="B746" s="413" t="s">
        <v>442</v>
      </c>
      <c r="C746" s="413" t="s">
        <v>2376</v>
      </c>
      <c r="G746" s="412" t="s">
        <v>2377</v>
      </c>
      <c r="H746" s="412">
        <v>34000</v>
      </c>
      <c r="I746" s="413" t="s">
        <v>448</v>
      </c>
    </row>
    <row r="747" spans="1:9">
      <c r="A747" s="412">
        <v>746</v>
      </c>
      <c r="B747" s="413" t="s">
        <v>442</v>
      </c>
      <c r="C747" s="413" t="s">
        <v>2378</v>
      </c>
      <c r="D747" s="413" t="s">
        <v>2379</v>
      </c>
      <c r="F747" s="412" t="s">
        <v>2380</v>
      </c>
      <c r="G747" s="412" t="s">
        <v>2381</v>
      </c>
      <c r="H747" s="412">
        <v>34670</v>
      </c>
      <c r="I747" s="413" t="s">
        <v>464</v>
      </c>
    </row>
    <row r="748" spans="1:9">
      <c r="A748" s="412">
        <v>747</v>
      </c>
      <c r="B748" s="413" t="s">
        <v>444</v>
      </c>
      <c r="C748" s="413" t="s">
        <v>2382</v>
      </c>
    </row>
    <row r="749" spans="1:9">
      <c r="A749" s="412">
        <v>748</v>
      </c>
      <c r="B749" s="413" t="s">
        <v>442</v>
      </c>
      <c r="C749" s="413" t="s">
        <v>2383</v>
      </c>
      <c r="D749" s="413" t="s">
        <v>4583</v>
      </c>
      <c r="G749" s="412" t="s">
        <v>2384</v>
      </c>
      <c r="H749" s="412">
        <v>34590</v>
      </c>
      <c r="I749" s="413" t="s">
        <v>1225</v>
      </c>
    </row>
    <row r="750" spans="1:9">
      <c r="A750" s="412">
        <v>749</v>
      </c>
      <c r="B750" s="413" t="s">
        <v>442</v>
      </c>
      <c r="C750" s="413" t="s">
        <v>2385</v>
      </c>
      <c r="D750" s="413" t="s">
        <v>4584</v>
      </c>
      <c r="F750" s="412" t="s">
        <v>2386</v>
      </c>
      <c r="G750" s="412" t="s">
        <v>2387</v>
      </c>
      <c r="H750" s="412">
        <v>34380</v>
      </c>
      <c r="I750" s="413" t="s">
        <v>2388</v>
      </c>
    </row>
    <row r="751" spans="1:9">
      <c r="A751" s="412">
        <v>750</v>
      </c>
      <c r="B751" s="413" t="s">
        <v>444</v>
      </c>
      <c r="C751" s="413" t="s">
        <v>2389</v>
      </c>
      <c r="D751" s="413" t="s">
        <v>2390</v>
      </c>
      <c r="F751" s="412" t="s">
        <v>2391</v>
      </c>
      <c r="G751" s="412" t="s">
        <v>2392</v>
      </c>
      <c r="H751" s="412">
        <v>34670</v>
      </c>
      <c r="I751" s="413" t="s">
        <v>464</v>
      </c>
    </row>
    <row r="752" spans="1:9">
      <c r="A752" s="412">
        <v>751</v>
      </c>
      <c r="C752" s="413" t="s">
        <v>2393</v>
      </c>
      <c r="D752" s="413" t="s">
        <v>4585</v>
      </c>
      <c r="G752" s="412" t="s">
        <v>2394</v>
      </c>
      <c r="H752" s="412">
        <v>34670</v>
      </c>
      <c r="I752" s="413" t="s">
        <v>639</v>
      </c>
    </row>
    <row r="753" spans="1:9">
      <c r="A753" s="412">
        <v>752</v>
      </c>
      <c r="B753" s="413" t="s">
        <v>1839</v>
      </c>
      <c r="C753" s="413" t="s">
        <v>2395</v>
      </c>
      <c r="D753" s="413" t="s">
        <v>4586</v>
      </c>
      <c r="G753" s="412" t="s">
        <v>2396</v>
      </c>
      <c r="H753" s="412">
        <v>34000</v>
      </c>
      <c r="I753" s="413" t="s">
        <v>448</v>
      </c>
    </row>
    <row r="754" spans="1:9">
      <c r="A754" s="412">
        <v>753</v>
      </c>
      <c r="B754" s="413" t="s">
        <v>442</v>
      </c>
      <c r="C754" s="413" t="s">
        <v>2397</v>
      </c>
      <c r="D754" s="413" t="s">
        <v>4587</v>
      </c>
    </row>
    <row r="755" spans="1:9">
      <c r="A755" s="412">
        <v>754</v>
      </c>
      <c r="B755" s="413" t="s">
        <v>444</v>
      </c>
      <c r="C755" s="413" t="s">
        <v>2398</v>
      </c>
      <c r="D755" s="413" t="s">
        <v>4588</v>
      </c>
    </row>
    <row r="756" spans="1:9">
      <c r="A756" s="412">
        <v>755</v>
      </c>
      <c r="B756" s="413" t="s">
        <v>442</v>
      </c>
      <c r="C756" s="413" t="s">
        <v>2399</v>
      </c>
      <c r="D756" s="413" t="s">
        <v>4588</v>
      </c>
    </row>
    <row r="757" spans="1:9">
      <c r="A757" s="412">
        <v>756</v>
      </c>
      <c r="B757" s="413" t="s">
        <v>442</v>
      </c>
      <c r="C757" s="413" t="s">
        <v>2400</v>
      </c>
      <c r="D757" s="413" t="s">
        <v>4589</v>
      </c>
      <c r="F757" s="412" t="s">
        <v>2401</v>
      </c>
      <c r="G757" s="412" t="s">
        <v>2402</v>
      </c>
      <c r="H757" s="412">
        <v>34130</v>
      </c>
      <c r="I757" s="413" t="s">
        <v>1769</v>
      </c>
    </row>
    <row r="758" spans="1:9">
      <c r="A758" s="412">
        <v>757</v>
      </c>
      <c r="B758" s="413" t="s">
        <v>442</v>
      </c>
      <c r="C758" s="413" t="s">
        <v>2403</v>
      </c>
      <c r="D758" s="413" t="s">
        <v>2404</v>
      </c>
    </row>
    <row r="759" spans="1:9">
      <c r="A759" s="412">
        <v>758</v>
      </c>
      <c r="B759" s="413" t="s">
        <v>442</v>
      </c>
      <c r="C759" s="413" t="s">
        <v>2405</v>
      </c>
      <c r="D759" s="413" t="s">
        <v>2406</v>
      </c>
    </row>
    <row r="760" spans="1:9">
      <c r="A760" s="412">
        <v>759</v>
      </c>
      <c r="B760" s="413" t="s">
        <v>442</v>
      </c>
      <c r="C760" s="413" t="s">
        <v>2407</v>
      </c>
      <c r="E760" s="413" t="s">
        <v>2408</v>
      </c>
      <c r="F760" s="412" t="s">
        <v>533</v>
      </c>
      <c r="G760" s="412" t="s">
        <v>2409</v>
      </c>
      <c r="H760" s="412">
        <v>34670</v>
      </c>
      <c r="I760" s="413" t="s">
        <v>467</v>
      </c>
    </row>
    <row r="761" spans="1:9">
      <c r="A761" s="412">
        <v>760</v>
      </c>
      <c r="B761" s="413" t="s">
        <v>444</v>
      </c>
      <c r="C761" s="413" t="s">
        <v>2410</v>
      </c>
      <c r="D761" s="413" t="s">
        <v>4590</v>
      </c>
      <c r="F761" s="412" t="s">
        <v>2411</v>
      </c>
      <c r="G761" s="412" t="s">
        <v>2412</v>
      </c>
      <c r="H761" s="412">
        <v>34160</v>
      </c>
      <c r="I761" s="413" t="s">
        <v>552</v>
      </c>
    </row>
    <row r="762" spans="1:9">
      <c r="A762" s="412">
        <v>761</v>
      </c>
      <c r="B762" s="413" t="s">
        <v>444</v>
      </c>
      <c r="C762" s="413" t="s">
        <v>2413</v>
      </c>
      <c r="D762" s="413" t="s">
        <v>4291</v>
      </c>
      <c r="F762" s="412" t="s">
        <v>2414</v>
      </c>
      <c r="G762" s="412" t="s">
        <v>2415</v>
      </c>
      <c r="I762" s="413" t="s">
        <v>1586</v>
      </c>
    </row>
    <row r="763" spans="1:9">
      <c r="A763" s="412">
        <v>762</v>
      </c>
      <c r="B763" s="413" t="s">
        <v>442</v>
      </c>
      <c r="C763" s="413" t="s">
        <v>2416</v>
      </c>
      <c r="D763" s="413" t="s">
        <v>4589</v>
      </c>
      <c r="F763" s="412" t="s">
        <v>2401</v>
      </c>
      <c r="G763" s="412" t="s">
        <v>2417</v>
      </c>
      <c r="H763" s="412">
        <v>34160</v>
      </c>
      <c r="I763" s="413" t="s">
        <v>1769</v>
      </c>
    </row>
    <row r="764" spans="1:9">
      <c r="A764" s="412">
        <v>763</v>
      </c>
      <c r="B764" s="413" t="s">
        <v>442</v>
      </c>
      <c r="C764" s="413" t="s">
        <v>2418</v>
      </c>
      <c r="D764" s="413" t="s">
        <v>4591</v>
      </c>
      <c r="F764" s="412" t="s">
        <v>2419</v>
      </c>
      <c r="G764" s="412" t="s">
        <v>2420</v>
      </c>
      <c r="H764" s="412">
        <v>34740</v>
      </c>
      <c r="I764" s="413" t="s">
        <v>589</v>
      </c>
    </row>
    <row r="765" spans="1:9">
      <c r="A765" s="412">
        <v>764</v>
      </c>
      <c r="B765" s="413" t="s">
        <v>442</v>
      </c>
      <c r="C765" s="413" t="s">
        <v>2418</v>
      </c>
      <c r="D765" s="413" t="s">
        <v>4591</v>
      </c>
    </row>
    <row r="766" spans="1:9">
      <c r="A766" s="412">
        <v>765</v>
      </c>
      <c r="B766" s="413" t="s">
        <v>444</v>
      </c>
      <c r="C766" s="413" t="s">
        <v>2421</v>
      </c>
      <c r="D766" s="413" t="s">
        <v>4592</v>
      </c>
      <c r="G766" s="412" t="s">
        <v>2422</v>
      </c>
      <c r="H766" s="412">
        <v>34680</v>
      </c>
      <c r="I766" s="413" t="s">
        <v>2423</v>
      </c>
    </row>
    <row r="767" spans="1:9">
      <c r="A767" s="412">
        <v>766</v>
      </c>
      <c r="B767" s="413" t="s">
        <v>442</v>
      </c>
      <c r="C767" s="413" t="s">
        <v>2424</v>
      </c>
      <c r="E767" s="413" t="s">
        <v>4593</v>
      </c>
    </row>
    <row r="768" spans="1:9">
      <c r="A768" s="412">
        <v>767</v>
      </c>
      <c r="B768" s="413" t="s">
        <v>444</v>
      </c>
      <c r="C768" s="413" t="s">
        <v>2425</v>
      </c>
      <c r="D768" s="413" t="s">
        <v>2426</v>
      </c>
      <c r="F768" s="412" t="s">
        <v>2427</v>
      </c>
      <c r="G768" s="412" t="s">
        <v>2428</v>
      </c>
      <c r="H768" s="412">
        <v>34670</v>
      </c>
      <c r="I768" s="413" t="s">
        <v>467</v>
      </c>
    </row>
    <row r="769" spans="1:9">
      <c r="A769" s="412">
        <v>768</v>
      </c>
      <c r="B769" s="413" t="s">
        <v>442</v>
      </c>
      <c r="C769" s="413" t="s">
        <v>2429</v>
      </c>
      <c r="D769" s="413" t="s">
        <v>4594</v>
      </c>
      <c r="F769" s="412" t="s">
        <v>2430</v>
      </c>
    </row>
    <row r="770" spans="1:9">
      <c r="A770" s="412">
        <v>769</v>
      </c>
      <c r="B770" s="413" t="s">
        <v>442</v>
      </c>
      <c r="C770" s="413" t="s">
        <v>2431</v>
      </c>
      <c r="D770" s="413" t="s">
        <v>4595</v>
      </c>
      <c r="F770" s="412" t="s">
        <v>2432</v>
      </c>
      <c r="I770" s="413" t="s">
        <v>2433</v>
      </c>
    </row>
    <row r="771" spans="1:9">
      <c r="A771" s="412">
        <v>770</v>
      </c>
      <c r="B771" s="413" t="s">
        <v>444</v>
      </c>
      <c r="C771" s="413" t="s">
        <v>2434</v>
      </c>
      <c r="D771" s="413" t="s">
        <v>4596</v>
      </c>
      <c r="G771" s="412" t="s">
        <v>2435</v>
      </c>
      <c r="H771" s="412">
        <v>34440</v>
      </c>
      <c r="I771" s="413" t="s">
        <v>526</v>
      </c>
    </row>
    <row r="772" spans="1:9">
      <c r="A772" s="412">
        <v>771</v>
      </c>
      <c r="B772" s="413" t="s">
        <v>442</v>
      </c>
      <c r="C772" s="413" t="s">
        <v>2436</v>
      </c>
      <c r="E772" s="413" t="s">
        <v>4597</v>
      </c>
      <c r="G772" s="412" t="s">
        <v>2437</v>
      </c>
      <c r="H772" s="412">
        <v>34400</v>
      </c>
      <c r="I772" s="413" t="s">
        <v>495</v>
      </c>
    </row>
    <row r="773" spans="1:9">
      <c r="A773" s="412">
        <v>772</v>
      </c>
      <c r="B773" s="413" t="s">
        <v>444</v>
      </c>
      <c r="C773" s="413" t="s">
        <v>2438</v>
      </c>
      <c r="G773" s="412" t="s">
        <v>2439</v>
      </c>
      <c r="H773" s="412">
        <v>34160</v>
      </c>
      <c r="I773" s="413" t="s">
        <v>516</v>
      </c>
    </row>
    <row r="774" spans="1:9">
      <c r="A774" s="412">
        <v>773</v>
      </c>
      <c r="B774" s="413" t="s">
        <v>442</v>
      </c>
      <c r="C774" s="413" t="s">
        <v>2440</v>
      </c>
      <c r="G774" s="412" t="s">
        <v>2441</v>
      </c>
      <c r="H774" s="412">
        <v>34670</v>
      </c>
      <c r="I774" s="413" t="s">
        <v>467</v>
      </c>
    </row>
    <row r="775" spans="1:9">
      <c r="A775" s="412">
        <v>774</v>
      </c>
      <c r="B775" s="413" t="s">
        <v>442</v>
      </c>
      <c r="C775" s="413" t="s">
        <v>2442</v>
      </c>
      <c r="D775" s="413" t="s">
        <v>2443</v>
      </c>
      <c r="E775" s="413" t="s">
        <v>2444</v>
      </c>
      <c r="F775" s="412" t="s">
        <v>2445</v>
      </c>
      <c r="G775" s="412" t="s">
        <v>2446</v>
      </c>
      <c r="H775" s="412">
        <v>34830</v>
      </c>
      <c r="I775" s="413" t="s">
        <v>624</v>
      </c>
    </row>
    <row r="776" spans="1:9">
      <c r="A776" s="412">
        <v>775</v>
      </c>
      <c r="B776" s="413" t="s">
        <v>442</v>
      </c>
      <c r="C776" s="413" t="s">
        <v>2447</v>
      </c>
      <c r="G776" s="412" t="s">
        <v>2448</v>
      </c>
      <c r="H776" s="412">
        <v>34670</v>
      </c>
      <c r="I776" s="413" t="s">
        <v>467</v>
      </c>
    </row>
    <row r="777" spans="1:9">
      <c r="A777" s="412">
        <v>776</v>
      </c>
      <c r="B777" s="413" t="s">
        <v>442</v>
      </c>
      <c r="C777" s="413" t="s">
        <v>2449</v>
      </c>
      <c r="E777" s="413" t="s">
        <v>2450</v>
      </c>
      <c r="F777" s="412" t="s">
        <v>2451</v>
      </c>
      <c r="G777" s="412" t="s">
        <v>2452</v>
      </c>
      <c r="H777" s="412">
        <v>34160</v>
      </c>
      <c r="I777" s="413" t="s">
        <v>678</v>
      </c>
    </row>
    <row r="778" spans="1:9">
      <c r="A778" s="412">
        <v>777</v>
      </c>
      <c r="B778" s="413" t="s">
        <v>442</v>
      </c>
      <c r="C778" s="413" t="s">
        <v>2453</v>
      </c>
      <c r="E778" s="413" t="s">
        <v>2454</v>
      </c>
      <c r="G778" s="412" t="s">
        <v>2455</v>
      </c>
      <c r="H778" s="412">
        <v>34670</v>
      </c>
      <c r="I778" s="413" t="s">
        <v>467</v>
      </c>
    </row>
    <row r="779" spans="1:9">
      <c r="A779" s="412">
        <v>778</v>
      </c>
      <c r="B779" s="413" t="s">
        <v>442</v>
      </c>
      <c r="C779" s="413" t="s">
        <v>2456</v>
      </c>
      <c r="D779" s="413" t="s">
        <v>4598</v>
      </c>
      <c r="F779" s="412" t="s">
        <v>2457</v>
      </c>
      <c r="G779" s="412" t="s">
        <v>2458</v>
      </c>
      <c r="H779" s="412">
        <v>34920</v>
      </c>
      <c r="I779" s="413" t="s">
        <v>501</v>
      </c>
    </row>
    <row r="780" spans="1:9">
      <c r="A780" s="412">
        <v>779</v>
      </c>
      <c r="B780" s="413" t="s">
        <v>442</v>
      </c>
      <c r="C780" s="413" t="s">
        <v>2459</v>
      </c>
      <c r="D780" s="413" t="s">
        <v>4599</v>
      </c>
      <c r="F780" s="412" t="s">
        <v>2460</v>
      </c>
    </row>
    <row r="781" spans="1:9">
      <c r="A781" s="412">
        <v>780</v>
      </c>
      <c r="B781" s="413" t="s">
        <v>444</v>
      </c>
      <c r="C781" s="413" t="s">
        <v>2461</v>
      </c>
      <c r="G781" s="412" t="s">
        <v>856</v>
      </c>
      <c r="H781" s="412">
        <v>34160</v>
      </c>
      <c r="I781" s="413" t="s">
        <v>552</v>
      </c>
    </row>
    <row r="782" spans="1:9">
      <c r="A782" s="412">
        <v>781</v>
      </c>
      <c r="B782" s="413" t="s">
        <v>442</v>
      </c>
      <c r="C782" s="413" t="s">
        <v>2462</v>
      </c>
      <c r="G782" s="412" t="s">
        <v>2463</v>
      </c>
      <c r="H782" s="412">
        <v>34160</v>
      </c>
      <c r="I782" s="413" t="s">
        <v>2464</v>
      </c>
    </row>
    <row r="783" spans="1:9">
      <c r="A783" s="412">
        <v>782</v>
      </c>
      <c r="B783" s="413" t="s">
        <v>442</v>
      </c>
      <c r="C783" s="413" t="s">
        <v>2465</v>
      </c>
      <c r="D783" s="413" t="s">
        <v>4600</v>
      </c>
      <c r="F783" s="412" t="s">
        <v>2466</v>
      </c>
      <c r="G783" s="412" t="s">
        <v>2467</v>
      </c>
      <c r="H783" s="412">
        <v>30250</v>
      </c>
      <c r="I783" s="413" t="s">
        <v>2167</v>
      </c>
    </row>
    <row r="784" spans="1:9">
      <c r="A784" s="412">
        <v>783</v>
      </c>
      <c r="B784" s="413" t="s">
        <v>442</v>
      </c>
      <c r="C784" s="413" t="s">
        <v>2468</v>
      </c>
      <c r="D784" s="413" t="s">
        <v>4601</v>
      </c>
      <c r="G784" s="412" t="s">
        <v>2469</v>
      </c>
      <c r="H784" s="412">
        <v>30660</v>
      </c>
      <c r="I784" s="413" t="s">
        <v>2470</v>
      </c>
    </row>
    <row r="785" spans="1:9">
      <c r="A785" s="412">
        <v>784</v>
      </c>
      <c r="B785" s="413" t="s">
        <v>442</v>
      </c>
      <c r="C785" s="413" t="s">
        <v>2471</v>
      </c>
      <c r="D785" s="413" t="s">
        <v>4602</v>
      </c>
      <c r="F785" s="412" t="s">
        <v>2472</v>
      </c>
      <c r="G785" s="412" t="s">
        <v>2473</v>
      </c>
      <c r="H785" s="412">
        <v>34160</v>
      </c>
      <c r="I785" s="413" t="s">
        <v>986</v>
      </c>
    </row>
    <row r="786" spans="1:9">
      <c r="A786" s="412">
        <v>785</v>
      </c>
      <c r="B786" s="413" t="s">
        <v>442</v>
      </c>
      <c r="C786" s="413" t="s">
        <v>2474</v>
      </c>
      <c r="G786" s="412" t="s">
        <v>2475</v>
      </c>
      <c r="H786" s="412">
        <v>34400</v>
      </c>
      <c r="I786" s="413" t="s">
        <v>707</v>
      </c>
    </row>
    <row r="787" spans="1:9">
      <c r="A787" s="412">
        <v>786</v>
      </c>
      <c r="B787" s="413" t="s">
        <v>444</v>
      </c>
      <c r="C787" s="413" t="s">
        <v>2476</v>
      </c>
      <c r="D787" s="413" t="s">
        <v>4603</v>
      </c>
      <c r="G787" s="412" t="s">
        <v>2477</v>
      </c>
      <c r="H787" s="412">
        <v>34800</v>
      </c>
      <c r="I787" s="413" t="s">
        <v>2478</v>
      </c>
    </row>
    <row r="788" spans="1:9">
      <c r="A788" s="412">
        <v>787</v>
      </c>
      <c r="B788" s="413" t="s">
        <v>673</v>
      </c>
      <c r="C788" s="413" t="s">
        <v>2479</v>
      </c>
      <c r="D788" s="413" t="s">
        <v>4604</v>
      </c>
    </row>
    <row r="789" spans="1:9">
      <c r="A789" s="412">
        <v>788</v>
      </c>
      <c r="B789" s="413" t="s">
        <v>442</v>
      </c>
      <c r="C789" s="413" t="s">
        <v>2480</v>
      </c>
      <c r="D789" s="413" t="s">
        <v>4605</v>
      </c>
      <c r="E789" s="413" t="s">
        <v>4606</v>
      </c>
    </row>
    <row r="790" spans="1:9">
      <c r="A790" s="412">
        <v>789</v>
      </c>
      <c r="B790" s="413" t="s">
        <v>442</v>
      </c>
      <c r="C790" s="413" t="s">
        <v>2481</v>
      </c>
      <c r="E790" s="413" t="s">
        <v>2482</v>
      </c>
      <c r="G790" s="412" t="s">
        <v>2483</v>
      </c>
      <c r="H790" s="412">
        <v>34130</v>
      </c>
      <c r="I790" s="413" t="s">
        <v>520</v>
      </c>
    </row>
    <row r="791" spans="1:9">
      <c r="A791" s="412">
        <v>790</v>
      </c>
      <c r="B791" s="413" t="s">
        <v>442</v>
      </c>
      <c r="C791" s="413" t="s">
        <v>2484</v>
      </c>
      <c r="D791" s="413" t="s">
        <v>2485</v>
      </c>
      <c r="E791" s="413" t="s">
        <v>2486</v>
      </c>
      <c r="G791" s="412" t="s">
        <v>2487</v>
      </c>
      <c r="H791" s="412">
        <v>34670</v>
      </c>
      <c r="I791" s="413" t="s">
        <v>464</v>
      </c>
    </row>
    <row r="792" spans="1:9">
      <c r="A792" s="412">
        <v>791</v>
      </c>
      <c r="B792" s="413" t="s">
        <v>1839</v>
      </c>
      <c r="C792" s="413" t="s">
        <v>2488</v>
      </c>
      <c r="D792" s="413" t="s">
        <v>2489</v>
      </c>
      <c r="F792" s="412" t="s">
        <v>2490</v>
      </c>
      <c r="G792" s="412" t="s">
        <v>2491</v>
      </c>
      <c r="H792" s="412">
        <v>34725</v>
      </c>
      <c r="I792" s="413" t="s">
        <v>2492</v>
      </c>
    </row>
    <row r="793" spans="1:9">
      <c r="A793" s="412">
        <v>792</v>
      </c>
      <c r="B793" s="413" t="s">
        <v>442</v>
      </c>
      <c r="C793" s="413" t="s">
        <v>2493</v>
      </c>
      <c r="D793" s="413" t="s">
        <v>4607</v>
      </c>
      <c r="G793" s="412" t="s">
        <v>2494</v>
      </c>
      <c r="H793" s="412">
        <v>34160</v>
      </c>
      <c r="I793" s="413" t="s">
        <v>986</v>
      </c>
    </row>
    <row r="794" spans="1:9">
      <c r="A794" s="412">
        <v>793</v>
      </c>
      <c r="B794" s="413" t="s">
        <v>442</v>
      </c>
      <c r="C794" s="413" t="s">
        <v>2495</v>
      </c>
      <c r="D794" s="413" t="s">
        <v>2496</v>
      </c>
      <c r="F794" s="412" t="s">
        <v>2497</v>
      </c>
      <c r="G794" s="412" t="s">
        <v>2498</v>
      </c>
      <c r="H794" s="412">
        <v>34670</v>
      </c>
      <c r="I794" s="413" t="s">
        <v>467</v>
      </c>
    </row>
    <row r="795" spans="1:9">
      <c r="A795" s="412">
        <v>794</v>
      </c>
      <c r="B795" s="413" t="s">
        <v>442</v>
      </c>
      <c r="C795" s="413" t="s">
        <v>2499</v>
      </c>
      <c r="D795" s="413" t="s">
        <v>4608</v>
      </c>
      <c r="G795" s="412" t="s">
        <v>2500</v>
      </c>
      <c r="H795" s="412">
        <v>34130</v>
      </c>
      <c r="I795" s="413" t="s">
        <v>451</v>
      </c>
    </row>
    <row r="796" spans="1:9">
      <c r="A796" s="412">
        <v>795</v>
      </c>
      <c r="B796" s="413" t="s">
        <v>442</v>
      </c>
      <c r="C796" s="413" t="s">
        <v>2501</v>
      </c>
      <c r="D796" s="413" t="s">
        <v>4609</v>
      </c>
    </row>
    <row r="797" spans="1:9">
      <c r="A797" s="412">
        <v>796</v>
      </c>
      <c r="B797" s="413" t="s">
        <v>442</v>
      </c>
      <c r="C797" s="413" t="s">
        <v>2502</v>
      </c>
      <c r="E797" s="413" t="s">
        <v>4610</v>
      </c>
      <c r="F797" s="412" t="s">
        <v>2503</v>
      </c>
      <c r="G797" s="412" t="s">
        <v>2504</v>
      </c>
      <c r="H797" s="412">
        <v>34730</v>
      </c>
      <c r="I797" s="413" t="s">
        <v>510</v>
      </c>
    </row>
    <row r="798" spans="1:9">
      <c r="A798" s="412">
        <v>797</v>
      </c>
      <c r="B798" s="413" t="s">
        <v>442</v>
      </c>
      <c r="C798" s="413" t="s">
        <v>2505</v>
      </c>
      <c r="D798" s="413" t="s">
        <v>4611</v>
      </c>
      <c r="F798" s="412" t="s">
        <v>2506</v>
      </c>
      <c r="G798" s="412" t="s">
        <v>2507</v>
      </c>
      <c r="H798" s="412">
        <v>34470</v>
      </c>
      <c r="I798" s="413" t="s">
        <v>719</v>
      </c>
    </row>
    <row r="799" spans="1:9">
      <c r="A799" s="412">
        <v>798</v>
      </c>
      <c r="B799" s="413" t="s">
        <v>442</v>
      </c>
      <c r="C799" s="413" t="s">
        <v>2508</v>
      </c>
      <c r="E799" s="413" t="s">
        <v>2509</v>
      </c>
      <c r="F799" s="412" t="s">
        <v>2510</v>
      </c>
      <c r="G799" s="412" t="s">
        <v>2511</v>
      </c>
      <c r="H799" s="412">
        <v>34400</v>
      </c>
      <c r="I799" s="413" t="s">
        <v>546</v>
      </c>
    </row>
    <row r="800" spans="1:9">
      <c r="A800" s="412">
        <v>799</v>
      </c>
      <c r="C800" s="413" t="s">
        <v>2512</v>
      </c>
      <c r="D800" s="413" t="s">
        <v>2513</v>
      </c>
      <c r="F800" s="412" t="s">
        <v>2514</v>
      </c>
      <c r="G800" s="412" t="s">
        <v>2515</v>
      </c>
      <c r="H800" s="412">
        <v>34980</v>
      </c>
      <c r="I800" s="413" t="s">
        <v>620</v>
      </c>
    </row>
    <row r="801" spans="1:9">
      <c r="A801" s="412">
        <v>800</v>
      </c>
      <c r="B801" s="413" t="s">
        <v>442</v>
      </c>
      <c r="C801" s="413" t="s">
        <v>2516</v>
      </c>
      <c r="D801" s="413" t="s">
        <v>4563</v>
      </c>
    </row>
    <row r="802" spans="1:9">
      <c r="A802" s="412">
        <v>801</v>
      </c>
      <c r="B802" s="413" t="s">
        <v>444</v>
      </c>
      <c r="C802" s="413" t="s">
        <v>2517</v>
      </c>
      <c r="D802" s="413" t="s">
        <v>4607</v>
      </c>
      <c r="G802" s="412" t="s">
        <v>2494</v>
      </c>
      <c r="H802" s="412">
        <v>34160</v>
      </c>
      <c r="I802" s="413" t="s">
        <v>986</v>
      </c>
    </row>
    <row r="803" spans="1:9">
      <c r="A803" s="412">
        <v>802</v>
      </c>
      <c r="B803" s="413" t="s">
        <v>444</v>
      </c>
      <c r="C803" s="413" t="s">
        <v>2518</v>
      </c>
      <c r="D803" s="413" t="s">
        <v>4607</v>
      </c>
      <c r="G803" s="412" t="s">
        <v>2494</v>
      </c>
      <c r="H803" s="412">
        <v>34160</v>
      </c>
      <c r="I803" s="413" t="s">
        <v>986</v>
      </c>
    </row>
    <row r="804" spans="1:9">
      <c r="A804" s="412">
        <v>803</v>
      </c>
      <c r="B804" s="413" t="s">
        <v>442</v>
      </c>
      <c r="C804" s="413" t="s">
        <v>2519</v>
      </c>
      <c r="D804" s="413" t="s">
        <v>4612</v>
      </c>
      <c r="F804" s="412" t="s">
        <v>2520</v>
      </c>
      <c r="G804" s="412" t="s">
        <v>2521</v>
      </c>
      <c r="H804" s="412">
        <v>34400</v>
      </c>
      <c r="I804" s="413" t="s">
        <v>495</v>
      </c>
    </row>
    <row r="805" spans="1:9">
      <c r="A805" s="412">
        <v>804</v>
      </c>
      <c r="B805" s="413" t="s">
        <v>442</v>
      </c>
      <c r="C805" s="413" t="s">
        <v>2522</v>
      </c>
      <c r="E805" s="413" t="s">
        <v>2523</v>
      </c>
      <c r="F805" s="412" t="s">
        <v>533</v>
      </c>
      <c r="G805" s="412" t="s">
        <v>2524</v>
      </c>
      <c r="H805" s="412">
        <v>34160</v>
      </c>
      <c r="I805" s="413" t="s">
        <v>925</v>
      </c>
    </row>
    <row r="806" spans="1:9">
      <c r="A806" s="412">
        <v>805</v>
      </c>
      <c r="B806" s="413" t="s">
        <v>442</v>
      </c>
      <c r="C806" s="413" t="s">
        <v>2525</v>
      </c>
      <c r="D806" s="413" t="s">
        <v>4613</v>
      </c>
    </row>
    <row r="807" spans="1:9">
      <c r="A807" s="412">
        <v>806</v>
      </c>
      <c r="B807" s="413" t="s">
        <v>442</v>
      </c>
      <c r="C807" s="413" t="s">
        <v>2526</v>
      </c>
      <c r="D807" s="413" t="s">
        <v>4614</v>
      </c>
      <c r="G807" s="412" t="s">
        <v>2527</v>
      </c>
      <c r="H807" s="412">
        <v>34670</v>
      </c>
      <c r="I807" s="413" t="s">
        <v>467</v>
      </c>
    </row>
    <row r="808" spans="1:9">
      <c r="A808" s="412">
        <v>807</v>
      </c>
      <c r="B808" s="413" t="s">
        <v>444</v>
      </c>
      <c r="C808" s="413" t="s">
        <v>2528</v>
      </c>
      <c r="D808" s="413" t="s">
        <v>4615</v>
      </c>
      <c r="F808" s="412" t="s">
        <v>2529</v>
      </c>
      <c r="G808" s="412" t="s">
        <v>2530</v>
      </c>
      <c r="H808" s="412">
        <v>34400</v>
      </c>
      <c r="I808" s="413" t="s">
        <v>495</v>
      </c>
    </row>
    <row r="809" spans="1:9">
      <c r="A809" s="412">
        <v>808</v>
      </c>
      <c r="B809" s="413" t="s">
        <v>442</v>
      </c>
      <c r="C809" s="413" t="s">
        <v>2531</v>
      </c>
      <c r="D809" s="413" t="s">
        <v>2532</v>
      </c>
      <c r="F809" s="412" t="s">
        <v>2533</v>
      </c>
      <c r="G809" s="412" t="s">
        <v>2534</v>
      </c>
      <c r="H809" s="412">
        <v>34160</v>
      </c>
      <c r="I809" s="413" t="s">
        <v>1157</v>
      </c>
    </row>
    <row r="810" spans="1:9">
      <c r="A810" s="412">
        <v>809</v>
      </c>
      <c r="B810" s="413" t="s">
        <v>442</v>
      </c>
      <c r="C810" s="413" t="s">
        <v>2535</v>
      </c>
      <c r="D810" s="413" t="s">
        <v>4616</v>
      </c>
      <c r="F810" s="412" t="s">
        <v>2536</v>
      </c>
      <c r="G810" s="412" t="s">
        <v>2537</v>
      </c>
      <c r="H810" s="412">
        <v>34670</v>
      </c>
      <c r="I810" s="413" t="s">
        <v>467</v>
      </c>
    </row>
    <row r="811" spans="1:9">
      <c r="A811" s="412">
        <v>810</v>
      </c>
      <c r="B811" s="413" t="s">
        <v>444</v>
      </c>
      <c r="C811" s="413" t="s">
        <v>2538</v>
      </c>
      <c r="D811" s="413" t="s">
        <v>4617</v>
      </c>
    </row>
    <row r="812" spans="1:9">
      <c r="A812" s="412">
        <v>811</v>
      </c>
      <c r="B812" s="413" t="s">
        <v>444</v>
      </c>
      <c r="C812" s="413" t="s">
        <v>2538</v>
      </c>
      <c r="D812" s="413" t="s">
        <v>4617</v>
      </c>
    </row>
    <row r="813" spans="1:9">
      <c r="A813" s="412">
        <v>812</v>
      </c>
      <c r="B813" s="413" t="s">
        <v>444</v>
      </c>
      <c r="C813" s="413" t="s">
        <v>2539</v>
      </c>
      <c r="D813" s="413" t="s">
        <v>4617</v>
      </c>
    </row>
    <row r="814" spans="1:9">
      <c r="A814" s="412">
        <v>813</v>
      </c>
      <c r="B814" s="413" t="s">
        <v>444</v>
      </c>
      <c r="C814" s="413" t="s">
        <v>2540</v>
      </c>
      <c r="D814" s="413" t="s">
        <v>2541</v>
      </c>
      <c r="F814" s="412" t="s">
        <v>2542</v>
      </c>
      <c r="G814" s="412" t="s">
        <v>2543</v>
      </c>
      <c r="H814" s="412">
        <v>34130</v>
      </c>
      <c r="I814" s="413" t="s">
        <v>451</v>
      </c>
    </row>
    <row r="815" spans="1:9">
      <c r="A815" s="412">
        <v>814</v>
      </c>
      <c r="B815" s="413" t="s">
        <v>444</v>
      </c>
      <c r="C815" s="413" t="s">
        <v>2544</v>
      </c>
      <c r="D815" s="413" t="s">
        <v>4618</v>
      </c>
      <c r="E815" s="413" t="s">
        <v>4619</v>
      </c>
      <c r="F815" s="412" t="s">
        <v>2545</v>
      </c>
      <c r="G815" s="412" t="s">
        <v>2546</v>
      </c>
      <c r="H815" s="412">
        <v>34130</v>
      </c>
      <c r="I815" s="413" t="s">
        <v>451</v>
      </c>
    </row>
    <row r="816" spans="1:9">
      <c r="A816" s="412">
        <v>815</v>
      </c>
      <c r="B816" s="413" t="s">
        <v>442</v>
      </c>
      <c r="C816" s="413" t="s">
        <v>2547</v>
      </c>
      <c r="D816" s="413" t="s">
        <v>4620</v>
      </c>
      <c r="F816" s="412" t="s">
        <v>2548</v>
      </c>
      <c r="G816" s="412" t="s">
        <v>2549</v>
      </c>
      <c r="H816" s="412">
        <v>34160</v>
      </c>
      <c r="I816" s="413" t="s">
        <v>1157</v>
      </c>
    </row>
    <row r="817" spans="1:9">
      <c r="A817" s="412">
        <v>816</v>
      </c>
      <c r="B817" s="413" t="s">
        <v>442</v>
      </c>
      <c r="C817" s="413" t="s">
        <v>2550</v>
      </c>
      <c r="F817" s="412" t="s">
        <v>533</v>
      </c>
      <c r="G817" s="412" t="s">
        <v>2551</v>
      </c>
      <c r="H817" s="412">
        <v>34160</v>
      </c>
      <c r="I817" s="413" t="s">
        <v>2326</v>
      </c>
    </row>
    <row r="818" spans="1:9">
      <c r="A818" s="412">
        <v>817</v>
      </c>
      <c r="B818" s="413" t="s">
        <v>442</v>
      </c>
      <c r="C818" s="413" t="s">
        <v>2552</v>
      </c>
      <c r="D818" s="413" t="s">
        <v>4621</v>
      </c>
      <c r="E818" s="413" t="s">
        <v>4622</v>
      </c>
    </row>
    <row r="819" spans="1:9">
      <c r="A819" s="412">
        <v>818</v>
      </c>
      <c r="B819" s="413" t="s">
        <v>442</v>
      </c>
      <c r="C819" s="413" t="s">
        <v>2553</v>
      </c>
      <c r="D819" s="413" t="s">
        <v>4623</v>
      </c>
      <c r="F819" s="412" t="s">
        <v>2554</v>
      </c>
      <c r="G819" s="412" t="s">
        <v>2555</v>
      </c>
      <c r="H819" s="412">
        <v>30740</v>
      </c>
      <c r="I819" s="413" t="s">
        <v>2556</v>
      </c>
    </row>
    <row r="820" spans="1:9">
      <c r="A820" s="412">
        <v>819</v>
      </c>
      <c r="B820" s="413" t="s">
        <v>442</v>
      </c>
      <c r="C820" s="413" t="s">
        <v>2557</v>
      </c>
      <c r="D820" s="413" t="s">
        <v>2558</v>
      </c>
      <c r="E820" s="413" t="s">
        <v>2559</v>
      </c>
      <c r="G820" s="412" t="s">
        <v>2560</v>
      </c>
      <c r="H820" s="412">
        <v>34670</v>
      </c>
      <c r="I820" s="413" t="s">
        <v>467</v>
      </c>
    </row>
    <row r="821" spans="1:9">
      <c r="A821" s="412">
        <v>820</v>
      </c>
      <c r="B821" s="413" t="s">
        <v>442</v>
      </c>
      <c r="C821" s="413" t="s">
        <v>2561</v>
      </c>
      <c r="D821" s="413" t="s">
        <v>2562</v>
      </c>
    </row>
    <row r="822" spans="1:9">
      <c r="A822" s="412">
        <v>821</v>
      </c>
      <c r="B822" s="413" t="s">
        <v>442</v>
      </c>
      <c r="C822" s="413" t="s">
        <v>2563</v>
      </c>
      <c r="D822" s="413" t="s">
        <v>2564</v>
      </c>
      <c r="F822" s="412" t="s">
        <v>2565</v>
      </c>
      <c r="G822" s="412" t="s">
        <v>2566</v>
      </c>
      <c r="H822" s="412">
        <v>34670</v>
      </c>
      <c r="I822" s="413" t="s">
        <v>467</v>
      </c>
    </row>
    <row r="823" spans="1:9">
      <c r="A823" s="412">
        <v>822</v>
      </c>
      <c r="C823" s="413" t="s">
        <v>2567</v>
      </c>
      <c r="D823" s="413" t="s">
        <v>4624</v>
      </c>
      <c r="H823" s="412">
        <v>34130</v>
      </c>
      <c r="I823" s="413" t="s">
        <v>451</v>
      </c>
    </row>
    <row r="824" spans="1:9">
      <c r="A824" s="412">
        <v>823</v>
      </c>
      <c r="B824" s="413" t="s">
        <v>444</v>
      </c>
      <c r="C824" s="413" t="s">
        <v>2568</v>
      </c>
      <c r="D824" s="413" t="s">
        <v>4625</v>
      </c>
      <c r="F824" s="412" t="s">
        <v>2569</v>
      </c>
      <c r="G824" s="412" t="s">
        <v>2570</v>
      </c>
      <c r="H824" s="412">
        <v>34670</v>
      </c>
      <c r="I824" s="413" t="s">
        <v>467</v>
      </c>
    </row>
    <row r="825" spans="1:9">
      <c r="A825" s="412">
        <v>824</v>
      </c>
      <c r="B825" s="413" t="s">
        <v>442</v>
      </c>
      <c r="C825" s="413" t="s">
        <v>2571</v>
      </c>
      <c r="E825" s="413" t="s">
        <v>4626</v>
      </c>
      <c r="H825" s="412">
        <v>34800</v>
      </c>
      <c r="I825" s="413" t="s">
        <v>1215</v>
      </c>
    </row>
    <row r="826" spans="1:9">
      <c r="A826" s="412">
        <v>825</v>
      </c>
      <c r="B826" s="413" t="s">
        <v>442</v>
      </c>
      <c r="C826" s="413" t="s">
        <v>2572</v>
      </c>
      <c r="D826" s="413" t="s">
        <v>4627</v>
      </c>
      <c r="G826" s="412" t="s">
        <v>2573</v>
      </c>
      <c r="H826" s="412">
        <v>34670</v>
      </c>
      <c r="I826" s="413" t="s">
        <v>467</v>
      </c>
    </row>
    <row r="827" spans="1:9">
      <c r="A827" s="412">
        <v>826</v>
      </c>
      <c r="B827" s="413" t="s">
        <v>444</v>
      </c>
      <c r="C827" s="413" t="s">
        <v>2574</v>
      </c>
      <c r="D827" s="413" t="s">
        <v>4628</v>
      </c>
      <c r="G827" s="412" t="s">
        <v>2575</v>
      </c>
      <c r="H827" s="412">
        <v>34690</v>
      </c>
      <c r="I827" s="413" t="s">
        <v>1676</v>
      </c>
    </row>
    <row r="828" spans="1:9">
      <c r="A828" s="412">
        <v>827</v>
      </c>
      <c r="B828" s="413" t="s">
        <v>442</v>
      </c>
      <c r="C828" s="413" t="s">
        <v>2576</v>
      </c>
      <c r="D828" s="413" t="s">
        <v>4629</v>
      </c>
      <c r="F828" s="412" t="s">
        <v>2577</v>
      </c>
    </row>
    <row r="829" spans="1:9">
      <c r="A829" s="412">
        <v>828</v>
      </c>
      <c r="B829" s="413" t="s">
        <v>444</v>
      </c>
      <c r="C829" s="413" t="s">
        <v>2578</v>
      </c>
      <c r="D829" s="413" t="s">
        <v>4630</v>
      </c>
    </row>
    <row r="830" spans="1:9">
      <c r="A830" s="412">
        <v>829</v>
      </c>
      <c r="B830" s="413" t="s">
        <v>1839</v>
      </c>
      <c r="C830" s="413" t="s">
        <v>2579</v>
      </c>
      <c r="D830" s="413" t="s">
        <v>4335</v>
      </c>
      <c r="E830" s="413" t="s">
        <v>4631</v>
      </c>
      <c r="F830" s="412" t="s">
        <v>2580</v>
      </c>
    </row>
    <row r="831" spans="1:9">
      <c r="A831" s="412">
        <v>830</v>
      </c>
      <c r="B831" s="413" t="s">
        <v>442</v>
      </c>
      <c r="C831" s="413" t="s">
        <v>2581</v>
      </c>
      <c r="G831" s="412" t="s">
        <v>2582</v>
      </c>
      <c r="H831" s="412">
        <v>34130</v>
      </c>
      <c r="I831" s="413" t="s">
        <v>451</v>
      </c>
    </row>
    <row r="832" spans="1:9">
      <c r="A832" s="412">
        <v>831</v>
      </c>
      <c r="B832" s="413" t="s">
        <v>442</v>
      </c>
      <c r="C832" s="413" t="s">
        <v>2583</v>
      </c>
      <c r="D832" s="413" t="s">
        <v>4632</v>
      </c>
      <c r="H832" s="412">
        <v>34160</v>
      </c>
      <c r="I832" s="413" t="s">
        <v>925</v>
      </c>
    </row>
    <row r="833" spans="1:9">
      <c r="A833" s="412">
        <v>832</v>
      </c>
      <c r="B833" s="413" t="s">
        <v>442</v>
      </c>
      <c r="C833" s="413" t="s">
        <v>2584</v>
      </c>
      <c r="G833" s="412" t="s">
        <v>2585</v>
      </c>
      <c r="H833" s="412">
        <v>30170</v>
      </c>
      <c r="I833" s="413" t="s">
        <v>2586</v>
      </c>
    </row>
    <row r="834" spans="1:9">
      <c r="A834" s="412">
        <v>833</v>
      </c>
      <c r="B834" s="413" t="s">
        <v>442</v>
      </c>
      <c r="C834" s="413" t="s">
        <v>2587</v>
      </c>
      <c r="E834" s="413" t="s">
        <v>4601</v>
      </c>
      <c r="G834" s="412" t="s">
        <v>2469</v>
      </c>
      <c r="I834" s="413" t="s">
        <v>2470</v>
      </c>
    </row>
    <row r="835" spans="1:9">
      <c r="A835" s="412">
        <v>834</v>
      </c>
      <c r="B835" s="413" t="s">
        <v>442</v>
      </c>
      <c r="C835" s="413" t="s">
        <v>2588</v>
      </c>
      <c r="F835" s="412" t="s">
        <v>2589</v>
      </c>
      <c r="G835" s="412" t="s">
        <v>2590</v>
      </c>
      <c r="H835" s="412" t="s">
        <v>2591</v>
      </c>
      <c r="I835" s="413" t="s">
        <v>1045</v>
      </c>
    </row>
    <row r="836" spans="1:9">
      <c r="A836" s="412">
        <v>835</v>
      </c>
      <c r="B836" s="413" t="s">
        <v>444</v>
      </c>
      <c r="C836" s="413" t="s">
        <v>2592</v>
      </c>
      <c r="E836" s="413" t="s">
        <v>2593</v>
      </c>
      <c r="G836" s="412" t="s">
        <v>2594</v>
      </c>
      <c r="H836" s="412">
        <v>34130</v>
      </c>
      <c r="I836" s="413" t="s">
        <v>520</v>
      </c>
    </row>
    <row r="837" spans="1:9">
      <c r="A837" s="412">
        <v>836</v>
      </c>
      <c r="B837" s="413" t="s">
        <v>444</v>
      </c>
      <c r="C837" s="413" t="s">
        <v>2595</v>
      </c>
      <c r="D837" s="413" t="s">
        <v>4633</v>
      </c>
      <c r="F837" s="412" t="s">
        <v>2596</v>
      </c>
      <c r="G837" s="412" t="s">
        <v>2597</v>
      </c>
      <c r="H837" s="412">
        <v>34470</v>
      </c>
      <c r="I837" s="413" t="s">
        <v>719</v>
      </c>
    </row>
    <row r="838" spans="1:9">
      <c r="A838" s="412">
        <v>837</v>
      </c>
      <c r="B838" s="413" t="s">
        <v>444</v>
      </c>
      <c r="C838" s="413" t="s">
        <v>2598</v>
      </c>
      <c r="E838" s="413" t="s">
        <v>2599</v>
      </c>
      <c r="F838" s="412" t="s">
        <v>2600</v>
      </c>
      <c r="G838" s="412" t="s">
        <v>2601</v>
      </c>
      <c r="H838" s="412">
        <v>34670</v>
      </c>
      <c r="I838" s="413" t="s">
        <v>467</v>
      </c>
    </row>
    <row r="839" spans="1:9">
      <c r="A839" s="412">
        <v>838</v>
      </c>
      <c r="B839" s="413" t="s">
        <v>442</v>
      </c>
      <c r="C839" s="413" t="s">
        <v>2602</v>
      </c>
      <c r="D839" s="413" t="s">
        <v>4632</v>
      </c>
    </row>
    <row r="840" spans="1:9">
      <c r="A840" s="412">
        <v>839</v>
      </c>
      <c r="B840" s="413" t="s">
        <v>444</v>
      </c>
      <c r="C840" s="413" t="s">
        <v>2603</v>
      </c>
      <c r="E840" s="413" t="s">
        <v>4634</v>
      </c>
      <c r="G840" s="412" t="s">
        <v>2604</v>
      </c>
      <c r="H840" s="412">
        <v>34740</v>
      </c>
      <c r="I840" s="413" t="s">
        <v>589</v>
      </c>
    </row>
    <row r="841" spans="1:9">
      <c r="A841" s="412">
        <v>840</v>
      </c>
      <c r="B841" s="413" t="s">
        <v>442</v>
      </c>
      <c r="C841" s="413" t="s">
        <v>2605</v>
      </c>
      <c r="D841" s="413" t="s">
        <v>4635</v>
      </c>
    </row>
    <row r="842" spans="1:9">
      <c r="A842" s="412">
        <v>841</v>
      </c>
      <c r="B842" s="413" t="s">
        <v>442</v>
      </c>
      <c r="C842" s="413" t="s">
        <v>2606</v>
      </c>
      <c r="D842" s="413" t="s">
        <v>4635</v>
      </c>
      <c r="F842" s="412" t="s">
        <v>2607</v>
      </c>
      <c r="G842" s="412" t="s">
        <v>2608</v>
      </c>
      <c r="H842" s="412">
        <v>34130</v>
      </c>
      <c r="I842" s="413" t="s">
        <v>778</v>
      </c>
    </row>
    <row r="843" spans="1:9">
      <c r="A843" s="412">
        <v>842</v>
      </c>
      <c r="B843" s="413" t="s">
        <v>442</v>
      </c>
      <c r="C843" s="413" t="s">
        <v>2609</v>
      </c>
      <c r="G843" s="412" t="s">
        <v>2610</v>
      </c>
      <c r="H843" s="412">
        <v>34160</v>
      </c>
      <c r="I843" s="413" t="s">
        <v>552</v>
      </c>
    </row>
    <row r="844" spans="1:9">
      <c r="A844" s="412">
        <v>843</v>
      </c>
      <c r="B844" s="413" t="s">
        <v>444</v>
      </c>
      <c r="C844" s="413" t="s">
        <v>2611</v>
      </c>
      <c r="D844" s="413" t="s">
        <v>4636</v>
      </c>
      <c r="G844" s="412" t="s">
        <v>2612</v>
      </c>
      <c r="H844" s="412">
        <v>34160</v>
      </c>
      <c r="I844" s="413" t="s">
        <v>482</v>
      </c>
    </row>
    <row r="845" spans="1:9">
      <c r="A845" s="412">
        <v>844</v>
      </c>
      <c r="B845" s="413" t="s">
        <v>442</v>
      </c>
      <c r="C845" s="413" t="s">
        <v>2613</v>
      </c>
      <c r="D845" s="413" t="s">
        <v>4637</v>
      </c>
      <c r="F845" s="412" t="s">
        <v>2614</v>
      </c>
    </row>
    <row r="846" spans="1:9">
      <c r="A846" s="412">
        <v>845</v>
      </c>
      <c r="B846" s="413" t="s">
        <v>444</v>
      </c>
      <c r="C846" s="413" t="s">
        <v>2615</v>
      </c>
      <c r="D846" s="413" t="s">
        <v>4638</v>
      </c>
      <c r="F846" s="412" t="s">
        <v>2616</v>
      </c>
      <c r="G846" s="412" t="s">
        <v>2617</v>
      </c>
      <c r="H846" s="412">
        <v>34270</v>
      </c>
      <c r="I846" s="413" t="s">
        <v>1084</v>
      </c>
    </row>
    <row r="847" spans="1:9">
      <c r="A847" s="412">
        <v>846</v>
      </c>
      <c r="B847" s="413" t="s">
        <v>442</v>
      </c>
      <c r="C847" s="413" t="s">
        <v>2618</v>
      </c>
      <c r="D847" s="413" t="s">
        <v>4639</v>
      </c>
      <c r="F847" s="412" t="s">
        <v>2619</v>
      </c>
      <c r="G847" s="412" t="s">
        <v>2620</v>
      </c>
      <c r="H847" s="412">
        <v>34440</v>
      </c>
      <c r="I847" s="413" t="s">
        <v>526</v>
      </c>
    </row>
    <row r="848" spans="1:9">
      <c r="A848" s="412">
        <v>847</v>
      </c>
      <c r="B848" s="413" t="s">
        <v>442</v>
      </c>
      <c r="C848" s="413" t="s">
        <v>2621</v>
      </c>
      <c r="D848" s="413" t="s">
        <v>4640</v>
      </c>
      <c r="F848" s="412" t="s">
        <v>2622</v>
      </c>
      <c r="G848" s="412" t="s">
        <v>2623</v>
      </c>
      <c r="H848" s="412">
        <v>34130</v>
      </c>
      <c r="I848" s="413" t="s">
        <v>778</v>
      </c>
    </row>
    <row r="849" spans="1:9">
      <c r="A849" s="412">
        <v>848</v>
      </c>
      <c r="B849" s="413" t="s">
        <v>442</v>
      </c>
      <c r="C849" s="413" t="s">
        <v>2624</v>
      </c>
      <c r="D849" s="413" t="s">
        <v>4641</v>
      </c>
      <c r="G849" s="412" t="s">
        <v>2625</v>
      </c>
      <c r="H849" s="412">
        <v>34270</v>
      </c>
      <c r="I849" s="413" t="s">
        <v>1850</v>
      </c>
    </row>
    <row r="850" spans="1:9">
      <c r="A850" s="412">
        <v>849</v>
      </c>
      <c r="B850" s="413" t="s">
        <v>442</v>
      </c>
      <c r="C850" s="413" t="s">
        <v>2626</v>
      </c>
      <c r="E850" s="413" t="s">
        <v>4642</v>
      </c>
      <c r="H850" s="412">
        <v>34130</v>
      </c>
      <c r="I850" s="413" t="s">
        <v>476</v>
      </c>
    </row>
    <row r="851" spans="1:9">
      <c r="A851" s="412">
        <v>850</v>
      </c>
      <c r="B851" s="413" t="s">
        <v>444</v>
      </c>
      <c r="C851" s="413" t="s">
        <v>2627</v>
      </c>
      <c r="E851" s="413" t="s">
        <v>2628</v>
      </c>
      <c r="F851" s="412" t="s">
        <v>2629</v>
      </c>
      <c r="G851" s="412" t="s">
        <v>2630</v>
      </c>
      <c r="H851" s="412">
        <v>34130</v>
      </c>
      <c r="I851" s="413" t="s">
        <v>476</v>
      </c>
    </row>
    <row r="852" spans="1:9">
      <c r="A852" s="412">
        <v>851</v>
      </c>
      <c r="B852" s="413" t="s">
        <v>442</v>
      </c>
      <c r="C852" s="413" t="s">
        <v>2631</v>
      </c>
      <c r="D852" s="413" t="s">
        <v>4643</v>
      </c>
      <c r="G852" s="412" t="s">
        <v>2632</v>
      </c>
      <c r="H852" s="412">
        <v>84190</v>
      </c>
      <c r="I852" s="413" t="s">
        <v>2633</v>
      </c>
    </row>
    <row r="853" spans="1:9">
      <c r="A853" s="412">
        <v>852</v>
      </c>
      <c r="B853" s="413" t="s">
        <v>442</v>
      </c>
      <c r="C853" s="413" t="s">
        <v>2634</v>
      </c>
      <c r="D853" s="413" t="s">
        <v>4644</v>
      </c>
      <c r="G853" s="412" t="s">
        <v>2635</v>
      </c>
      <c r="H853" s="412">
        <v>34670</v>
      </c>
      <c r="I853" s="413" t="s">
        <v>467</v>
      </c>
    </row>
    <row r="854" spans="1:9">
      <c r="A854" s="412">
        <v>853</v>
      </c>
      <c r="B854" s="413" t="s">
        <v>442</v>
      </c>
      <c r="C854" s="413" t="s">
        <v>2636</v>
      </c>
      <c r="D854" s="413" t="s">
        <v>4645</v>
      </c>
      <c r="F854" s="412" t="s">
        <v>2637</v>
      </c>
      <c r="G854" s="412" t="s">
        <v>2638</v>
      </c>
      <c r="H854" s="412">
        <v>34270</v>
      </c>
      <c r="I854" s="413" t="s">
        <v>1084</v>
      </c>
    </row>
    <row r="855" spans="1:9">
      <c r="A855" s="412">
        <v>854</v>
      </c>
      <c r="B855" s="413" t="s">
        <v>442</v>
      </c>
      <c r="C855" s="413" t="s">
        <v>2639</v>
      </c>
      <c r="E855" s="413" t="s">
        <v>2640</v>
      </c>
      <c r="F855" s="412" t="s">
        <v>2641</v>
      </c>
      <c r="G855" s="412" t="s">
        <v>2642</v>
      </c>
      <c r="H855" s="412">
        <v>34670</v>
      </c>
      <c r="I855" s="413" t="s">
        <v>464</v>
      </c>
    </row>
    <row r="856" spans="1:9">
      <c r="A856" s="412">
        <v>855</v>
      </c>
      <c r="B856" s="413" t="s">
        <v>442</v>
      </c>
      <c r="C856" s="413" t="s">
        <v>2643</v>
      </c>
      <c r="D856" s="413" t="s">
        <v>4646</v>
      </c>
      <c r="E856" s="413" t="s">
        <v>4647</v>
      </c>
      <c r="G856" s="412" t="s">
        <v>2644</v>
      </c>
      <c r="H856" s="412">
        <v>34670</v>
      </c>
      <c r="I856" s="413" t="s">
        <v>464</v>
      </c>
    </row>
    <row r="857" spans="1:9">
      <c r="A857" s="412">
        <v>856</v>
      </c>
      <c r="B857" s="413" t="s">
        <v>442</v>
      </c>
      <c r="C857" s="413" t="s">
        <v>2645</v>
      </c>
      <c r="E857" s="413" t="s">
        <v>2646</v>
      </c>
      <c r="G857" s="412" t="s">
        <v>2647</v>
      </c>
      <c r="H857" s="412">
        <v>34130</v>
      </c>
      <c r="I857" s="413" t="s">
        <v>520</v>
      </c>
    </row>
    <row r="858" spans="1:9">
      <c r="A858" s="412">
        <v>857</v>
      </c>
      <c r="B858" s="413" t="s">
        <v>442</v>
      </c>
      <c r="C858" s="413" t="s">
        <v>2648</v>
      </c>
      <c r="D858" s="413" t="s">
        <v>4648</v>
      </c>
      <c r="H858" s="412">
        <v>34130</v>
      </c>
      <c r="I858" s="413" t="s">
        <v>451</v>
      </c>
    </row>
    <row r="859" spans="1:9">
      <c r="A859" s="412">
        <v>858</v>
      </c>
      <c r="B859" s="413" t="s">
        <v>442</v>
      </c>
      <c r="C859" s="413" t="s">
        <v>2649</v>
      </c>
      <c r="G859" s="412" t="s">
        <v>2650</v>
      </c>
      <c r="H859" s="412">
        <v>34670</v>
      </c>
      <c r="I859" s="413" t="s">
        <v>464</v>
      </c>
    </row>
    <row r="860" spans="1:9">
      <c r="A860" s="412">
        <v>859</v>
      </c>
      <c r="B860" s="413" t="s">
        <v>442</v>
      </c>
      <c r="C860" s="413" t="s">
        <v>2651</v>
      </c>
      <c r="D860" s="413" t="s">
        <v>4649</v>
      </c>
      <c r="H860" s="412">
        <v>34170</v>
      </c>
      <c r="I860" s="413" t="s">
        <v>567</v>
      </c>
    </row>
    <row r="861" spans="1:9">
      <c r="A861" s="412">
        <v>860</v>
      </c>
      <c r="B861" s="413" t="s">
        <v>442</v>
      </c>
      <c r="C861" s="413" t="s">
        <v>2652</v>
      </c>
      <c r="D861" s="413" t="s">
        <v>2653</v>
      </c>
      <c r="E861" s="413" t="s">
        <v>4650</v>
      </c>
      <c r="G861" s="412">
        <v>8</v>
      </c>
      <c r="H861" s="412">
        <v>34130</v>
      </c>
      <c r="I861" s="413" t="s">
        <v>451</v>
      </c>
    </row>
    <row r="862" spans="1:9">
      <c r="A862" s="412">
        <v>861</v>
      </c>
      <c r="C862" s="413" t="s">
        <v>2654</v>
      </c>
      <c r="D862" s="413" t="s">
        <v>4651</v>
      </c>
    </row>
    <row r="863" spans="1:9">
      <c r="A863" s="412">
        <v>862</v>
      </c>
      <c r="B863" s="413" t="s">
        <v>444</v>
      </c>
      <c r="C863" s="413" t="s">
        <v>2655</v>
      </c>
      <c r="D863" s="413" t="s">
        <v>4652</v>
      </c>
      <c r="F863" s="412" t="s">
        <v>2656</v>
      </c>
      <c r="G863" s="412" t="s">
        <v>2657</v>
      </c>
      <c r="H863" s="412">
        <v>34470</v>
      </c>
      <c r="I863" s="413" t="s">
        <v>719</v>
      </c>
    </row>
    <row r="864" spans="1:9">
      <c r="A864" s="412">
        <v>863</v>
      </c>
      <c r="B864" s="413" t="s">
        <v>442</v>
      </c>
      <c r="C864" s="413" t="s">
        <v>2658</v>
      </c>
      <c r="D864" s="413" t="s">
        <v>2659</v>
      </c>
      <c r="F864" s="412" t="s">
        <v>2660</v>
      </c>
      <c r="G864" s="412" t="s">
        <v>2661</v>
      </c>
      <c r="H864" s="412">
        <v>34400</v>
      </c>
      <c r="I864" s="413" t="s">
        <v>495</v>
      </c>
    </row>
    <row r="865" spans="1:9">
      <c r="A865" s="412">
        <v>864</v>
      </c>
      <c r="B865" s="413" t="s">
        <v>442</v>
      </c>
      <c r="C865" s="413" t="s">
        <v>2662</v>
      </c>
      <c r="D865" s="413" t="s">
        <v>4653</v>
      </c>
      <c r="F865" s="412" t="s">
        <v>2663</v>
      </c>
      <c r="G865" s="412" t="s">
        <v>2664</v>
      </c>
      <c r="H865" s="412">
        <v>34670</v>
      </c>
      <c r="I865" s="413" t="s">
        <v>464</v>
      </c>
    </row>
    <row r="866" spans="1:9">
      <c r="A866" s="412">
        <v>865</v>
      </c>
      <c r="B866" s="413" t="s">
        <v>442</v>
      </c>
      <c r="C866" s="413" t="s">
        <v>2665</v>
      </c>
      <c r="D866" s="413" t="s">
        <v>4654</v>
      </c>
      <c r="F866" s="412" t="s">
        <v>2666</v>
      </c>
      <c r="G866" s="412" t="s">
        <v>2667</v>
      </c>
      <c r="H866" s="412">
        <v>34470</v>
      </c>
      <c r="I866" s="413" t="s">
        <v>719</v>
      </c>
    </row>
    <row r="867" spans="1:9">
      <c r="A867" s="412">
        <v>866</v>
      </c>
      <c r="B867" s="413" t="s">
        <v>442</v>
      </c>
      <c r="C867" s="413" t="s">
        <v>2668</v>
      </c>
      <c r="D867" s="413" t="s">
        <v>2669</v>
      </c>
      <c r="E867" s="413" t="s">
        <v>2670</v>
      </c>
      <c r="F867" s="412" t="s">
        <v>533</v>
      </c>
      <c r="G867" s="412" t="s">
        <v>2671</v>
      </c>
      <c r="H867" s="412">
        <v>34400</v>
      </c>
      <c r="I867" s="413" t="s">
        <v>2097</v>
      </c>
    </row>
    <row r="868" spans="1:9">
      <c r="A868" s="412">
        <v>867</v>
      </c>
      <c r="B868" s="413" t="s">
        <v>442</v>
      </c>
      <c r="C868" s="413" t="s">
        <v>2672</v>
      </c>
      <c r="D868" s="413" t="s">
        <v>4655</v>
      </c>
      <c r="F868" s="412" t="s">
        <v>2673</v>
      </c>
    </row>
    <row r="869" spans="1:9">
      <c r="A869" s="412">
        <v>868</v>
      </c>
      <c r="B869" s="413" t="s">
        <v>442</v>
      </c>
      <c r="C869" s="413" t="s">
        <v>2674</v>
      </c>
      <c r="G869" s="412" t="s">
        <v>2675</v>
      </c>
      <c r="H869" s="412">
        <v>34670</v>
      </c>
      <c r="I869" s="413" t="s">
        <v>467</v>
      </c>
    </row>
    <row r="870" spans="1:9">
      <c r="A870" s="412">
        <v>869</v>
      </c>
      <c r="B870" s="413" t="s">
        <v>442</v>
      </c>
      <c r="C870" s="413" t="s">
        <v>2674</v>
      </c>
      <c r="G870" s="412" t="s">
        <v>2675</v>
      </c>
      <c r="H870" s="412">
        <v>34670</v>
      </c>
      <c r="I870" s="413" t="s">
        <v>467</v>
      </c>
    </row>
    <row r="871" spans="1:9">
      <c r="A871" s="412">
        <v>870</v>
      </c>
      <c r="B871" s="413" t="s">
        <v>442</v>
      </c>
      <c r="C871" s="413" t="s">
        <v>2676</v>
      </c>
      <c r="G871" s="412" t="s">
        <v>2677</v>
      </c>
      <c r="H871" s="412">
        <v>34130</v>
      </c>
      <c r="I871" s="413" t="s">
        <v>451</v>
      </c>
    </row>
    <row r="872" spans="1:9">
      <c r="A872" s="412">
        <v>871</v>
      </c>
      <c r="B872" s="413" t="s">
        <v>444</v>
      </c>
      <c r="C872" s="413" t="s">
        <v>2678</v>
      </c>
      <c r="D872" s="413" t="s">
        <v>4656</v>
      </c>
      <c r="F872" s="412" t="s">
        <v>2679</v>
      </c>
      <c r="G872" s="412" t="s">
        <v>2680</v>
      </c>
      <c r="H872" s="412">
        <v>34400</v>
      </c>
      <c r="I872" s="413" t="s">
        <v>704</v>
      </c>
    </row>
    <row r="873" spans="1:9">
      <c r="A873" s="412">
        <v>872</v>
      </c>
      <c r="B873" s="413" t="s">
        <v>442</v>
      </c>
      <c r="C873" s="413" t="s">
        <v>2681</v>
      </c>
      <c r="G873" s="412" t="s">
        <v>2682</v>
      </c>
      <c r="H873" s="412">
        <v>34670</v>
      </c>
      <c r="I873" s="413" t="s">
        <v>467</v>
      </c>
    </row>
    <row r="874" spans="1:9">
      <c r="A874" s="412">
        <v>873</v>
      </c>
      <c r="B874" s="413" t="s">
        <v>442</v>
      </c>
      <c r="C874" s="413" t="s">
        <v>2683</v>
      </c>
      <c r="D874" s="413" t="s">
        <v>4657</v>
      </c>
    </row>
    <row r="875" spans="1:9">
      <c r="A875" s="412">
        <v>874</v>
      </c>
      <c r="B875" s="413" t="s">
        <v>442</v>
      </c>
      <c r="C875" s="413" t="s">
        <v>2684</v>
      </c>
      <c r="D875" s="413" t="s">
        <v>4658</v>
      </c>
      <c r="F875" s="412" t="s">
        <v>2685</v>
      </c>
      <c r="G875" s="412" t="s">
        <v>2686</v>
      </c>
      <c r="H875" s="412">
        <v>34670</v>
      </c>
      <c r="I875" s="413" t="s">
        <v>467</v>
      </c>
    </row>
    <row r="876" spans="1:9">
      <c r="A876" s="412">
        <v>875</v>
      </c>
      <c r="B876" s="413" t="s">
        <v>442</v>
      </c>
      <c r="C876" s="413" t="s">
        <v>2684</v>
      </c>
      <c r="E876" s="413" t="s">
        <v>4658</v>
      </c>
      <c r="F876" s="412" t="s">
        <v>2685</v>
      </c>
      <c r="G876" s="412" t="s">
        <v>2686</v>
      </c>
      <c r="H876" s="412">
        <v>34670</v>
      </c>
      <c r="I876" s="413" t="s">
        <v>467</v>
      </c>
    </row>
    <row r="877" spans="1:9">
      <c r="A877" s="412">
        <v>876</v>
      </c>
      <c r="B877" s="413" t="s">
        <v>442</v>
      </c>
      <c r="C877" s="413" t="s">
        <v>2687</v>
      </c>
      <c r="D877" s="413" t="s">
        <v>4654</v>
      </c>
      <c r="F877" s="412" t="s">
        <v>2666</v>
      </c>
      <c r="G877" s="412" t="s">
        <v>2667</v>
      </c>
      <c r="H877" s="412">
        <v>34470</v>
      </c>
      <c r="I877" s="413" t="s">
        <v>719</v>
      </c>
    </row>
    <row r="878" spans="1:9">
      <c r="A878" s="412">
        <v>877</v>
      </c>
      <c r="B878" s="413" t="s">
        <v>442</v>
      </c>
      <c r="C878" s="413" t="s">
        <v>2688</v>
      </c>
      <c r="D878" s="413" t="s">
        <v>4659</v>
      </c>
      <c r="F878" s="412" t="s">
        <v>2689</v>
      </c>
      <c r="G878" s="412" t="s">
        <v>2690</v>
      </c>
      <c r="H878" s="412">
        <v>34160</v>
      </c>
      <c r="I878" s="413" t="s">
        <v>516</v>
      </c>
    </row>
    <row r="879" spans="1:9">
      <c r="A879" s="412">
        <v>878</v>
      </c>
      <c r="B879" s="413" t="s">
        <v>444</v>
      </c>
      <c r="C879" s="413" t="s">
        <v>2691</v>
      </c>
      <c r="G879" s="412" t="s">
        <v>657</v>
      </c>
      <c r="H879" s="412">
        <v>34670</v>
      </c>
      <c r="I879" s="413" t="s">
        <v>467</v>
      </c>
    </row>
    <row r="880" spans="1:9">
      <c r="A880" s="412">
        <v>879</v>
      </c>
      <c r="B880" s="413" t="s">
        <v>444</v>
      </c>
      <c r="C880" s="413" t="s">
        <v>2692</v>
      </c>
      <c r="D880" s="413" t="s">
        <v>2693</v>
      </c>
      <c r="F880" s="412" t="s">
        <v>2694</v>
      </c>
      <c r="G880" s="412" t="s">
        <v>2695</v>
      </c>
      <c r="H880" s="412">
        <v>34670</v>
      </c>
      <c r="I880" s="413" t="s">
        <v>467</v>
      </c>
    </row>
    <row r="881" spans="1:9">
      <c r="A881" s="412">
        <v>880</v>
      </c>
      <c r="B881" s="413" t="s">
        <v>442</v>
      </c>
      <c r="C881" s="413" t="s">
        <v>2696</v>
      </c>
      <c r="E881" s="413" t="s">
        <v>2697</v>
      </c>
      <c r="F881" s="412" t="s">
        <v>2698</v>
      </c>
      <c r="G881" s="412" t="s">
        <v>2699</v>
      </c>
      <c r="H881" s="412">
        <v>34130</v>
      </c>
      <c r="I881" s="413" t="s">
        <v>476</v>
      </c>
    </row>
    <row r="882" spans="1:9">
      <c r="A882" s="412">
        <v>881</v>
      </c>
      <c r="B882" s="413" t="s">
        <v>442</v>
      </c>
      <c r="C882" s="413" t="s">
        <v>2700</v>
      </c>
      <c r="G882" s="412" t="s">
        <v>2701</v>
      </c>
      <c r="H882" s="412">
        <v>30260</v>
      </c>
      <c r="I882" s="413" t="s">
        <v>2702</v>
      </c>
    </row>
    <row r="883" spans="1:9">
      <c r="A883" s="412">
        <v>882</v>
      </c>
      <c r="B883" s="413" t="s">
        <v>444</v>
      </c>
      <c r="C883" s="413" t="s">
        <v>2703</v>
      </c>
      <c r="D883" s="413" t="s">
        <v>4660</v>
      </c>
      <c r="F883" s="412" t="s">
        <v>2704</v>
      </c>
      <c r="G883" s="412" t="s">
        <v>2705</v>
      </c>
      <c r="H883" s="412">
        <v>34670</v>
      </c>
      <c r="I883" s="413" t="s">
        <v>639</v>
      </c>
    </row>
    <row r="884" spans="1:9">
      <c r="A884" s="412">
        <v>883</v>
      </c>
      <c r="B884" s="413" t="s">
        <v>442</v>
      </c>
      <c r="C884" s="413" t="s">
        <v>2706</v>
      </c>
      <c r="D884" s="413" t="s">
        <v>2707</v>
      </c>
      <c r="G884" s="412" t="s">
        <v>2708</v>
      </c>
      <c r="H884" s="412">
        <v>34670</v>
      </c>
      <c r="I884" s="413" t="s">
        <v>464</v>
      </c>
    </row>
    <row r="885" spans="1:9">
      <c r="A885" s="412">
        <v>884</v>
      </c>
      <c r="B885" s="413" t="s">
        <v>442</v>
      </c>
      <c r="C885" s="413" t="s">
        <v>2709</v>
      </c>
      <c r="E885" s="413" t="s">
        <v>4661</v>
      </c>
      <c r="F885" s="412" t="s">
        <v>2710</v>
      </c>
      <c r="G885" s="412" t="s">
        <v>2711</v>
      </c>
      <c r="H885" s="412">
        <v>34160</v>
      </c>
      <c r="I885" s="413" t="s">
        <v>516</v>
      </c>
    </row>
    <row r="886" spans="1:9">
      <c r="A886" s="412">
        <v>885</v>
      </c>
      <c r="B886" s="413" t="s">
        <v>444</v>
      </c>
      <c r="C886" s="413" t="s">
        <v>2712</v>
      </c>
      <c r="E886" s="413" t="s">
        <v>2713</v>
      </c>
      <c r="G886" s="412" t="s">
        <v>2705</v>
      </c>
      <c r="H886" s="412">
        <v>34670</v>
      </c>
      <c r="I886" s="413" t="s">
        <v>464</v>
      </c>
    </row>
    <row r="887" spans="1:9">
      <c r="A887" s="412">
        <v>886</v>
      </c>
      <c r="B887" s="413" t="s">
        <v>444</v>
      </c>
      <c r="C887" s="413" t="s">
        <v>2714</v>
      </c>
      <c r="D887" s="413" t="s">
        <v>4662</v>
      </c>
      <c r="F887" s="412" t="s">
        <v>2715</v>
      </c>
      <c r="G887" s="412" t="s">
        <v>2716</v>
      </c>
      <c r="H887" s="412">
        <v>34670</v>
      </c>
      <c r="I887" s="413" t="s">
        <v>467</v>
      </c>
    </row>
    <row r="888" spans="1:9">
      <c r="A888" s="412">
        <v>887</v>
      </c>
      <c r="B888" s="413" t="s">
        <v>442</v>
      </c>
      <c r="C888" s="413" t="s">
        <v>2717</v>
      </c>
      <c r="D888" s="413" t="s">
        <v>4663</v>
      </c>
      <c r="F888" s="412" t="s">
        <v>2718</v>
      </c>
      <c r="H888" s="412">
        <v>34960</v>
      </c>
      <c r="I888" s="413" t="s">
        <v>1864</v>
      </c>
    </row>
    <row r="889" spans="1:9">
      <c r="A889" s="412">
        <v>888</v>
      </c>
      <c r="B889" s="413" t="s">
        <v>442</v>
      </c>
      <c r="C889" s="413" t="s">
        <v>2719</v>
      </c>
      <c r="D889" s="413" t="s">
        <v>2720</v>
      </c>
    </row>
    <row r="890" spans="1:9">
      <c r="A890" s="412">
        <v>889</v>
      </c>
      <c r="B890" s="413" t="s">
        <v>444</v>
      </c>
      <c r="C890" s="413" t="s">
        <v>2721</v>
      </c>
      <c r="G890" s="412" t="s">
        <v>2722</v>
      </c>
      <c r="H890" s="412">
        <v>34160</v>
      </c>
      <c r="I890" s="413" t="s">
        <v>678</v>
      </c>
    </row>
    <row r="891" spans="1:9">
      <c r="A891" s="412">
        <v>890</v>
      </c>
      <c r="B891" s="413" t="s">
        <v>442</v>
      </c>
      <c r="C891" s="413" t="s">
        <v>2723</v>
      </c>
      <c r="D891" s="413" t="s">
        <v>4664</v>
      </c>
      <c r="G891" s="412" t="s">
        <v>2724</v>
      </c>
      <c r="H891" s="412">
        <v>34160</v>
      </c>
      <c r="I891" s="413" t="s">
        <v>986</v>
      </c>
    </row>
    <row r="892" spans="1:9">
      <c r="A892" s="412">
        <v>891</v>
      </c>
      <c r="C892" s="413" t="s">
        <v>2725</v>
      </c>
      <c r="D892" s="413" t="s">
        <v>4665</v>
      </c>
      <c r="F892" s="412" t="s">
        <v>2726</v>
      </c>
      <c r="G892" s="412" t="s">
        <v>2727</v>
      </c>
      <c r="H892" s="412">
        <v>34400</v>
      </c>
      <c r="I892" s="413" t="s">
        <v>707</v>
      </c>
    </row>
    <row r="893" spans="1:9">
      <c r="A893" s="412">
        <v>892</v>
      </c>
      <c r="B893" s="413" t="s">
        <v>442</v>
      </c>
      <c r="C893" s="413" t="s">
        <v>2728</v>
      </c>
      <c r="F893" s="412" t="s">
        <v>2729</v>
      </c>
      <c r="G893" s="412" t="s">
        <v>2730</v>
      </c>
      <c r="H893" s="412">
        <v>34130</v>
      </c>
      <c r="I893" s="413" t="s">
        <v>451</v>
      </c>
    </row>
    <row r="894" spans="1:9">
      <c r="A894" s="412">
        <v>893</v>
      </c>
      <c r="B894" s="413" t="s">
        <v>444</v>
      </c>
      <c r="C894" s="413" t="s">
        <v>2731</v>
      </c>
      <c r="D894" s="413" t="s">
        <v>2732</v>
      </c>
    </row>
    <row r="895" spans="1:9">
      <c r="A895" s="412">
        <v>894</v>
      </c>
      <c r="B895" s="413" t="s">
        <v>442</v>
      </c>
      <c r="C895" s="413" t="s">
        <v>2733</v>
      </c>
      <c r="D895" s="413" t="s">
        <v>4666</v>
      </c>
    </row>
    <row r="896" spans="1:9">
      <c r="A896" s="412">
        <v>895</v>
      </c>
      <c r="B896" s="413" t="s">
        <v>444</v>
      </c>
      <c r="C896" s="413" t="s">
        <v>2734</v>
      </c>
      <c r="D896" s="413" t="s">
        <v>4667</v>
      </c>
      <c r="E896" s="413" t="s">
        <v>4668</v>
      </c>
      <c r="F896" s="412" t="s">
        <v>2735</v>
      </c>
      <c r="G896" s="412" t="s">
        <v>2736</v>
      </c>
      <c r="H896" s="412">
        <v>34570</v>
      </c>
      <c r="I896" s="413" t="s">
        <v>1468</v>
      </c>
    </row>
    <row r="897" spans="1:9">
      <c r="A897" s="412">
        <v>896</v>
      </c>
      <c r="B897" s="413" t="s">
        <v>442</v>
      </c>
      <c r="C897" s="413" t="s">
        <v>2737</v>
      </c>
      <c r="D897" s="413" t="s">
        <v>2738</v>
      </c>
      <c r="F897" s="412" t="s">
        <v>2739</v>
      </c>
      <c r="G897" s="412" t="s">
        <v>2740</v>
      </c>
      <c r="H897" s="412">
        <v>34160</v>
      </c>
      <c r="I897" s="413" t="s">
        <v>986</v>
      </c>
    </row>
    <row r="898" spans="1:9">
      <c r="A898" s="412">
        <v>897</v>
      </c>
      <c r="B898" s="413" t="s">
        <v>444</v>
      </c>
      <c r="C898" s="413" t="s">
        <v>2741</v>
      </c>
      <c r="G898" s="412" t="s">
        <v>2742</v>
      </c>
      <c r="H898" s="412">
        <v>34160</v>
      </c>
      <c r="I898" s="413" t="s">
        <v>986</v>
      </c>
    </row>
    <row r="899" spans="1:9">
      <c r="A899" s="412">
        <v>898</v>
      </c>
      <c r="B899" s="413" t="s">
        <v>442</v>
      </c>
      <c r="C899" s="413" t="s">
        <v>2743</v>
      </c>
      <c r="D899" s="413" t="s">
        <v>4669</v>
      </c>
      <c r="H899" s="412">
        <v>34160</v>
      </c>
      <c r="I899" s="413" t="s">
        <v>986</v>
      </c>
    </row>
    <row r="900" spans="1:9">
      <c r="A900" s="412">
        <v>899</v>
      </c>
      <c r="B900" s="413" t="s">
        <v>442</v>
      </c>
      <c r="C900" s="413" t="s">
        <v>2744</v>
      </c>
      <c r="E900" s="413" t="s">
        <v>2745</v>
      </c>
      <c r="F900" s="412" t="s">
        <v>533</v>
      </c>
      <c r="G900" s="412" t="s">
        <v>2746</v>
      </c>
      <c r="H900" s="412">
        <v>34160</v>
      </c>
      <c r="I900" s="413" t="s">
        <v>516</v>
      </c>
    </row>
    <row r="901" spans="1:9">
      <c r="A901" s="412">
        <v>900</v>
      </c>
      <c r="B901" s="413" t="s">
        <v>442</v>
      </c>
      <c r="C901" s="413" t="s">
        <v>2747</v>
      </c>
      <c r="D901" s="413" t="s">
        <v>4670</v>
      </c>
      <c r="H901" s="412">
        <v>34590</v>
      </c>
      <c r="I901" s="413" t="s">
        <v>1225</v>
      </c>
    </row>
    <row r="902" spans="1:9">
      <c r="A902" s="412">
        <v>901</v>
      </c>
      <c r="B902" s="413" t="s">
        <v>442</v>
      </c>
      <c r="C902" s="413" t="s">
        <v>2748</v>
      </c>
      <c r="E902" s="413" t="s">
        <v>4671</v>
      </c>
      <c r="G902" s="412" t="s">
        <v>2749</v>
      </c>
      <c r="H902" s="412">
        <v>34470</v>
      </c>
      <c r="I902" s="413" t="s">
        <v>719</v>
      </c>
    </row>
    <row r="903" spans="1:9">
      <c r="A903" s="412">
        <v>902</v>
      </c>
      <c r="B903" s="413" t="s">
        <v>442</v>
      </c>
      <c r="C903" s="413" t="s">
        <v>2750</v>
      </c>
      <c r="D903" s="413" t="s">
        <v>4672</v>
      </c>
      <c r="G903" s="412" t="s">
        <v>2751</v>
      </c>
      <c r="H903" s="412">
        <v>34670</v>
      </c>
      <c r="I903" s="413" t="s">
        <v>467</v>
      </c>
    </row>
    <row r="904" spans="1:9">
      <c r="A904" s="412">
        <v>903</v>
      </c>
      <c r="B904" s="413" t="s">
        <v>442</v>
      </c>
      <c r="C904" s="413" t="s">
        <v>2752</v>
      </c>
      <c r="D904" s="413" t="s">
        <v>4673</v>
      </c>
      <c r="F904" s="412" t="s">
        <v>2753</v>
      </c>
    </row>
    <row r="905" spans="1:9">
      <c r="A905" s="412">
        <v>904</v>
      </c>
      <c r="B905" s="413" t="s">
        <v>442</v>
      </c>
      <c r="C905" s="413" t="s">
        <v>2754</v>
      </c>
      <c r="E905" s="413" t="s">
        <v>2755</v>
      </c>
      <c r="F905" s="412" t="s">
        <v>533</v>
      </c>
      <c r="G905" s="412" t="s">
        <v>2756</v>
      </c>
      <c r="H905" s="412">
        <v>34070</v>
      </c>
      <c r="I905" s="413" t="s">
        <v>719</v>
      </c>
    </row>
    <row r="906" spans="1:9">
      <c r="A906" s="412">
        <v>905</v>
      </c>
      <c r="B906" s="413" t="s">
        <v>442</v>
      </c>
      <c r="C906" s="413" t="s">
        <v>2757</v>
      </c>
      <c r="D906" s="413" t="s">
        <v>2758</v>
      </c>
      <c r="E906" s="413" t="s">
        <v>2759</v>
      </c>
      <c r="F906" s="412" t="s">
        <v>533</v>
      </c>
      <c r="G906" s="412" t="s">
        <v>2760</v>
      </c>
      <c r="H906" s="412">
        <v>34160</v>
      </c>
      <c r="I906" s="413" t="s">
        <v>986</v>
      </c>
    </row>
    <row r="907" spans="1:9">
      <c r="A907" s="412">
        <v>906</v>
      </c>
      <c r="B907" s="413" t="s">
        <v>442</v>
      </c>
      <c r="C907" s="413" t="s">
        <v>2761</v>
      </c>
      <c r="G907" s="412" t="s">
        <v>2762</v>
      </c>
      <c r="H907" s="412">
        <v>34250</v>
      </c>
      <c r="I907" s="413" t="s">
        <v>2763</v>
      </c>
    </row>
    <row r="908" spans="1:9">
      <c r="A908" s="412">
        <v>907</v>
      </c>
      <c r="B908" s="413" t="s">
        <v>442</v>
      </c>
      <c r="C908" s="413" t="s">
        <v>2764</v>
      </c>
      <c r="G908" s="412" t="s">
        <v>2765</v>
      </c>
      <c r="H908" s="412">
        <v>34160</v>
      </c>
      <c r="I908" s="413" t="s">
        <v>552</v>
      </c>
    </row>
    <row r="909" spans="1:9">
      <c r="A909" s="412">
        <v>908</v>
      </c>
      <c r="B909" s="413" t="s">
        <v>442</v>
      </c>
      <c r="C909" s="413" t="s">
        <v>2766</v>
      </c>
      <c r="E909" s="413" t="s">
        <v>2767</v>
      </c>
      <c r="G909" s="412" t="s">
        <v>2768</v>
      </c>
      <c r="H909" s="412">
        <v>34670</v>
      </c>
      <c r="I909" s="413" t="s">
        <v>467</v>
      </c>
    </row>
    <row r="910" spans="1:9">
      <c r="A910" s="412">
        <v>909</v>
      </c>
      <c r="C910" s="413" t="s">
        <v>2769</v>
      </c>
      <c r="D910" s="413" t="s">
        <v>4674</v>
      </c>
      <c r="F910" s="412" t="s">
        <v>2770</v>
      </c>
      <c r="G910" s="412" t="s">
        <v>2771</v>
      </c>
      <c r="H910" s="412">
        <v>34130</v>
      </c>
      <c r="I910" s="413" t="s">
        <v>451</v>
      </c>
    </row>
    <row r="911" spans="1:9">
      <c r="A911" s="412">
        <v>910</v>
      </c>
      <c r="B911" s="413" t="s">
        <v>442</v>
      </c>
      <c r="C911" s="413" t="s">
        <v>2772</v>
      </c>
      <c r="D911" s="413" t="s">
        <v>4674</v>
      </c>
    </row>
    <row r="912" spans="1:9">
      <c r="A912" s="412">
        <v>911</v>
      </c>
      <c r="B912" s="413" t="s">
        <v>442</v>
      </c>
      <c r="C912" s="413" t="s">
        <v>2773</v>
      </c>
      <c r="D912" s="413" t="s">
        <v>4675</v>
      </c>
    </row>
    <row r="913" spans="1:9">
      <c r="A913" s="412">
        <v>912</v>
      </c>
      <c r="B913" s="413" t="s">
        <v>442</v>
      </c>
      <c r="C913" s="413" t="s">
        <v>2774</v>
      </c>
      <c r="D913" s="413" t="s">
        <v>4676</v>
      </c>
      <c r="F913" s="412" t="s">
        <v>2775</v>
      </c>
      <c r="G913" s="412" t="s">
        <v>2776</v>
      </c>
      <c r="H913" s="412">
        <v>34970</v>
      </c>
      <c r="I913" s="413" t="s">
        <v>530</v>
      </c>
    </row>
    <row r="914" spans="1:9">
      <c r="A914" s="412">
        <v>913</v>
      </c>
      <c r="C914" s="413" t="s">
        <v>2777</v>
      </c>
      <c r="D914" s="413" t="s">
        <v>2778</v>
      </c>
      <c r="F914" s="412" t="s">
        <v>2779</v>
      </c>
    </row>
    <row r="915" spans="1:9">
      <c r="A915" s="412">
        <v>914</v>
      </c>
      <c r="B915" s="413" t="s">
        <v>442</v>
      </c>
      <c r="C915" s="413" t="s">
        <v>2780</v>
      </c>
      <c r="D915" s="413" t="s">
        <v>2781</v>
      </c>
      <c r="F915" s="412" t="s">
        <v>2782</v>
      </c>
      <c r="G915" s="412" t="s">
        <v>2783</v>
      </c>
      <c r="H915" s="412">
        <v>34670</v>
      </c>
      <c r="I915" s="413" t="s">
        <v>467</v>
      </c>
    </row>
    <row r="916" spans="1:9">
      <c r="A916" s="412">
        <v>915</v>
      </c>
      <c r="B916" s="413" t="s">
        <v>442</v>
      </c>
      <c r="C916" s="413" t="s">
        <v>2784</v>
      </c>
      <c r="E916" s="413" t="s">
        <v>2785</v>
      </c>
      <c r="G916" s="412" t="s">
        <v>2786</v>
      </c>
      <c r="H916" s="412">
        <v>34670</v>
      </c>
      <c r="I916" s="413" t="s">
        <v>467</v>
      </c>
    </row>
    <row r="917" spans="1:9">
      <c r="A917" s="412">
        <v>916</v>
      </c>
      <c r="B917" s="413" t="s">
        <v>442</v>
      </c>
      <c r="C917" s="413" t="s">
        <v>2787</v>
      </c>
      <c r="F917" s="412" t="s">
        <v>2788</v>
      </c>
    </row>
    <row r="918" spans="1:9">
      <c r="A918" s="412">
        <v>917</v>
      </c>
      <c r="B918" s="413" t="s">
        <v>442</v>
      </c>
      <c r="C918" s="413" t="s">
        <v>2789</v>
      </c>
      <c r="D918" s="413" t="s">
        <v>4677</v>
      </c>
      <c r="F918" s="412" t="s">
        <v>2790</v>
      </c>
      <c r="G918" s="412" t="s">
        <v>2791</v>
      </c>
      <c r="H918" s="412">
        <v>34670</v>
      </c>
      <c r="I918" s="413" t="s">
        <v>467</v>
      </c>
    </row>
    <row r="919" spans="1:9">
      <c r="A919" s="412">
        <v>918</v>
      </c>
      <c r="B919" s="413" t="s">
        <v>444</v>
      </c>
      <c r="C919" s="413" t="s">
        <v>2792</v>
      </c>
      <c r="D919" s="413" t="s">
        <v>4678</v>
      </c>
      <c r="G919" s="412" t="s">
        <v>2793</v>
      </c>
      <c r="H919" s="412">
        <v>34670</v>
      </c>
      <c r="I919" s="413" t="s">
        <v>639</v>
      </c>
    </row>
    <row r="920" spans="1:9">
      <c r="A920" s="412">
        <v>919</v>
      </c>
      <c r="B920" s="413" t="s">
        <v>442</v>
      </c>
      <c r="C920" s="413" t="s">
        <v>2794</v>
      </c>
      <c r="D920" s="413" t="s">
        <v>2795</v>
      </c>
      <c r="F920" s="412" t="s">
        <v>533</v>
      </c>
      <c r="G920" s="412" t="s">
        <v>2796</v>
      </c>
      <c r="H920" s="412">
        <v>34670</v>
      </c>
      <c r="I920" s="413" t="s">
        <v>467</v>
      </c>
    </row>
    <row r="921" spans="1:9">
      <c r="A921" s="412">
        <v>920</v>
      </c>
      <c r="B921" s="413" t="s">
        <v>444</v>
      </c>
      <c r="C921" s="413" t="s">
        <v>2797</v>
      </c>
      <c r="D921" s="413" t="s">
        <v>4679</v>
      </c>
      <c r="F921" s="412" t="s">
        <v>2798</v>
      </c>
      <c r="G921" s="412" t="s">
        <v>2799</v>
      </c>
      <c r="H921" s="412">
        <v>34960</v>
      </c>
      <c r="I921" s="413" t="s">
        <v>1864</v>
      </c>
    </row>
    <row r="922" spans="1:9">
      <c r="A922" s="412">
        <v>921</v>
      </c>
      <c r="B922" s="413" t="s">
        <v>442</v>
      </c>
      <c r="C922" s="413" t="s">
        <v>2800</v>
      </c>
      <c r="D922" s="413" t="s">
        <v>2801</v>
      </c>
    </row>
    <row r="923" spans="1:9">
      <c r="A923" s="412">
        <v>922</v>
      </c>
      <c r="B923" s="413" t="s">
        <v>442</v>
      </c>
      <c r="C923" s="413" t="s">
        <v>2802</v>
      </c>
      <c r="D923" s="413" t="s">
        <v>4680</v>
      </c>
      <c r="F923" s="412" t="s">
        <v>2803</v>
      </c>
      <c r="H923" s="412">
        <v>34440</v>
      </c>
      <c r="I923" s="413" t="s">
        <v>526</v>
      </c>
    </row>
    <row r="924" spans="1:9">
      <c r="A924" s="412">
        <v>923</v>
      </c>
      <c r="C924" s="413" t="s">
        <v>2804</v>
      </c>
      <c r="D924" s="413" t="s">
        <v>4681</v>
      </c>
      <c r="I924" s="413" t="s">
        <v>2805</v>
      </c>
    </row>
    <row r="925" spans="1:9">
      <c r="A925" s="412">
        <v>924</v>
      </c>
      <c r="B925" s="413" t="s">
        <v>442</v>
      </c>
      <c r="C925" s="413" t="s">
        <v>2806</v>
      </c>
      <c r="D925" s="413" t="s">
        <v>4682</v>
      </c>
      <c r="F925" s="412" t="s">
        <v>2807</v>
      </c>
      <c r="G925" s="412" t="s">
        <v>2808</v>
      </c>
      <c r="H925" s="412">
        <v>34400</v>
      </c>
      <c r="I925" s="413" t="s">
        <v>495</v>
      </c>
    </row>
    <row r="926" spans="1:9">
      <c r="A926" s="412">
        <v>925</v>
      </c>
      <c r="B926" s="413" t="s">
        <v>442</v>
      </c>
      <c r="C926" s="413" t="s">
        <v>2806</v>
      </c>
      <c r="E926" s="413" t="s">
        <v>4683</v>
      </c>
    </row>
    <row r="927" spans="1:9">
      <c r="A927" s="412">
        <v>926</v>
      </c>
      <c r="B927" s="413" t="s">
        <v>442</v>
      </c>
      <c r="C927" s="413" t="s">
        <v>2809</v>
      </c>
      <c r="G927" s="412" t="s">
        <v>2810</v>
      </c>
      <c r="H927" s="412">
        <v>13200</v>
      </c>
      <c r="I927" s="413" t="s">
        <v>1278</v>
      </c>
    </row>
    <row r="928" spans="1:9">
      <c r="A928" s="412">
        <v>927</v>
      </c>
      <c r="B928" s="413" t="s">
        <v>442</v>
      </c>
      <c r="C928" s="413" t="s">
        <v>2811</v>
      </c>
      <c r="D928" s="413" t="s">
        <v>4684</v>
      </c>
      <c r="G928" s="412" t="s">
        <v>2812</v>
      </c>
      <c r="H928" s="412">
        <v>34980</v>
      </c>
      <c r="I928" s="413" t="s">
        <v>733</v>
      </c>
    </row>
    <row r="929" spans="1:9">
      <c r="A929" s="412">
        <v>928</v>
      </c>
      <c r="B929" s="413" t="s">
        <v>442</v>
      </c>
      <c r="C929" s="413" t="s">
        <v>2813</v>
      </c>
      <c r="D929" s="413" t="s">
        <v>4685</v>
      </c>
    </row>
    <row r="930" spans="1:9">
      <c r="A930" s="412">
        <v>929</v>
      </c>
      <c r="B930" s="413" t="s">
        <v>444</v>
      </c>
      <c r="C930" s="413" t="s">
        <v>2814</v>
      </c>
      <c r="D930" s="413" t="s">
        <v>4686</v>
      </c>
      <c r="G930" s="412" t="s">
        <v>2815</v>
      </c>
      <c r="I930" s="413" t="s">
        <v>1586</v>
      </c>
    </row>
    <row r="931" spans="1:9">
      <c r="A931" s="412">
        <v>930</v>
      </c>
      <c r="B931" s="413" t="s">
        <v>444</v>
      </c>
      <c r="C931" s="413" t="s">
        <v>2816</v>
      </c>
      <c r="D931" s="413" t="s">
        <v>2817</v>
      </c>
      <c r="F931" s="412" t="s">
        <v>2818</v>
      </c>
      <c r="G931" s="412" t="s">
        <v>2819</v>
      </c>
      <c r="H931" s="412">
        <v>34670</v>
      </c>
      <c r="I931" s="413" t="s">
        <v>467</v>
      </c>
    </row>
    <row r="932" spans="1:9">
      <c r="A932" s="412">
        <v>931</v>
      </c>
      <c r="B932" s="413" t="s">
        <v>442</v>
      </c>
      <c r="C932" s="413" t="s">
        <v>2820</v>
      </c>
      <c r="D932" s="413" t="s">
        <v>2821</v>
      </c>
      <c r="F932" s="412" t="s">
        <v>2822</v>
      </c>
    </row>
    <row r="933" spans="1:9">
      <c r="A933" s="412">
        <v>932</v>
      </c>
      <c r="B933" s="413" t="s">
        <v>442</v>
      </c>
      <c r="C933" s="413" t="s">
        <v>2823</v>
      </c>
      <c r="D933" s="413" t="s">
        <v>4687</v>
      </c>
      <c r="E933" s="413" t="s">
        <v>4688</v>
      </c>
      <c r="G933" s="412" t="s">
        <v>2824</v>
      </c>
      <c r="H933" s="412">
        <v>34670</v>
      </c>
      <c r="I933" s="413" t="s">
        <v>464</v>
      </c>
    </row>
    <row r="934" spans="1:9">
      <c r="A934" s="412">
        <v>933</v>
      </c>
      <c r="B934" s="413" t="s">
        <v>442</v>
      </c>
      <c r="C934" s="413" t="s">
        <v>2825</v>
      </c>
      <c r="D934" s="413" t="s">
        <v>2826</v>
      </c>
      <c r="F934" s="412" t="s">
        <v>2827</v>
      </c>
      <c r="G934" s="412" t="s">
        <v>2828</v>
      </c>
      <c r="H934" s="412">
        <v>34400</v>
      </c>
      <c r="I934" s="413" t="s">
        <v>546</v>
      </c>
    </row>
    <row r="935" spans="1:9">
      <c r="A935" s="412">
        <v>934</v>
      </c>
      <c r="B935" s="413" t="s">
        <v>442</v>
      </c>
      <c r="C935" s="413" t="s">
        <v>2829</v>
      </c>
      <c r="D935" s="413" t="s">
        <v>4689</v>
      </c>
      <c r="F935" s="412" t="s">
        <v>2830</v>
      </c>
      <c r="G935" s="412" t="s">
        <v>2831</v>
      </c>
      <c r="I935" s="413" t="s">
        <v>2805</v>
      </c>
    </row>
    <row r="936" spans="1:9">
      <c r="A936" s="412">
        <v>935</v>
      </c>
      <c r="B936" s="413" t="s">
        <v>442</v>
      </c>
      <c r="C936" s="413" t="s">
        <v>2832</v>
      </c>
      <c r="D936" s="413" t="s">
        <v>4690</v>
      </c>
      <c r="E936" s="413" t="s">
        <v>4691</v>
      </c>
      <c r="G936" s="412" t="s">
        <v>2833</v>
      </c>
      <c r="H936" s="412">
        <v>34670</v>
      </c>
      <c r="I936" s="413" t="s">
        <v>464</v>
      </c>
    </row>
    <row r="937" spans="1:9">
      <c r="A937" s="412">
        <v>936</v>
      </c>
      <c r="B937" s="413" t="s">
        <v>442</v>
      </c>
      <c r="C937" s="413" t="s">
        <v>2834</v>
      </c>
      <c r="D937" s="413" t="s">
        <v>4692</v>
      </c>
      <c r="F937" s="412" t="s">
        <v>2835</v>
      </c>
      <c r="G937" s="412" t="s">
        <v>2836</v>
      </c>
      <c r="H937" s="412">
        <v>34670</v>
      </c>
      <c r="I937" s="413" t="s">
        <v>464</v>
      </c>
    </row>
    <row r="938" spans="1:9">
      <c r="A938" s="412">
        <v>937</v>
      </c>
      <c r="B938" s="413" t="s">
        <v>442</v>
      </c>
      <c r="C938" s="413" t="s">
        <v>2837</v>
      </c>
      <c r="D938" s="413" t="s">
        <v>4693</v>
      </c>
      <c r="F938" s="412" t="s">
        <v>2838</v>
      </c>
      <c r="G938" s="412" t="s">
        <v>2839</v>
      </c>
      <c r="H938" s="412">
        <v>34740</v>
      </c>
      <c r="I938" s="413" t="s">
        <v>589</v>
      </c>
    </row>
    <row r="939" spans="1:9">
      <c r="A939" s="412">
        <v>938</v>
      </c>
      <c r="B939" s="413" t="s">
        <v>442</v>
      </c>
      <c r="C939" s="413" t="s">
        <v>2837</v>
      </c>
      <c r="D939" s="413" t="s">
        <v>4694</v>
      </c>
      <c r="G939" s="412" t="s">
        <v>2840</v>
      </c>
      <c r="H939" s="412">
        <v>34110</v>
      </c>
      <c r="I939" s="413" t="s">
        <v>461</v>
      </c>
    </row>
    <row r="940" spans="1:9">
      <c r="A940" s="412">
        <v>939</v>
      </c>
      <c r="B940" s="413" t="s">
        <v>442</v>
      </c>
      <c r="C940" s="413" t="s">
        <v>2841</v>
      </c>
      <c r="G940" s="412" t="s">
        <v>2842</v>
      </c>
      <c r="H940" s="412">
        <v>34000</v>
      </c>
      <c r="I940" s="413" t="s">
        <v>448</v>
      </c>
    </row>
    <row r="941" spans="1:9">
      <c r="A941" s="412">
        <v>940</v>
      </c>
      <c r="B941" s="413" t="s">
        <v>442</v>
      </c>
      <c r="C941" s="413" t="s">
        <v>2843</v>
      </c>
      <c r="D941" s="413" t="s">
        <v>4695</v>
      </c>
      <c r="G941" s="412" t="s">
        <v>2844</v>
      </c>
      <c r="H941" s="412">
        <v>34470</v>
      </c>
      <c r="I941" s="413" t="s">
        <v>719</v>
      </c>
    </row>
    <row r="942" spans="1:9">
      <c r="A942" s="412">
        <v>941</v>
      </c>
      <c r="B942" s="413" t="s">
        <v>442</v>
      </c>
      <c r="C942" s="413" t="s">
        <v>2845</v>
      </c>
      <c r="E942" s="413" t="s">
        <v>4696</v>
      </c>
      <c r="F942" s="412" t="s">
        <v>2846</v>
      </c>
      <c r="G942" s="412" t="s">
        <v>2847</v>
      </c>
      <c r="H942" s="412">
        <v>34980</v>
      </c>
      <c r="I942" s="413" t="s">
        <v>1575</v>
      </c>
    </row>
    <row r="943" spans="1:9">
      <c r="A943" s="412">
        <v>942</v>
      </c>
      <c r="B943" s="413" t="s">
        <v>442</v>
      </c>
      <c r="C943" s="413" t="s">
        <v>2848</v>
      </c>
      <c r="D943" s="413" t="s">
        <v>4697</v>
      </c>
      <c r="F943" s="412" t="s">
        <v>2849</v>
      </c>
    </row>
    <row r="944" spans="1:9">
      <c r="A944" s="412">
        <v>943</v>
      </c>
      <c r="B944" s="413" t="s">
        <v>442</v>
      </c>
      <c r="C944" s="413" t="s">
        <v>2850</v>
      </c>
      <c r="D944" s="413" t="s">
        <v>4698</v>
      </c>
      <c r="F944" s="412" t="s">
        <v>2851</v>
      </c>
      <c r="G944" s="412" t="s">
        <v>2852</v>
      </c>
      <c r="H944" s="412">
        <v>34980</v>
      </c>
      <c r="I944" s="413" t="s">
        <v>2853</v>
      </c>
    </row>
    <row r="945" spans="1:9">
      <c r="A945" s="412">
        <v>944</v>
      </c>
      <c r="B945" s="413" t="s">
        <v>444</v>
      </c>
      <c r="C945" s="413" t="s">
        <v>2854</v>
      </c>
      <c r="D945" s="413" t="s">
        <v>4699</v>
      </c>
      <c r="F945" s="412" t="s">
        <v>2855</v>
      </c>
      <c r="G945" s="412" t="s">
        <v>2856</v>
      </c>
      <c r="H945" s="412">
        <v>34130</v>
      </c>
      <c r="I945" s="413" t="s">
        <v>520</v>
      </c>
    </row>
    <row r="946" spans="1:9">
      <c r="A946" s="412">
        <v>945</v>
      </c>
      <c r="B946" s="413" t="s">
        <v>442</v>
      </c>
      <c r="C946" s="413" t="s">
        <v>2857</v>
      </c>
      <c r="E946" s="413" t="s">
        <v>2858</v>
      </c>
      <c r="G946" s="412" t="s">
        <v>2859</v>
      </c>
      <c r="H946" s="412">
        <v>34130</v>
      </c>
      <c r="I946" s="413" t="s">
        <v>451</v>
      </c>
    </row>
    <row r="947" spans="1:9">
      <c r="A947" s="412">
        <v>946</v>
      </c>
      <c r="B947" s="413" t="s">
        <v>442</v>
      </c>
      <c r="C947" s="413" t="s">
        <v>2860</v>
      </c>
      <c r="D947" s="413" t="s">
        <v>4700</v>
      </c>
      <c r="F947" s="412" t="s">
        <v>2861</v>
      </c>
      <c r="I947" s="413" t="s">
        <v>2862</v>
      </c>
    </row>
    <row r="948" spans="1:9">
      <c r="A948" s="412">
        <v>947</v>
      </c>
      <c r="B948" s="413" t="s">
        <v>442</v>
      </c>
      <c r="C948" s="413" t="s">
        <v>2863</v>
      </c>
      <c r="F948" s="412" t="s">
        <v>2864</v>
      </c>
      <c r="G948" s="412" t="s">
        <v>2865</v>
      </c>
      <c r="H948" s="412">
        <v>34130</v>
      </c>
      <c r="I948" s="413" t="s">
        <v>778</v>
      </c>
    </row>
    <row r="949" spans="1:9">
      <c r="A949" s="412">
        <v>948</v>
      </c>
      <c r="B949" s="413" t="s">
        <v>444</v>
      </c>
      <c r="C949" s="413" t="s">
        <v>2866</v>
      </c>
      <c r="D949" s="413" t="s">
        <v>2867</v>
      </c>
      <c r="F949" s="412" t="s">
        <v>2868</v>
      </c>
      <c r="G949" s="412" t="s">
        <v>2869</v>
      </c>
    </row>
    <row r="950" spans="1:9">
      <c r="A950" s="412">
        <v>949</v>
      </c>
      <c r="B950" s="413" t="s">
        <v>442</v>
      </c>
      <c r="C950" s="413" t="s">
        <v>2870</v>
      </c>
      <c r="D950" s="413" t="s">
        <v>2871</v>
      </c>
      <c r="G950" s="412" t="s">
        <v>2872</v>
      </c>
      <c r="H950" s="412">
        <v>34670</v>
      </c>
      <c r="I950" s="413" t="s">
        <v>464</v>
      </c>
    </row>
    <row r="951" spans="1:9">
      <c r="A951" s="412">
        <v>950</v>
      </c>
      <c r="B951" s="413" t="s">
        <v>442</v>
      </c>
      <c r="C951" s="413" t="s">
        <v>2873</v>
      </c>
      <c r="E951" s="413" t="s">
        <v>4701</v>
      </c>
    </row>
    <row r="952" spans="1:9">
      <c r="A952" s="412">
        <v>951</v>
      </c>
      <c r="C952" s="413" t="s">
        <v>2874</v>
      </c>
      <c r="D952" s="413" t="s">
        <v>4702</v>
      </c>
      <c r="F952" s="412" t="s">
        <v>2875</v>
      </c>
    </row>
    <row r="953" spans="1:9">
      <c r="A953" s="412">
        <v>952</v>
      </c>
      <c r="B953" s="413" t="s">
        <v>442</v>
      </c>
      <c r="C953" s="413" t="s">
        <v>2876</v>
      </c>
      <c r="G953" s="412" t="s">
        <v>2045</v>
      </c>
      <c r="H953" s="412">
        <v>34280</v>
      </c>
      <c r="I953" s="413" t="s">
        <v>909</v>
      </c>
    </row>
    <row r="954" spans="1:9">
      <c r="A954" s="412">
        <v>953</v>
      </c>
      <c r="B954" s="413" t="s">
        <v>444</v>
      </c>
      <c r="C954" s="413" t="s">
        <v>2877</v>
      </c>
      <c r="D954" s="413" t="s">
        <v>4703</v>
      </c>
      <c r="F954" s="412" t="s">
        <v>2878</v>
      </c>
      <c r="G954" s="412" t="s">
        <v>2879</v>
      </c>
      <c r="H954" s="412">
        <v>34160</v>
      </c>
      <c r="I954" s="413" t="s">
        <v>516</v>
      </c>
    </row>
    <row r="955" spans="1:9">
      <c r="A955" s="412">
        <v>954</v>
      </c>
      <c r="B955" s="413" t="s">
        <v>442</v>
      </c>
      <c r="C955" s="413" t="s">
        <v>2880</v>
      </c>
      <c r="D955" s="413" t="s">
        <v>4670</v>
      </c>
      <c r="F955" s="412" t="s">
        <v>2881</v>
      </c>
      <c r="H955" s="412">
        <v>34590</v>
      </c>
      <c r="I955" s="413" t="s">
        <v>1225</v>
      </c>
    </row>
    <row r="956" spans="1:9">
      <c r="A956" s="412">
        <v>955</v>
      </c>
      <c r="B956" s="413" t="s">
        <v>442</v>
      </c>
      <c r="C956" s="413" t="s">
        <v>2882</v>
      </c>
      <c r="D956" s="413" t="s">
        <v>4704</v>
      </c>
      <c r="F956" s="412" t="s">
        <v>2883</v>
      </c>
      <c r="G956" s="412" t="s">
        <v>2884</v>
      </c>
      <c r="H956" s="412">
        <v>34960</v>
      </c>
      <c r="I956" s="413" t="s">
        <v>1864</v>
      </c>
    </row>
    <row r="957" spans="1:9">
      <c r="A957" s="412">
        <v>956</v>
      </c>
      <c r="B957" s="413" t="s">
        <v>442</v>
      </c>
      <c r="C957" s="413" t="s">
        <v>2885</v>
      </c>
      <c r="E957" s="413" t="s">
        <v>4705</v>
      </c>
      <c r="F957" s="412" t="s">
        <v>2886</v>
      </c>
      <c r="G957" s="412" t="s">
        <v>2887</v>
      </c>
      <c r="H957" s="412">
        <v>34290</v>
      </c>
      <c r="I957" s="413" t="s">
        <v>2888</v>
      </c>
    </row>
    <row r="958" spans="1:9">
      <c r="A958" s="412">
        <v>957</v>
      </c>
      <c r="B958" s="413" t="s">
        <v>444</v>
      </c>
      <c r="C958" s="413" t="s">
        <v>2889</v>
      </c>
      <c r="D958" s="413" t="s">
        <v>4706</v>
      </c>
    </row>
    <row r="959" spans="1:9">
      <c r="A959" s="412">
        <v>958</v>
      </c>
      <c r="B959" s="413" t="s">
        <v>442</v>
      </c>
      <c r="C959" s="413" t="s">
        <v>2890</v>
      </c>
      <c r="E959" s="413" t="s">
        <v>2891</v>
      </c>
      <c r="F959" s="412" t="s">
        <v>2892</v>
      </c>
      <c r="G959" s="412" t="s">
        <v>2893</v>
      </c>
      <c r="H959" s="412">
        <v>34400</v>
      </c>
      <c r="I959" s="413" t="s">
        <v>495</v>
      </c>
    </row>
    <row r="960" spans="1:9">
      <c r="A960" s="412">
        <v>959</v>
      </c>
      <c r="B960" s="413" t="s">
        <v>442</v>
      </c>
      <c r="C960" s="413" t="s">
        <v>2894</v>
      </c>
      <c r="D960" s="413" t="s">
        <v>4707</v>
      </c>
      <c r="H960" s="412">
        <v>34160</v>
      </c>
      <c r="I960" s="413" t="s">
        <v>925</v>
      </c>
    </row>
    <row r="961" spans="1:9">
      <c r="A961" s="412">
        <v>960</v>
      </c>
      <c r="B961" s="413" t="s">
        <v>444</v>
      </c>
      <c r="C961" s="413" t="s">
        <v>2895</v>
      </c>
      <c r="D961" s="413" t="s">
        <v>4708</v>
      </c>
      <c r="F961" s="412" t="s">
        <v>2896</v>
      </c>
      <c r="G961" s="412" t="s">
        <v>2897</v>
      </c>
      <c r="H961" s="412">
        <v>34920</v>
      </c>
      <c r="I961" s="413" t="s">
        <v>501</v>
      </c>
    </row>
    <row r="962" spans="1:9">
      <c r="A962" s="412">
        <v>961</v>
      </c>
      <c r="B962" s="413" t="s">
        <v>442</v>
      </c>
      <c r="C962" s="413" t="s">
        <v>2898</v>
      </c>
      <c r="D962" s="413" t="s">
        <v>4709</v>
      </c>
    </row>
    <row r="963" spans="1:9">
      <c r="A963" s="412">
        <v>962</v>
      </c>
      <c r="B963" s="413" t="s">
        <v>442</v>
      </c>
      <c r="C963" s="413" t="s">
        <v>2899</v>
      </c>
      <c r="D963" s="413" t="s">
        <v>4710</v>
      </c>
      <c r="G963" s="412" t="s">
        <v>2900</v>
      </c>
      <c r="H963" s="412">
        <v>34130</v>
      </c>
      <c r="I963" s="413" t="s">
        <v>476</v>
      </c>
    </row>
    <row r="964" spans="1:9">
      <c r="A964" s="412">
        <v>963</v>
      </c>
      <c r="B964" s="413" t="s">
        <v>442</v>
      </c>
      <c r="C964" s="413" t="s">
        <v>2901</v>
      </c>
      <c r="D964" s="413" t="s">
        <v>2902</v>
      </c>
      <c r="E964" s="413" t="s">
        <v>2903</v>
      </c>
      <c r="F964" s="412" t="s">
        <v>533</v>
      </c>
      <c r="G964" s="412" t="s">
        <v>2904</v>
      </c>
      <c r="H964" s="412">
        <v>34130</v>
      </c>
      <c r="I964" s="413" t="s">
        <v>451</v>
      </c>
    </row>
    <row r="965" spans="1:9">
      <c r="A965" s="412">
        <v>964</v>
      </c>
      <c r="B965" s="413" t="s">
        <v>442</v>
      </c>
      <c r="C965" s="413" t="s">
        <v>2905</v>
      </c>
      <c r="D965" s="413" t="s">
        <v>4711</v>
      </c>
      <c r="F965" s="412" t="s">
        <v>2906</v>
      </c>
      <c r="G965" s="412" t="s">
        <v>2907</v>
      </c>
      <c r="H965" s="412">
        <v>34130</v>
      </c>
      <c r="I965" s="413" t="s">
        <v>451</v>
      </c>
    </row>
    <row r="966" spans="1:9">
      <c r="A966" s="412">
        <v>965</v>
      </c>
      <c r="B966" s="413" t="s">
        <v>442</v>
      </c>
      <c r="C966" s="413" t="s">
        <v>2908</v>
      </c>
      <c r="D966" s="413" t="s">
        <v>4712</v>
      </c>
      <c r="G966" s="412" t="s">
        <v>2909</v>
      </c>
      <c r="H966" s="412">
        <v>34130</v>
      </c>
      <c r="I966" s="413" t="s">
        <v>451</v>
      </c>
    </row>
    <row r="967" spans="1:9">
      <c r="A967" s="412">
        <v>966</v>
      </c>
      <c r="B967" s="413" t="s">
        <v>442</v>
      </c>
      <c r="C967" s="413" t="s">
        <v>2910</v>
      </c>
      <c r="D967" s="413" t="s">
        <v>4713</v>
      </c>
      <c r="F967" s="412" t="s">
        <v>2911</v>
      </c>
    </row>
    <row r="968" spans="1:9">
      <c r="A968" s="412">
        <v>967</v>
      </c>
      <c r="B968" s="413" t="s">
        <v>442</v>
      </c>
      <c r="C968" s="413" t="s">
        <v>2912</v>
      </c>
      <c r="G968" s="412" t="s">
        <v>2913</v>
      </c>
      <c r="H968" s="412">
        <v>34130</v>
      </c>
      <c r="I968" s="413" t="s">
        <v>778</v>
      </c>
    </row>
    <row r="969" spans="1:9">
      <c r="A969" s="412">
        <v>968</v>
      </c>
      <c r="B969" s="413" t="s">
        <v>442</v>
      </c>
      <c r="C969" s="413" t="s">
        <v>2914</v>
      </c>
      <c r="D969" s="413" t="s">
        <v>2915</v>
      </c>
      <c r="E969" s="413" t="s">
        <v>4714</v>
      </c>
      <c r="F969" s="412" t="s">
        <v>2916</v>
      </c>
      <c r="G969" s="412" t="s">
        <v>2917</v>
      </c>
      <c r="H969" s="412">
        <v>34160</v>
      </c>
      <c r="I969" s="413" t="s">
        <v>552</v>
      </c>
    </row>
    <row r="970" spans="1:9">
      <c r="A970" s="412">
        <v>969</v>
      </c>
      <c r="B970" s="413" t="s">
        <v>442</v>
      </c>
      <c r="C970" s="413" t="s">
        <v>2918</v>
      </c>
      <c r="G970" s="412" t="s">
        <v>2919</v>
      </c>
      <c r="H970" s="412">
        <v>34160</v>
      </c>
      <c r="I970" s="413" t="s">
        <v>552</v>
      </c>
    </row>
    <row r="971" spans="1:9">
      <c r="A971" s="412">
        <v>970</v>
      </c>
      <c r="B971" s="413" t="s">
        <v>442</v>
      </c>
      <c r="C971" s="413" t="s">
        <v>2920</v>
      </c>
      <c r="D971" s="413" t="s">
        <v>4715</v>
      </c>
    </row>
    <row r="972" spans="1:9">
      <c r="A972" s="412">
        <v>971</v>
      </c>
      <c r="B972" s="413" t="s">
        <v>442</v>
      </c>
      <c r="C972" s="413" t="s">
        <v>2921</v>
      </c>
      <c r="D972" s="413" t="s">
        <v>4716</v>
      </c>
      <c r="G972" s="412" t="s">
        <v>2922</v>
      </c>
      <c r="H972" s="412">
        <v>34130</v>
      </c>
      <c r="I972" s="413" t="s">
        <v>451</v>
      </c>
    </row>
    <row r="973" spans="1:9">
      <c r="A973" s="412">
        <v>972</v>
      </c>
      <c r="B973" s="413" t="s">
        <v>442</v>
      </c>
      <c r="C973" s="413" t="s">
        <v>2923</v>
      </c>
      <c r="D973" s="413" t="s">
        <v>4717</v>
      </c>
      <c r="F973" s="412" t="s">
        <v>2924</v>
      </c>
      <c r="G973" s="412" t="s">
        <v>2925</v>
      </c>
      <c r="H973" s="412">
        <v>34280</v>
      </c>
      <c r="I973" s="413" t="s">
        <v>909</v>
      </c>
    </row>
    <row r="974" spans="1:9">
      <c r="A974" s="412">
        <v>973</v>
      </c>
      <c r="B974" s="413" t="s">
        <v>442</v>
      </c>
      <c r="C974" s="413" t="s">
        <v>2923</v>
      </c>
      <c r="F974" s="412" t="s">
        <v>2926</v>
      </c>
      <c r="G974" s="412" t="s">
        <v>2927</v>
      </c>
      <c r="H974" s="412">
        <v>34000</v>
      </c>
      <c r="I974" s="413" t="s">
        <v>448</v>
      </c>
    </row>
    <row r="975" spans="1:9">
      <c r="A975" s="412">
        <v>974</v>
      </c>
      <c r="B975" s="413" t="s">
        <v>444</v>
      </c>
      <c r="C975" s="413" t="s">
        <v>2928</v>
      </c>
      <c r="E975" s="413" t="s">
        <v>4718</v>
      </c>
    </row>
    <row r="976" spans="1:9">
      <c r="A976" s="412">
        <v>975</v>
      </c>
      <c r="B976" s="413" t="s">
        <v>444</v>
      </c>
      <c r="C976" s="413" t="s">
        <v>2929</v>
      </c>
      <c r="D976" s="413" t="s">
        <v>4719</v>
      </c>
      <c r="G976" s="412" t="s">
        <v>2930</v>
      </c>
      <c r="H976" s="412">
        <v>34400</v>
      </c>
      <c r="I976" s="413" t="s">
        <v>546</v>
      </c>
    </row>
    <row r="977" spans="1:9">
      <c r="A977" s="412">
        <v>976</v>
      </c>
      <c r="B977" s="413" t="s">
        <v>442</v>
      </c>
      <c r="C977" s="413" t="s">
        <v>2931</v>
      </c>
      <c r="D977" s="413" t="s">
        <v>4720</v>
      </c>
      <c r="F977" s="412" t="s">
        <v>2932</v>
      </c>
      <c r="H977" s="412">
        <v>34590</v>
      </c>
      <c r="I977" s="413" t="s">
        <v>1225</v>
      </c>
    </row>
    <row r="978" spans="1:9">
      <c r="A978" s="412">
        <v>977</v>
      </c>
      <c r="B978" s="413" t="s">
        <v>444</v>
      </c>
      <c r="C978" s="413" t="s">
        <v>2933</v>
      </c>
      <c r="E978" s="413" t="s">
        <v>2934</v>
      </c>
      <c r="F978" s="412" t="s">
        <v>2935</v>
      </c>
      <c r="G978" s="412" t="s">
        <v>2936</v>
      </c>
      <c r="H978" s="412">
        <v>34670</v>
      </c>
      <c r="I978" s="413" t="s">
        <v>464</v>
      </c>
    </row>
    <row r="979" spans="1:9">
      <c r="A979" s="412">
        <v>978</v>
      </c>
      <c r="B979" s="413" t="s">
        <v>444</v>
      </c>
      <c r="C979" s="413" t="s">
        <v>2937</v>
      </c>
      <c r="G979" s="412" t="s">
        <v>2938</v>
      </c>
      <c r="H979" s="412">
        <v>34670</v>
      </c>
      <c r="I979" s="413" t="s">
        <v>464</v>
      </c>
    </row>
    <row r="980" spans="1:9">
      <c r="A980" s="412">
        <v>979</v>
      </c>
      <c r="B980" s="413" t="s">
        <v>442</v>
      </c>
      <c r="C980" s="413" t="s">
        <v>2939</v>
      </c>
      <c r="D980" s="413" t="s">
        <v>2940</v>
      </c>
      <c r="F980" s="412" t="s">
        <v>2941</v>
      </c>
      <c r="G980" s="412" t="s">
        <v>2942</v>
      </c>
      <c r="H980" s="412">
        <v>34670</v>
      </c>
      <c r="I980" s="413" t="s">
        <v>467</v>
      </c>
    </row>
    <row r="981" spans="1:9">
      <c r="A981" s="412">
        <v>980</v>
      </c>
      <c r="B981" s="413" t="s">
        <v>442</v>
      </c>
      <c r="C981" s="413" t="s">
        <v>2943</v>
      </c>
      <c r="G981" s="412" t="s">
        <v>2944</v>
      </c>
      <c r="H981" s="412">
        <v>34160</v>
      </c>
      <c r="I981" s="413" t="s">
        <v>552</v>
      </c>
    </row>
    <row r="982" spans="1:9">
      <c r="A982" s="412">
        <v>981</v>
      </c>
      <c r="B982" s="413" t="s">
        <v>442</v>
      </c>
      <c r="C982" s="413" t="s">
        <v>2945</v>
      </c>
      <c r="D982" s="413" t="s">
        <v>2946</v>
      </c>
      <c r="F982" s="412" t="s">
        <v>2947</v>
      </c>
      <c r="G982" s="412" t="s">
        <v>2948</v>
      </c>
      <c r="H982" s="412">
        <v>34130</v>
      </c>
      <c r="I982" s="413" t="s">
        <v>451</v>
      </c>
    </row>
    <row r="983" spans="1:9">
      <c r="A983" s="412">
        <v>982</v>
      </c>
      <c r="B983" s="413" t="s">
        <v>442</v>
      </c>
      <c r="C983" s="413" t="s">
        <v>2949</v>
      </c>
      <c r="D983" s="413" t="s">
        <v>2950</v>
      </c>
      <c r="G983" s="412" t="s">
        <v>2951</v>
      </c>
      <c r="H983" s="412">
        <v>34270</v>
      </c>
      <c r="I983" s="413" t="s">
        <v>594</v>
      </c>
    </row>
    <row r="984" spans="1:9">
      <c r="A984" s="412">
        <v>983</v>
      </c>
      <c r="B984" s="413" t="s">
        <v>442</v>
      </c>
      <c r="C984" s="413" t="s">
        <v>2952</v>
      </c>
      <c r="D984" s="413" t="s">
        <v>4721</v>
      </c>
      <c r="G984" s="412" t="s">
        <v>2953</v>
      </c>
      <c r="H984" s="412">
        <v>30250</v>
      </c>
      <c r="I984" s="413" t="s">
        <v>2167</v>
      </c>
    </row>
    <row r="985" spans="1:9">
      <c r="A985" s="412">
        <v>984</v>
      </c>
      <c r="B985" s="413" t="s">
        <v>442</v>
      </c>
      <c r="C985" s="413" t="s">
        <v>2954</v>
      </c>
      <c r="G985" s="412" t="s">
        <v>2955</v>
      </c>
      <c r="H985" s="412">
        <v>34130</v>
      </c>
      <c r="I985" s="413" t="s">
        <v>451</v>
      </c>
    </row>
    <row r="986" spans="1:9">
      <c r="A986" s="412">
        <v>985</v>
      </c>
      <c r="B986" s="413" t="s">
        <v>442</v>
      </c>
      <c r="C986" s="413" t="s">
        <v>2956</v>
      </c>
      <c r="G986" s="412" t="s">
        <v>2957</v>
      </c>
      <c r="H986" s="412">
        <v>34400</v>
      </c>
      <c r="I986" s="413" t="s">
        <v>782</v>
      </c>
    </row>
    <row r="987" spans="1:9">
      <c r="A987" s="412">
        <v>986</v>
      </c>
      <c r="B987" s="413" t="s">
        <v>442</v>
      </c>
      <c r="C987" s="413" t="s">
        <v>2958</v>
      </c>
      <c r="D987" s="413" t="s">
        <v>4722</v>
      </c>
      <c r="H987" s="412">
        <v>30670</v>
      </c>
      <c r="I987" s="413" t="s">
        <v>2959</v>
      </c>
    </row>
    <row r="988" spans="1:9">
      <c r="A988" s="412">
        <v>987</v>
      </c>
      <c r="B988" s="413" t="s">
        <v>442</v>
      </c>
      <c r="C988" s="413" t="s">
        <v>2960</v>
      </c>
      <c r="G988" s="412" t="s">
        <v>2961</v>
      </c>
      <c r="H988" s="412">
        <v>34130</v>
      </c>
      <c r="I988" s="413" t="s">
        <v>451</v>
      </c>
    </row>
    <row r="989" spans="1:9">
      <c r="A989" s="412">
        <v>988</v>
      </c>
      <c r="B989" s="413" t="s">
        <v>442</v>
      </c>
      <c r="C989" s="413" t="s">
        <v>2962</v>
      </c>
      <c r="F989" s="412" t="s">
        <v>2963</v>
      </c>
      <c r="G989" s="412" t="s">
        <v>2964</v>
      </c>
      <c r="H989" s="412">
        <v>34130</v>
      </c>
      <c r="I989" s="413" t="s">
        <v>451</v>
      </c>
    </row>
    <row r="990" spans="1:9">
      <c r="A990" s="412">
        <v>989</v>
      </c>
      <c r="B990" s="413" t="s">
        <v>444</v>
      </c>
      <c r="C990" s="413" t="s">
        <v>2965</v>
      </c>
      <c r="D990" s="413" t="s">
        <v>4723</v>
      </c>
      <c r="F990" s="412" t="s">
        <v>2966</v>
      </c>
      <c r="G990" s="412" t="s">
        <v>2967</v>
      </c>
      <c r="H990" s="412">
        <v>34270</v>
      </c>
      <c r="I990" s="413" t="s">
        <v>1861</v>
      </c>
    </row>
    <row r="991" spans="1:9">
      <c r="A991" s="412">
        <v>990</v>
      </c>
      <c r="B991" s="413" t="s">
        <v>442</v>
      </c>
      <c r="C991" s="413" t="s">
        <v>2968</v>
      </c>
      <c r="D991" s="413" t="s">
        <v>4724</v>
      </c>
      <c r="F991" s="412" t="s">
        <v>2969</v>
      </c>
      <c r="G991" s="412" t="s">
        <v>2970</v>
      </c>
      <c r="H991" s="412">
        <v>34270</v>
      </c>
      <c r="I991" s="413" t="s">
        <v>594</v>
      </c>
    </row>
    <row r="992" spans="1:9">
      <c r="A992" s="412">
        <v>991</v>
      </c>
      <c r="B992" s="413" t="s">
        <v>442</v>
      </c>
      <c r="C992" s="413" t="s">
        <v>2971</v>
      </c>
      <c r="D992" s="413" t="s">
        <v>4725</v>
      </c>
    </row>
    <row r="993" spans="1:9">
      <c r="A993" s="412">
        <v>992</v>
      </c>
      <c r="C993" s="413" t="s">
        <v>2972</v>
      </c>
      <c r="D993" s="413" t="s">
        <v>2973</v>
      </c>
    </row>
    <row r="994" spans="1:9">
      <c r="A994" s="412">
        <v>993</v>
      </c>
      <c r="B994" s="413" t="s">
        <v>442</v>
      </c>
      <c r="C994" s="413" t="s">
        <v>2974</v>
      </c>
      <c r="D994" s="413" t="s">
        <v>4726</v>
      </c>
    </row>
    <row r="995" spans="1:9">
      <c r="A995" s="412">
        <v>994</v>
      </c>
      <c r="B995" s="413" t="s">
        <v>442</v>
      </c>
      <c r="C995" s="413" t="s">
        <v>2975</v>
      </c>
      <c r="D995" s="413" t="s">
        <v>4727</v>
      </c>
      <c r="G995" s="412" t="s">
        <v>2976</v>
      </c>
      <c r="H995" s="412">
        <v>34160</v>
      </c>
      <c r="I995" s="413" t="s">
        <v>552</v>
      </c>
    </row>
    <row r="996" spans="1:9">
      <c r="A996" s="412">
        <v>995</v>
      </c>
      <c r="B996" s="413" t="s">
        <v>442</v>
      </c>
      <c r="C996" s="413" t="s">
        <v>2975</v>
      </c>
      <c r="D996" s="413" t="s">
        <v>4727</v>
      </c>
      <c r="G996" s="412" t="s">
        <v>2976</v>
      </c>
      <c r="H996" s="412">
        <v>30660</v>
      </c>
      <c r="I996" s="413" t="s">
        <v>2470</v>
      </c>
    </row>
    <row r="997" spans="1:9">
      <c r="A997" s="412">
        <v>996</v>
      </c>
      <c r="C997" s="413" t="s">
        <v>2977</v>
      </c>
    </row>
    <row r="998" spans="1:9">
      <c r="A998" s="412">
        <v>997</v>
      </c>
      <c r="B998" s="413" t="s">
        <v>442</v>
      </c>
      <c r="C998" s="413" t="s">
        <v>2978</v>
      </c>
      <c r="D998" s="413" t="s">
        <v>4728</v>
      </c>
    </row>
    <row r="999" spans="1:9">
      <c r="A999" s="412">
        <v>998</v>
      </c>
      <c r="B999" s="413" t="s">
        <v>442</v>
      </c>
      <c r="C999" s="413" t="s">
        <v>2979</v>
      </c>
      <c r="D999" s="413" t="s">
        <v>4729</v>
      </c>
      <c r="G999" s="412" t="s">
        <v>2980</v>
      </c>
      <c r="H999" s="412">
        <v>34670</v>
      </c>
      <c r="I999" s="413" t="s">
        <v>639</v>
      </c>
    </row>
    <row r="1000" spans="1:9">
      <c r="A1000" s="412">
        <v>999</v>
      </c>
      <c r="B1000" s="413" t="s">
        <v>442</v>
      </c>
      <c r="C1000" s="413" t="s">
        <v>2981</v>
      </c>
      <c r="E1000" s="413" t="s">
        <v>2982</v>
      </c>
      <c r="F1000" s="412" t="s">
        <v>2983</v>
      </c>
      <c r="G1000" s="412" t="s">
        <v>2984</v>
      </c>
      <c r="H1000" s="412">
        <v>34670</v>
      </c>
      <c r="I1000" s="413" t="s">
        <v>464</v>
      </c>
    </row>
    <row r="1001" spans="1:9">
      <c r="A1001" s="412">
        <v>1000</v>
      </c>
      <c r="B1001" s="413" t="s">
        <v>442</v>
      </c>
      <c r="C1001" s="413" t="s">
        <v>2985</v>
      </c>
      <c r="D1001" s="413" t="s">
        <v>4730</v>
      </c>
      <c r="G1001" s="412" t="s">
        <v>2986</v>
      </c>
      <c r="H1001" s="412">
        <v>34160</v>
      </c>
      <c r="I1001" s="413" t="s">
        <v>552</v>
      </c>
    </row>
    <row r="1002" spans="1:9">
      <c r="A1002" s="412">
        <v>1001</v>
      </c>
      <c r="B1002" s="413" t="s">
        <v>442</v>
      </c>
      <c r="C1002" s="413" t="s">
        <v>2987</v>
      </c>
      <c r="E1002" s="413" t="s">
        <v>2988</v>
      </c>
      <c r="F1002" s="412" t="s">
        <v>2989</v>
      </c>
      <c r="G1002" s="412" t="s">
        <v>2990</v>
      </c>
      <c r="H1002" s="412">
        <v>34320</v>
      </c>
      <c r="I1002" s="413" t="s">
        <v>2991</v>
      </c>
    </row>
    <row r="1003" spans="1:9">
      <c r="A1003" s="412">
        <v>1002</v>
      </c>
      <c r="B1003" s="413" t="s">
        <v>442</v>
      </c>
      <c r="C1003" s="413" t="s">
        <v>2992</v>
      </c>
      <c r="D1003" s="413" t="s">
        <v>2993</v>
      </c>
      <c r="F1003" s="412" t="s">
        <v>2994</v>
      </c>
    </row>
    <row r="1004" spans="1:9">
      <c r="A1004" s="412">
        <v>1003</v>
      </c>
      <c r="B1004" s="413" t="s">
        <v>442</v>
      </c>
      <c r="C1004" s="413" t="s">
        <v>2995</v>
      </c>
      <c r="G1004" s="412" t="s">
        <v>2996</v>
      </c>
      <c r="H1004" s="412">
        <v>34130</v>
      </c>
      <c r="I1004" s="413" t="s">
        <v>451</v>
      </c>
    </row>
    <row r="1005" spans="1:9">
      <c r="A1005" s="412">
        <v>1004</v>
      </c>
      <c r="B1005" s="413" t="s">
        <v>442</v>
      </c>
      <c r="C1005" s="413" t="s">
        <v>2997</v>
      </c>
      <c r="E1005" s="413" t="s">
        <v>4731</v>
      </c>
      <c r="G1005" s="412" t="s">
        <v>2998</v>
      </c>
      <c r="H1005" s="412">
        <v>34670</v>
      </c>
      <c r="I1005" s="413" t="s">
        <v>464</v>
      </c>
    </row>
    <row r="1006" spans="1:9">
      <c r="A1006" s="412">
        <v>1005</v>
      </c>
      <c r="B1006" s="413" t="s">
        <v>442</v>
      </c>
      <c r="C1006" s="413" t="s">
        <v>2999</v>
      </c>
      <c r="E1006" s="413" t="s">
        <v>4732</v>
      </c>
      <c r="F1006" s="412" t="s">
        <v>3000</v>
      </c>
      <c r="G1006" s="412" t="s">
        <v>3001</v>
      </c>
      <c r="H1006" s="412">
        <v>34670</v>
      </c>
      <c r="I1006" s="413" t="s">
        <v>467</v>
      </c>
    </row>
    <row r="1007" spans="1:9">
      <c r="A1007" s="412">
        <v>1006</v>
      </c>
      <c r="B1007" s="413" t="s">
        <v>442</v>
      </c>
      <c r="C1007" s="413" t="s">
        <v>3002</v>
      </c>
      <c r="D1007" s="413" t="s">
        <v>4733</v>
      </c>
      <c r="G1007" s="412" t="s">
        <v>3003</v>
      </c>
      <c r="H1007" s="412">
        <v>34440</v>
      </c>
      <c r="I1007" s="413" t="s">
        <v>526</v>
      </c>
    </row>
    <row r="1008" spans="1:9">
      <c r="A1008" s="412">
        <v>1007</v>
      </c>
      <c r="B1008" s="413" t="s">
        <v>442</v>
      </c>
      <c r="C1008" s="413" t="s">
        <v>3004</v>
      </c>
      <c r="D1008" s="413" t="s">
        <v>3005</v>
      </c>
      <c r="E1008" s="413" t="s">
        <v>4734</v>
      </c>
      <c r="F1008" s="412" t="s">
        <v>3006</v>
      </c>
      <c r="G1008" s="412" t="s">
        <v>3007</v>
      </c>
      <c r="H1008" s="412">
        <v>34400</v>
      </c>
      <c r="I1008" s="413" t="s">
        <v>546</v>
      </c>
    </row>
    <row r="1009" spans="1:9">
      <c r="A1009" s="412">
        <v>1008</v>
      </c>
      <c r="B1009" s="413" t="s">
        <v>442</v>
      </c>
      <c r="C1009" s="413" t="s">
        <v>3008</v>
      </c>
      <c r="D1009" s="413" t="s">
        <v>4733</v>
      </c>
      <c r="G1009" s="412" t="s">
        <v>3003</v>
      </c>
      <c r="H1009" s="412">
        <v>34440</v>
      </c>
      <c r="I1009" s="413" t="s">
        <v>526</v>
      </c>
    </row>
    <row r="1010" spans="1:9">
      <c r="A1010" s="412">
        <v>1009</v>
      </c>
      <c r="B1010" s="413" t="s">
        <v>444</v>
      </c>
      <c r="C1010" s="413" t="s">
        <v>3009</v>
      </c>
      <c r="E1010" s="413" t="s">
        <v>4735</v>
      </c>
    </row>
    <row r="1011" spans="1:9">
      <c r="A1011" s="412">
        <v>1010</v>
      </c>
      <c r="B1011" s="413" t="s">
        <v>444</v>
      </c>
      <c r="C1011" s="413" t="s">
        <v>3010</v>
      </c>
      <c r="D1011" s="413" t="s">
        <v>3011</v>
      </c>
      <c r="F1011" s="412" t="s">
        <v>3012</v>
      </c>
      <c r="G1011" s="412" t="s">
        <v>3013</v>
      </c>
      <c r="H1011" s="412">
        <v>34670</v>
      </c>
      <c r="I1011" s="413" t="s">
        <v>467</v>
      </c>
    </row>
    <row r="1012" spans="1:9">
      <c r="A1012" s="412">
        <v>1011</v>
      </c>
      <c r="B1012" s="413" t="s">
        <v>442</v>
      </c>
      <c r="C1012" s="413" t="s">
        <v>3014</v>
      </c>
      <c r="D1012" s="413" t="s">
        <v>4736</v>
      </c>
    </row>
    <row r="1013" spans="1:9">
      <c r="A1013" s="412">
        <v>1012</v>
      </c>
      <c r="B1013" s="413" t="s">
        <v>444</v>
      </c>
      <c r="C1013" s="413" t="s">
        <v>3015</v>
      </c>
      <c r="D1013" s="413" t="s">
        <v>3016</v>
      </c>
      <c r="F1013" s="412" t="s">
        <v>3017</v>
      </c>
      <c r="G1013" s="412" t="s">
        <v>3018</v>
      </c>
      <c r="H1013" s="412">
        <v>34070</v>
      </c>
      <c r="I1013" s="413" t="s">
        <v>448</v>
      </c>
    </row>
    <row r="1014" spans="1:9">
      <c r="A1014" s="412">
        <v>1013</v>
      </c>
      <c r="B1014" s="413" t="s">
        <v>444</v>
      </c>
      <c r="C1014" s="413" t="s">
        <v>3019</v>
      </c>
      <c r="D1014" s="413" t="s">
        <v>4737</v>
      </c>
      <c r="F1014" s="412" t="s">
        <v>3020</v>
      </c>
      <c r="I1014" s="413" t="s">
        <v>3021</v>
      </c>
    </row>
    <row r="1015" spans="1:9">
      <c r="A1015" s="412">
        <v>1014</v>
      </c>
      <c r="B1015" s="413" t="s">
        <v>442</v>
      </c>
      <c r="C1015" s="413" t="s">
        <v>3022</v>
      </c>
      <c r="D1015" s="413" t="s">
        <v>4738</v>
      </c>
      <c r="F1015" s="412" t="s">
        <v>3023</v>
      </c>
      <c r="G1015" s="412" t="s">
        <v>3024</v>
      </c>
      <c r="H1015" s="412">
        <v>34130</v>
      </c>
      <c r="I1015" s="413" t="s">
        <v>476</v>
      </c>
    </row>
    <row r="1016" spans="1:9">
      <c r="A1016" s="412">
        <v>1015</v>
      </c>
      <c r="B1016" s="413" t="s">
        <v>442</v>
      </c>
      <c r="C1016" s="413" t="s">
        <v>3025</v>
      </c>
      <c r="G1016" s="412" t="s">
        <v>3026</v>
      </c>
      <c r="H1016" s="412">
        <v>34130</v>
      </c>
      <c r="I1016" s="413" t="s">
        <v>451</v>
      </c>
    </row>
    <row r="1017" spans="1:9">
      <c r="A1017" s="412">
        <v>1016</v>
      </c>
      <c r="B1017" s="413" t="s">
        <v>442</v>
      </c>
      <c r="C1017" s="413" t="s">
        <v>3027</v>
      </c>
      <c r="D1017" s="413" t="s">
        <v>4739</v>
      </c>
      <c r="G1017" s="412" t="s">
        <v>3028</v>
      </c>
      <c r="I1017" s="413" t="s">
        <v>3029</v>
      </c>
    </row>
    <row r="1018" spans="1:9">
      <c r="A1018" s="412">
        <v>1017</v>
      </c>
      <c r="B1018" s="413" t="s">
        <v>442</v>
      </c>
      <c r="C1018" s="413" t="s">
        <v>3030</v>
      </c>
      <c r="D1018" s="413" t="s">
        <v>3031</v>
      </c>
      <c r="E1018" s="413" t="s">
        <v>3032</v>
      </c>
      <c r="F1018" s="412" t="s">
        <v>3033</v>
      </c>
      <c r="G1018" s="412" t="s">
        <v>3034</v>
      </c>
      <c r="H1018" s="412">
        <v>34160</v>
      </c>
      <c r="I1018" s="413" t="s">
        <v>925</v>
      </c>
    </row>
    <row r="1019" spans="1:9">
      <c r="A1019" s="412">
        <v>1018</v>
      </c>
      <c r="B1019" s="413" t="s">
        <v>442</v>
      </c>
      <c r="C1019" s="413" t="s">
        <v>3035</v>
      </c>
      <c r="E1019" s="413" t="s">
        <v>3036</v>
      </c>
      <c r="F1019" s="412" t="s">
        <v>533</v>
      </c>
      <c r="G1019" s="412" t="s">
        <v>3037</v>
      </c>
      <c r="H1019" s="412">
        <v>34270</v>
      </c>
      <c r="I1019" s="413" t="s">
        <v>1084</v>
      </c>
    </row>
    <row r="1020" spans="1:9">
      <c r="A1020" s="412">
        <v>1019</v>
      </c>
      <c r="B1020" s="413" t="s">
        <v>442</v>
      </c>
      <c r="C1020" s="413" t="s">
        <v>3038</v>
      </c>
      <c r="E1020" s="413" t="s">
        <v>3039</v>
      </c>
      <c r="F1020" s="412" t="s">
        <v>3040</v>
      </c>
      <c r="G1020" s="412" t="s">
        <v>3041</v>
      </c>
      <c r="H1020" s="412">
        <v>34980</v>
      </c>
      <c r="I1020" s="413" t="s">
        <v>2853</v>
      </c>
    </row>
    <row r="1021" spans="1:9">
      <c r="A1021" s="412">
        <v>1020</v>
      </c>
      <c r="B1021" s="413" t="s">
        <v>442</v>
      </c>
      <c r="C1021" s="413" t="s">
        <v>3042</v>
      </c>
      <c r="D1021" s="413" t="s">
        <v>4740</v>
      </c>
      <c r="F1021" s="412" t="s">
        <v>3043</v>
      </c>
      <c r="G1021" s="412" t="s">
        <v>3044</v>
      </c>
      <c r="H1021" s="412">
        <v>34670</v>
      </c>
      <c r="I1021" s="413" t="s">
        <v>467</v>
      </c>
    </row>
    <row r="1022" spans="1:9">
      <c r="A1022" s="412">
        <v>1021</v>
      </c>
      <c r="B1022" s="413" t="s">
        <v>442</v>
      </c>
      <c r="C1022" s="413" t="s">
        <v>3045</v>
      </c>
      <c r="D1022" s="413" t="s">
        <v>3046</v>
      </c>
      <c r="G1022" s="412" t="s">
        <v>3047</v>
      </c>
      <c r="H1022" s="412">
        <v>34400</v>
      </c>
      <c r="I1022" s="413" t="s">
        <v>495</v>
      </c>
    </row>
    <row r="1023" spans="1:9">
      <c r="A1023" s="412">
        <v>1022</v>
      </c>
      <c r="B1023" s="413" t="s">
        <v>442</v>
      </c>
      <c r="C1023" s="413" t="s">
        <v>3048</v>
      </c>
      <c r="D1023" s="413" t="s">
        <v>4741</v>
      </c>
      <c r="E1023" s="413" t="s">
        <v>4742</v>
      </c>
      <c r="F1023" s="412" t="s">
        <v>3049</v>
      </c>
      <c r="G1023" s="412" t="s">
        <v>3050</v>
      </c>
      <c r="H1023" s="412">
        <v>34130</v>
      </c>
      <c r="I1023" s="413" t="s">
        <v>778</v>
      </c>
    </row>
    <row r="1024" spans="1:9">
      <c r="A1024" s="412">
        <v>1023</v>
      </c>
      <c r="B1024" s="413" t="s">
        <v>444</v>
      </c>
      <c r="C1024" s="413" t="s">
        <v>3051</v>
      </c>
      <c r="D1024" s="413" t="s">
        <v>4743</v>
      </c>
      <c r="F1024" s="412" t="s">
        <v>3052</v>
      </c>
      <c r="G1024" s="412" t="s">
        <v>3053</v>
      </c>
      <c r="H1024" s="412">
        <v>34670</v>
      </c>
      <c r="I1024" s="413" t="s">
        <v>464</v>
      </c>
    </row>
    <row r="1025" spans="1:9">
      <c r="A1025" s="412">
        <v>1024</v>
      </c>
      <c r="B1025" s="413" t="s">
        <v>442</v>
      </c>
      <c r="C1025" s="413" t="s">
        <v>3054</v>
      </c>
      <c r="D1025" s="413" t="s">
        <v>4744</v>
      </c>
      <c r="G1025" s="412" t="s">
        <v>3055</v>
      </c>
      <c r="H1025" s="412">
        <v>34000</v>
      </c>
      <c r="I1025" s="413" t="s">
        <v>448</v>
      </c>
    </row>
    <row r="1026" spans="1:9">
      <c r="A1026" s="412">
        <v>1025</v>
      </c>
      <c r="B1026" s="413" t="s">
        <v>442</v>
      </c>
      <c r="C1026" s="413" t="s">
        <v>3056</v>
      </c>
      <c r="F1026" s="412" t="s">
        <v>3057</v>
      </c>
    </row>
    <row r="1027" spans="1:9">
      <c r="A1027" s="412">
        <v>1026</v>
      </c>
      <c r="C1027" s="413" t="s">
        <v>3058</v>
      </c>
      <c r="D1027" s="413" t="s">
        <v>4745</v>
      </c>
      <c r="F1027" s="412" t="s">
        <v>3059</v>
      </c>
      <c r="G1027" s="412" t="s">
        <v>3060</v>
      </c>
      <c r="H1027" s="412">
        <v>34690</v>
      </c>
      <c r="I1027" s="413" t="s">
        <v>1676</v>
      </c>
    </row>
    <row r="1028" spans="1:9">
      <c r="A1028" s="412">
        <v>1027</v>
      </c>
      <c r="B1028" s="413" t="s">
        <v>442</v>
      </c>
      <c r="C1028" s="413" t="s">
        <v>3061</v>
      </c>
      <c r="F1028" s="412" t="s">
        <v>3062</v>
      </c>
      <c r="G1028" s="412" t="s">
        <v>3063</v>
      </c>
      <c r="H1028" s="412">
        <v>34670</v>
      </c>
      <c r="I1028" s="413" t="s">
        <v>467</v>
      </c>
    </row>
    <row r="1029" spans="1:9">
      <c r="A1029" s="412">
        <v>1028</v>
      </c>
      <c r="B1029" s="413" t="s">
        <v>444</v>
      </c>
      <c r="C1029" s="413" t="s">
        <v>3064</v>
      </c>
      <c r="D1029" s="413" t="s">
        <v>4746</v>
      </c>
      <c r="F1029" s="412" t="s">
        <v>3065</v>
      </c>
      <c r="G1029" s="412" t="s">
        <v>3066</v>
      </c>
      <c r="H1029" s="412">
        <v>34830</v>
      </c>
      <c r="I1029" s="413" t="s">
        <v>624</v>
      </c>
    </row>
    <row r="1030" spans="1:9">
      <c r="A1030" s="412">
        <v>1029</v>
      </c>
      <c r="B1030" s="413" t="s">
        <v>442</v>
      </c>
      <c r="C1030" s="413" t="s">
        <v>3067</v>
      </c>
      <c r="D1030" s="413" t="s">
        <v>4747</v>
      </c>
      <c r="F1030" s="412" t="s">
        <v>3068</v>
      </c>
      <c r="G1030" s="412" t="s">
        <v>3069</v>
      </c>
      <c r="H1030" s="412">
        <v>68390</v>
      </c>
      <c r="I1030" s="413" t="s">
        <v>3070</v>
      </c>
    </row>
    <row r="1031" spans="1:9">
      <c r="A1031" s="412">
        <v>1030</v>
      </c>
      <c r="B1031" s="413" t="s">
        <v>444</v>
      </c>
      <c r="C1031" s="413" t="s">
        <v>3071</v>
      </c>
      <c r="F1031" s="412" t="s">
        <v>3072</v>
      </c>
    </row>
    <row r="1032" spans="1:9">
      <c r="A1032" s="412">
        <v>1031</v>
      </c>
      <c r="B1032" s="413" t="s">
        <v>442</v>
      </c>
      <c r="C1032" s="413" t="s">
        <v>3073</v>
      </c>
      <c r="D1032" s="413" t="s">
        <v>4748</v>
      </c>
      <c r="G1032" s="412" t="s">
        <v>3074</v>
      </c>
      <c r="H1032" s="412">
        <v>34660</v>
      </c>
      <c r="I1032" s="413" t="s">
        <v>1375</v>
      </c>
    </row>
    <row r="1033" spans="1:9">
      <c r="A1033" s="412">
        <v>1032</v>
      </c>
      <c r="B1033" s="413" t="s">
        <v>444</v>
      </c>
      <c r="C1033" s="413" t="s">
        <v>3075</v>
      </c>
      <c r="D1033" s="413" t="s">
        <v>3076</v>
      </c>
      <c r="G1033" s="412" t="s">
        <v>3077</v>
      </c>
      <c r="H1033" s="412">
        <v>34670</v>
      </c>
      <c r="I1033" s="413" t="s">
        <v>467</v>
      </c>
    </row>
    <row r="1034" spans="1:9">
      <c r="A1034" s="412">
        <v>1033</v>
      </c>
      <c r="B1034" s="413" t="s">
        <v>442</v>
      </c>
      <c r="C1034" s="413" t="s">
        <v>3078</v>
      </c>
      <c r="D1034" s="413" t="s">
        <v>4749</v>
      </c>
      <c r="G1034" s="412" t="s">
        <v>3079</v>
      </c>
      <c r="H1034" s="412">
        <v>34130</v>
      </c>
      <c r="I1034" s="413" t="s">
        <v>451</v>
      </c>
    </row>
    <row r="1035" spans="1:9">
      <c r="A1035" s="412">
        <v>1034</v>
      </c>
      <c r="B1035" s="413" t="s">
        <v>442</v>
      </c>
      <c r="C1035" s="413" t="s">
        <v>3080</v>
      </c>
      <c r="D1035" s="413" t="s">
        <v>4750</v>
      </c>
      <c r="E1035" s="413" t="s">
        <v>4751</v>
      </c>
      <c r="G1035" s="412" t="s">
        <v>3081</v>
      </c>
      <c r="H1035" s="412">
        <v>34270</v>
      </c>
      <c r="I1035" s="413" t="s">
        <v>594</v>
      </c>
    </row>
    <row r="1036" spans="1:9">
      <c r="A1036" s="412">
        <v>1035</v>
      </c>
      <c r="B1036" s="413" t="s">
        <v>442</v>
      </c>
      <c r="C1036" s="413" t="s">
        <v>3082</v>
      </c>
      <c r="D1036" s="413" t="s">
        <v>4752</v>
      </c>
      <c r="G1036" s="412" t="s">
        <v>3083</v>
      </c>
      <c r="H1036" s="412">
        <v>34670</v>
      </c>
      <c r="I1036" s="413" t="s">
        <v>467</v>
      </c>
    </row>
    <row r="1037" spans="1:9">
      <c r="A1037" s="412">
        <v>1036</v>
      </c>
      <c r="B1037" s="413" t="s">
        <v>442</v>
      </c>
      <c r="C1037" s="413" t="s">
        <v>3082</v>
      </c>
      <c r="D1037" s="413" t="s">
        <v>4752</v>
      </c>
      <c r="G1037" s="412" t="s">
        <v>3083</v>
      </c>
      <c r="H1037" s="412">
        <v>34670</v>
      </c>
      <c r="I1037" s="413" t="s">
        <v>467</v>
      </c>
    </row>
    <row r="1038" spans="1:9">
      <c r="A1038" s="412">
        <v>1037</v>
      </c>
      <c r="B1038" s="413" t="s">
        <v>442</v>
      </c>
      <c r="C1038" s="413" t="s">
        <v>3084</v>
      </c>
      <c r="D1038" s="413" t="s">
        <v>4753</v>
      </c>
      <c r="F1038" s="412" t="s">
        <v>3085</v>
      </c>
      <c r="G1038" s="412" t="s">
        <v>3086</v>
      </c>
      <c r="H1038" s="412">
        <v>34970</v>
      </c>
      <c r="I1038" s="413" t="s">
        <v>530</v>
      </c>
    </row>
    <row r="1039" spans="1:9">
      <c r="A1039" s="412">
        <v>1038</v>
      </c>
      <c r="B1039" s="413" t="s">
        <v>442</v>
      </c>
      <c r="C1039" s="413" t="s">
        <v>3087</v>
      </c>
      <c r="D1039" s="413" t="s">
        <v>4754</v>
      </c>
      <c r="F1039" s="412" t="s">
        <v>3088</v>
      </c>
      <c r="G1039" s="412" t="s">
        <v>3089</v>
      </c>
      <c r="H1039" s="412">
        <v>34670</v>
      </c>
      <c r="I1039" s="413" t="s">
        <v>467</v>
      </c>
    </row>
    <row r="1040" spans="1:9">
      <c r="A1040" s="412">
        <v>1039</v>
      </c>
      <c r="B1040" s="413" t="s">
        <v>444</v>
      </c>
      <c r="C1040" s="413" t="s">
        <v>3090</v>
      </c>
      <c r="D1040" s="413" t="s">
        <v>4755</v>
      </c>
      <c r="F1040" s="412" t="s">
        <v>3091</v>
      </c>
      <c r="G1040" s="412" t="s">
        <v>3092</v>
      </c>
      <c r="H1040" s="412">
        <v>34670</v>
      </c>
      <c r="I1040" s="413" t="s">
        <v>467</v>
      </c>
    </row>
    <row r="1041" spans="1:9">
      <c r="A1041" s="412">
        <v>1040</v>
      </c>
      <c r="B1041" s="413" t="s">
        <v>444</v>
      </c>
      <c r="C1041" s="413" t="s">
        <v>3093</v>
      </c>
      <c r="D1041" s="413" t="s">
        <v>3094</v>
      </c>
    </row>
    <row r="1042" spans="1:9">
      <c r="A1042" s="412">
        <v>1041</v>
      </c>
      <c r="B1042" s="413" t="s">
        <v>442</v>
      </c>
      <c r="C1042" s="413" t="s">
        <v>3095</v>
      </c>
      <c r="D1042" s="413" t="s">
        <v>4756</v>
      </c>
      <c r="F1042" s="412" t="s">
        <v>3096</v>
      </c>
      <c r="G1042" s="412" t="s">
        <v>3097</v>
      </c>
      <c r="H1042" s="412">
        <v>34230</v>
      </c>
      <c r="I1042" s="413" t="s">
        <v>3098</v>
      </c>
    </row>
    <row r="1043" spans="1:9">
      <c r="A1043" s="412">
        <v>1042</v>
      </c>
      <c r="B1043" s="413" t="s">
        <v>442</v>
      </c>
      <c r="C1043" s="413" t="s">
        <v>3099</v>
      </c>
      <c r="D1043" s="413" t="s">
        <v>4757</v>
      </c>
      <c r="G1043" s="412" t="s">
        <v>3100</v>
      </c>
      <c r="H1043" s="412">
        <v>34130</v>
      </c>
      <c r="I1043" s="413" t="s">
        <v>476</v>
      </c>
    </row>
    <row r="1044" spans="1:9">
      <c r="A1044" s="412">
        <v>1043</v>
      </c>
      <c r="B1044" s="413" t="s">
        <v>442</v>
      </c>
      <c r="C1044" s="413" t="s">
        <v>3101</v>
      </c>
      <c r="E1044" s="413" t="s">
        <v>827</v>
      </c>
      <c r="F1044" s="412" t="s">
        <v>3102</v>
      </c>
      <c r="G1044" s="412" t="s">
        <v>3103</v>
      </c>
      <c r="H1044" s="412">
        <v>34130</v>
      </c>
      <c r="I1044" s="413" t="s">
        <v>451</v>
      </c>
    </row>
    <row r="1045" spans="1:9">
      <c r="A1045" s="412">
        <v>1044</v>
      </c>
      <c r="B1045" s="413" t="s">
        <v>444</v>
      </c>
      <c r="C1045" s="413" t="s">
        <v>3104</v>
      </c>
      <c r="E1045" s="413" t="s">
        <v>4758</v>
      </c>
      <c r="G1045" s="412" t="s">
        <v>3105</v>
      </c>
      <c r="H1045" s="412">
        <v>34170</v>
      </c>
      <c r="I1045" s="413" t="s">
        <v>567</v>
      </c>
    </row>
    <row r="1046" spans="1:9">
      <c r="A1046" s="412">
        <v>1045</v>
      </c>
      <c r="B1046" s="413" t="s">
        <v>442</v>
      </c>
      <c r="C1046" s="413" t="s">
        <v>3106</v>
      </c>
      <c r="D1046" s="413" t="s">
        <v>4759</v>
      </c>
      <c r="F1046" s="412" t="s">
        <v>3107</v>
      </c>
      <c r="G1046" s="412" t="s">
        <v>3108</v>
      </c>
      <c r="H1046" s="412">
        <v>34670</v>
      </c>
      <c r="I1046" s="413" t="s">
        <v>467</v>
      </c>
    </row>
    <row r="1047" spans="1:9">
      <c r="A1047" s="412">
        <v>1046</v>
      </c>
      <c r="B1047" s="413" t="s">
        <v>444</v>
      </c>
      <c r="C1047" s="413" t="s">
        <v>3109</v>
      </c>
      <c r="D1047" s="413" t="s">
        <v>4760</v>
      </c>
      <c r="F1047" s="412" t="s">
        <v>3110</v>
      </c>
      <c r="G1047" s="412" t="s">
        <v>3111</v>
      </c>
      <c r="H1047" s="412">
        <v>34150</v>
      </c>
      <c r="I1047" s="413" t="s">
        <v>455</v>
      </c>
    </row>
    <row r="1048" spans="1:9">
      <c r="A1048" s="412">
        <v>1047</v>
      </c>
      <c r="B1048" s="413" t="s">
        <v>442</v>
      </c>
      <c r="C1048" s="413" t="s">
        <v>3112</v>
      </c>
      <c r="D1048" s="413" t="s">
        <v>4605</v>
      </c>
      <c r="E1048" s="413" t="s">
        <v>4606</v>
      </c>
      <c r="F1048" s="412" t="s">
        <v>3113</v>
      </c>
      <c r="G1048" s="412" t="s">
        <v>3114</v>
      </c>
      <c r="I1048" s="413" t="s">
        <v>3115</v>
      </c>
    </row>
    <row r="1049" spans="1:9">
      <c r="A1049" s="412">
        <v>1048</v>
      </c>
      <c r="B1049" s="413" t="s">
        <v>442</v>
      </c>
      <c r="C1049" s="413" t="s">
        <v>3116</v>
      </c>
      <c r="G1049" s="412" t="s">
        <v>3117</v>
      </c>
      <c r="I1049" s="413" t="s">
        <v>2470</v>
      </c>
    </row>
    <row r="1050" spans="1:9">
      <c r="A1050" s="412">
        <v>1049</v>
      </c>
      <c r="B1050" s="413" t="s">
        <v>444</v>
      </c>
      <c r="C1050" s="413" t="s">
        <v>3118</v>
      </c>
      <c r="G1050" s="412" t="s">
        <v>3119</v>
      </c>
      <c r="H1050" s="412">
        <v>34670</v>
      </c>
      <c r="I1050" s="413" t="s">
        <v>467</v>
      </c>
    </row>
    <row r="1051" spans="1:9">
      <c r="A1051" s="412">
        <v>1050</v>
      </c>
      <c r="B1051" s="413" t="s">
        <v>444</v>
      </c>
      <c r="C1051" s="413" t="s">
        <v>3120</v>
      </c>
      <c r="D1051" s="413" t="s">
        <v>4761</v>
      </c>
      <c r="G1051" s="412" t="s">
        <v>3121</v>
      </c>
      <c r="H1051" s="412">
        <v>34670</v>
      </c>
      <c r="I1051" s="413" t="s">
        <v>467</v>
      </c>
    </row>
    <row r="1052" spans="1:9">
      <c r="A1052" s="412">
        <v>1051</v>
      </c>
      <c r="B1052" s="413" t="s">
        <v>444</v>
      </c>
      <c r="C1052" s="413" t="s">
        <v>3122</v>
      </c>
      <c r="D1052" s="413" t="s">
        <v>4761</v>
      </c>
      <c r="H1052" s="412">
        <v>34670</v>
      </c>
      <c r="I1052" s="413" t="s">
        <v>467</v>
      </c>
    </row>
    <row r="1053" spans="1:9">
      <c r="A1053" s="412">
        <v>1052</v>
      </c>
      <c r="B1053" s="413" t="s">
        <v>444</v>
      </c>
      <c r="C1053" s="413" t="s">
        <v>3123</v>
      </c>
      <c r="D1053" s="413" t="s">
        <v>3124</v>
      </c>
      <c r="F1053" s="412" t="s">
        <v>3125</v>
      </c>
      <c r="G1053" s="412" t="s">
        <v>3126</v>
      </c>
      <c r="H1053" s="412">
        <v>34670</v>
      </c>
      <c r="I1053" s="413" t="s">
        <v>467</v>
      </c>
    </row>
    <row r="1054" spans="1:9">
      <c r="A1054" s="412">
        <v>1053</v>
      </c>
      <c r="B1054" s="413" t="s">
        <v>442</v>
      </c>
      <c r="C1054" s="413" t="s">
        <v>3127</v>
      </c>
      <c r="D1054" s="413" t="s">
        <v>4762</v>
      </c>
      <c r="F1054" s="412" t="s">
        <v>3128</v>
      </c>
    </row>
    <row r="1055" spans="1:9">
      <c r="A1055" s="412">
        <v>1054</v>
      </c>
      <c r="B1055" s="413" t="s">
        <v>442</v>
      </c>
      <c r="C1055" s="413" t="s">
        <v>3129</v>
      </c>
      <c r="G1055" s="412" t="s">
        <v>3130</v>
      </c>
      <c r="H1055" s="412">
        <v>34160</v>
      </c>
      <c r="I1055" s="413" t="s">
        <v>516</v>
      </c>
    </row>
    <row r="1056" spans="1:9">
      <c r="A1056" s="412">
        <v>1055</v>
      </c>
      <c r="B1056" s="413" t="s">
        <v>444</v>
      </c>
      <c r="C1056" s="413" t="s">
        <v>3131</v>
      </c>
      <c r="D1056" s="413" t="s">
        <v>3132</v>
      </c>
      <c r="F1056" s="412" t="s">
        <v>3133</v>
      </c>
      <c r="H1056" s="412">
        <v>34110</v>
      </c>
      <c r="I1056" s="413" t="s">
        <v>461</v>
      </c>
    </row>
    <row r="1057" spans="1:9">
      <c r="A1057" s="412">
        <v>1056</v>
      </c>
      <c r="B1057" s="413" t="s">
        <v>442</v>
      </c>
      <c r="C1057" s="413" t="s">
        <v>3134</v>
      </c>
      <c r="E1057" s="413" t="s">
        <v>3135</v>
      </c>
      <c r="G1057" s="412" t="s">
        <v>3136</v>
      </c>
      <c r="H1057" s="412">
        <v>34130</v>
      </c>
      <c r="I1057" s="413" t="s">
        <v>778</v>
      </c>
    </row>
    <row r="1058" spans="1:9">
      <c r="A1058" s="412">
        <v>1057</v>
      </c>
      <c r="B1058" s="413" t="s">
        <v>442</v>
      </c>
      <c r="C1058" s="413" t="s">
        <v>3137</v>
      </c>
      <c r="G1058" s="412" t="s">
        <v>3138</v>
      </c>
      <c r="H1058" s="412">
        <v>45630</v>
      </c>
      <c r="I1058" s="413" t="s">
        <v>482</v>
      </c>
    </row>
    <row r="1059" spans="1:9">
      <c r="A1059" s="412">
        <v>1058</v>
      </c>
      <c r="B1059" s="413" t="s">
        <v>442</v>
      </c>
      <c r="C1059" s="413" t="s">
        <v>3139</v>
      </c>
      <c r="E1059" s="413" t="s">
        <v>4763</v>
      </c>
      <c r="G1059" s="412" t="s">
        <v>3140</v>
      </c>
      <c r="H1059" s="412">
        <v>34130</v>
      </c>
      <c r="I1059" s="413" t="s">
        <v>476</v>
      </c>
    </row>
    <row r="1060" spans="1:9">
      <c r="A1060" s="412">
        <v>1059</v>
      </c>
      <c r="B1060" s="413" t="s">
        <v>442</v>
      </c>
      <c r="C1060" s="413" t="s">
        <v>3141</v>
      </c>
      <c r="D1060" s="413" t="s">
        <v>3142</v>
      </c>
      <c r="F1060" s="412" t="s">
        <v>3143</v>
      </c>
      <c r="G1060" s="412" t="s">
        <v>3144</v>
      </c>
      <c r="H1060" s="412">
        <v>34130</v>
      </c>
      <c r="I1060" s="413" t="s">
        <v>451</v>
      </c>
    </row>
    <row r="1061" spans="1:9">
      <c r="A1061" s="412">
        <v>1060</v>
      </c>
      <c r="B1061" s="413" t="s">
        <v>442</v>
      </c>
      <c r="C1061" s="413" t="s">
        <v>3145</v>
      </c>
      <c r="D1061" s="413" t="s">
        <v>4764</v>
      </c>
      <c r="F1061" s="412" t="s">
        <v>3146</v>
      </c>
      <c r="G1061" s="412" t="s">
        <v>3147</v>
      </c>
      <c r="H1061" s="412">
        <v>34670</v>
      </c>
      <c r="I1061" s="413" t="s">
        <v>467</v>
      </c>
    </row>
    <row r="1062" spans="1:9">
      <c r="A1062" s="412">
        <v>1061</v>
      </c>
      <c r="B1062" s="413" t="s">
        <v>442</v>
      </c>
      <c r="C1062" s="413" t="s">
        <v>3148</v>
      </c>
      <c r="D1062" s="413" t="s">
        <v>4765</v>
      </c>
    </row>
    <row r="1063" spans="1:9">
      <c r="A1063" s="412">
        <v>1062</v>
      </c>
      <c r="B1063" s="413" t="s">
        <v>442</v>
      </c>
      <c r="C1063" s="413" t="s">
        <v>3149</v>
      </c>
      <c r="D1063" s="413" t="s">
        <v>4766</v>
      </c>
      <c r="F1063" s="412" t="s">
        <v>3150</v>
      </c>
      <c r="G1063" s="412" t="s">
        <v>3151</v>
      </c>
      <c r="H1063" s="412">
        <v>34400</v>
      </c>
      <c r="I1063" s="413" t="s">
        <v>495</v>
      </c>
    </row>
    <row r="1064" spans="1:9">
      <c r="A1064" s="412">
        <v>1063</v>
      </c>
      <c r="B1064" s="413" t="s">
        <v>442</v>
      </c>
      <c r="C1064" s="413" t="s">
        <v>3152</v>
      </c>
      <c r="G1064" s="412" t="s">
        <v>3153</v>
      </c>
      <c r="H1064" s="412">
        <v>34670</v>
      </c>
      <c r="I1064" s="413" t="s">
        <v>467</v>
      </c>
    </row>
    <row r="1065" spans="1:9">
      <c r="A1065" s="412">
        <v>1064</v>
      </c>
      <c r="B1065" s="413" t="s">
        <v>444</v>
      </c>
      <c r="C1065" s="413" t="s">
        <v>3154</v>
      </c>
      <c r="D1065" s="413" t="s">
        <v>4767</v>
      </c>
    </row>
    <row r="1066" spans="1:9">
      <c r="A1066" s="412">
        <v>1065</v>
      </c>
      <c r="B1066" s="413" t="s">
        <v>444</v>
      </c>
      <c r="C1066" s="413" t="s">
        <v>3154</v>
      </c>
      <c r="D1066" s="413" t="s">
        <v>4768</v>
      </c>
      <c r="F1066" s="412" t="s">
        <v>3155</v>
      </c>
      <c r="G1066" s="412" t="s">
        <v>3156</v>
      </c>
      <c r="H1066" s="412">
        <v>34190</v>
      </c>
      <c r="I1066" s="413" t="s">
        <v>3157</v>
      </c>
    </row>
    <row r="1067" spans="1:9">
      <c r="A1067" s="412">
        <v>1066</v>
      </c>
      <c r="B1067" s="413" t="s">
        <v>444</v>
      </c>
      <c r="C1067" s="413" t="s">
        <v>3158</v>
      </c>
      <c r="D1067" s="413" t="s">
        <v>4769</v>
      </c>
    </row>
    <row r="1068" spans="1:9">
      <c r="A1068" s="412">
        <v>1067</v>
      </c>
      <c r="B1068" s="413" t="s">
        <v>442</v>
      </c>
      <c r="C1068" s="413" t="s">
        <v>3159</v>
      </c>
      <c r="D1068" s="413" t="s">
        <v>4770</v>
      </c>
      <c r="F1068" s="412" t="s">
        <v>3160</v>
      </c>
      <c r="H1068" s="412">
        <v>30111</v>
      </c>
      <c r="I1068" s="413" t="s">
        <v>3161</v>
      </c>
    </row>
    <row r="1069" spans="1:9">
      <c r="A1069" s="412">
        <v>1068</v>
      </c>
      <c r="B1069" s="413" t="s">
        <v>442</v>
      </c>
      <c r="C1069" s="413" t="s">
        <v>3159</v>
      </c>
      <c r="D1069" s="413" t="s">
        <v>4770</v>
      </c>
      <c r="F1069" s="412" t="s">
        <v>3160</v>
      </c>
      <c r="H1069" s="412">
        <v>30111</v>
      </c>
      <c r="I1069" s="413" t="s">
        <v>3161</v>
      </c>
    </row>
    <row r="1070" spans="1:9">
      <c r="A1070" s="412">
        <v>1069</v>
      </c>
      <c r="B1070" s="413" t="s">
        <v>444</v>
      </c>
      <c r="C1070" s="413" t="s">
        <v>3162</v>
      </c>
      <c r="D1070" s="413" t="s">
        <v>4771</v>
      </c>
      <c r="F1070" s="412" t="s">
        <v>3163</v>
      </c>
      <c r="G1070" s="412" t="s">
        <v>3164</v>
      </c>
      <c r="H1070" s="412">
        <v>34970</v>
      </c>
      <c r="I1070" s="413" t="s">
        <v>530</v>
      </c>
    </row>
    <row r="1071" spans="1:9">
      <c r="A1071" s="412">
        <v>1070</v>
      </c>
      <c r="B1071" s="413" t="s">
        <v>442</v>
      </c>
      <c r="C1071" s="413" t="s">
        <v>3165</v>
      </c>
      <c r="D1071" s="413" t="s">
        <v>4772</v>
      </c>
    </row>
    <row r="1072" spans="1:9">
      <c r="A1072" s="412">
        <v>1071</v>
      </c>
      <c r="B1072" s="413" t="s">
        <v>444</v>
      </c>
      <c r="C1072" s="413" t="s">
        <v>3166</v>
      </c>
      <c r="E1072" s="413" t="s">
        <v>3167</v>
      </c>
      <c r="G1072" s="412" t="s">
        <v>3168</v>
      </c>
      <c r="H1072" s="412">
        <v>34280</v>
      </c>
      <c r="I1072" s="413" t="s">
        <v>909</v>
      </c>
    </row>
    <row r="1073" spans="1:9">
      <c r="A1073" s="412">
        <v>1072</v>
      </c>
      <c r="B1073" s="413" t="s">
        <v>444</v>
      </c>
      <c r="C1073" s="413" t="s">
        <v>3169</v>
      </c>
      <c r="G1073" s="412" t="s">
        <v>3170</v>
      </c>
      <c r="H1073" s="412">
        <v>34570</v>
      </c>
      <c r="I1073" s="413" t="s">
        <v>1093</v>
      </c>
    </row>
    <row r="1074" spans="1:9">
      <c r="A1074" s="412">
        <v>1073</v>
      </c>
      <c r="B1074" s="413" t="s">
        <v>1839</v>
      </c>
      <c r="C1074" s="413" t="s">
        <v>3171</v>
      </c>
      <c r="D1074" s="413" t="s">
        <v>4773</v>
      </c>
      <c r="E1074" s="413" t="s">
        <v>4774</v>
      </c>
      <c r="F1074" s="412" t="s">
        <v>3172</v>
      </c>
      <c r="G1074" s="412" t="s">
        <v>3173</v>
      </c>
      <c r="H1074" s="412">
        <v>34450</v>
      </c>
      <c r="I1074" s="413" t="s">
        <v>3174</v>
      </c>
    </row>
    <row r="1075" spans="1:9">
      <c r="A1075" s="412">
        <v>1074</v>
      </c>
      <c r="B1075" s="413" t="s">
        <v>442</v>
      </c>
      <c r="C1075" s="413" t="s">
        <v>3175</v>
      </c>
      <c r="D1075" s="413" t="s">
        <v>4775</v>
      </c>
      <c r="F1075" s="412" t="s">
        <v>3176</v>
      </c>
      <c r="G1075" s="412" t="s">
        <v>3177</v>
      </c>
      <c r="I1075" s="413" t="s">
        <v>3178</v>
      </c>
    </row>
    <row r="1076" spans="1:9">
      <c r="A1076" s="412">
        <v>1075</v>
      </c>
      <c r="B1076" s="413" t="s">
        <v>442</v>
      </c>
      <c r="C1076" s="413" t="s">
        <v>3179</v>
      </c>
      <c r="D1076" s="413" t="s">
        <v>4776</v>
      </c>
      <c r="F1076" s="412" t="s">
        <v>3180</v>
      </c>
      <c r="G1076" s="412" t="s">
        <v>3181</v>
      </c>
      <c r="H1076" s="412">
        <v>34670</v>
      </c>
      <c r="I1076" s="413" t="s">
        <v>467</v>
      </c>
    </row>
    <row r="1077" spans="1:9">
      <c r="A1077" s="412">
        <v>1076</v>
      </c>
      <c r="B1077" s="413" t="s">
        <v>444</v>
      </c>
      <c r="C1077" s="413" t="s">
        <v>3182</v>
      </c>
      <c r="D1077" s="413" t="s">
        <v>4777</v>
      </c>
      <c r="F1077" s="412" t="s">
        <v>3183</v>
      </c>
      <c r="G1077" s="412" t="s">
        <v>3184</v>
      </c>
      <c r="H1077" s="412">
        <v>34160</v>
      </c>
      <c r="I1077" s="413" t="s">
        <v>884</v>
      </c>
    </row>
    <row r="1078" spans="1:9">
      <c r="A1078" s="412">
        <v>1077</v>
      </c>
      <c r="B1078" s="413" t="s">
        <v>444</v>
      </c>
      <c r="C1078" s="413" t="s">
        <v>3185</v>
      </c>
      <c r="D1078" s="413" t="s">
        <v>4778</v>
      </c>
      <c r="G1078" s="412" t="s">
        <v>3186</v>
      </c>
      <c r="H1078" s="412">
        <v>34670</v>
      </c>
      <c r="I1078" s="413" t="s">
        <v>467</v>
      </c>
    </row>
    <row r="1079" spans="1:9">
      <c r="A1079" s="412">
        <v>1078</v>
      </c>
      <c r="B1079" s="413" t="s">
        <v>442</v>
      </c>
      <c r="C1079" s="413" t="s">
        <v>3187</v>
      </c>
      <c r="E1079" s="413" t="s">
        <v>4779</v>
      </c>
      <c r="G1079" s="412" t="s">
        <v>3188</v>
      </c>
      <c r="H1079" s="412">
        <v>34470</v>
      </c>
      <c r="I1079" s="413" t="s">
        <v>719</v>
      </c>
    </row>
    <row r="1080" spans="1:9">
      <c r="A1080" s="412">
        <v>1079</v>
      </c>
      <c r="B1080" s="413" t="s">
        <v>442</v>
      </c>
      <c r="C1080" s="413" t="s">
        <v>3189</v>
      </c>
      <c r="D1080" s="413" t="s">
        <v>4780</v>
      </c>
      <c r="F1080" s="412" t="s">
        <v>3190</v>
      </c>
      <c r="G1080" s="412" t="s">
        <v>3191</v>
      </c>
      <c r="H1080" s="412">
        <v>34670</v>
      </c>
      <c r="I1080" s="413" t="s">
        <v>467</v>
      </c>
    </row>
    <row r="1081" spans="1:9">
      <c r="A1081" s="412">
        <v>1080</v>
      </c>
      <c r="B1081" s="413" t="s">
        <v>444</v>
      </c>
      <c r="C1081" s="413" t="s">
        <v>3192</v>
      </c>
      <c r="D1081" s="413" t="s">
        <v>4781</v>
      </c>
      <c r="F1081" s="412" t="s">
        <v>3193</v>
      </c>
      <c r="G1081" s="412" t="s">
        <v>3194</v>
      </c>
      <c r="H1081" s="412">
        <v>34470</v>
      </c>
      <c r="I1081" s="413" t="s">
        <v>719</v>
      </c>
    </row>
    <row r="1082" spans="1:9">
      <c r="A1082" s="412">
        <v>1081</v>
      </c>
      <c r="B1082" s="413" t="s">
        <v>442</v>
      </c>
      <c r="C1082" s="413" t="s">
        <v>3195</v>
      </c>
      <c r="D1082" s="413" t="s">
        <v>3196</v>
      </c>
      <c r="F1082" s="412" t="s">
        <v>3197</v>
      </c>
      <c r="G1082" s="412" t="s">
        <v>3198</v>
      </c>
      <c r="H1082" s="412">
        <v>34160</v>
      </c>
      <c r="I1082" s="413" t="s">
        <v>807</v>
      </c>
    </row>
    <row r="1083" spans="1:9">
      <c r="A1083" s="412">
        <v>1082</v>
      </c>
      <c r="B1083" s="413" t="s">
        <v>444</v>
      </c>
      <c r="C1083" s="413" t="s">
        <v>3199</v>
      </c>
      <c r="D1083" s="413" t="s">
        <v>4782</v>
      </c>
      <c r="E1083" s="413" t="s">
        <v>3200</v>
      </c>
      <c r="F1083" s="412" t="s">
        <v>3201</v>
      </c>
      <c r="G1083" s="412" t="s">
        <v>3202</v>
      </c>
      <c r="H1083" s="412">
        <v>34970</v>
      </c>
      <c r="I1083" s="413" t="s">
        <v>530</v>
      </c>
    </row>
    <row r="1084" spans="1:9">
      <c r="A1084" s="412">
        <v>1083</v>
      </c>
      <c r="B1084" s="413" t="s">
        <v>444</v>
      </c>
      <c r="C1084" s="413" t="s">
        <v>3203</v>
      </c>
      <c r="G1084" s="412" t="s">
        <v>3204</v>
      </c>
      <c r="H1084" s="412">
        <v>34130</v>
      </c>
      <c r="I1084" s="413" t="s">
        <v>451</v>
      </c>
    </row>
    <row r="1085" spans="1:9">
      <c r="A1085" s="412">
        <v>1084</v>
      </c>
      <c r="B1085" s="413" t="s">
        <v>442</v>
      </c>
      <c r="C1085" s="413" t="s">
        <v>3205</v>
      </c>
      <c r="D1085" s="413" t="s">
        <v>3206</v>
      </c>
      <c r="F1085" s="412" t="s">
        <v>3207</v>
      </c>
      <c r="G1085" s="412" t="s">
        <v>3208</v>
      </c>
      <c r="H1085" s="412">
        <v>34130</v>
      </c>
      <c r="I1085" s="413" t="s">
        <v>778</v>
      </c>
    </row>
    <row r="1086" spans="1:9">
      <c r="A1086" s="412">
        <v>1085</v>
      </c>
      <c r="B1086" s="413" t="s">
        <v>442</v>
      </c>
      <c r="C1086" s="413" t="s">
        <v>3209</v>
      </c>
      <c r="D1086" s="413" t="s">
        <v>3210</v>
      </c>
      <c r="F1086" s="412" t="s">
        <v>3211</v>
      </c>
    </row>
    <row r="1087" spans="1:9">
      <c r="A1087" s="412">
        <v>1086</v>
      </c>
      <c r="B1087" s="413" t="s">
        <v>442</v>
      </c>
      <c r="C1087" s="413" t="s">
        <v>3212</v>
      </c>
      <c r="D1087" s="413" t="s">
        <v>4783</v>
      </c>
      <c r="G1087" s="412" t="s">
        <v>3213</v>
      </c>
      <c r="I1087" s="413" t="s">
        <v>1579</v>
      </c>
    </row>
    <row r="1088" spans="1:9">
      <c r="A1088" s="412">
        <v>1087</v>
      </c>
      <c r="B1088" s="413" t="s">
        <v>444</v>
      </c>
      <c r="C1088" s="413" t="s">
        <v>3214</v>
      </c>
      <c r="D1088" s="413" t="s">
        <v>4784</v>
      </c>
      <c r="F1088" s="412" t="s">
        <v>3215</v>
      </c>
      <c r="G1088" s="412" t="s">
        <v>3216</v>
      </c>
      <c r="H1088" s="412">
        <v>34130</v>
      </c>
      <c r="I1088" s="413" t="s">
        <v>520</v>
      </c>
    </row>
    <row r="1089" spans="1:9">
      <c r="A1089" s="412">
        <v>1088</v>
      </c>
      <c r="B1089" s="413" t="s">
        <v>444</v>
      </c>
      <c r="C1089" s="413" t="s">
        <v>3217</v>
      </c>
      <c r="D1089" s="413" t="s">
        <v>4785</v>
      </c>
      <c r="F1089" s="412" t="s">
        <v>3218</v>
      </c>
      <c r="G1089" s="412" t="s">
        <v>3219</v>
      </c>
      <c r="H1089" s="412">
        <v>34160</v>
      </c>
      <c r="I1089" s="413" t="s">
        <v>3220</v>
      </c>
    </row>
    <row r="1090" spans="1:9">
      <c r="A1090" s="412">
        <v>1089</v>
      </c>
      <c r="B1090" s="413" t="s">
        <v>442</v>
      </c>
      <c r="C1090" s="413" t="s">
        <v>3221</v>
      </c>
      <c r="G1090" s="412" t="s">
        <v>3222</v>
      </c>
      <c r="H1090" s="412">
        <v>34130</v>
      </c>
      <c r="I1090" s="413" t="s">
        <v>476</v>
      </c>
    </row>
    <row r="1091" spans="1:9">
      <c r="A1091" s="412">
        <v>1090</v>
      </c>
      <c r="B1091" s="413" t="s">
        <v>442</v>
      </c>
      <c r="C1091" s="413" t="s">
        <v>3223</v>
      </c>
      <c r="D1091" s="413" t="s">
        <v>4786</v>
      </c>
    </row>
    <row r="1092" spans="1:9">
      <c r="A1092" s="412">
        <v>1091</v>
      </c>
      <c r="B1092" s="413" t="s">
        <v>444</v>
      </c>
      <c r="C1092" s="413" t="s">
        <v>3224</v>
      </c>
      <c r="D1092" s="413" t="s">
        <v>4787</v>
      </c>
      <c r="F1092" s="412" t="s">
        <v>3225</v>
      </c>
      <c r="G1092" s="412" t="s">
        <v>3226</v>
      </c>
      <c r="H1092" s="412">
        <v>34070</v>
      </c>
      <c r="I1092" s="413" t="s">
        <v>448</v>
      </c>
    </row>
    <row r="1093" spans="1:9">
      <c r="A1093" s="412">
        <v>1092</v>
      </c>
      <c r="B1093" s="413" t="s">
        <v>442</v>
      </c>
      <c r="C1093" s="413" t="s">
        <v>3227</v>
      </c>
      <c r="E1093" s="413" t="s">
        <v>4788</v>
      </c>
      <c r="F1093" s="412" t="s">
        <v>3228</v>
      </c>
      <c r="G1093" s="412" t="s">
        <v>3229</v>
      </c>
      <c r="H1093" s="412">
        <v>34670</v>
      </c>
      <c r="I1093" s="413" t="s">
        <v>467</v>
      </c>
    </row>
    <row r="1094" spans="1:9">
      <c r="A1094" s="412">
        <v>1093</v>
      </c>
      <c r="B1094" s="413" t="s">
        <v>444</v>
      </c>
      <c r="C1094" s="413" t="s">
        <v>3230</v>
      </c>
    </row>
    <row r="1095" spans="1:9">
      <c r="A1095" s="412">
        <v>1094</v>
      </c>
      <c r="B1095" s="413" t="s">
        <v>444</v>
      </c>
      <c r="C1095" s="413" t="s">
        <v>3231</v>
      </c>
      <c r="E1095" s="413" t="s">
        <v>4789</v>
      </c>
      <c r="F1095" s="412" t="s">
        <v>3232</v>
      </c>
      <c r="H1095" s="412">
        <v>34160</v>
      </c>
      <c r="I1095" s="413" t="s">
        <v>552</v>
      </c>
    </row>
    <row r="1096" spans="1:9">
      <c r="A1096" s="412">
        <v>1095</v>
      </c>
      <c r="B1096" s="413" t="s">
        <v>444</v>
      </c>
      <c r="C1096" s="413" t="s">
        <v>3233</v>
      </c>
      <c r="E1096" s="413" t="s">
        <v>4790</v>
      </c>
      <c r="G1096" s="412" t="s">
        <v>3234</v>
      </c>
      <c r="H1096" s="412">
        <v>34430</v>
      </c>
      <c r="I1096" s="413" t="s">
        <v>3235</v>
      </c>
    </row>
    <row r="1097" spans="1:9">
      <c r="A1097" s="412">
        <v>1096</v>
      </c>
      <c r="B1097" s="413" t="s">
        <v>442</v>
      </c>
      <c r="C1097" s="413" t="s">
        <v>3236</v>
      </c>
      <c r="E1097" s="413" t="s">
        <v>4791</v>
      </c>
      <c r="F1097" s="412" t="s">
        <v>3237</v>
      </c>
      <c r="H1097" s="412">
        <v>34500</v>
      </c>
      <c r="I1097" s="413" t="s">
        <v>3238</v>
      </c>
    </row>
    <row r="1098" spans="1:9">
      <c r="A1098" s="412">
        <v>1097</v>
      </c>
      <c r="B1098" s="413" t="s">
        <v>442</v>
      </c>
      <c r="C1098" s="413" t="s">
        <v>3236</v>
      </c>
      <c r="D1098" s="413" t="s">
        <v>4792</v>
      </c>
      <c r="G1098" s="412" t="s">
        <v>3239</v>
      </c>
      <c r="H1098" s="412">
        <v>34130</v>
      </c>
      <c r="I1098" s="413" t="s">
        <v>451</v>
      </c>
    </row>
    <row r="1099" spans="1:9">
      <c r="A1099" s="412">
        <v>1098</v>
      </c>
      <c r="B1099" s="413" t="s">
        <v>442</v>
      </c>
      <c r="C1099" s="413" t="s">
        <v>3236</v>
      </c>
      <c r="D1099" s="413" t="s">
        <v>4793</v>
      </c>
    </row>
    <row r="1100" spans="1:9">
      <c r="A1100" s="412">
        <v>1099</v>
      </c>
      <c r="B1100" s="413" t="s">
        <v>442</v>
      </c>
      <c r="C1100" s="413" t="s">
        <v>3240</v>
      </c>
      <c r="D1100" s="413" t="s">
        <v>3241</v>
      </c>
      <c r="F1100" s="412" t="s">
        <v>3242</v>
      </c>
      <c r="G1100" s="412" t="s">
        <v>3243</v>
      </c>
      <c r="H1100" s="412">
        <v>34130</v>
      </c>
      <c r="I1100" s="413" t="s">
        <v>778</v>
      </c>
    </row>
    <row r="1101" spans="1:9">
      <c r="A1101" s="412">
        <v>1100</v>
      </c>
      <c r="B1101" s="413" t="s">
        <v>442</v>
      </c>
      <c r="C1101" s="413" t="s">
        <v>3244</v>
      </c>
      <c r="D1101" s="413" t="s">
        <v>4794</v>
      </c>
      <c r="F1101" s="412" t="s">
        <v>3245</v>
      </c>
      <c r="G1101" s="412" t="s">
        <v>3246</v>
      </c>
      <c r="H1101" s="412">
        <v>34740</v>
      </c>
      <c r="I1101" s="413" t="s">
        <v>589</v>
      </c>
    </row>
    <row r="1102" spans="1:9">
      <c r="A1102" s="412">
        <v>1101</v>
      </c>
      <c r="B1102" s="413" t="s">
        <v>444</v>
      </c>
      <c r="C1102" s="413" t="s">
        <v>3247</v>
      </c>
      <c r="G1102" s="412" t="s">
        <v>3248</v>
      </c>
      <c r="H1102" s="412">
        <v>34190</v>
      </c>
      <c r="I1102" s="413" t="s">
        <v>3249</v>
      </c>
    </row>
    <row r="1103" spans="1:9">
      <c r="A1103" s="412">
        <v>1102</v>
      </c>
      <c r="B1103" s="413" t="s">
        <v>442</v>
      </c>
      <c r="C1103" s="413" t="s">
        <v>3250</v>
      </c>
    </row>
    <row r="1104" spans="1:9">
      <c r="A1104" s="412">
        <v>1103</v>
      </c>
      <c r="B1104" s="413" t="s">
        <v>444</v>
      </c>
      <c r="C1104" s="413" t="s">
        <v>3251</v>
      </c>
      <c r="D1104" s="413" t="s">
        <v>3252</v>
      </c>
      <c r="E1104" s="413" t="s">
        <v>3253</v>
      </c>
      <c r="F1104" s="412" t="s">
        <v>3254</v>
      </c>
      <c r="G1104" s="412" t="s">
        <v>3255</v>
      </c>
      <c r="H1104" s="412">
        <v>34590</v>
      </c>
      <c r="I1104" s="413" t="s">
        <v>1225</v>
      </c>
    </row>
    <row r="1105" spans="1:9">
      <c r="A1105" s="412">
        <v>1104</v>
      </c>
      <c r="B1105" s="413" t="s">
        <v>442</v>
      </c>
      <c r="C1105" s="413" t="s">
        <v>3256</v>
      </c>
      <c r="D1105" s="413" t="s">
        <v>4795</v>
      </c>
      <c r="F1105" s="412" t="s">
        <v>3257</v>
      </c>
      <c r="G1105" s="412" t="s">
        <v>3258</v>
      </c>
      <c r="H1105" s="412">
        <v>34670</v>
      </c>
      <c r="I1105" s="413" t="s">
        <v>467</v>
      </c>
    </row>
    <row r="1106" spans="1:9">
      <c r="A1106" s="412">
        <v>1105</v>
      </c>
      <c r="B1106" s="413" t="s">
        <v>442</v>
      </c>
      <c r="C1106" s="413" t="s">
        <v>3259</v>
      </c>
      <c r="D1106" s="413" t="s">
        <v>4796</v>
      </c>
      <c r="H1106" s="412">
        <v>34670</v>
      </c>
      <c r="I1106" s="413" t="s">
        <v>467</v>
      </c>
    </row>
    <row r="1107" spans="1:9">
      <c r="A1107" s="412">
        <v>1106</v>
      </c>
      <c r="B1107" s="413" t="s">
        <v>442</v>
      </c>
      <c r="C1107" s="413" t="s">
        <v>3260</v>
      </c>
      <c r="D1107" s="413" t="s">
        <v>4796</v>
      </c>
      <c r="E1107" s="413" t="s">
        <v>4797</v>
      </c>
      <c r="F1107" s="412" t="s">
        <v>3261</v>
      </c>
      <c r="G1107" s="412" t="s">
        <v>3262</v>
      </c>
      <c r="H1107" s="412">
        <v>34670</v>
      </c>
      <c r="I1107" s="413" t="s">
        <v>467</v>
      </c>
    </row>
    <row r="1108" spans="1:9">
      <c r="A1108" s="412">
        <v>1107</v>
      </c>
      <c r="B1108" s="413" t="s">
        <v>444</v>
      </c>
      <c r="C1108" s="413" t="s">
        <v>3263</v>
      </c>
      <c r="D1108" s="413" t="s">
        <v>4798</v>
      </c>
      <c r="F1108" s="412" t="s">
        <v>3264</v>
      </c>
      <c r="G1108" s="412" t="s">
        <v>3265</v>
      </c>
      <c r="H1108" s="412">
        <v>34400</v>
      </c>
      <c r="I1108" s="413" t="s">
        <v>495</v>
      </c>
    </row>
    <row r="1109" spans="1:9">
      <c r="A1109" s="412">
        <v>1108</v>
      </c>
      <c r="B1109" s="413" t="s">
        <v>442</v>
      </c>
      <c r="C1109" s="413" t="s">
        <v>3266</v>
      </c>
      <c r="D1109" s="413" t="s">
        <v>4799</v>
      </c>
      <c r="G1109" s="412" t="s">
        <v>3267</v>
      </c>
      <c r="H1109" s="412">
        <v>34670</v>
      </c>
      <c r="I1109" s="413" t="s">
        <v>464</v>
      </c>
    </row>
    <row r="1110" spans="1:9">
      <c r="A1110" s="412">
        <v>1109</v>
      </c>
      <c r="B1110" s="413" t="s">
        <v>442</v>
      </c>
      <c r="C1110" s="413" t="s">
        <v>3268</v>
      </c>
      <c r="D1110" s="413" t="s">
        <v>4800</v>
      </c>
      <c r="H1110" s="412">
        <v>30250</v>
      </c>
      <c r="I1110" s="413" t="s">
        <v>2167</v>
      </c>
    </row>
    <row r="1111" spans="1:9">
      <c r="A1111" s="412">
        <v>1110</v>
      </c>
      <c r="B1111" s="413" t="s">
        <v>442</v>
      </c>
      <c r="C1111" s="413" t="s">
        <v>3269</v>
      </c>
      <c r="D1111" s="413" t="s">
        <v>4801</v>
      </c>
      <c r="F1111" s="412" t="s">
        <v>3270</v>
      </c>
      <c r="G1111" s="412" t="s">
        <v>3271</v>
      </c>
      <c r="H1111" s="412">
        <v>30640</v>
      </c>
      <c r="I1111" s="413" t="s">
        <v>3272</v>
      </c>
    </row>
    <row r="1112" spans="1:9">
      <c r="A1112" s="412">
        <v>1111</v>
      </c>
      <c r="B1112" s="413" t="s">
        <v>444</v>
      </c>
      <c r="C1112" s="413" t="s">
        <v>3273</v>
      </c>
      <c r="D1112" s="413" t="s">
        <v>4802</v>
      </c>
      <c r="G1112" s="412" t="s">
        <v>3274</v>
      </c>
      <c r="H1112" s="412">
        <v>34000</v>
      </c>
      <c r="I1112" s="413" t="s">
        <v>448</v>
      </c>
    </row>
    <row r="1113" spans="1:9">
      <c r="A1113" s="412">
        <v>1112</v>
      </c>
      <c r="B1113" s="413" t="s">
        <v>442</v>
      </c>
      <c r="C1113" s="413" t="s">
        <v>3275</v>
      </c>
      <c r="D1113" s="413" t="s">
        <v>4803</v>
      </c>
      <c r="E1113" s="413" t="s">
        <v>3276</v>
      </c>
      <c r="G1113" s="412" t="s">
        <v>3277</v>
      </c>
      <c r="H1113" s="412">
        <v>34160</v>
      </c>
      <c r="I1113" s="413" t="s">
        <v>516</v>
      </c>
    </row>
    <row r="1114" spans="1:9">
      <c r="A1114" s="412">
        <v>1113</v>
      </c>
      <c r="B1114" s="413" t="s">
        <v>442</v>
      </c>
      <c r="C1114" s="413" t="s">
        <v>3278</v>
      </c>
      <c r="D1114" s="413" t="s">
        <v>4804</v>
      </c>
      <c r="F1114" s="412" t="s">
        <v>3279</v>
      </c>
      <c r="G1114" s="412" t="s">
        <v>3280</v>
      </c>
      <c r="H1114" s="412">
        <v>34130</v>
      </c>
      <c r="I1114" s="413" t="s">
        <v>636</v>
      </c>
    </row>
    <row r="1115" spans="1:9">
      <c r="A1115" s="412">
        <v>1114</v>
      </c>
      <c r="B1115" s="413" t="s">
        <v>444</v>
      </c>
      <c r="C1115" s="413" t="s">
        <v>3281</v>
      </c>
      <c r="D1115" s="413" t="s">
        <v>4805</v>
      </c>
      <c r="F1115" s="412" t="s">
        <v>3282</v>
      </c>
      <c r="G1115" s="412" t="s">
        <v>3283</v>
      </c>
      <c r="H1115" s="412">
        <v>34830</v>
      </c>
      <c r="I1115" s="413" t="s">
        <v>624</v>
      </c>
    </row>
    <row r="1116" spans="1:9">
      <c r="A1116" s="412">
        <v>1115</v>
      </c>
      <c r="B1116" s="413" t="s">
        <v>442</v>
      </c>
      <c r="C1116" s="413" t="s">
        <v>3284</v>
      </c>
      <c r="D1116" s="413" t="s">
        <v>3285</v>
      </c>
      <c r="F1116" s="412" t="s">
        <v>533</v>
      </c>
      <c r="G1116" s="412" t="s">
        <v>3286</v>
      </c>
      <c r="H1116" s="412">
        <v>34160</v>
      </c>
      <c r="I1116" s="413" t="s">
        <v>482</v>
      </c>
    </row>
    <row r="1117" spans="1:9">
      <c r="A1117" s="412">
        <v>1116</v>
      </c>
      <c r="B1117" s="413" t="s">
        <v>442</v>
      </c>
      <c r="C1117" s="413" t="s">
        <v>3287</v>
      </c>
      <c r="D1117" s="413" t="s">
        <v>4806</v>
      </c>
      <c r="G1117" s="412" t="s">
        <v>3288</v>
      </c>
      <c r="H1117" s="412">
        <v>34130</v>
      </c>
      <c r="I1117" s="413" t="s">
        <v>451</v>
      </c>
    </row>
    <row r="1118" spans="1:9">
      <c r="A1118" s="412">
        <v>1117</v>
      </c>
      <c r="B1118" s="413" t="s">
        <v>444</v>
      </c>
      <c r="C1118" s="413" t="s">
        <v>3289</v>
      </c>
      <c r="D1118" s="413" t="s">
        <v>4807</v>
      </c>
      <c r="G1118" s="412" t="s">
        <v>3290</v>
      </c>
      <c r="I1118" s="413" t="s">
        <v>3291</v>
      </c>
    </row>
    <row r="1119" spans="1:9">
      <c r="A1119" s="412">
        <v>1118</v>
      </c>
      <c r="B1119" s="413" t="s">
        <v>442</v>
      </c>
      <c r="C1119" s="413" t="s">
        <v>3292</v>
      </c>
      <c r="D1119" s="413" t="s">
        <v>4808</v>
      </c>
      <c r="G1119" s="412" t="s">
        <v>3293</v>
      </c>
      <c r="H1119" s="412">
        <v>34430</v>
      </c>
      <c r="I1119" s="413" t="s">
        <v>3294</v>
      </c>
    </row>
    <row r="1120" spans="1:9">
      <c r="A1120" s="412">
        <v>1119</v>
      </c>
      <c r="B1120" s="413" t="s">
        <v>444</v>
      </c>
      <c r="C1120" s="413" t="s">
        <v>3295</v>
      </c>
      <c r="D1120" s="413" t="s">
        <v>4809</v>
      </c>
      <c r="F1120" s="412" t="s">
        <v>3296</v>
      </c>
      <c r="G1120" s="412" t="s">
        <v>3297</v>
      </c>
      <c r="H1120" s="412">
        <v>34800</v>
      </c>
      <c r="I1120" s="413" t="s">
        <v>562</v>
      </c>
    </row>
    <row r="1121" spans="1:9">
      <c r="A1121" s="412">
        <v>1120</v>
      </c>
      <c r="B1121" s="413" t="s">
        <v>442</v>
      </c>
      <c r="C1121" s="413" t="s">
        <v>3298</v>
      </c>
      <c r="D1121" s="413" t="s">
        <v>4810</v>
      </c>
      <c r="G1121" s="412" t="s">
        <v>3299</v>
      </c>
      <c r="H1121" s="412">
        <v>34670</v>
      </c>
      <c r="I1121" s="413" t="s">
        <v>464</v>
      </c>
    </row>
    <row r="1122" spans="1:9">
      <c r="A1122" s="412">
        <v>1121</v>
      </c>
      <c r="B1122" s="413" t="s">
        <v>442</v>
      </c>
      <c r="C1122" s="413" t="s">
        <v>3300</v>
      </c>
      <c r="D1122" s="413" t="s">
        <v>4811</v>
      </c>
    </row>
    <row r="1123" spans="1:9">
      <c r="A1123" s="412">
        <v>1122</v>
      </c>
      <c r="B1123" s="413" t="s">
        <v>444</v>
      </c>
      <c r="C1123" s="413" t="s">
        <v>3301</v>
      </c>
      <c r="G1123" s="412" t="s">
        <v>3302</v>
      </c>
      <c r="H1123" s="412">
        <v>30260</v>
      </c>
      <c r="I1123" s="413" t="s">
        <v>1842</v>
      </c>
    </row>
    <row r="1124" spans="1:9">
      <c r="A1124" s="412">
        <v>1123</v>
      </c>
      <c r="C1124" s="413" t="s">
        <v>3303</v>
      </c>
      <c r="D1124" s="413" t="s">
        <v>4812</v>
      </c>
    </row>
    <row r="1125" spans="1:9">
      <c r="A1125" s="412">
        <v>1124</v>
      </c>
      <c r="B1125" s="413" t="s">
        <v>444</v>
      </c>
      <c r="C1125" s="413" t="s">
        <v>3304</v>
      </c>
      <c r="D1125" s="413" t="s">
        <v>4813</v>
      </c>
    </row>
    <row r="1126" spans="1:9">
      <c r="A1126" s="412">
        <v>1125</v>
      </c>
      <c r="B1126" s="413" t="s">
        <v>444</v>
      </c>
      <c r="C1126" s="413" t="s">
        <v>3305</v>
      </c>
      <c r="D1126" s="413" t="s">
        <v>4814</v>
      </c>
    </row>
    <row r="1127" spans="1:9">
      <c r="A1127" s="412">
        <v>1126</v>
      </c>
      <c r="B1127" s="413" t="s">
        <v>442</v>
      </c>
      <c r="C1127" s="413" t="s">
        <v>3306</v>
      </c>
      <c r="D1127" s="413" t="s">
        <v>4815</v>
      </c>
      <c r="F1127" s="412" t="s">
        <v>3307</v>
      </c>
      <c r="G1127" s="412" t="s">
        <v>3308</v>
      </c>
      <c r="H1127" s="412">
        <v>34270</v>
      </c>
      <c r="I1127" s="413" t="s">
        <v>3309</v>
      </c>
    </row>
    <row r="1128" spans="1:9">
      <c r="A1128" s="412">
        <v>1127</v>
      </c>
      <c r="B1128" s="413" t="s">
        <v>442</v>
      </c>
      <c r="C1128" s="413" t="s">
        <v>3310</v>
      </c>
      <c r="D1128" s="413" t="s">
        <v>4816</v>
      </c>
      <c r="F1128" s="412" t="s">
        <v>3311</v>
      </c>
      <c r="G1128" s="412" t="s">
        <v>3312</v>
      </c>
      <c r="H1128" s="412">
        <v>34830</v>
      </c>
      <c r="I1128" s="413" t="s">
        <v>1093</v>
      </c>
    </row>
    <row r="1129" spans="1:9">
      <c r="A1129" s="412">
        <v>1128</v>
      </c>
      <c r="B1129" s="413" t="s">
        <v>444</v>
      </c>
      <c r="C1129" s="413" t="s">
        <v>3313</v>
      </c>
      <c r="E1129" s="413" t="s">
        <v>4817</v>
      </c>
      <c r="F1129" s="412" t="s">
        <v>3314</v>
      </c>
      <c r="G1129" s="412" t="s">
        <v>3315</v>
      </c>
      <c r="H1129" s="412">
        <v>34400</v>
      </c>
      <c r="I1129" s="413" t="s">
        <v>3316</v>
      </c>
    </row>
    <row r="1130" spans="1:9">
      <c r="A1130" s="412">
        <v>1129</v>
      </c>
      <c r="B1130" s="413" t="s">
        <v>444</v>
      </c>
      <c r="C1130" s="413" t="s">
        <v>3317</v>
      </c>
      <c r="D1130" s="413" t="s">
        <v>4818</v>
      </c>
      <c r="H1130" s="412">
        <v>30150</v>
      </c>
      <c r="I1130" s="413" t="s">
        <v>3318</v>
      </c>
    </row>
    <row r="1131" spans="1:9">
      <c r="A1131" s="412">
        <v>1130</v>
      </c>
      <c r="B1131" s="413" t="s">
        <v>442</v>
      </c>
      <c r="C1131" s="413" t="s">
        <v>3319</v>
      </c>
      <c r="D1131" s="413" t="s">
        <v>4819</v>
      </c>
      <c r="G1131" s="412" t="s">
        <v>3320</v>
      </c>
      <c r="H1131" s="412">
        <v>34430</v>
      </c>
      <c r="I1131" s="413" t="s">
        <v>3294</v>
      </c>
    </row>
    <row r="1132" spans="1:9">
      <c r="A1132" s="412">
        <v>1131</v>
      </c>
      <c r="B1132" s="413" t="s">
        <v>442</v>
      </c>
      <c r="C1132" s="413" t="s">
        <v>3321</v>
      </c>
      <c r="D1132" s="413" t="s">
        <v>4812</v>
      </c>
      <c r="E1132" s="413" t="s">
        <v>3322</v>
      </c>
      <c r="F1132" s="412" t="s">
        <v>3323</v>
      </c>
      <c r="G1132" s="412" t="s">
        <v>3324</v>
      </c>
      <c r="H1132" s="412">
        <v>34130</v>
      </c>
      <c r="I1132" s="413" t="s">
        <v>520</v>
      </c>
    </row>
    <row r="1133" spans="1:9">
      <c r="A1133" s="412">
        <v>1132</v>
      </c>
      <c r="B1133" s="413" t="s">
        <v>442</v>
      </c>
      <c r="C1133" s="413" t="s">
        <v>3325</v>
      </c>
      <c r="D1133" s="413" t="s">
        <v>4820</v>
      </c>
      <c r="E1133" s="413" t="s">
        <v>4821</v>
      </c>
      <c r="F1133" s="412" t="s">
        <v>3326</v>
      </c>
      <c r="G1133" s="412" t="s">
        <v>3327</v>
      </c>
      <c r="H1133" s="412">
        <v>34990</v>
      </c>
      <c r="I1133" s="413" t="s">
        <v>994</v>
      </c>
    </row>
    <row r="1134" spans="1:9">
      <c r="A1134" s="412">
        <v>1133</v>
      </c>
      <c r="B1134" s="413" t="s">
        <v>442</v>
      </c>
      <c r="C1134" s="413" t="s">
        <v>3328</v>
      </c>
      <c r="D1134" s="413" t="s">
        <v>4822</v>
      </c>
      <c r="F1134" s="412" t="s">
        <v>3329</v>
      </c>
      <c r="G1134" s="412" t="s">
        <v>3330</v>
      </c>
      <c r="H1134" s="412">
        <v>34170</v>
      </c>
      <c r="I1134" s="413" t="s">
        <v>567</v>
      </c>
    </row>
    <row r="1135" spans="1:9">
      <c r="A1135" s="412">
        <v>1134</v>
      </c>
      <c r="B1135" s="413" t="s">
        <v>442</v>
      </c>
      <c r="C1135" s="413" t="s">
        <v>3331</v>
      </c>
      <c r="D1135" s="413" t="s">
        <v>4823</v>
      </c>
      <c r="F1135" s="412" t="s">
        <v>3332</v>
      </c>
      <c r="G1135" s="412" t="s">
        <v>2996</v>
      </c>
      <c r="H1135" s="412">
        <v>34130</v>
      </c>
      <c r="I1135" s="413" t="s">
        <v>451</v>
      </c>
    </row>
    <row r="1136" spans="1:9">
      <c r="A1136" s="412">
        <v>1135</v>
      </c>
      <c r="B1136" s="413" t="s">
        <v>444</v>
      </c>
      <c r="C1136" s="413" t="s">
        <v>3333</v>
      </c>
      <c r="D1136" s="413" t="s">
        <v>4824</v>
      </c>
      <c r="E1136" s="413" t="s">
        <v>3334</v>
      </c>
      <c r="G1136" s="412" t="s">
        <v>3335</v>
      </c>
      <c r="H1136" s="412">
        <v>34670</v>
      </c>
      <c r="I1136" s="413" t="s">
        <v>464</v>
      </c>
    </row>
    <row r="1137" spans="1:9">
      <c r="A1137" s="412">
        <v>1136</v>
      </c>
      <c r="B1137" s="413" t="s">
        <v>442</v>
      </c>
      <c r="C1137" s="413" t="s">
        <v>3336</v>
      </c>
      <c r="D1137" s="413" t="s">
        <v>4825</v>
      </c>
      <c r="F1137" s="412" t="s">
        <v>3337</v>
      </c>
      <c r="G1137" s="412" t="s">
        <v>3338</v>
      </c>
      <c r="H1137" s="412">
        <v>34170</v>
      </c>
      <c r="I1137" s="413" t="s">
        <v>567</v>
      </c>
    </row>
    <row r="1138" spans="1:9">
      <c r="A1138" s="412">
        <v>1137</v>
      </c>
      <c r="B1138" s="413" t="s">
        <v>442</v>
      </c>
      <c r="C1138" s="413" t="s">
        <v>3336</v>
      </c>
      <c r="D1138" s="413" t="s">
        <v>4825</v>
      </c>
      <c r="F1138" s="412" t="s">
        <v>3337</v>
      </c>
      <c r="G1138" s="412" t="s">
        <v>3339</v>
      </c>
      <c r="H1138" s="412">
        <v>34170</v>
      </c>
      <c r="I1138" s="413" t="s">
        <v>567</v>
      </c>
    </row>
    <row r="1139" spans="1:9">
      <c r="A1139" s="412">
        <v>1138</v>
      </c>
      <c r="B1139" s="413" t="s">
        <v>442</v>
      </c>
      <c r="C1139" s="413" t="s">
        <v>3340</v>
      </c>
      <c r="G1139" s="412" t="s">
        <v>3341</v>
      </c>
      <c r="H1139" s="412">
        <v>34400</v>
      </c>
      <c r="I1139" s="413" t="s">
        <v>546</v>
      </c>
    </row>
    <row r="1140" spans="1:9">
      <c r="A1140" s="412">
        <v>1139</v>
      </c>
      <c r="B1140" s="413" t="s">
        <v>442</v>
      </c>
      <c r="C1140" s="413" t="s">
        <v>3342</v>
      </c>
      <c r="E1140" s="413" t="s">
        <v>4826</v>
      </c>
    </row>
    <row r="1141" spans="1:9">
      <c r="A1141" s="412">
        <v>1140</v>
      </c>
      <c r="B1141" s="413" t="s">
        <v>442</v>
      </c>
      <c r="C1141" s="413" t="s">
        <v>3343</v>
      </c>
      <c r="G1141" s="412" t="s">
        <v>3344</v>
      </c>
      <c r="H1141" s="412">
        <v>34820</v>
      </c>
      <c r="I1141" s="413" t="s">
        <v>1154</v>
      </c>
    </row>
    <row r="1142" spans="1:9">
      <c r="A1142" s="412">
        <v>1141</v>
      </c>
      <c r="B1142" s="413" t="s">
        <v>442</v>
      </c>
      <c r="C1142" s="413" t="s">
        <v>3345</v>
      </c>
      <c r="D1142" s="413" t="s">
        <v>4827</v>
      </c>
      <c r="F1142" s="412" t="s">
        <v>3346</v>
      </c>
      <c r="G1142" s="412" t="s">
        <v>3347</v>
      </c>
      <c r="H1142" s="412">
        <v>34740</v>
      </c>
      <c r="I1142" s="413" t="s">
        <v>589</v>
      </c>
    </row>
    <row r="1143" spans="1:9">
      <c r="A1143" s="412">
        <v>1142</v>
      </c>
      <c r="B1143" s="413" t="s">
        <v>442</v>
      </c>
      <c r="C1143" s="413" t="s">
        <v>3348</v>
      </c>
      <c r="D1143" s="413" t="s">
        <v>4828</v>
      </c>
      <c r="G1143" s="412" t="s">
        <v>3349</v>
      </c>
      <c r="H1143" s="412">
        <v>34400</v>
      </c>
      <c r="I1143" s="413" t="s">
        <v>495</v>
      </c>
    </row>
    <row r="1144" spans="1:9">
      <c r="A1144" s="412">
        <v>1143</v>
      </c>
      <c r="B1144" s="413" t="s">
        <v>442</v>
      </c>
      <c r="C1144" s="413" t="s">
        <v>3350</v>
      </c>
      <c r="D1144" s="413" t="s">
        <v>4829</v>
      </c>
      <c r="F1144" s="412" t="s">
        <v>3351</v>
      </c>
      <c r="G1144" s="412" t="s">
        <v>3352</v>
      </c>
      <c r="H1144" s="412">
        <v>34170</v>
      </c>
      <c r="I1144" s="413" t="s">
        <v>567</v>
      </c>
    </row>
    <row r="1145" spans="1:9">
      <c r="A1145" s="412">
        <v>1144</v>
      </c>
      <c r="B1145" s="413" t="s">
        <v>442</v>
      </c>
      <c r="C1145" s="413" t="s">
        <v>3353</v>
      </c>
      <c r="D1145" s="413" t="s">
        <v>4830</v>
      </c>
      <c r="F1145" s="412" t="s">
        <v>3354</v>
      </c>
    </row>
    <row r="1146" spans="1:9">
      <c r="A1146" s="412">
        <v>1145</v>
      </c>
      <c r="B1146" s="413" t="s">
        <v>442</v>
      </c>
      <c r="C1146" s="413" t="s">
        <v>3355</v>
      </c>
      <c r="D1146" s="413" t="s">
        <v>4814</v>
      </c>
      <c r="E1146" s="413" t="s">
        <v>3356</v>
      </c>
      <c r="G1146" s="412" t="s">
        <v>3357</v>
      </c>
      <c r="H1146" s="412">
        <v>34670</v>
      </c>
      <c r="I1146" s="413" t="s">
        <v>467</v>
      </c>
    </row>
    <row r="1147" spans="1:9">
      <c r="A1147" s="412">
        <v>1146</v>
      </c>
      <c r="B1147" s="413" t="s">
        <v>442</v>
      </c>
      <c r="C1147" s="413" t="s">
        <v>3358</v>
      </c>
      <c r="G1147" s="412" t="s">
        <v>3359</v>
      </c>
      <c r="H1147" s="412">
        <v>34670</v>
      </c>
      <c r="I1147" s="413" t="s">
        <v>467</v>
      </c>
    </row>
    <row r="1148" spans="1:9">
      <c r="A1148" s="412">
        <v>1147</v>
      </c>
      <c r="B1148" s="413" t="s">
        <v>442</v>
      </c>
      <c r="C1148" s="413" t="s">
        <v>3360</v>
      </c>
      <c r="G1148" s="412" t="s">
        <v>3361</v>
      </c>
      <c r="H1148" s="412">
        <v>34130</v>
      </c>
      <c r="I1148" s="413" t="s">
        <v>451</v>
      </c>
    </row>
    <row r="1149" spans="1:9">
      <c r="A1149" s="412">
        <v>1148</v>
      </c>
      <c r="B1149" s="413" t="s">
        <v>442</v>
      </c>
      <c r="C1149" s="413" t="s">
        <v>3362</v>
      </c>
      <c r="D1149" s="413" t="s">
        <v>4831</v>
      </c>
      <c r="F1149" s="412" t="s">
        <v>3363</v>
      </c>
      <c r="G1149" s="412" t="s">
        <v>3364</v>
      </c>
      <c r="H1149" s="412">
        <v>30670</v>
      </c>
      <c r="I1149" s="413" t="s">
        <v>2959</v>
      </c>
    </row>
    <row r="1150" spans="1:9">
      <c r="A1150" s="412">
        <v>1149</v>
      </c>
      <c r="B1150" s="413" t="s">
        <v>442</v>
      </c>
      <c r="C1150" s="413" t="s">
        <v>3365</v>
      </c>
      <c r="D1150" s="413" t="s">
        <v>4832</v>
      </c>
      <c r="F1150" s="412" t="s">
        <v>3072</v>
      </c>
      <c r="G1150" s="412" t="s">
        <v>3366</v>
      </c>
      <c r="H1150" s="412">
        <v>34820</v>
      </c>
      <c r="I1150" s="413" t="s">
        <v>1154</v>
      </c>
    </row>
    <row r="1151" spans="1:9">
      <c r="A1151" s="412">
        <v>1150</v>
      </c>
      <c r="B1151" s="413" t="s">
        <v>442</v>
      </c>
      <c r="C1151" s="413" t="s">
        <v>3367</v>
      </c>
      <c r="D1151" s="413" t="s">
        <v>4833</v>
      </c>
      <c r="F1151" s="412" t="s">
        <v>3368</v>
      </c>
      <c r="G1151" s="412" t="s">
        <v>3369</v>
      </c>
      <c r="H1151" s="412">
        <v>34670</v>
      </c>
      <c r="I1151" s="413" t="s">
        <v>467</v>
      </c>
    </row>
    <row r="1152" spans="1:9">
      <c r="A1152" s="412">
        <v>1151</v>
      </c>
      <c r="B1152" s="413" t="s">
        <v>442</v>
      </c>
      <c r="C1152" s="413" t="s">
        <v>3370</v>
      </c>
      <c r="E1152" s="413" t="s">
        <v>4834</v>
      </c>
    </row>
    <row r="1153" spans="1:9">
      <c r="A1153" s="412">
        <v>1152</v>
      </c>
      <c r="B1153" s="413" t="s">
        <v>444</v>
      </c>
      <c r="C1153" s="413" t="s">
        <v>3371</v>
      </c>
      <c r="D1153" s="413" t="s">
        <v>4835</v>
      </c>
      <c r="F1153" s="412" t="s">
        <v>3372</v>
      </c>
      <c r="H1153" s="412">
        <v>34160</v>
      </c>
      <c r="I1153" s="413" t="s">
        <v>516</v>
      </c>
    </row>
    <row r="1154" spans="1:9">
      <c r="A1154" s="412">
        <v>1153</v>
      </c>
      <c r="B1154" s="413" t="s">
        <v>442</v>
      </c>
      <c r="C1154" s="413" t="s">
        <v>3373</v>
      </c>
      <c r="G1154" s="412" t="s">
        <v>3374</v>
      </c>
      <c r="H1154" s="412">
        <v>34670</v>
      </c>
      <c r="I1154" s="413" t="s">
        <v>464</v>
      </c>
    </row>
    <row r="1155" spans="1:9">
      <c r="A1155" s="412">
        <v>1154</v>
      </c>
      <c r="B1155" s="413" t="s">
        <v>442</v>
      </c>
      <c r="C1155" s="413" t="s">
        <v>3375</v>
      </c>
      <c r="G1155" s="412" t="s">
        <v>3376</v>
      </c>
      <c r="H1155" s="412">
        <v>34670</v>
      </c>
      <c r="I1155" s="413" t="s">
        <v>464</v>
      </c>
    </row>
    <row r="1156" spans="1:9">
      <c r="A1156" s="412">
        <v>1155</v>
      </c>
      <c r="B1156" s="413" t="s">
        <v>673</v>
      </c>
      <c r="C1156" s="413" t="s">
        <v>3377</v>
      </c>
      <c r="E1156" s="413" t="s">
        <v>4836</v>
      </c>
      <c r="G1156" s="412" t="s">
        <v>3378</v>
      </c>
      <c r="H1156" s="412">
        <v>34130</v>
      </c>
      <c r="I1156" s="413" t="s">
        <v>451</v>
      </c>
    </row>
    <row r="1157" spans="1:9">
      <c r="A1157" s="412">
        <v>1156</v>
      </c>
      <c r="B1157" s="413" t="s">
        <v>444</v>
      </c>
      <c r="C1157" s="413" t="s">
        <v>3379</v>
      </c>
      <c r="G1157" s="412" t="s">
        <v>3378</v>
      </c>
      <c r="H1157" s="412">
        <v>34130</v>
      </c>
      <c r="I1157" s="413" t="s">
        <v>451</v>
      </c>
    </row>
    <row r="1158" spans="1:9">
      <c r="A1158" s="412">
        <v>1157</v>
      </c>
      <c r="B1158" s="413" t="s">
        <v>442</v>
      </c>
      <c r="C1158" s="413" t="s">
        <v>3380</v>
      </c>
      <c r="D1158" s="413" t="s">
        <v>4837</v>
      </c>
      <c r="E1158" s="413" t="s">
        <v>4838</v>
      </c>
      <c r="G1158" s="412" t="s">
        <v>3381</v>
      </c>
      <c r="H1158" s="412">
        <v>34170</v>
      </c>
      <c r="I1158" s="413" t="s">
        <v>567</v>
      </c>
    </row>
    <row r="1159" spans="1:9">
      <c r="A1159" s="412">
        <v>1158</v>
      </c>
      <c r="B1159" s="413" t="s">
        <v>442</v>
      </c>
      <c r="C1159" s="413" t="s">
        <v>3382</v>
      </c>
      <c r="G1159" s="412" t="s">
        <v>3383</v>
      </c>
      <c r="H1159" s="412">
        <v>34670</v>
      </c>
      <c r="I1159" s="413" t="s">
        <v>467</v>
      </c>
    </row>
    <row r="1160" spans="1:9">
      <c r="A1160" s="412">
        <v>1159</v>
      </c>
      <c r="B1160" s="413" t="s">
        <v>442</v>
      </c>
      <c r="C1160" s="413" t="s">
        <v>3384</v>
      </c>
      <c r="D1160" s="413" t="s">
        <v>3385</v>
      </c>
    </row>
    <row r="1161" spans="1:9">
      <c r="A1161" s="412">
        <v>1160</v>
      </c>
      <c r="B1161" s="413" t="s">
        <v>442</v>
      </c>
      <c r="C1161" s="413" t="s">
        <v>3386</v>
      </c>
      <c r="E1161" s="413" t="s">
        <v>3387</v>
      </c>
      <c r="F1161" s="412" t="s">
        <v>533</v>
      </c>
      <c r="G1161" s="412" t="s">
        <v>3388</v>
      </c>
      <c r="H1161" s="412">
        <v>34670</v>
      </c>
      <c r="I1161" s="413" t="s">
        <v>464</v>
      </c>
    </row>
    <row r="1162" spans="1:9">
      <c r="A1162" s="412">
        <v>1161</v>
      </c>
      <c r="B1162" s="413" t="s">
        <v>444</v>
      </c>
      <c r="C1162" s="413" t="s">
        <v>3389</v>
      </c>
      <c r="E1162" s="413" t="s">
        <v>4839</v>
      </c>
      <c r="G1162" s="412" t="s">
        <v>3390</v>
      </c>
      <c r="H1162" s="412">
        <v>34670</v>
      </c>
      <c r="I1162" s="413" t="s">
        <v>467</v>
      </c>
    </row>
    <row r="1163" spans="1:9">
      <c r="A1163" s="412">
        <v>1162</v>
      </c>
      <c r="B1163" s="413" t="s">
        <v>442</v>
      </c>
      <c r="C1163" s="413" t="s">
        <v>3391</v>
      </c>
      <c r="E1163" s="413" t="s">
        <v>3392</v>
      </c>
      <c r="G1163" s="412" t="s">
        <v>3393</v>
      </c>
      <c r="H1163" s="412">
        <v>34670</v>
      </c>
      <c r="I1163" s="413" t="s">
        <v>467</v>
      </c>
    </row>
    <row r="1164" spans="1:9">
      <c r="A1164" s="412">
        <v>1163</v>
      </c>
      <c r="B1164" s="413" t="s">
        <v>442</v>
      </c>
      <c r="C1164" s="413" t="s">
        <v>3394</v>
      </c>
      <c r="D1164" s="413" t="s">
        <v>3395</v>
      </c>
      <c r="F1164" s="412" t="s">
        <v>533</v>
      </c>
      <c r="G1164" s="412" t="s">
        <v>3396</v>
      </c>
      <c r="H1164" s="412">
        <v>33160</v>
      </c>
      <c r="I1164" s="413" t="s">
        <v>3397</v>
      </c>
    </row>
    <row r="1165" spans="1:9">
      <c r="A1165" s="412">
        <v>1164</v>
      </c>
      <c r="B1165" s="413" t="s">
        <v>444</v>
      </c>
      <c r="C1165" s="413" t="s">
        <v>3398</v>
      </c>
      <c r="G1165" s="412" t="s">
        <v>3399</v>
      </c>
      <c r="H1165" s="412">
        <v>34670</v>
      </c>
      <c r="I1165" s="413" t="s">
        <v>464</v>
      </c>
    </row>
    <row r="1166" spans="1:9">
      <c r="A1166" s="412">
        <v>1165</v>
      </c>
      <c r="B1166" s="413" t="s">
        <v>442</v>
      </c>
      <c r="C1166" s="413" t="s">
        <v>3400</v>
      </c>
      <c r="E1166" s="413" t="s">
        <v>3401</v>
      </c>
      <c r="G1166" s="412" t="s">
        <v>3402</v>
      </c>
      <c r="H1166" s="412">
        <v>34130</v>
      </c>
      <c r="I1166" s="413" t="s">
        <v>520</v>
      </c>
    </row>
    <row r="1167" spans="1:9">
      <c r="A1167" s="412">
        <v>1166</v>
      </c>
      <c r="C1167" s="413" t="s">
        <v>3403</v>
      </c>
      <c r="D1167" s="413" t="s">
        <v>3404</v>
      </c>
      <c r="E1167" s="413" t="s">
        <v>3405</v>
      </c>
      <c r="G1167" s="412" t="s">
        <v>3406</v>
      </c>
      <c r="I1167" s="413" t="s">
        <v>492</v>
      </c>
    </row>
    <row r="1168" spans="1:9">
      <c r="A1168" s="412">
        <v>1167</v>
      </c>
      <c r="B1168" s="413" t="s">
        <v>442</v>
      </c>
      <c r="C1168" s="413" t="s">
        <v>3407</v>
      </c>
      <c r="D1168" s="413" t="s">
        <v>4840</v>
      </c>
      <c r="F1168" s="412" t="s">
        <v>3408</v>
      </c>
      <c r="G1168" s="412" t="s">
        <v>3409</v>
      </c>
      <c r="H1168" s="412">
        <v>34130</v>
      </c>
      <c r="I1168" s="413" t="s">
        <v>451</v>
      </c>
    </row>
    <row r="1169" spans="1:9">
      <c r="A1169" s="412">
        <v>1168</v>
      </c>
      <c r="B1169" s="413" t="s">
        <v>444</v>
      </c>
      <c r="C1169" s="413" t="s">
        <v>3410</v>
      </c>
      <c r="G1169" s="412" t="s">
        <v>3411</v>
      </c>
      <c r="H1169" s="412">
        <v>74000</v>
      </c>
      <c r="I1169" s="413" t="s">
        <v>3412</v>
      </c>
    </row>
    <row r="1170" spans="1:9">
      <c r="A1170" s="412">
        <v>1169</v>
      </c>
      <c r="B1170" s="413" t="s">
        <v>442</v>
      </c>
      <c r="C1170" s="413" t="s">
        <v>3413</v>
      </c>
      <c r="D1170" s="413" t="s">
        <v>4841</v>
      </c>
      <c r="H1170" s="412">
        <v>34170</v>
      </c>
      <c r="I1170" s="413" t="s">
        <v>567</v>
      </c>
    </row>
    <row r="1171" spans="1:9">
      <c r="A1171" s="412">
        <v>1170</v>
      </c>
      <c r="B1171" s="413" t="s">
        <v>442</v>
      </c>
      <c r="C1171" s="413" t="s">
        <v>3414</v>
      </c>
      <c r="E1171" s="413" t="s">
        <v>4429</v>
      </c>
      <c r="H1171" s="412">
        <v>34430</v>
      </c>
      <c r="I1171" s="413" t="s">
        <v>3294</v>
      </c>
    </row>
    <row r="1172" spans="1:9">
      <c r="A1172" s="412">
        <v>1171</v>
      </c>
      <c r="B1172" s="413" t="s">
        <v>442</v>
      </c>
      <c r="C1172" s="413" t="s">
        <v>3415</v>
      </c>
      <c r="G1172" s="412" t="s">
        <v>3416</v>
      </c>
      <c r="H1172" s="412">
        <v>34160</v>
      </c>
      <c r="I1172" s="413" t="s">
        <v>552</v>
      </c>
    </row>
    <row r="1173" spans="1:9">
      <c r="A1173" s="412">
        <v>1172</v>
      </c>
      <c r="B1173" s="413" t="s">
        <v>442</v>
      </c>
      <c r="C1173" s="413" t="s">
        <v>3417</v>
      </c>
      <c r="D1173" s="413" t="s">
        <v>4842</v>
      </c>
      <c r="E1173" s="413" t="s">
        <v>4843</v>
      </c>
      <c r="G1173" s="412" t="s">
        <v>3418</v>
      </c>
      <c r="H1173" s="412">
        <v>34130</v>
      </c>
      <c r="I1173" s="413" t="s">
        <v>451</v>
      </c>
    </row>
    <row r="1174" spans="1:9">
      <c r="A1174" s="412">
        <v>1173</v>
      </c>
      <c r="B1174" s="413" t="s">
        <v>442</v>
      </c>
      <c r="C1174" s="413" t="s">
        <v>3419</v>
      </c>
      <c r="D1174" s="413" t="s">
        <v>3420</v>
      </c>
      <c r="F1174" s="412" t="s">
        <v>3421</v>
      </c>
      <c r="G1174" s="412" t="s">
        <v>3422</v>
      </c>
      <c r="H1174" s="412">
        <v>34670</v>
      </c>
      <c r="I1174" s="413" t="s">
        <v>467</v>
      </c>
    </row>
    <row r="1175" spans="1:9">
      <c r="A1175" s="412">
        <v>1174</v>
      </c>
      <c r="B1175" s="413" t="s">
        <v>442</v>
      </c>
      <c r="C1175" s="413" t="s">
        <v>3419</v>
      </c>
      <c r="D1175" s="413" t="s">
        <v>4844</v>
      </c>
      <c r="E1175" s="413" t="s">
        <v>4845</v>
      </c>
      <c r="F1175" s="412" t="s">
        <v>3423</v>
      </c>
      <c r="G1175" s="412" t="s">
        <v>3424</v>
      </c>
      <c r="H1175" s="412">
        <v>34090</v>
      </c>
      <c r="I1175" s="413" t="s">
        <v>448</v>
      </c>
    </row>
    <row r="1176" spans="1:9">
      <c r="A1176" s="412">
        <v>1175</v>
      </c>
      <c r="B1176" s="413" t="s">
        <v>442</v>
      </c>
      <c r="C1176" s="413" t="s">
        <v>3425</v>
      </c>
      <c r="D1176" s="413" t="s">
        <v>4846</v>
      </c>
    </row>
    <row r="1177" spans="1:9">
      <c r="A1177" s="412">
        <v>1176</v>
      </c>
      <c r="B1177" s="413" t="s">
        <v>442</v>
      </c>
      <c r="C1177" s="413" t="s">
        <v>3426</v>
      </c>
      <c r="E1177" s="413" t="s">
        <v>4847</v>
      </c>
      <c r="F1177" s="412" t="s">
        <v>3427</v>
      </c>
      <c r="G1177" s="412" t="s">
        <v>3428</v>
      </c>
      <c r="H1177" s="412">
        <v>34400</v>
      </c>
      <c r="I1177" s="413" t="s">
        <v>495</v>
      </c>
    </row>
    <row r="1178" spans="1:9">
      <c r="A1178" s="412">
        <v>1177</v>
      </c>
      <c r="B1178" s="413" t="s">
        <v>444</v>
      </c>
      <c r="C1178" s="413" t="s">
        <v>3429</v>
      </c>
      <c r="D1178" s="413" t="s">
        <v>4848</v>
      </c>
      <c r="F1178" s="412" t="s">
        <v>3430</v>
      </c>
      <c r="G1178" s="412" t="s">
        <v>3431</v>
      </c>
      <c r="H1178" s="412">
        <v>34820</v>
      </c>
      <c r="I1178" s="413" t="s">
        <v>1716</v>
      </c>
    </row>
    <row r="1179" spans="1:9">
      <c r="A1179" s="412">
        <v>1178</v>
      </c>
      <c r="B1179" s="413" t="s">
        <v>444</v>
      </c>
      <c r="C1179" s="413" t="s">
        <v>3432</v>
      </c>
      <c r="G1179" s="412" t="s">
        <v>3433</v>
      </c>
      <c r="H1179" s="412">
        <v>34670</v>
      </c>
      <c r="I1179" s="413" t="s">
        <v>467</v>
      </c>
    </row>
    <row r="1180" spans="1:9">
      <c r="A1180" s="412">
        <v>1179</v>
      </c>
      <c r="B1180" s="413" t="s">
        <v>444</v>
      </c>
      <c r="C1180" s="413" t="s">
        <v>3432</v>
      </c>
      <c r="G1180" s="412" t="s">
        <v>3433</v>
      </c>
      <c r="H1180" s="412">
        <v>34670</v>
      </c>
      <c r="I1180" s="413" t="s">
        <v>467</v>
      </c>
    </row>
    <row r="1181" spans="1:9">
      <c r="A1181" s="412">
        <v>1180</v>
      </c>
      <c r="B1181" s="413" t="s">
        <v>442</v>
      </c>
      <c r="C1181" s="413" t="s">
        <v>3434</v>
      </c>
      <c r="D1181" s="413" t="s">
        <v>4849</v>
      </c>
      <c r="E1181" s="413" t="s">
        <v>4850</v>
      </c>
      <c r="G1181" s="412" t="s">
        <v>3435</v>
      </c>
      <c r="H1181" s="412">
        <v>34270</v>
      </c>
      <c r="I1181" s="413" t="s">
        <v>1084</v>
      </c>
    </row>
    <row r="1182" spans="1:9">
      <c r="A1182" s="412">
        <v>1181</v>
      </c>
      <c r="B1182" s="413" t="s">
        <v>442</v>
      </c>
      <c r="C1182" s="413" t="s">
        <v>3436</v>
      </c>
      <c r="E1182" s="413" t="s">
        <v>3437</v>
      </c>
      <c r="F1182" s="412" t="s">
        <v>533</v>
      </c>
      <c r="G1182" s="412" t="s">
        <v>3438</v>
      </c>
      <c r="H1182" s="412">
        <v>34670</v>
      </c>
      <c r="I1182" s="413" t="s">
        <v>467</v>
      </c>
    </row>
    <row r="1183" spans="1:9">
      <c r="A1183" s="412">
        <v>1182</v>
      </c>
      <c r="B1183" s="413" t="s">
        <v>442</v>
      </c>
      <c r="C1183" s="413" t="s">
        <v>3439</v>
      </c>
      <c r="D1183" s="413" t="s">
        <v>4851</v>
      </c>
      <c r="E1183" s="413" t="s">
        <v>4852</v>
      </c>
      <c r="G1183" s="412" t="s">
        <v>3440</v>
      </c>
      <c r="H1183" s="412">
        <v>34820</v>
      </c>
      <c r="I1183" s="413" t="s">
        <v>913</v>
      </c>
    </row>
    <row r="1184" spans="1:9">
      <c r="A1184" s="412">
        <v>1183</v>
      </c>
      <c r="B1184" s="413" t="s">
        <v>442</v>
      </c>
      <c r="C1184" s="413" t="s">
        <v>3441</v>
      </c>
      <c r="D1184" s="413" t="s">
        <v>4853</v>
      </c>
      <c r="F1184" s="412" t="s">
        <v>3442</v>
      </c>
      <c r="G1184" s="412" t="s">
        <v>3443</v>
      </c>
      <c r="H1184" s="412">
        <v>34790</v>
      </c>
      <c r="I1184" s="413" t="s">
        <v>615</v>
      </c>
    </row>
    <row r="1185" spans="1:9">
      <c r="A1185" s="412">
        <v>1184</v>
      </c>
      <c r="B1185" s="413" t="s">
        <v>442</v>
      </c>
      <c r="C1185" s="413" t="s">
        <v>3444</v>
      </c>
      <c r="D1185" s="413" t="s">
        <v>4854</v>
      </c>
      <c r="F1185" s="412" t="s">
        <v>3445</v>
      </c>
      <c r="G1185" s="412" t="s">
        <v>3446</v>
      </c>
      <c r="H1185" s="412">
        <v>34920</v>
      </c>
      <c r="I1185" s="413" t="s">
        <v>501</v>
      </c>
    </row>
    <row r="1186" spans="1:9">
      <c r="A1186" s="412">
        <v>1185</v>
      </c>
      <c r="B1186" s="413" t="s">
        <v>442</v>
      </c>
      <c r="C1186" s="413" t="s">
        <v>3447</v>
      </c>
      <c r="D1186" s="413" t="s">
        <v>3448</v>
      </c>
      <c r="F1186" s="412" t="s">
        <v>533</v>
      </c>
      <c r="G1186" s="412" t="s">
        <v>3449</v>
      </c>
      <c r="H1186" s="412">
        <v>34400</v>
      </c>
      <c r="I1186" s="413" t="s">
        <v>538</v>
      </c>
    </row>
    <row r="1187" spans="1:9">
      <c r="A1187" s="412">
        <v>1186</v>
      </c>
      <c r="B1187" s="413" t="s">
        <v>442</v>
      </c>
      <c r="C1187" s="413" t="s">
        <v>3450</v>
      </c>
      <c r="G1187" s="412" t="s">
        <v>2498</v>
      </c>
      <c r="H1187" s="412">
        <v>34670</v>
      </c>
      <c r="I1187" s="413" t="s">
        <v>467</v>
      </c>
    </row>
    <row r="1188" spans="1:9">
      <c r="A1188" s="412">
        <v>1187</v>
      </c>
      <c r="B1188" s="413" t="s">
        <v>444</v>
      </c>
      <c r="C1188" s="413" t="s">
        <v>3451</v>
      </c>
      <c r="G1188" s="412" t="s">
        <v>3013</v>
      </c>
      <c r="H1188" s="412">
        <v>34670</v>
      </c>
      <c r="I1188" s="413" t="s">
        <v>467</v>
      </c>
    </row>
    <row r="1189" spans="1:9">
      <c r="A1189" s="412">
        <v>1188</v>
      </c>
      <c r="B1189" s="413" t="s">
        <v>442</v>
      </c>
      <c r="C1189" s="413" t="s">
        <v>3452</v>
      </c>
      <c r="D1189" s="413" t="s">
        <v>3453</v>
      </c>
      <c r="E1189" s="413" t="s">
        <v>3454</v>
      </c>
      <c r="F1189" s="412" t="s">
        <v>3455</v>
      </c>
      <c r="G1189" s="412" t="s">
        <v>3456</v>
      </c>
      <c r="H1189" s="412">
        <v>34270</v>
      </c>
      <c r="I1189" s="413" t="s">
        <v>1861</v>
      </c>
    </row>
    <row r="1190" spans="1:9">
      <c r="A1190" s="412">
        <v>1189</v>
      </c>
      <c r="B1190" s="413" t="s">
        <v>442</v>
      </c>
      <c r="C1190" s="413" t="s">
        <v>3457</v>
      </c>
      <c r="D1190" s="413" t="s">
        <v>3458</v>
      </c>
      <c r="E1190" s="413" t="s">
        <v>3459</v>
      </c>
      <c r="F1190" s="412" t="s">
        <v>3460</v>
      </c>
      <c r="G1190" s="412" t="s">
        <v>3461</v>
      </c>
      <c r="H1190" s="412">
        <v>34790</v>
      </c>
      <c r="I1190" s="413" t="s">
        <v>615</v>
      </c>
    </row>
    <row r="1191" spans="1:9">
      <c r="A1191" s="412">
        <v>1190</v>
      </c>
      <c r="B1191" s="413" t="s">
        <v>442</v>
      </c>
      <c r="C1191" s="413" t="s">
        <v>3457</v>
      </c>
      <c r="D1191" s="413" t="s">
        <v>4855</v>
      </c>
      <c r="F1191" s="412" t="s">
        <v>3462</v>
      </c>
      <c r="H1191" s="412">
        <v>34770</v>
      </c>
      <c r="I1191" s="413" t="s">
        <v>2375</v>
      </c>
    </row>
    <row r="1192" spans="1:9">
      <c r="A1192" s="412">
        <v>1191</v>
      </c>
      <c r="B1192" s="413" t="s">
        <v>442</v>
      </c>
      <c r="C1192" s="413" t="s">
        <v>3463</v>
      </c>
      <c r="D1192" s="413" t="s">
        <v>3464</v>
      </c>
      <c r="F1192" s="412" t="s">
        <v>3465</v>
      </c>
      <c r="G1192" s="412" t="s">
        <v>3466</v>
      </c>
      <c r="H1192" s="412">
        <v>34820</v>
      </c>
      <c r="I1192" s="413" t="s">
        <v>1154</v>
      </c>
    </row>
    <row r="1193" spans="1:9">
      <c r="A1193" s="412">
        <v>1192</v>
      </c>
      <c r="B1193" s="413" t="s">
        <v>444</v>
      </c>
      <c r="C1193" s="413" t="s">
        <v>3467</v>
      </c>
      <c r="E1193" s="413" t="s">
        <v>3468</v>
      </c>
      <c r="F1193" s="412" t="s">
        <v>3469</v>
      </c>
      <c r="G1193" s="412" t="s">
        <v>3470</v>
      </c>
      <c r="H1193" s="412">
        <v>34400</v>
      </c>
      <c r="I1193" s="413" t="s">
        <v>2097</v>
      </c>
    </row>
    <row r="1194" spans="1:9">
      <c r="A1194" s="412">
        <v>1193</v>
      </c>
      <c r="B1194" s="413" t="s">
        <v>444</v>
      </c>
      <c r="C1194" s="413" t="s">
        <v>3471</v>
      </c>
      <c r="D1194" s="413" t="s">
        <v>4856</v>
      </c>
      <c r="F1194" s="412" t="s">
        <v>3472</v>
      </c>
      <c r="H1194" s="412">
        <v>34670</v>
      </c>
      <c r="I1194" s="413" t="s">
        <v>467</v>
      </c>
    </row>
    <row r="1195" spans="1:9">
      <c r="A1195" s="412">
        <v>1194</v>
      </c>
      <c r="B1195" s="413" t="s">
        <v>442</v>
      </c>
      <c r="C1195" s="413" t="s">
        <v>3473</v>
      </c>
      <c r="E1195" s="413" t="s">
        <v>3474</v>
      </c>
      <c r="F1195" s="412" t="s">
        <v>3475</v>
      </c>
      <c r="G1195" s="412" t="s">
        <v>3476</v>
      </c>
      <c r="H1195" s="412">
        <v>34670</v>
      </c>
      <c r="I1195" s="413" t="s">
        <v>467</v>
      </c>
    </row>
    <row r="1196" spans="1:9">
      <c r="A1196" s="412">
        <v>1195</v>
      </c>
      <c r="B1196" s="413" t="s">
        <v>442</v>
      </c>
      <c r="C1196" s="413" t="s">
        <v>3477</v>
      </c>
      <c r="D1196" s="413" t="s">
        <v>4857</v>
      </c>
      <c r="F1196" s="412" t="s">
        <v>3478</v>
      </c>
      <c r="H1196" s="412">
        <v>34960</v>
      </c>
      <c r="I1196" s="413" t="s">
        <v>1864</v>
      </c>
    </row>
    <row r="1197" spans="1:9">
      <c r="A1197" s="412">
        <v>1196</v>
      </c>
      <c r="B1197" s="413" t="s">
        <v>444</v>
      </c>
      <c r="C1197" s="413" t="s">
        <v>3479</v>
      </c>
      <c r="D1197" s="413" t="s">
        <v>3480</v>
      </c>
      <c r="F1197" s="412" t="s">
        <v>3481</v>
      </c>
      <c r="G1197" s="412" t="s">
        <v>3482</v>
      </c>
      <c r="H1197" s="412">
        <v>34160</v>
      </c>
      <c r="I1197" s="413" t="s">
        <v>925</v>
      </c>
    </row>
    <row r="1198" spans="1:9">
      <c r="A1198" s="412">
        <v>1197</v>
      </c>
      <c r="B1198" s="413" t="s">
        <v>442</v>
      </c>
      <c r="C1198" s="413" t="s">
        <v>3483</v>
      </c>
      <c r="D1198" s="413" t="s">
        <v>3484</v>
      </c>
      <c r="F1198" s="412" t="s">
        <v>3485</v>
      </c>
      <c r="G1198" s="412" t="s">
        <v>3486</v>
      </c>
      <c r="H1198" s="412">
        <v>34670</v>
      </c>
      <c r="I1198" s="413" t="s">
        <v>464</v>
      </c>
    </row>
    <row r="1199" spans="1:9">
      <c r="A1199" s="412">
        <v>1198</v>
      </c>
      <c r="B1199" s="413" t="s">
        <v>444</v>
      </c>
      <c r="C1199" s="413" t="s">
        <v>3487</v>
      </c>
      <c r="D1199" s="413" t="s">
        <v>3488</v>
      </c>
      <c r="E1199" s="413" t="s">
        <v>3489</v>
      </c>
      <c r="F1199" s="412" t="s">
        <v>533</v>
      </c>
      <c r="G1199" s="412" t="s">
        <v>3490</v>
      </c>
      <c r="H1199" s="412">
        <v>34670</v>
      </c>
      <c r="I1199" s="413" t="s">
        <v>464</v>
      </c>
    </row>
    <row r="1200" spans="1:9">
      <c r="A1200" s="412">
        <v>1199</v>
      </c>
      <c r="B1200" s="413" t="s">
        <v>442</v>
      </c>
      <c r="C1200" s="413" t="s">
        <v>3491</v>
      </c>
      <c r="D1200" s="413" t="s">
        <v>4858</v>
      </c>
      <c r="F1200" s="412" t="s">
        <v>3492</v>
      </c>
      <c r="H1200" s="412">
        <v>34670</v>
      </c>
      <c r="I1200" s="413" t="s">
        <v>467</v>
      </c>
    </row>
    <row r="1201" spans="1:9">
      <c r="A1201" s="412">
        <v>1200</v>
      </c>
      <c r="B1201" s="413" t="s">
        <v>442</v>
      </c>
      <c r="C1201" s="413" t="s">
        <v>3493</v>
      </c>
      <c r="E1201" s="413" t="s">
        <v>4859</v>
      </c>
      <c r="F1201" s="412" t="s">
        <v>3494</v>
      </c>
      <c r="G1201" s="412" t="s">
        <v>3495</v>
      </c>
      <c r="H1201" s="412">
        <v>34540</v>
      </c>
      <c r="I1201" s="413" t="s">
        <v>3496</v>
      </c>
    </row>
    <row r="1202" spans="1:9">
      <c r="A1202" s="412">
        <v>1201</v>
      </c>
      <c r="B1202" s="413" t="s">
        <v>442</v>
      </c>
      <c r="C1202" s="413" t="s">
        <v>3497</v>
      </c>
      <c r="G1202" s="412" t="s">
        <v>3498</v>
      </c>
      <c r="H1202" s="412">
        <v>34130</v>
      </c>
      <c r="I1202" s="413" t="s">
        <v>451</v>
      </c>
    </row>
    <row r="1203" spans="1:9">
      <c r="A1203" s="412">
        <v>1202</v>
      </c>
      <c r="B1203" s="413" t="s">
        <v>442</v>
      </c>
      <c r="C1203" s="413" t="s">
        <v>3499</v>
      </c>
      <c r="D1203" s="413" t="s">
        <v>4860</v>
      </c>
      <c r="H1203" s="412">
        <v>34670</v>
      </c>
      <c r="I1203" s="413" t="s">
        <v>464</v>
      </c>
    </row>
    <row r="1204" spans="1:9">
      <c r="A1204" s="412">
        <v>1203</v>
      </c>
      <c r="B1204" s="413" t="s">
        <v>442</v>
      </c>
      <c r="C1204" s="413" t="s">
        <v>3500</v>
      </c>
      <c r="G1204" s="412" t="s">
        <v>3501</v>
      </c>
      <c r="H1204" s="412">
        <v>34000</v>
      </c>
      <c r="I1204" s="413" t="s">
        <v>448</v>
      </c>
    </row>
    <row r="1205" spans="1:9">
      <c r="A1205" s="412">
        <v>1204</v>
      </c>
      <c r="B1205" s="413" t="s">
        <v>442</v>
      </c>
      <c r="C1205" s="413" t="s">
        <v>3502</v>
      </c>
      <c r="G1205" s="412" t="s">
        <v>3503</v>
      </c>
      <c r="H1205" s="412">
        <v>34670</v>
      </c>
      <c r="I1205" s="413" t="s">
        <v>464</v>
      </c>
    </row>
    <row r="1206" spans="1:9">
      <c r="A1206" s="412">
        <v>1205</v>
      </c>
      <c r="B1206" s="413" t="s">
        <v>442</v>
      </c>
      <c r="C1206" s="413" t="s">
        <v>3504</v>
      </c>
      <c r="G1206" s="412" t="s">
        <v>3505</v>
      </c>
      <c r="H1206" s="412">
        <v>34160</v>
      </c>
      <c r="I1206" s="413" t="s">
        <v>552</v>
      </c>
    </row>
    <row r="1207" spans="1:9">
      <c r="A1207" s="412">
        <v>1206</v>
      </c>
      <c r="B1207" s="413" t="s">
        <v>442</v>
      </c>
      <c r="C1207" s="413" t="s">
        <v>3506</v>
      </c>
      <c r="G1207" s="412" t="s">
        <v>3505</v>
      </c>
      <c r="H1207" s="412">
        <v>34160</v>
      </c>
      <c r="I1207" s="413" t="s">
        <v>552</v>
      </c>
    </row>
    <row r="1208" spans="1:9">
      <c r="A1208" s="412">
        <v>1207</v>
      </c>
      <c r="B1208" s="413" t="s">
        <v>442</v>
      </c>
      <c r="C1208" s="413" t="s">
        <v>3507</v>
      </c>
      <c r="D1208" s="413" t="s">
        <v>4861</v>
      </c>
      <c r="F1208" s="412" t="s">
        <v>3508</v>
      </c>
      <c r="G1208" s="412" t="s">
        <v>3509</v>
      </c>
      <c r="H1208" s="412">
        <v>34670</v>
      </c>
      <c r="I1208" s="413" t="s">
        <v>639</v>
      </c>
    </row>
    <row r="1209" spans="1:9">
      <c r="A1209" s="412">
        <v>1208</v>
      </c>
      <c r="B1209" s="413" t="s">
        <v>444</v>
      </c>
      <c r="C1209" s="413" t="s">
        <v>3510</v>
      </c>
      <c r="D1209" s="413" t="s">
        <v>3511</v>
      </c>
      <c r="G1209" s="412" t="s">
        <v>3512</v>
      </c>
      <c r="H1209" s="412">
        <v>34130</v>
      </c>
      <c r="I1209" s="413" t="s">
        <v>451</v>
      </c>
    </row>
    <row r="1210" spans="1:9">
      <c r="A1210" s="412">
        <v>1209</v>
      </c>
      <c r="B1210" s="413" t="s">
        <v>442</v>
      </c>
      <c r="C1210" s="413" t="s">
        <v>3513</v>
      </c>
      <c r="D1210" s="413" t="s">
        <v>4862</v>
      </c>
      <c r="G1210" s="412" t="s">
        <v>3514</v>
      </c>
      <c r="H1210" s="412">
        <v>34130</v>
      </c>
      <c r="I1210" s="413" t="s">
        <v>520</v>
      </c>
    </row>
    <row r="1211" spans="1:9">
      <c r="A1211" s="412">
        <v>1210</v>
      </c>
      <c r="B1211" s="413" t="s">
        <v>442</v>
      </c>
      <c r="C1211" s="413" t="s">
        <v>3515</v>
      </c>
      <c r="D1211" s="413" t="s">
        <v>3516</v>
      </c>
      <c r="F1211" s="412" t="s">
        <v>533</v>
      </c>
      <c r="G1211" s="412" t="s">
        <v>3517</v>
      </c>
      <c r="H1211" s="412">
        <v>34130</v>
      </c>
      <c r="I1211" s="413" t="s">
        <v>778</v>
      </c>
    </row>
    <row r="1212" spans="1:9">
      <c r="A1212" s="412">
        <v>1211</v>
      </c>
      <c r="B1212" s="413" t="s">
        <v>442</v>
      </c>
      <c r="C1212" s="413" t="s">
        <v>3518</v>
      </c>
      <c r="G1212" s="412" t="s">
        <v>3519</v>
      </c>
      <c r="H1212" s="412">
        <v>34130</v>
      </c>
      <c r="I1212" s="413" t="s">
        <v>451</v>
      </c>
    </row>
    <row r="1213" spans="1:9">
      <c r="A1213" s="412">
        <v>1212</v>
      </c>
      <c r="B1213" s="413" t="s">
        <v>442</v>
      </c>
      <c r="C1213" s="413" t="s">
        <v>3520</v>
      </c>
      <c r="E1213" s="413" t="s">
        <v>3521</v>
      </c>
      <c r="G1213" s="412" t="s">
        <v>3522</v>
      </c>
      <c r="H1213" s="412">
        <v>34160</v>
      </c>
      <c r="I1213" s="413" t="s">
        <v>552</v>
      </c>
    </row>
    <row r="1214" spans="1:9">
      <c r="A1214" s="412">
        <v>1213</v>
      </c>
      <c r="B1214" s="413" t="s">
        <v>444</v>
      </c>
      <c r="C1214" s="413" t="s">
        <v>3523</v>
      </c>
      <c r="G1214" s="412" t="s">
        <v>2136</v>
      </c>
      <c r="H1214" s="412">
        <v>34670</v>
      </c>
      <c r="I1214" s="413" t="s">
        <v>467</v>
      </c>
    </row>
    <row r="1215" spans="1:9">
      <c r="A1215" s="412">
        <v>1214</v>
      </c>
      <c r="B1215" s="413" t="s">
        <v>444</v>
      </c>
      <c r="C1215" s="413" t="s">
        <v>3524</v>
      </c>
      <c r="D1215" s="413" t="s">
        <v>4863</v>
      </c>
      <c r="G1215" s="412" t="s">
        <v>3525</v>
      </c>
      <c r="H1215" s="412">
        <v>34920</v>
      </c>
      <c r="I1215" s="413" t="s">
        <v>501</v>
      </c>
    </row>
    <row r="1216" spans="1:9">
      <c r="A1216" s="412">
        <v>1215</v>
      </c>
      <c r="B1216" s="413" t="s">
        <v>444</v>
      </c>
      <c r="C1216" s="413" t="s">
        <v>3526</v>
      </c>
      <c r="D1216" s="413" t="s">
        <v>3527</v>
      </c>
      <c r="E1216" s="413" t="s">
        <v>3528</v>
      </c>
      <c r="G1216" s="412" t="s">
        <v>3529</v>
      </c>
      <c r="H1216" s="412">
        <v>34130</v>
      </c>
      <c r="I1216" s="413" t="s">
        <v>476</v>
      </c>
    </row>
    <row r="1217" spans="1:9">
      <c r="A1217" s="412">
        <v>1216</v>
      </c>
      <c r="B1217" s="413" t="s">
        <v>444</v>
      </c>
      <c r="C1217" s="413" t="s">
        <v>3530</v>
      </c>
      <c r="D1217" s="413" t="s">
        <v>4864</v>
      </c>
      <c r="G1217" s="412" t="s">
        <v>3529</v>
      </c>
      <c r="H1217" s="412">
        <v>34130</v>
      </c>
      <c r="I1217" s="413" t="s">
        <v>476</v>
      </c>
    </row>
    <row r="1218" spans="1:9">
      <c r="A1218" s="412">
        <v>1217</v>
      </c>
      <c r="B1218" s="413" t="s">
        <v>442</v>
      </c>
      <c r="C1218" s="413" t="s">
        <v>3531</v>
      </c>
      <c r="G1218" s="412" t="s">
        <v>3532</v>
      </c>
      <c r="H1218" s="412">
        <v>34000</v>
      </c>
      <c r="I1218" s="413" t="s">
        <v>448</v>
      </c>
    </row>
    <row r="1219" spans="1:9">
      <c r="A1219" s="412">
        <v>1218</v>
      </c>
      <c r="B1219" s="413" t="s">
        <v>442</v>
      </c>
      <c r="C1219" s="413" t="s">
        <v>3533</v>
      </c>
      <c r="D1219" s="413" t="s">
        <v>3534</v>
      </c>
      <c r="F1219" s="412" t="s">
        <v>3535</v>
      </c>
      <c r="G1219" s="412" t="s">
        <v>3536</v>
      </c>
      <c r="H1219" s="412">
        <v>34130</v>
      </c>
      <c r="I1219" s="413" t="s">
        <v>451</v>
      </c>
    </row>
    <row r="1220" spans="1:9">
      <c r="A1220" s="412">
        <v>1219</v>
      </c>
      <c r="B1220" s="413" t="s">
        <v>442</v>
      </c>
      <c r="C1220" s="413" t="s">
        <v>3537</v>
      </c>
      <c r="G1220" s="412" t="s">
        <v>3538</v>
      </c>
      <c r="H1220" s="412">
        <v>45580</v>
      </c>
      <c r="I1220" s="413" t="s">
        <v>3539</v>
      </c>
    </row>
    <row r="1221" spans="1:9">
      <c r="A1221" s="412">
        <v>1220</v>
      </c>
      <c r="B1221" s="413" t="s">
        <v>442</v>
      </c>
      <c r="C1221" s="413" t="s">
        <v>3540</v>
      </c>
      <c r="E1221" s="413" t="s">
        <v>4865</v>
      </c>
      <c r="G1221" s="412" t="s">
        <v>3541</v>
      </c>
      <c r="H1221" s="412">
        <v>34820</v>
      </c>
      <c r="I1221" s="413" t="s">
        <v>1154</v>
      </c>
    </row>
    <row r="1222" spans="1:9">
      <c r="A1222" s="412">
        <v>1221</v>
      </c>
      <c r="B1222" s="413" t="s">
        <v>442</v>
      </c>
      <c r="C1222" s="413" t="s">
        <v>3542</v>
      </c>
      <c r="D1222" s="413" t="s">
        <v>3543</v>
      </c>
      <c r="F1222" s="412" t="s">
        <v>3544</v>
      </c>
      <c r="G1222" s="412" t="s">
        <v>3545</v>
      </c>
      <c r="H1222" s="412">
        <v>34170</v>
      </c>
      <c r="I1222" s="413" t="s">
        <v>567</v>
      </c>
    </row>
    <row r="1223" spans="1:9">
      <c r="A1223" s="412">
        <v>1222</v>
      </c>
      <c r="B1223" s="413" t="s">
        <v>442</v>
      </c>
      <c r="C1223" s="413" t="s">
        <v>3546</v>
      </c>
      <c r="E1223" s="413" t="s">
        <v>3547</v>
      </c>
      <c r="F1223" s="412" t="s">
        <v>3548</v>
      </c>
      <c r="G1223" s="412" t="s">
        <v>3549</v>
      </c>
      <c r="H1223" s="412">
        <v>34160</v>
      </c>
      <c r="I1223" s="413" t="s">
        <v>1051</v>
      </c>
    </row>
    <row r="1224" spans="1:9">
      <c r="A1224" s="412">
        <v>1223</v>
      </c>
      <c r="B1224" s="413" t="s">
        <v>442</v>
      </c>
      <c r="C1224" s="413" t="s">
        <v>3550</v>
      </c>
      <c r="G1224" s="412" t="s">
        <v>3551</v>
      </c>
      <c r="H1224" s="412">
        <v>34380</v>
      </c>
      <c r="I1224" s="413" t="s">
        <v>997</v>
      </c>
    </row>
    <row r="1225" spans="1:9">
      <c r="A1225" s="412">
        <v>1224</v>
      </c>
      <c r="B1225" s="413" t="s">
        <v>442</v>
      </c>
      <c r="C1225" s="413" t="s">
        <v>3552</v>
      </c>
      <c r="D1225" s="413" t="s">
        <v>4866</v>
      </c>
      <c r="F1225" s="412" t="s">
        <v>3553</v>
      </c>
      <c r="G1225" s="412" t="s">
        <v>3554</v>
      </c>
      <c r="H1225" s="412">
        <v>30660</v>
      </c>
      <c r="I1225" s="413" t="s">
        <v>647</v>
      </c>
    </row>
    <row r="1226" spans="1:9">
      <c r="A1226" s="412">
        <v>1225</v>
      </c>
      <c r="B1226" s="413" t="s">
        <v>442</v>
      </c>
      <c r="C1226" s="413" t="s">
        <v>3555</v>
      </c>
      <c r="D1226" s="413" t="s">
        <v>4867</v>
      </c>
      <c r="G1226" s="412" t="s">
        <v>3556</v>
      </c>
      <c r="H1226" s="412">
        <v>34670</v>
      </c>
      <c r="I1226" s="413" t="s">
        <v>467</v>
      </c>
    </row>
    <row r="1227" spans="1:9">
      <c r="A1227" s="412">
        <v>1226</v>
      </c>
      <c r="B1227" s="413" t="s">
        <v>442</v>
      </c>
      <c r="C1227" s="413" t="s">
        <v>3557</v>
      </c>
      <c r="D1227" s="413" t="s">
        <v>4868</v>
      </c>
      <c r="F1227" s="412" t="s">
        <v>3558</v>
      </c>
      <c r="G1227" s="412" t="s">
        <v>3559</v>
      </c>
      <c r="H1227" s="412">
        <v>34440</v>
      </c>
      <c r="I1227" s="413" t="s">
        <v>526</v>
      </c>
    </row>
    <row r="1228" spans="1:9">
      <c r="A1228" s="412">
        <v>1227</v>
      </c>
      <c r="B1228" s="413" t="s">
        <v>442</v>
      </c>
      <c r="C1228" s="413" t="s">
        <v>3560</v>
      </c>
      <c r="G1228" s="412" t="s">
        <v>3559</v>
      </c>
      <c r="H1228" s="412">
        <v>34440</v>
      </c>
      <c r="I1228" s="413" t="s">
        <v>526</v>
      </c>
    </row>
    <row r="1229" spans="1:9">
      <c r="A1229" s="412">
        <v>1228</v>
      </c>
      <c r="B1229" s="413" t="s">
        <v>442</v>
      </c>
      <c r="C1229" s="413" t="s">
        <v>3561</v>
      </c>
      <c r="D1229" s="413" t="s">
        <v>4869</v>
      </c>
      <c r="G1229" s="412" t="s">
        <v>3562</v>
      </c>
      <c r="H1229" s="412">
        <v>13200</v>
      </c>
      <c r="I1229" s="413" t="s">
        <v>1278</v>
      </c>
    </row>
    <row r="1230" spans="1:9">
      <c r="A1230" s="412">
        <v>1229</v>
      </c>
      <c r="B1230" s="413" t="s">
        <v>444</v>
      </c>
      <c r="C1230" s="413" t="s">
        <v>3563</v>
      </c>
      <c r="D1230" s="413" t="s">
        <v>4870</v>
      </c>
    </row>
    <row r="1231" spans="1:9">
      <c r="A1231" s="412">
        <v>1230</v>
      </c>
      <c r="B1231" s="413" t="s">
        <v>442</v>
      </c>
      <c r="C1231" s="413" t="s">
        <v>3564</v>
      </c>
      <c r="D1231" s="413" t="s">
        <v>4871</v>
      </c>
      <c r="H1231" s="412">
        <v>34160</v>
      </c>
      <c r="I1231" s="413" t="s">
        <v>1051</v>
      </c>
    </row>
    <row r="1232" spans="1:9">
      <c r="A1232" s="412">
        <v>1231</v>
      </c>
      <c r="B1232" s="413" t="s">
        <v>442</v>
      </c>
      <c r="C1232" s="413" t="s">
        <v>3565</v>
      </c>
      <c r="D1232" s="413" t="s">
        <v>3566</v>
      </c>
      <c r="E1232" s="413" t="s">
        <v>3567</v>
      </c>
      <c r="G1232" s="412" t="s">
        <v>3568</v>
      </c>
      <c r="H1232" s="412">
        <v>34290</v>
      </c>
      <c r="I1232" s="413" t="s">
        <v>501</v>
      </c>
    </row>
    <row r="1233" spans="1:9">
      <c r="A1233" s="412">
        <v>1232</v>
      </c>
      <c r="B1233" s="413" t="s">
        <v>442</v>
      </c>
      <c r="C1233" s="413" t="s">
        <v>3569</v>
      </c>
      <c r="F1233" s="412" t="s">
        <v>3570</v>
      </c>
    </row>
    <row r="1234" spans="1:9">
      <c r="A1234" s="412">
        <v>1233</v>
      </c>
      <c r="B1234" s="413" t="s">
        <v>442</v>
      </c>
      <c r="C1234" s="413" t="s">
        <v>3571</v>
      </c>
      <c r="D1234" s="413" t="s">
        <v>4872</v>
      </c>
      <c r="H1234" s="412">
        <v>34840</v>
      </c>
      <c r="I1234" s="413" t="s">
        <v>3572</v>
      </c>
    </row>
    <row r="1235" spans="1:9">
      <c r="A1235" s="412">
        <v>1234</v>
      </c>
      <c r="B1235" s="413" t="s">
        <v>442</v>
      </c>
      <c r="C1235" s="413" t="s">
        <v>3573</v>
      </c>
      <c r="E1235" s="413" t="s">
        <v>3574</v>
      </c>
      <c r="G1235" s="412" t="s">
        <v>3575</v>
      </c>
      <c r="H1235" s="412">
        <v>34130</v>
      </c>
      <c r="I1235" s="413" t="s">
        <v>520</v>
      </c>
    </row>
    <row r="1236" spans="1:9">
      <c r="A1236" s="412">
        <v>1235</v>
      </c>
      <c r="B1236" s="413" t="s">
        <v>442</v>
      </c>
      <c r="C1236" s="413" t="s">
        <v>3576</v>
      </c>
      <c r="G1236" s="412" t="s">
        <v>3577</v>
      </c>
      <c r="H1236" s="412">
        <v>34800</v>
      </c>
      <c r="I1236" s="413" t="s">
        <v>562</v>
      </c>
    </row>
    <row r="1237" spans="1:9">
      <c r="A1237" s="412">
        <v>1236</v>
      </c>
      <c r="B1237" s="413" t="s">
        <v>442</v>
      </c>
      <c r="C1237" s="413" t="s">
        <v>3578</v>
      </c>
      <c r="D1237" s="413" t="s">
        <v>4873</v>
      </c>
      <c r="F1237" s="412" t="s">
        <v>3579</v>
      </c>
      <c r="G1237" s="412" t="s">
        <v>3580</v>
      </c>
      <c r="H1237" s="412">
        <v>34140</v>
      </c>
      <c r="I1237" s="413" t="s">
        <v>1089</v>
      </c>
    </row>
    <row r="1238" spans="1:9">
      <c r="A1238" s="412">
        <v>1237</v>
      </c>
      <c r="B1238" s="413" t="s">
        <v>442</v>
      </c>
      <c r="C1238" s="413" t="s">
        <v>3581</v>
      </c>
      <c r="D1238" s="413" t="s">
        <v>4874</v>
      </c>
      <c r="G1238" s="412" t="s">
        <v>3582</v>
      </c>
      <c r="H1238" s="412">
        <v>34670</v>
      </c>
      <c r="I1238" s="413" t="s">
        <v>467</v>
      </c>
    </row>
    <row r="1239" spans="1:9">
      <c r="A1239" s="412">
        <v>1238</v>
      </c>
      <c r="B1239" s="413" t="s">
        <v>442</v>
      </c>
      <c r="C1239" s="413" t="s">
        <v>3583</v>
      </c>
      <c r="D1239" s="413" t="s">
        <v>4875</v>
      </c>
    </row>
    <row r="1240" spans="1:9">
      <c r="A1240" s="412">
        <v>1239</v>
      </c>
      <c r="B1240" s="413" t="s">
        <v>442</v>
      </c>
      <c r="C1240" s="413" t="s">
        <v>3584</v>
      </c>
      <c r="D1240" s="413" t="s">
        <v>4876</v>
      </c>
    </row>
    <row r="1241" spans="1:9">
      <c r="A1241" s="412">
        <v>1240</v>
      </c>
      <c r="B1241" s="413" t="s">
        <v>442</v>
      </c>
      <c r="C1241" s="413" t="s">
        <v>3585</v>
      </c>
      <c r="G1241" s="412" t="s">
        <v>3586</v>
      </c>
      <c r="H1241" s="412">
        <v>34400</v>
      </c>
      <c r="I1241" s="413" t="s">
        <v>495</v>
      </c>
    </row>
    <row r="1242" spans="1:9">
      <c r="A1242" s="412">
        <v>1241</v>
      </c>
      <c r="B1242" s="413" t="s">
        <v>442</v>
      </c>
      <c r="C1242" s="413" t="s">
        <v>3587</v>
      </c>
      <c r="G1242" s="412" t="s">
        <v>3588</v>
      </c>
      <c r="H1242" s="412">
        <v>34670</v>
      </c>
      <c r="I1242" s="413" t="s">
        <v>467</v>
      </c>
    </row>
    <row r="1243" spans="1:9">
      <c r="A1243" s="412">
        <v>1242</v>
      </c>
      <c r="B1243" s="413" t="s">
        <v>442</v>
      </c>
      <c r="C1243" s="413" t="s">
        <v>3589</v>
      </c>
      <c r="G1243" s="412" t="s">
        <v>3590</v>
      </c>
      <c r="H1243" s="412">
        <v>38500</v>
      </c>
      <c r="I1243" s="413" t="s">
        <v>3591</v>
      </c>
    </row>
    <row r="1244" spans="1:9">
      <c r="A1244" s="412">
        <v>1243</v>
      </c>
      <c r="B1244" s="413" t="s">
        <v>442</v>
      </c>
      <c r="C1244" s="413" t="s">
        <v>3592</v>
      </c>
      <c r="D1244" s="413" t="s">
        <v>3593</v>
      </c>
      <c r="F1244" s="412" t="s">
        <v>3594</v>
      </c>
    </row>
    <row r="1245" spans="1:9">
      <c r="A1245" s="412">
        <v>1244</v>
      </c>
      <c r="B1245" s="413" t="s">
        <v>442</v>
      </c>
      <c r="C1245" s="413" t="s">
        <v>3595</v>
      </c>
      <c r="G1245" s="412" t="s">
        <v>3596</v>
      </c>
      <c r="H1245" s="412">
        <v>34670</v>
      </c>
      <c r="I1245" s="413" t="s">
        <v>464</v>
      </c>
    </row>
    <row r="1246" spans="1:9">
      <c r="A1246" s="412">
        <v>1245</v>
      </c>
      <c r="B1246" s="413" t="s">
        <v>442</v>
      </c>
      <c r="C1246" s="413" t="s">
        <v>3597</v>
      </c>
      <c r="D1246" s="413" t="s">
        <v>3598</v>
      </c>
      <c r="G1246" s="412" t="s">
        <v>3599</v>
      </c>
      <c r="H1246" s="412">
        <v>30470</v>
      </c>
      <c r="I1246" s="413" t="s">
        <v>1079</v>
      </c>
    </row>
    <row r="1247" spans="1:9">
      <c r="A1247" s="412">
        <v>1246</v>
      </c>
      <c r="B1247" s="413" t="s">
        <v>444</v>
      </c>
      <c r="C1247" s="413" t="s">
        <v>3600</v>
      </c>
      <c r="E1247" s="413" t="s">
        <v>3601</v>
      </c>
      <c r="G1247" s="412" t="s">
        <v>3602</v>
      </c>
      <c r="H1247" s="412">
        <v>34670</v>
      </c>
      <c r="I1247" s="413" t="s">
        <v>467</v>
      </c>
    </row>
    <row r="1248" spans="1:9">
      <c r="A1248" s="412">
        <v>1247</v>
      </c>
      <c r="B1248" s="413" t="s">
        <v>444</v>
      </c>
      <c r="C1248" s="413" t="s">
        <v>3603</v>
      </c>
      <c r="F1248" s="412" t="s">
        <v>3604</v>
      </c>
      <c r="G1248" s="412" t="s">
        <v>3605</v>
      </c>
      <c r="H1248" s="412">
        <v>34600</v>
      </c>
      <c r="I1248" s="413" t="s">
        <v>3606</v>
      </c>
    </row>
    <row r="1249" spans="1:9">
      <c r="A1249" s="412">
        <v>1248</v>
      </c>
      <c r="B1249" s="413" t="s">
        <v>442</v>
      </c>
      <c r="C1249" s="413" t="s">
        <v>3607</v>
      </c>
      <c r="G1249" s="412" t="s">
        <v>3608</v>
      </c>
      <c r="H1249" s="412">
        <v>34160</v>
      </c>
      <c r="I1249" s="413" t="s">
        <v>552</v>
      </c>
    </row>
    <row r="1250" spans="1:9">
      <c r="A1250" s="412">
        <v>1249</v>
      </c>
      <c r="B1250" s="413" t="s">
        <v>442</v>
      </c>
      <c r="C1250" s="413" t="s">
        <v>3609</v>
      </c>
      <c r="G1250" s="412" t="s">
        <v>3610</v>
      </c>
      <c r="H1250" s="412">
        <v>34130</v>
      </c>
      <c r="I1250" s="413" t="s">
        <v>778</v>
      </c>
    </row>
    <row r="1251" spans="1:9">
      <c r="A1251" s="412">
        <v>1250</v>
      </c>
      <c r="B1251" s="413" t="s">
        <v>444</v>
      </c>
      <c r="C1251" s="413" t="s">
        <v>3611</v>
      </c>
      <c r="G1251" s="412" t="s">
        <v>3612</v>
      </c>
      <c r="H1251" s="412">
        <v>34130</v>
      </c>
      <c r="I1251" s="413" t="s">
        <v>778</v>
      </c>
    </row>
    <row r="1252" spans="1:9">
      <c r="A1252" s="412">
        <v>1251</v>
      </c>
      <c r="B1252" s="413" t="s">
        <v>442</v>
      </c>
      <c r="C1252" s="413" t="s">
        <v>3613</v>
      </c>
      <c r="D1252" s="413" t="s">
        <v>3598</v>
      </c>
      <c r="F1252" s="412" t="s">
        <v>3614</v>
      </c>
      <c r="G1252" s="412" t="s">
        <v>3599</v>
      </c>
      <c r="H1252" s="412">
        <v>30470</v>
      </c>
      <c r="I1252" s="413" t="s">
        <v>1079</v>
      </c>
    </row>
    <row r="1253" spans="1:9">
      <c r="A1253" s="412">
        <v>1252</v>
      </c>
      <c r="B1253" s="413" t="s">
        <v>442</v>
      </c>
      <c r="C1253" s="413" t="s">
        <v>3615</v>
      </c>
      <c r="D1253" s="413" t="s">
        <v>4877</v>
      </c>
      <c r="F1253" s="412" t="s">
        <v>3616</v>
      </c>
      <c r="G1253" s="412" t="s">
        <v>3617</v>
      </c>
      <c r="H1253" s="412">
        <v>34000</v>
      </c>
      <c r="I1253" s="413" t="s">
        <v>448</v>
      </c>
    </row>
    <row r="1254" spans="1:9">
      <c r="A1254" s="412">
        <v>1253</v>
      </c>
      <c r="B1254" s="413" t="s">
        <v>442</v>
      </c>
      <c r="C1254" s="413" t="s">
        <v>3618</v>
      </c>
      <c r="D1254" s="413" t="s">
        <v>4878</v>
      </c>
    </row>
    <row r="1255" spans="1:9">
      <c r="A1255" s="412">
        <v>1254</v>
      </c>
      <c r="B1255" s="413" t="s">
        <v>444</v>
      </c>
      <c r="C1255" s="413" t="s">
        <v>3619</v>
      </c>
      <c r="G1255" s="412" t="s">
        <v>3620</v>
      </c>
      <c r="H1255" s="412">
        <v>75014</v>
      </c>
      <c r="I1255" s="413" t="s">
        <v>3621</v>
      </c>
    </row>
    <row r="1256" spans="1:9">
      <c r="A1256" s="412">
        <v>1255</v>
      </c>
      <c r="B1256" s="413" t="s">
        <v>442</v>
      </c>
      <c r="C1256" s="413" t="s">
        <v>3622</v>
      </c>
      <c r="E1256" s="413" t="s">
        <v>4879</v>
      </c>
    </row>
    <row r="1257" spans="1:9">
      <c r="A1257" s="412">
        <v>1256</v>
      </c>
      <c r="B1257" s="413" t="s">
        <v>444</v>
      </c>
      <c r="C1257" s="413" t="s">
        <v>3623</v>
      </c>
      <c r="D1257" s="413" t="s">
        <v>4880</v>
      </c>
      <c r="F1257" s="412" t="s">
        <v>3624</v>
      </c>
      <c r="G1257" s="412" t="s">
        <v>3625</v>
      </c>
      <c r="H1257" s="412">
        <v>34920</v>
      </c>
      <c r="I1257" s="413" t="s">
        <v>501</v>
      </c>
    </row>
    <row r="1258" spans="1:9">
      <c r="A1258" s="412">
        <v>1257</v>
      </c>
      <c r="B1258" s="413" t="s">
        <v>444</v>
      </c>
      <c r="C1258" s="413" t="s">
        <v>3626</v>
      </c>
      <c r="D1258" s="413" t="s">
        <v>4881</v>
      </c>
      <c r="G1258" s="412" t="s">
        <v>3627</v>
      </c>
      <c r="H1258" s="412">
        <v>34160</v>
      </c>
      <c r="I1258" s="413" t="s">
        <v>552</v>
      </c>
    </row>
    <row r="1259" spans="1:9">
      <c r="A1259" s="412">
        <v>1258</v>
      </c>
      <c r="B1259" s="413" t="s">
        <v>442</v>
      </c>
      <c r="C1259" s="413" t="s">
        <v>3628</v>
      </c>
      <c r="F1259" s="412" t="s">
        <v>3629</v>
      </c>
      <c r="G1259" s="412" t="s">
        <v>3630</v>
      </c>
      <c r="H1259" s="412">
        <v>34990</v>
      </c>
      <c r="I1259" s="413" t="s">
        <v>994</v>
      </c>
    </row>
    <row r="1260" spans="1:9">
      <c r="A1260" s="412">
        <v>1259</v>
      </c>
      <c r="B1260" s="413" t="s">
        <v>442</v>
      </c>
      <c r="C1260" s="413" t="s">
        <v>3631</v>
      </c>
      <c r="E1260" s="413" t="s">
        <v>3632</v>
      </c>
      <c r="F1260" s="412" t="s">
        <v>3633</v>
      </c>
      <c r="G1260" s="412" t="s">
        <v>3634</v>
      </c>
      <c r="H1260" s="412">
        <v>34400</v>
      </c>
      <c r="I1260" s="413" t="s">
        <v>2097</v>
      </c>
    </row>
    <row r="1261" spans="1:9">
      <c r="A1261" s="412">
        <v>1260</v>
      </c>
      <c r="B1261" s="413" t="s">
        <v>442</v>
      </c>
      <c r="C1261" s="413" t="s">
        <v>3635</v>
      </c>
      <c r="E1261" s="413" t="s">
        <v>3636</v>
      </c>
      <c r="G1261" s="412" t="s">
        <v>3637</v>
      </c>
      <c r="H1261" s="412">
        <v>34130</v>
      </c>
      <c r="I1261" s="413" t="s">
        <v>520</v>
      </c>
    </row>
    <row r="1262" spans="1:9">
      <c r="A1262" s="412">
        <v>1261</v>
      </c>
      <c r="B1262" s="413" t="s">
        <v>442</v>
      </c>
      <c r="C1262" s="413" t="s">
        <v>3638</v>
      </c>
      <c r="E1262" s="413" t="s">
        <v>3639</v>
      </c>
      <c r="G1262" s="412" t="s">
        <v>3640</v>
      </c>
      <c r="H1262" s="412">
        <v>34740</v>
      </c>
      <c r="I1262" s="413" t="s">
        <v>589</v>
      </c>
    </row>
    <row r="1263" spans="1:9">
      <c r="A1263" s="412">
        <v>1262</v>
      </c>
      <c r="B1263" s="413" t="s">
        <v>442</v>
      </c>
      <c r="C1263" s="413" t="s">
        <v>3641</v>
      </c>
      <c r="D1263" s="413" t="s">
        <v>4882</v>
      </c>
      <c r="E1263" s="413" t="s">
        <v>3642</v>
      </c>
      <c r="F1263" s="412" t="s">
        <v>3643</v>
      </c>
      <c r="G1263" s="412" t="s">
        <v>3644</v>
      </c>
      <c r="H1263" s="412">
        <v>34130</v>
      </c>
      <c r="I1263" s="413" t="s">
        <v>451</v>
      </c>
    </row>
    <row r="1264" spans="1:9">
      <c r="A1264" s="412">
        <v>1263</v>
      </c>
      <c r="B1264" s="413" t="s">
        <v>442</v>
      </c>
      <c r="C1264" s="413" t="s">
        <v>3645</v>
      </c>
      <c r="D1264" s="413" t="s">
        <v>3646</v>
      </c>
      <c r="F1264" s="412" t="s">
        <v>3647</v>
      </c>
      <c r="G1264" s="412" t="s">
        <v>3648</v>
      </c>
      <c r="H1264" s="412">
        <v>34740</v>
      </c>
      <c r="I1264" s="413" t="s">
        <v>589</v>
      </c>
    </row>
    <row r="1265" spans="1:9">
      <c r="A1265" s="412">
        <v>1264</v>
      </c>
      <c r="B1265" s="413" t="s">
        <v>442</v>
      </c>
      <c r="C1265" s="413" t="s">
        <v>3649</v>
      </c>
      <c r="D1265" s="413" t="s">
        <v>4883</v>
      </c>
      <c r="E1265" s="413" t="s">
        <v>4884</v>
      </c>
      <c r="F1265" s="412" t="s">
        <v>3650</v>
      </c>
      <c r="G1265" s="412" t="s">
        <v>3651</v>
      </c>
      <c r="H1265" s="412">
        <v>34130</v>
      </c>
      <c r="I1265" s="413" t="s">
        <v>451</v>
      </c>
    </row>
    <row r="1266" spans="1:9">
      <c r="A1266" s="412">
        <v>1265</v>
      </c>
      <c r="B1266" s="413" t="s">
        <v>442</v>
      </c>
      <c r="C1266" s="413" t="s">
        <v>3652</v>
      </c>
      <c r="F1266" s="412" t="s">
        <v>3653</v>
      </c>
    </row>
    <row r="1267" spans="1:9">
      <c r="A1267" s="412">
        <v>1266</v>
      </c>
      <c r="B1267" s="413" t="s">
        <v>444</v>
      </c>
      <c r="C1267" s="413" t="s">
        <v>3654</v>
      </c>
      <c r="D1267" s="413" t="s">
        <v>4885</v>
      </c>
      <c r="F1267" s="412" t="s">
        <v>3655</v>
      </c>
      <c r="G1267" s="412" t="s">
        <v>3656</v>
      </c>
      <c r="H1267" s="412">
        <v>34440</v>
      </c>
      <c r="I1267" s="413" t="s">
        <v>526</v>
      </c>
    </row>
    <row r="1268" spans="1:9">
      <c r="A1268" s="412">
        <v>1267</v>
      </c>
      <c r="B1268" s="413" t="s">
        <v>442</v>
      </c>
      <c r="C1268" s="413" t="s">
        <v>3657</v>
      </c>
      <c r="D1268" s="413" t="s">
        <v>4886</v>
      </c>
      <c r="F1268" s="412" t="s">
        <v>3658</v>
      </c>
      <c r="G1268" s="412" t="s">
        <v>3659</v>
      </c>
      <c r="H1268" s="412">
        <v>34170</v>
      </c>
      <c r="I1268" s="413" t="s">
        <v>567</v>
      </c>
    </row>
    <row r="1269" spans="1:9">
      <c r="A1269" s="412">
        <v>1268</v>
      </c>
      <c r="B1269" s="413" t="s">
        <v>442</v>
      </c>
      <c r="C1269" s="413" t="s">
        <v>3660</v>
      </c>
      <c r="D1269" s="413" t="s">
        <v>3661</v>
      </c>
      <c r="F1269" s="412" t="s">
        <v>3662</v>
      </c>
      <c r="G1269" s="412" t="s">
        <v>3663</v>
      </c>
      <c r="H1269" s="412">
        <v>34130</v>
      </c>
      <c r="I1269" s="413" t="s">
        <v>451</v>
      </c>
    </row>
    <row r="1270" spans="1:9">
      <c r="A1270" s="412">
        <v>1269</v>
      </c>
      <c r="B1270" s="413" t="s">
        <v>442</v>
      </c>
      <c r="C1270" s="413" t="s">
        <v>3660</v>
      </c>
      <c r="F1270" s="412" t="s">
        <v>3664</v>
      </c>
    </row>
    <row r="1271" spans="1:9">
      <c r="A1271" s="412">
        <v>1270</v>
      </c>
      <c r="B1271" s="413" t="s">
        <v>442</v>
      </c>
      <c r="C1271" s="413" t="s">
        <v>3660</v>
      </c>
      <c r="D1271" s="413" t="s">
        <v>4887</v>
      </c>
      <c r="F1271" s="412" t="s">
        <v>3664</v>
      </c>
      <c r="G1271" s="412" t="s">
        <v>3665</v>
      </c>
      <c r="H1271" s="412">
        <v>34980</v>
      </c>
      <c r="I1271" s="413" t="s">
        <v>1575</v>
      </c>
    </row>
    <row r="1272" spans="1:9">
      <c r="A1272" s="412">
        <v>1271</v>
      </c>
      <c r="B1272" s="413" t="s">
        <v>444</v>
      </c>
      <c r="C1272" s="413" t="s">
        <v>3666</v>
      </c>
      <c r="D1272" s="413" t="s">
        <v>4888</v>
      </c>
      <c r="G1272" s="412" t="s">
        <v>3667</v>
      </c>
      <c r="H1272" s="412">
        <v>34130</v>
      </c>
      <c r="I1272" s="413" t="s">
        <v>476</v>
      </c>
    </row>
    <row r="1273" spans="1:9">
      <c r="A1273" s="412">
        <v>1272</v>
      </c>
      <c r="B1273" s="413" t="s">
        <v>444</v>
      </c>
      <c r="C1273" s="413" t="s">
        <v>3668</v>
      </c>
      <c r="D1273" s="413" t="s">
        <v>4888</v>
      </c>
      <c r="G1273" s="412" t="s">
        <v>3669</v>
      </c>
      <c r="H1273" s="412">
        <v>34130</v>
      </c>
      <c r="I1273" s="413" t="s">
        <v>476</v>
      </c>
    </row>
    <row r="1274" spans="1:9">
      <c r="A1274" s="412">
        <v>1273</v>
      </c>
      <c r="B1274" s="413" t="s">
        <v>442</v>
      </c>
      <c r="C1274" s="413" t="s">
        <v>3670</v>
      </c>
      <c r="G1274" s="412" t="s">
        <v>3671</v>
      </c>
      <c r="H1274" s="412">
        <v>34400</v>
      </c>
      <c r="I1274" s="413" t="s">
        <v>495</v>
      </c>
    </row>
    <row r="1275" spans="1:9">
      <c r="A1275" s="412">
        <v>1274</v>
      </c>
      <c r="B1275" s="413" t="s">
        <v>442</v>
      </c>
      <c r="C1275" s="413" t="s">
        <v>3672</v>
      </c>
      <c r="D1275" s="413" t="s">
        <v>4889</v>
      </c>
      <c r="E1275" s="413" t="s">
        <v>3673</v>
      </c>
      <c r="F1275" s="412" t="s">
        <v>533</v>
      </c>
      <c r="G1275" s="412" t="s">
        <v>3674</v>
      </c>
      <c r="H1275" s="412">
        <v>34670</v>
      </c>
      <c r="I1275" s="413" t="s">
        <v>467</v>
      </c>
    </row>
    <row r="1276" spans="1:9">
      <c r="A1276" s="412">
        <v>1275</v>
      </c>
      <c r="B1276" s="413" t="s">
        <v>444</v>
      </c>
      <c r="C1276" s="413" t="s">
        <v>3675</v>
      </c>
      <c r="E1276" s="413" t="s">
        <v>4890</v>
      </c>
      <c r="H1276" s="412">
        <v>34970</v>
      </c>
      <c r="I1276" s="413" t="s">
        <v>530</v>
      </c>
    </row>
    <row r="1277" spans="1:9">
      <c r="A1277" s="412">
        <v>1276</v>
      </c>
      <c r="B1277" s="413" t="s">
        <v>442</v>
      </c>
      <c r="C1277" s="413" t="s">
        <v>3676</v>
      </c>
      <c r="D1277" s="413" t="s">
        <v>4891</v>
      </c>
    </row>
    <row r="1278" spans="1:9">
      <c r="A1278" s="412">
        <v>1277</v>
      </c>
      <c r="B1278" s="413" t="s">
        <v>442</v>
      </c>
      <c r="C1278" s="413" t="s">
        <v>3677</v>
      </c>
      <c r="D1278" s="413" t="s">
        <v>3678</v>
      </c>
      <c r="F1278" s="412" t="s">
        <v>3679</v>
      </c>
      <c r="G1278" s="412" t="s">
        <v>3680</v>
      </c>
      <c r="H1278" s="412">
        <v>34130</v>
      </c>
      <c r="I1278" s="413" t="s">
        <v>451</v>
      </c>
    </row>
    <row r="1279" spans="1:9">
      <c r="A1279" s="412">
        <v>1278</v>
      </c>
      <c r="B1279" s="413" t="s">
        <v>442</v>
      </c>
      <c r="C1279" s="413" t="s">
        <v>3681</v>
      </c>
      <c r="D1279" s="413" t="s">
        <v>4212</v>
      </c>
      <c r="G1279" s="412" t="s">
        <v>3682</v>
      </c>
      <c r="H1279" s="412">
        <v>34740</v>
      </c>
      <c r="I1279" s="413" t="s">
        <v>589</v>
      </c>
    </row>
    <row r="1280" spans="1:9">
      <c r="A1280" s="412">
        <v>1279</v>
      </c>
      <c r="B1280" s="413" t="s">
        <v>442</v>
      </c>
      <c r="C1280" s="413" t="s">
        <v>3683</v>
      </c>
      <c r="D1280" s="413" t="s">
        <v>4892</v>
      </c>
      <c r="F1280" s="412" t="s">
        <v>3684</v>
      </c>
      <c r="G1280" s="412" t="s">
        <v>3685</v>
      </c>
      <c r="H1280" s="412">
        <v>34130</v>
      </c>
      <c r="I1280" s="413" t="s">
        <v>778</v>
      </c>
    </row>
    <row r="1281" spans="1:9">
      <c r="A1281" s="412">
        <v>1280</v>
      </c>
      <c r="B1281" s="413" t="s">
        <v>442</v>
      </c>
      <c r="C1281" s="413" t="s">
        <v>3686</v>
      </c>
      <c r="F1281" s="412" t="s">
        <v>3687</v>
      </c>
    </row>
    <row r="1282" spans="1:9">
      <c r="A1282" s="412">
        <v>1281</v>
      </c>
      <c r="B1282" s="413" t="s">
        <v>442</v>
      </c>
      <c r="C1282" s="413" t="s">
        <v>3688</v>
      </c>
      <c r="D1282" s="413" t="s">
        <v>4893</v>
      </c>
      <c r="F1282" s="412" t="s">
        <v>3689</v>
      </c>
    </row>
    <row r="1283" spans="1:9">
      <c r="A1283" s="412">
        <v>1282</v>
      </c>
      <c r="B1283" s="413" t="s">
        <v>444</v>
      </c>
      <c r="C1283" s="413" t="s">
        <v>3690</v>
      </c>
      <c r="D1283" s="413" t="s">
        <v>4894</v>
      </c>
      <c r="F1283" s="412" t="s">
        <v>3691</v>
      </c>
      <c r="G1283" s="412" t="s">
        <v>3692</v>
      </c>
      <c r="H1283" s="412">
        <v>30660</v>
      </c>
      <c r="I1283" s="413" t="s">
        <v>2007</v>
      </c>
    </row>
    <row r="1284" spans="1:9">
      <c r="A1284" s="412">
        <v>1283</v>
      </c>
      <c r="B1284" s="413" t="s">
        <v>442</v>
      </c>
      <c r="C1284" s="413" t="s">
        <v>3693</v>
      </c>
      <c r="D1284" s="413" t="s">
        <v>3694</v>
      </c>
      <c r="F1284" s="412" t="s">
        <v>3695</v>
      </c>
      <c r="G1284" s="412" t="s">
        <v>3696</v>
      </c>
      <c r="H1284" s="412">
        <v>34130</v>
      </c>
      <c r="I1284" s="413" t="s">
        <v>476</v>
      </c>
    </row>
    <row r="1285" spans="1:9">
      <c r="A1285" s="412">
        <v>1284</v>
      </c>
      <c r="B1285" s="413" t="s">
        <v>442</v>
      </c>
      <c r="C1285" s="413" t="s">
        <v>3697</v>
      </c>
      <c r="D1285" s="413" t="s">
        <v>4895</v>
      </c>
      <c r="E1285" s="413" t="s">
        <v>3698</v>
      </c>
      <c r="G1285" s="412" t="s">
        <v>3699</v>
      </c>
      <c r="H1285" s="412">
        <v>45630</v>
      </c>
      <c r="I1285" s="413" t="s">
        <v>482</v>
      </c>
    </row>
    <row r="1286" spans="1:9">
      <c r="A1286" s="412">
        <v>1285</v>
      </c>
      <c r="B1286" s="413" t="s">
        <v>442</v>
      </c>
      <c r="C1286" s="413" t="s">
        <v>3700</v>
      </c>
      <c r="D1286" s="413" t="s">
        <v>3701</v>
      </c>
      <c r="F1286" s="412" t="s">
        <v>3702</v>
      </c>
    </row>
    <row r="1287" spans="1:9">
      <c r="A1287" s="412">
        <v>1286</v>
      </c>
      <c r="B1287" s="413" t="s">
        <v>442</v>
      </c>
      <c r="C1287" s="413" t="s">
        <v>3703</v>
      </c>
      <c r="D1287" s="413" t="s">
        <v>4896</v>
      </c>
    </row>
    <row r="1288" spans="1:9">
      <c r="A1288" s="412">
        <v>1287</v>
      </c>
      <c r="B1288" s="413" t="s">
        <v>442</v>
      </c>
      <c r="C1288" s="413" t="s">
        <v>3704</v>
      </c>
      <c r="D1288" s="413" t="s">
        <v>4897</v>
      </c>
      <c r="F1288" s="412" t="s">
        <v>3705</v>
      </c>
      <c r="G1288" s="412" t="s">
        <v>3706</v>
      </c>
      <c r="H1288" s="412">
        <v>34830</v>
      </c>
      <c r="I1288" s="413" t="s">
        <v>624</v>
      </c>
    </row>
    <row r="1289" spans="1:9">
      <c r="A1289" s="412">
        <v>1288</v>
      </c>
      <c r="B1289" s="413" t="s">
        <v>442</v>
      </c>
      <c r="C1289" s="413" t="s">
        <v>3707</v>
      </c>
      <c r="D1289" s="413" t="s">
        <v>4898</v>
      </c>
      <c r="F1289" s="412" t="s">
        <v>3708</v>
      </c>
      <c r="G1289" s="412" t="s">
        <v>3709</v>
      </c>
      <c r="H1289" s="412">
        <v>34540</v>
      </c>
      <c r="I1289" s="413" t="s">
        <v>3496</v>
      </c>
    </row>
    <row r="1290" spans="1:9">
      <c r="A1290" s="412">
        <v>1289</v>
      </c>
      <c r="B1290" s="413" t="s">
        <v>442</v>
      </c>
      <c r="C1290" s="413" t="s">
        <v>3710</v>
      </c>
      <c r="E1290" s="413" t="s">
        <v>3711</v>
      </c>
      <c r="G1290" s="412" t="s">
        <v>3712</v>
      </c>
      <c r="H1290" s="412">
        <v>34130</v>
      </c>
      <c r="I1290" s="413" t="s">
        <v>520</v>
      </c>
    </row>
    <row r="1291" spans="1:9">
      <c r="A1291" s="412">
        <v>1290</v>
      </c>
      <c r="B1291" s="413" t="s">
        <v>442</v>
      </c>
      <c r="C1291" s="413" t="s">
        <v>3713</v>
      </c>
      <c r="D1291" s="413" t="s">
        <v>4899</v>
      </c>
      <c r="F1291" s="412" t="s">
        <v>3714</v>
      </c>
    </row>
    <row r="1292" spans="1:9">
      <c r="A1292" s="412">
        <v>1291</v>
      </c>
      <c r="B1292" s="413" t="s">
        <v>442</v>
      </c>
      <c r="C1292" s="413" t="s">
        <v>3715</v>
      </c>
      <c r="D1292" s="413" t="s">
        <v>4900</v>
      </c>
      <c r="E1292" s="413" t="s">
        <v>3716</v>
      </c>
      <c r="G1292" s="412" t="s">
        <v>3717</v>
      </c>
      <c r="H1292" s="412">
        <v>34670</v>
      </c>
      <c r="I1292" s="413" t="s">
        <v>467</v>
      </c>
    </row>
    <row r="1293" spans="1:9">
      <c r="A1293" s="412">
        <v>1292</v>
      </c>
      <c r="B1293" s="413" t="s">
        <v>442</v>
      </c>
      <c r="C1293" s="413" t="s">
        <v>3715</v>
      </c>
      <c r="D1293" s="413" t="s">
        <v>4901</v>
      </c>
      <c r="F1293" s="412" t="s">
        <v>3718</v>
      </c>
      <c r="H1293" s="412">
        <v>34000</v>
      </c>
      <c r="I1293" s="413" t="s">
        <v>448</v>
      </c>
    </row>
    <row r="1294" spans="1:9">
      <c r="A1294" s="412">
        <v>1293</v>
      </c>
      <c r="B1294" s="413" t="s">
        <v>442</v>
      </c>
      <c r="C1294" s="413" t="s">
        <v>3719</v>
      </c>
      <c r="E1294" s="413" t="s">
        <v>3720</v>
      </c>
      <c r="G1294" s="412" t="s">
        <v>3721</v>
      </c>
      <c r="H1294" s="412">
        <v>30220</v>
      </c>
      <c r="I1294" s="413" t="s">
        <v>557</v>
      </c>
    </row>
    <row r="1295" spans="1:9">
      <c r="A1295" s="412">
        <v>1294</v>
      </c>
      <c r="B1295" s="413" t="s">
        <v>442</v>
      </c>
      <c r="C1295" s="413" t="s">
        <v>3722</v>
      </c>
      <c r="G1295" s="412" t="s">
        <v>3723</v>
      </c>
      <c r="H1295" s="412">
        <v>34130</v>
      </c>
      <c r="I1295" s="413" t="s">
        <v>451</v>
      </c>
    </row>
    <row r="1296" spans="1:9">
      <c r="A1296" s="412">
        <v>1295</v>
      </c>
      <c r="B1296" s="413" t="s">
        <v>444</v>
      </c>
      <c r="C1296" s="413" t="s">
        <v>3724</v>
      </c>
      <c r="D1296" s="413" t="s">
        <v>4902</v>
      </c>
      <c r="E1296" s="413" t="s">
        <v>4903</v>
      </c>
      <c r="F1296" s="412" t="s">
        <v>3725</v>
      </c>
      <c r="G1296" s="412" t="s">
        <v>3726</v>
      </c>
      <c r="H1296" s="412">
        <v>34130</v>
      </c>
      <c r="I1296" s="413" t="s">
        <v>451</v>
      </c>
    </row>
    <row r="1297" spans="1:9">
      <c r="A1297" s="412">
        <v>1296</v>
      </c>
      <c r="B1297" s="413" t="s">
        <v>442</v>
      </c>
      <c r="C1297" s="413" t="s">
        <v>3724</v>
      </c>
      <c r="D1297" s="413" t="s">
        <v>4903</v>
      </c>
      <c r="G1297" s="412" t="s">
        <v>3726</v>
      </c>
      <c r="H1297" s="412">
        <v>34130</v>
      </c>
      <c r="I1297" s="413" t="s">
        <v>451</v>
      </c>
    </row>
    <row r="1298" spans="1:9">
      <c r="A1298" s="412">
        <v>1297</v>
      </c>
      <c r="B1298" s="413" t="s">
        <v>442</v>
      </c>
      <c r="C1298" s="413" t="s">
        <v>3727</v>
      </c>
      <c r="D1298" s="413" t="s">
        <v>4904</v>
      </c>
      <c r="F1298" s="412" t="s">
        <v>3728</v>
      </c>
      <c r="G1298" s="412" t="s">
        <v>3729</v>
      </c>
      <c r="H1298" s="412">
        <v>34770</v>
      </c>
      <c r="I1298" s="413" t="s">
        <v>2375</v>
      </c>
    </row>
    <row r="1299" spans="1:9">
      <c r="A1299" s="412">
        <v>1298</v>
      </c>
      <c r="B1299" s="413" t="s">
        <v>442</v>
      </c>
      <c r="C1299" s="413" t="s">
        <v>3730</v>
      </c>
      <c r="D1299" s="413" t="s">
        <v>4905</v>
      </c>
      <c r="G1299" s="412" t="s">
        <v>3731</v>
      </c>
      <c r="H1299" s="412">
        <v>30470</v>
      </c>
      <c r="I1299" s="413" t="s">
        <v>1079</v>
      </c>
    </row>
    <row r="1300" spans="1:9">
      <c r="A1300" s="412">
        <v>1299</v>
      </c>
      <c r="B1300" s="413" t="s">
        <v>442</v>
      </c>
      <c r="C1300" s="413" t="s">
        <v>3732</v>
      </c>
      <c r="D1300" s="413" t="s">
        <v>3733</v>
      </c>
      <c r="F1300" s="412" t="s">
        <v>3734</v>
      </c>
      <c r="G1300" s="412" t="s">
        <v>3735</v>
      </c>
      <c r="H1300" s="412">
        <v>34400</v>
      </c>
      <c r="I1300" s="413" t="s">
        <v>538</v>
      </c>
    </row>
    <row r="1301" spans="1:9">
      <c r="A1301" s="412">
        <v>1300</v>
      </c>
      <c r="B1301" s="413" t="s">
        <v>442</v>
      </c>
      <c r="C1301" s="413" t="s">
        <v>3736</v>
      </c>
      <c r="E1301" s="413" t="s">
        <v>4906</v>
      </c>
      <c r="G1301" s="412" t="s">
        <v>3737</v>
      </c>
      <c r="H1301" s="412">
        <v>34160</v>
      </c>
      <c r="I1301" s="413" t="s">
        <v>1157</v>
      </c>
    </row>
    <row r="1302" spans="1:9">
      <c r="A1302" s="412">
        <v>1301</v>
      </c>
      <c r="B1302" s="413" t="s">
        <v>444</v>
      </c>
      <c r="C1302" s="413" t="s">
        <v>3738</v>
      </c>
      <c r="G1302" s="412" t="s">
        <v>3100</v>
      </c>
      <c r="H1302" s="412">
        <v>34130</v>
      </c>
      <c r="I1302" s="413" t="s">
        <v>476</v>
      </c>
    </row>
    <row r="1303" spans="1:9">
      <c r="A1303" s="412">
        <v>1302</v>
      </c>
      <c r="B1303" s="413" t="s">
        <v>444</v>
      </c>
      <c r="C1303" s="413" t="s">
        <v>3739</v>
      </c>
      <c r="D1303" s="413" t="s">
        <v>3740</v>
      </c>
      <c r="F1303" s="412" t="s">
        <v>3741</v>
      </c>
      <c r="G1303" s="412" t="s">
        <v>3742</v>
      </c>
      <c r="H1303" s="412">
        <v>34630</v>
      </c>
      <c r="I1303" s="413" t="s">
        <v>624</v>
      </c>
    </row>
    <row r="1304" spans="1:9">
      <c r="A1304" s="412">
        <v>1303</v>
      </c>
      <c r="B1304" s="413" t="s">
        <v>442</v>
      </c>
      <c r="C1304" s="413" t="s">
        <v>3743</v>
      </c>
      <c r="G1304" s="412" t="s">
        <v>3744</v>
      </c>
      <c r="H1304" s="412">
        <v>34740</v>
      </c>
      <c r="I1304" s="413" t="s">
        <v>589</v>
      </c>
    </row>
    <row r="1305" spans="1:9">
      <c r="A1305" s="412">
        <v>1304</v>
      </c>
      <c r="B1305" s="413" t="s">
        <v>442</v>
      </c>
      <c r="C1305" s="413" t="s">
        <v>3745</v>
      </c>
      <c r="D1305" s="413" t="s">
        <v>4907</v>
      </c>
      <c r="F1305" s="412" t="s">
        <v>3746</v>
      </c>
      <c r="G1305" s="412" t="s">
        <v>3747</v>
      </c>
      <c r="H1305" s="412">
        <v>34590</v>
      </c>
      <c r="I1305" s="413" t="s">
        <v>1225</v>
      </c>
    </row>
    <row r="1306" spans="1:9">
      <c r="A1306" s="412">
        <v>1305</v>
      </c>
      <c r="B1306" s="413" t="s">
        <v>442</v>
      </c>
      <c r="C1306" s="413" t="s">
        <v>3748</v>
      </c>
      <c r="E1306" s="413" t="s">
        <v>4908</v>
      </c>
    </row>
    <row r="1307" spans="1:9">
      <c r="A1307" s="412">
        <v>1306</v>
      </c>
      <c r="B1307" s="413" t="s">
        <v>442</v>
      </c>
      <c r="C1307" s="413" t="s">
        <v>3749</v>
      </c>
      <c r="D1307" s="413" t="s">
        <v>3750</v>
      </c>
      <c r="G1307" s="412" t="s">
        <v>3751</v>
      </c>
      <c r="H1307" s="412">
        <v>34130</v>
      </c>
      <c r="I1307" s="413" t="s">
        <v>451</v>
      </c>
    </row>
    <row r="1308" spans="1:9">
      <c r="A1308" s="412">
        <v>1307</v>
      </c>
      <c r="B1308" s="413" t="s">
        <v>442</v>
      </c>
      <c r="C1308" s="413" t="s">
        <v>3752</v>
      </c>
      <c r="D1308" s="413" t="s">
        <v>4909</v>
      </c>
      <c r="F1308" s="412" t="s">
        <v>3753</v>
      </c>
      <c r="G1308" s="412" t="s">
        <v>3754</v>
      </c>
      <c r="H1308" s="412">
        <v>34130</v>
      </c>
      <c r="I1308" s="413" t="s">
        <v>778</v>
      </c>
    </row>
    <row r="1309" spans="1:9">
      <c r="A1309" s="412">
        <v>1308</v>
      </c>
      <c r="B1309" s="413" t="s">
        <v>442</v>
      </c>
      <c r="C1309" s="413" t="s">
        <v>3755</v>
      </c>
      <c r="D1309" s="413" t="s">
        <v>4910</v>
      </c>
      <c r="F1309" s="412" t="s">
        <v>3756</v>
      </c>
      <c r="G1309" s="412" t="s">
        <v>3757</v>
      </c>
      <c r="H1309" s="412">
        <v>34160</v>
      </c>
      <c r="I1309" s="413" t="s">
        <v>986</v>
      </c>
    </row>
    <row r="1310" spans="1:9">
      <c r="A1310" s="412">
        <v>1309</v>
      </c>
      <c r="B1310" s="413" t="s">
        <v>442</v>
      </c>
      <c r="C1310" s="413" t="s">
        <v>3758</v>
      </c>
      <c r="D1310" s="413" t="s">
        <v>4911</v>
      </c>
      <c r="E1310" s="413" t="s">
        <v>4912</v>
      </c>
    </row>
    <row r="1311" spans="1:9">
      <c r="A1311" s="412">
        <v>1310</v>
      </c>
      <c r="B1311" s="413" t="s">
        <v>444</v>
      </c>
      <c r="C1311" s="413" t="s">
        <v>3759</v>
      </c>
      <c r="D1311" s="413" t="s">
        <v>4913</v>
      </c>
      <c r="F1311" s="412" t="s">
        <v>3760</v>
      </c>
    </row>
    <row r="1312" spans="1:9">
      <c r="A1312" s="412">
        <v>1311</v>
      </c>
      <c r="B1312" s="413" t="s">
        <v>444</v>
      </c>
      <c r="C1312" s="413" t="s">
        <v>3761</v>
      </c>
      <c r="E1312" s="413" t="s">
        <v>4914</v>
      </c>
      <c r="F1312" s="412" t="s">
        <v>3762</v>
      </c>
      <c r="G1312" s="412" t="s">
        <v>3763</v>
      </c>
      <c r="H1312" s="412">
        <v>34600</v>
      </c>
      <c r="I1312" s="413" t="s">
        <v>3764</v>
      </c>
    </row>
    <row r="1313" spans="1:9">
      <c r="A1313" s="412">
        <v>1312</v>
      </c>
      <c r="B1313" s="413" t="s">
        <v>442</v>
      </c>
      <c r="C1313" s="413" t="s">
        <v>3765</v>
      </c>
      <c r="G1313" s="412" t="s">
        <v>3766</v>
      </c>
    </row>
    <row r="1314" spans="1:9">
      <c r="A1314" s="412">
        <v>1313</v>
      </c>
      <c r="B1314" s="413" t="s">
        <v>442</v>
      </c>
      <c r="C1314" s="413" t="s">
        <v>3767</v>
      </c>
      <c r="D1314" s="413" t="s">
        <v>4915</v>
      </c>
      <c r="F1314" s="412" t="s">
        <v>3768</v>
      </c>
      <c r="G1314" s="412" t="s">
        <v>3769</v>
      </c>
      <c r="H1314" s="412">
        <v>34670</v>
      </c>
      <c r="I1314" s="413" t="s">
        <v>464</v>
      </c>
    </row>
    <row r="1315" spans="1:9">
      <c r="A1315" s="412">
        <v>1314</v>
      </c>
      <c r="B1315" s="413" t="s">
        <v>442</v>
      </c>
      <c r="C1315" s="413" t="s">
        <v>3770</v>
      </c>
      <c r="D1315" s="413" t="s">
        <v>4916</v>
      </c>
      <c r="F1315" s="412" t="s">
        <v>3771</v>
      </c>
      <c r="G1315" s="412" t="s">
        <v>3772</v>
      </c>
      <c r="H1315" s="412">
        <v>34670</v>
      </c>
      <c r="I1315" s="413" t="s">
        <v>467</v>
      </c>
    </row>
    <row r="1316" spans="1:9">
      <c r="A1316" s="412">
        <v>1315</v>
      </c>
      <c r="B1316" s="413" t="s">
        <v>442</v>
      </c>
      <c r="C1316" s="413" t="s">
        <v>3773</v>
      </c>
      <c r="G1316" s="412" t="s">
        <v>3774</v>
      </c>
      <c r="H1316" s="412">
        <v>30220</v>
      </c>
      <c r="I1316" s="413" t="s">
        <v>557</v>
      </c>
    </row>
    <row r="1317" spans="1:9">
      <c r="A1317" s="412">
        <v>1316</v>
      </c>
      <c r="B1317" s="413" t="s">
        <v>444</v>
      </c>
      <c r="C1317" s="413" t="s">
        <v>3775</v>
      </c>
      <c r="D1317" s="413" t="s">
        <v>3776</v>
      </c>
      <c r="G1317" s="412" t="s">
        <v>3777</v>
      </c>
      <c r="H1317" s="412">
        <v>34670</v>
      </c>
      <c r="I1317" s="413" t="s">
        <v>467</v>
      </c>
    </row>
    <row r="1318" spans="1:9">
      <c r="A1318" s="412">
        <v>1317</v>
      </c>
      <c r="B1318" s="413" t="s">
        <v>442</v>
      </c>
      <c r="C1318" s="413" t="s">
        <v>3778</v>
      </c>
      <c r="G1318" s="412" t="s">
        <v>3779</v>
      </c>
      <c r="H1318" s="412">
        <v>34160</v>
      </c>
      <c r="I1318" s="413" t="s">
        <v>552</v>
      </c>
    </row>
    <row r="1319" spans="1:9">
      <c r="A1319" s="412">
        <v>1318</v>
      </c>
      <c r="B1319" s="413" t="s">
        <v>444</v>
      </c>
      <c r="C1319" s="413" t="s">
        <v>3780</v>
      </c>
      <c r="D1319" s="413" t="s">
        <v>4917</v>
      </c>
      <c r="F1319" s="412" t="s">
        <v>3781</v>
      </c>
      <c r="G1319" s="412" t="s">
        <v>3782</v>
      </c>
      <c r="H1319" s="412">
        <v>34130</v>
      </c>
      <c r="I1319" s="413" t="s">
        <v>476</v>
      </c>
    </row>
    <row r="1320" spans="1:9">
      <c r="A1320" s="412">
        <v>1319</v>
      </c>
      <c r="B1320" s="413" t="s">
        <v>442</v>
      </c>
      <c r="C1320" s="413" t="s">
        <v>3783</v>
      </c>
      <c r="D1320" s="413" t="s">
        <v>4918</v>
      </c>
      <c r="E1320" s="413" t="s">
        <v>4919</v>
      </c>
      <c r="F1320" s="412" t="s">
        <v>3784</v>
      </c>
      <c r="G1320" s="412" t="s">
        <v>3785</v>
      </c>
      <c r="H1320" s="412">
        <v>34130</v>
      </c>
      <c r="I1320" s="413" t="s">
        <v>1769</v>
      </c>
    </row>
    <row r="1321" spans="1:9">
      <c r="A1321" s="412">
        <v>1320</v>
      </c>
      <c r="B1321" s="413" t="s">
        <v>442</v>
      </c>
      <c r="C1321" s="413" t="s">
        <v>3786</v>
      </c>
      <c r="D1321" s="413" t="s">
        <v>4920</v>
      </c>
      <c r="F1321" s="412" t="s">
        <v>3787</v>
      </c>
      <c r="G1321" s="412" t="s">
        <v>3788</v>
      </c>
      <c r="H1321" s="412">
        <v>34670</v>
      </c>
      <c r="I1321" s="413" t="s">
        <v>467</v>
      </c>
    </row>
    <row r="1322" spans="1:9">
      <c r="A1322" s="412">
        <v>1321</v>
      </c>
      <c r="B1322" s="413" t="s">
        <v>442</v>
      </c>
      <c r="C1322" s="413" t="s">
        <v>3789</v>
      </c>
      <c r="D1322" s="413" t="s">
        <v>3790</v>
      </c>
      <c r="F1322" s="412" t="s">
        <v>3791</v>
      </c>
    </row>
    <row r="1323" spans="1:9">
      <c r="A1323" s="412">
        <v>1322</v>
      </c>
      <c r="B1323" s="413" t="s">
        <v>444</v>
      </c>
      <c r="C1323" s="413" t="s">
        <v>3792</v>
      </c>
      <c r="D1323" s="413" t="s">
        <v>3793</v>
      </c>
      <c r="G1323" s="412" t="s">
        <v>3794</v>
      </c>
      <c r="H1323" s="412">
        <v>34000</v>
      </c>
      <c r="I1323" s="413" t="s">
        <v>448</v>
      </c>
    </row>
    <row r="1324" spans="1:9">
      <c r="A1324" s="412">
        <v>1323</v>
      </c>
      <c r="B1324" s="413" t="s">
        <v>442</v>
      </c>
      <c r="C1324" s="413" t="s">
        <v>3795</v>
      </c>
      <c r="D1324" s="413" t="s">
        <v>4921</v>
      </c>
      <c r="F1324" s="412" t="s">
        <v>3796</v>
      </c>
      <c r="G1324" s="412" t="s">
        <v>3797</v>
      </c>
      <c r="H1324" s="412">
        <v>34670</v>
      </c>
      <c r="I1324" s="413" t="s">
        <v>467</v>
      </c>
    </row>
    <row r="1325" spans="1:9">
      <c r="A1325" s="412">
        <v>1324</v>
      </c>
      <c r="B1325" s="413" t="s">
        <v>442</v>
      </c>
      <c r="C1325" s="413" t="s">
        <v>3798</v>
      </c>
      <c r="D1325" s="413" t="s">
        <v>4922</v>
      </c>
    </row>
    <row r="1326" spans="1:9">
      <c r="A1326" s="412">
        <v>1325</v>
      </c>
      <c r="B1326" s="413" t="s">
        <v>442</v>
      </c>
      <c r="C1326" s="413" t="s">
        <v>3799</v>
      </c>
      <c r="G1326" s="412" t="s">
        <v>3800</v>
      </c>
      <c r="H1326" s="412">
        <v>34670</v>
      </c>
      <c r="I1326" s="413" t="s">
        <v>467</v>
      </c>
    </row>
    <row r="1327" spans="1:9">
      <c r="A1327" s="412">
        <v>1326</v>
      </c>
      <c r="B1327" s="413" t="s">
        <v>444</v>
      </c>
      <c r="C1327" s="413" t="s">
        <v>3801</v>
      </c>
      <c r="G1327" s="412" t="s">
        <v>3802</v>
      </c>
      <c r="H1327" s="412">
        <v>34270</v>
      </c>
      <c r="I1327" s="413" t="s">
        <v>3309</v>
      </c>
    </row>
    <row r="1328" spans="1:9">
      <c r="A1328" s="412">
        <v>1327</v>
      </c>
      <c r="B1328" s="413" t="s">
        <v>444</v>
      </c>
      <c r="C1328" s="413" t="s">
        <v>3803</v>
      </c>
      <c r="E1328" s="413" t="s">
        <v>3804</v>
      </c>
      <c r="F1328" s="412" t="s">
        <v>3805</v>
      </c>
      <c r="G1328" s="412" t="s">
        <v>3806</v>
      </c>
      <c r="H1328" s="412">
        <v>34270</v>
      </c>
      <c r="I1328" s="413" t="s">
        <v>2222</v>
      </c>
    </row>
    <row r="1329" spans="1:9">
      <c r="A1329" s="412">
        <v>1328</v>
      </c>
      <c r="B1329" s="413" t="s">
        <v>442</v>
      </c>
      <c r="C1329" s="413" t="s">
        <v>3807</v>
      </c>
      <c r="D1329" s="413" t="s">
        <v>4923</v>
      </c>
      <c r="F1329" s="412" t="s">
        <v>3808</v>
      </c>
      <c r="G1329" s="412" t="s">
        <v>3809</v>
      </c>
      <c r="I1329" s="413" t="s">
        <v>3810</v>
      </c>
    </row>
    <row r="1330" spans="1:9">
      <c r="A1330" s="412">
        <v>1329</v>
      </c>
      <c r="B1330" s="413" t="s">
        <v>444</v>
      </c>
      <c r="C1330" s="413" t="s">
        <v>3811</v>
      </c>
      <c r="D1330" s="413" t="s">
        <v>4924</v>
      </c>
      <c r="F1330" s="412" t="s">
        <v>3812</v>
      </c>
      <c r="G1330" s="412" t="s">
        <v>3813</v>
      </c>
      <c r="H1330" s="412">
        <v>34000</v>
      </c>
      <c r="I1330" s="413" t="s">
        <v>448</v>
      </c>
    </row>
    <row r="1331" spans="1:9">
      <c r="A1331" s="412">
        <v>1330</v>
      </c>
      <c r="B1331" s="413" t="s">
        <v>442</v>
      </c>
      <c r="C1331" s="413" t="s">
        <v>3814</v>
      </c>
    </row>
    <row r="1332" spans="1:9">
      <c r="A1332" s="412">
        <v>1331</v>
      </c>
      <c r="B1332" s="413" t="s">
        <v>442</v>
      </c>
      <c r="C1332" s="413" t="s">
        <v>3815</v>
      </c>
      <c r="D1332" s="413" t="s">
        <v>4925</v>
      </c>
      <c r="F1332" s="412" t="s">
        <v>3816</v>
      </c>
      <c r="G1332" s="412" t="s">
        <v>3817</v>
      </c>
      <c r="H1332" s="412">
        <v>34090</v>
      </c>
      <c r="I1332" s="413" t="s">
        <v>448</v>
      </c>
    </row>
    <row r="1333" spans="1:9">
      <c r="A1333" s="412">
        <v>1332</v>
      </c>
      <c r="B1333" s="413" t="s">
        <v>442</v>
      </c>
      <c r="C1333" s="413" t="s">
        <v>3818</v>
      </c>
      <c r="D1333" s="413" t="s">
        <v>4926</v>
      </c>
      <c r="F1333" s="412" t="s">
        <v>3819</v>
      </c>
      <c r="H1333" s="412">
        <v>34110</v>
      </c>
      <c r="I1333" s="413" t="s">
        <v>461</v>
      </c>
    </row>
    <row r="1334" spans="1:9">
      <c r="A1334" s="412">
        <v>1333</v>
      </c>
      <c r="B1334" s="413" t="s">
        <v>442</v>
      </c>
      <c r="C1334" s="413" t="s">
        <v>3820</v>
      </c>
      <c r="D1334" s="413" t="s">
        <v>3821</v>
      </c>
      <c r="F1334" s="412" t="s">
        <v>3822</v>
      </c>
      <c r="H1334" s="412">
        <v>34130</v>
      </c>
      <c r="I1334" s="413" t="s">
        <v>778</v>
      </c>
    </row>
    <row r="1335" spans="1:9">
      <c r="A1335" s="412">
        <v>1334</v>
      </c>
      <c r="B1335" s="413" t="s">
        <v>444</v>
      </c>
      <c r="C1335" s="413" t="s">
        <v>3823</v>
      </c>
      <c r="G1335" s="412" t="s">
        <v>3824</v>
      </c>
      <c r="H1335" s="412">
        <v>34160</v>
      </c>
      <c r="I1335" s="413" t="s">
        <v>516</v>
      </c>
    </row>
    <row r="1336" spans="1:9">
      <c r="A1336" s="412">
        <v>1335</v>
      </c>
      <c r="B1336" s="413" t="s">
        <v>442</v>
      </c>
      <c r="C1336" s="413" t="s">
        <v>3825</v>
      </c>
      <c r="D1336" s="413" t="s">
        <v>4927</v>
      </c>
      <c r="G1336" s="412" t="s">
        <v>3826</v>
      </c>
      <c r="H1336" s="412">
        <v>34670</v>
      </c>
      <c r="I1336" s="413" t="s">
        <v>639</v>
      </c>
    </row>
    <row r="1337" spans="1:9">
      <c r="A1337" s="412">
        <v>1336</v>
      </c>
      <c r="B1337" s="413" t="s">
        <v>442</v>
      </c>
      <c r="C1337" s="413" t="s">
        <v>3827</v>
      </c>
      <c r="G1337" s="412" t="s">
        <v>3828</v>
      </c>
      <c r="H1337" s="412">
        <v>34670</v>
      </c>
      <c r="I1337" s="413" t="s">
        <v>464</v>
      </c>
    </row>
    <row r="1338" spans="1:9">
      <c r="A1338" s="412">
        <v>1337</v>
      </c>
      <c r="B1338" s="413" t="s">
        <v>442</v>
      </c>
      <c r="C1338" s="413" t="s">
        <v>3829</v>
      </c>
      <c r="D1338" s="413" t="s">
        <v>4928</v>
      </c>
      <c r="E1338" s="413" t="s">
        <v>4929</v>
      </c>
      <c r="G1338" s="412" t="s">
        <v>3830</v>
      </c>
      <c r="H1338" s="412">
        <v>34670</v>
      </c>
      <c r="I1338" s="413" t="s">
        <v>464</v>
      </c>
    </row>
    <row r="1339" spans="1:9">
      <c r="A1339" s="412">
        <v>1338</v>
      </c>
      <c r="B1339" s="413" t="s">
        <v>442</v>
      </c>
      <c r="C1339" s="413" t="s">
        <v>3831</v>
      </c>
      <c r="D1339" s="413" t="s">
        <v>4930</v>
      </c>
    </row>
    <row r="1340" spans="1:9">
      <c r="A1340" s="412">
        <v>1339</v>
      </c>
      <c r="B1340" s="413" t="s">
        <v>442</v>
      </c>
      <c r="C1340" s="413" t="s">
        <v>3832</v>
      </c>
      <c r="D1340" s="413" t="s">
        <v>4931</v>
      </c>
      <c r="F1340" s="412" t="s">
        <v>3833</v>
      </c>
      <c r="G1340" s="412" t="s">
        <v>3834</v>
      </c>
      <c r="H1340" s="412">
        <v>34160</v>
      </c>
      <c r="I1340" s="413" t="s">
        <v>552</v>
      </c>
    </row>
    <row r="1341" spans="1:9">
      <c r="A1341" s="412">
        <v>1340</v>
      </c>
      <c r="B1341" s="413" t="s">
        <v>442</v>
      </c>
      <c r="C1341" s="413" t="s">
        <v>3835</v>
      </c>
      <c r="E1341" s="413" t="s">
        <v>4932</v>
      </c>
    </row>
    <row r="1342" spans="1:9">
      <c r="A1342" s="412">
        <v>1341</v>
      </c>
      <c r="B1342" s="413" t="s">
        <v>442</v>
      </c>
      <c r="C1342" s="413" t="s">
        <v>3836</v>
      </c>
      <c r="F1342" s="412" t="s">
        <v>3837</v>
      </c>
    </row>
    <row r="1343" spans="1:9">
      <c r="A1343" s="412">
        <v>1342</v>
      </c>
      <c r="B1343" s="413" t="s">
        <v>442</v>
      </c>
      <c r="C1343" s="413" t="s">
        <v>3838</v>
      </c>
      <c r="D1343" s="413" t="s">
        <v>4933</v>
      </c>
      <c r="E1343" s="413" t="s">
        <v>4934</v>
      </c>
      <c r="G1343" s="412" t="s">
        <v>3839</v>
      </c>
      <c r="H1343" s="412">
        <v>34130</v>
      </c>
      <c r="I1343" s="413" t="s">
        <v>451</v>
      </c>
    </row>
    <row r="1344" spans="1:9">
      <c r="A1344" s="412">
        <v>1343</v>
      </c>
      <c r="B1344" s="413" t="s">
        <v>442</v>
      </c>
      <c r="C1344" s="413" t="s">
        <v>3840</v>
      </c>
      <c r="G1344" s="412" t="s">
        <v>3841</v>
      </c>
      <c r="H1344" s="412">
        <v>34130</v>
      </c>
      <c r="I1344" s="413" t="s">
        <v>451</v>
      </c>
    </row>
    <row r="1345" spans="1:9">
      <c r="A1345" s="412">
        <v>1344</v>
      </c>
      <c r="B1345" s="413" t="s">
        <v>442</v>
      </c>
      <c r="C1345" s="413" t="s">
        <v>3842</v>
      </c>
      <c r="D1345" s="413" t="s">
        <v>4935</v>
      </c>
      <c r="G1345" s="412" t="s">
        <v>3843</v>
      </c>
      <c r="H1345" s="412">
        <v>34160</v>
      </c>
      <c r="I1345" s="413" t="s">
        <v>807</v>
      </c>
    </row>
    <row r="1346" spans="1:9">
      <c r="A1346" s="412">
        <v>1345</v>
      </c>
      <c r="B1346" s="413" t="s">
        <v>442</v>
      </c>
      <c r="C1346" s="413" t="s">
        <v>3844</v>
      </c>
      <c r="G1346" s="412" t="s">
        <v>3845</v>
      </c>
      <c r="H1346" s="412">
        <v>34670</v>
      </c>
      <c r="I1346" s="413" t="s">
        <v>467</v>
      </c>
    </row>
    <row r="1347" spans="1:9">
      <c r="A1347" s="412">
        <v>1346</v>
      </c>
      <c r="B1347" s="413" t="s">
        <v>442</v>
      </c>
      <c r="C1347" s="413" t="s">
        <v>3846</v>
      </c>
      <c r="G1347" s="412" t="s">
        <v>3847</v>
      </c>
      <c r="H1347" s="412">
        <v>34670</v>
      </c>
      <c r="I1347" s="413" t="s">
        <v>467</v>
      </c>
    </row>
    <row r="1348" spans="1:9">
      <c r="A1348" s="412">
        <v>1347</v>
      </c>
      <c r="B1348" s="413" t="s">
        <v>442</v>
      </c>
      <c r="C1348" s="413" t="s">
        <v>3848</v>
      </c>
      <c r="D1348" s="413" t="s">
        <v>4936</v>
      </c>
      <c r="E1348" s="413" t="s">
        <v>4937</v>
      </c>
      <c r="H1348" s="412">
        <v>34670</v>
      </c>
      <c r="I1348" s="413" t="s">
        <v>467</v>
      </c>
    </row>
    <row r="1349" spans="1:9">
      <c r="A1349" s="412">
        <v>1348</v>
      </c>
      <c r="B1349" s="413" t="s">
        <v>442</v>
      </c>
      <c r="C1349" s="413" t="s">
        <v>3849</v>
      </c>
      <c r="G1349" s="412" t="s">
        <v>3850</v>
      </c>
      <c r="H1349" s="412">
        <v>34670</v>
      </c>
      <c r="I1349" s="413" t="s">
        <v>467</v>
      </c>
    </row>
    <row r="1350" spans="1:9">
      <c r="A1350" s="412">
        <v>1349</v>
      </c>
      <c r="B1350" s="413" t="s">
        <v>442</v>
      </c>
      <c r="C1350" s="413" t="s">
        <v>3851</v>
      </c>
      <c r="G1350" s="412" t="s">
        <v>3852</v>
      </c>
      <c r="H1350" s="412">
        <v>34130</v>
      </c>
      <c r="I1350" s="413" t="s">
        <v>451</v>
      </c>
    </row>
    <row r="1351" spans="1:9">
      <c r="A1351" s="412">
        <v>1350</v>
      </c>
      <c r="B1351" s="413" t="s">
        <v>442</v>
      </c>
      <c r="C1351" s="413" t="s">
        <v>3853</v>
      </c>
      <c r="D1351" s="413" t="s">
        <v>4938</v>
      </c>
      <c r="F1351" s="412" t="s">
        <v>3854</v>
      </c>
      <c r="G1351" s="412" t="s">
        <v>3855</v>
      </c>
      <c r="H1351" s="412">
        <v>34400</v>
      </c>
      <c r="I1351" s="413" t="s">
        <v>546</v>
      </c>
    </row>
    <row r="1352" spans="1:9">
      <c r="A1352" s="412">
        <v>1351</v>
      </c>
      <c r="B1352" s="413" t="s">
        <v>444</v>
      </c>
      <c r="C1352" s="413" t="s">
        <v>3856</v>
      </c>
      <c r="D1352" s="413" t="s">
        <v>4939</v>
      </c>
      <c r="F1352" s="412" t="s">
        <v>3857</v>
      </c>
      <c r="G1352" s="412" t="s">
        <v>3858</v>
      </c>
      <c r="I1352" s="413" t="s">
        <v>3115</v>
      </c>
    </row>
    <row r="1353" spans="1:9">
      <c r="A1353" s="412">
        <v>1352</v>
      </c>
      <c r="B1353" s="413" t="s">
        <v>442</v>
      </c>
      <c r="C1353" s="413" t="s">
        <v>3859</v>
      </c>
      <c r="D1353" s="413" t="s">
        <v>4800</v>
      </c>
      <c r="F1353" s="412" t="s">
        <v>3860</v>
      </c>
      <c r="G1353" s="412" t="s">
        <v>3861</v>
      </c>
      <c r="H1353" s="412">
        <v>30250</v>
      </c>
      <c r="I1353" s="413" t="s">
        <v>2167</v>
      </c>
    </row>
    <row r="1354" spans="1:9">
      <c r="A1354" s="412">
        <v>1353</v>
      </c>
      <c r="B1354" s="413" t="s">
        <v>442</v>
      </c>
      <c r="C1354" s="413" t="s">
        <v>3862</v>
      </c>
      <c r="D1354" s="413" t="s">
        <v>4916</v>
      </c>
    </row>
    <row r="1355" spans="1:9">
      <c r="A1355" s="412">
        <v>1354</v>
      </c>
      <c r="B1355" s="413" t="s">
        <v>442</v>
      </c>
      <c r="C1355" s="413" t="s">
        <v>3863</v>
      </c>
      <c r="G1355" s="412" t="s">
        <v>3864</v>
      </c>
      <c r="H1355" s="412">
        <v>34160</v>
      </c>
      <c r="I1355" s="413" t="s">
        <v>807</v>
      </c>
    </row>
    <row r="1356" spans="1:9">
      <c r="A1356" s="412">
        <v>1355</v>
      </c>
      <c r="B1356" s="413" t="s">
        <v>444</v>
      </c>
      <c r="C1356" s="413" t="s">
        <v>3865</v>
      </c>
      <c r="D1356" s="413" t="s">
        <v>4940</v>
      </c>
      <c r="F1356" s="412" t="s">
        <v>3866</v>
      </c>
      <c r="G1356" s="412" t="s">
        <v>3867</v>
      </c>
      <c r="H1356" s="412">
        <v>34090</v>
      </c>
      <c r="I1356" s="413" t="s">
        <v>448</v>
      </c>
    </row>
    <row r="1357" spans="1:9">
      <c r="A1357" s="412">
        <v>1356</v>
      </c>
      <c r="B1357" s="413" t="s">
        <v>442</v>
      </c>
      <c r="C1357" s="413" t="s">
        <v>3868</v>
      </c>
      <c r="D1357" s="413" t="s">
        <v>4941</v>
      </c>
      <c r="G1357" s="412" t="s">
        <v>3869</v>
      </c>
      <c r="H1357" s="412">
        <v>34130</v>
      </c>
      <c r="I1357" s="413" t="s">
        <v>451</v>
      </c>
    </row>
    <row r="1358" spans="1:9">
      <c r="A1358" s="412">
        <v>1357</v>
      </c>
      <c r="B1358" s="413" t="s">
        <v>444</v>
      </c>
      <c r="C1358" s="413" t="s">
        <v>3870</v>
      </c>
      <c r="D1358" s="413" t="s">
        <v>4942</v>
      </c>
      <c r="G1358" s="412" t="s">
        <v>3871</v>
      </c>
      <c r="H1358" s="412">
        <v>34970</v>
      </c>
      <c r="I1358" s="413" t="s">
        <v>3872</v>
      </c>
    </row>
    <row r="1359" spans="1:9">
      <c r="A1359" s="412">
        <v>1358</v>
      </c>
      <c r="B1359" s="413" t="s">
        <v>444</v>
      </c>
      <c r="C1359" s="413" t="s">
        <v>3873</v>
      </c>
      <c r="G1359" s="412" t="s">
        <v>3874</v>
      </c>
      <c r="H1359" s="412">
        <v>34820</v>
      </c>
      <c r="I1359" s="413" t="s">
        <v>1154</v>
      </c>
    </row>
    <row r="1360" spans="1:9">
      <c r="A1360" s="412">
        <v>1359</v>
      </c>
      <c r="B1360" s="413" t="s">
        <v>442</v>
      </c>
      <c r="C1360" s="413" t="s">
        <v>3875</v>
      </c>
      <c r="E1360" s="413" t="s">
        <v>3876</v>
      </c>
      <c r="F1360" s="412" t="s">
        <v>3877</v>
      </c>
      <c r="G1360" s="412" t="s">
        <v>3878</v>
      </c>
      <c r="H1360" s="412">
        <v>34130</v>
      </c>
      <c r="I1360" s="413" t="s">
        <v>778</v>
      </c>
    </row>
    <row r="1361" spans="1:9">
      <c r="A1361" s="412">
        <v>1360</v>
      </c>
      <c r="B1361" s="413" t="s">
        <v>442</v>
      </c>
      <c r="C1361" s="413" t="s">
        <v>3879</v>
      </c>
      <c r="D1361" s="413" t="s">
        <v>4943</v>
      </c>
      <c r="F1361" s="412" t="s">
        <v>3880</v>
      </c>
      <c r="G1361" s="412" t="s">
        <v>3881</v>
      </c>
      <c r="H1361" s="412">
        <v>34670</v>
      </c>
      <c r="I1361" s="413" t="s">
        <v>464</v>
      </c>
    </row>
    <row r="1362" spans="1:9">
      <c r="A1362" s="412">
        <v>1361</v>
      </c>
      <c r="B1362" s="413" t="s">
        <v>442</v>
      </c>
      <c r="C1362" s="413" t="s">
        <v>3882</v>
      </c>
      <c r="G1362" s="412" t="s">
        <v>3883</v>
      </c>
      <c r="H1362" s="412">
        <v>34820</v>
      </c>
      <c r="I1362" s="413" t="s">
        <v>1154</v>
      </c>
    </row>
    <row r="1363" spans="1:9">
      <c r="A1363" s="412">
        <v>1362</v>
      </c>
      <c r="B1363" s="413" t="s">
        <v>442</v>
      </c>
      <c r="C1363" s="413" t="s">
        <v>3884</v>
      </c>
      <c r="D1363" s="413" t="s">
        <v>4905</v>
      </c>
    </row>
    <row r="1364" spans="1:9">
      <c r="A1364" s="412">
        <v>1363</v>
      </c>
      <c r="B1364" s="413" t="s">
        <v>444</v>
      </c>
      <c r="C1364" s="413" t="s">
        <v>3885</v>
      </c>
      <c r="E1364" s="413" t="s">
        <v>3886</v>
      </c>
      <c r="G1364" s="412" t="s">
        <v>3887</v>
      </c>
      <c r="H1364" s="412">
        <v>34670</v>
      </c>
      <c r="I1364" s="413" t="s">
        <v>467</v>
      </c>
    </row>
    <row r="1365" spans="1:9">
      <c r="A1365" s="412">
        <v>1364</v>
      </c>
      <c r="B1365" s="413" t="s">
        <v>442</v>
      </c>
      <c r="C1365" s="413" t="s">
        <v>3888</v>
      </c>
      <c r="D1365" s="413" t="s">
        <v>4944</v>
      </c>
      <c r="F1365" s="412" t="s">
        <v>3889</v>
      </c>
      <c r="H1365" s="412">
        <v>34580</v>
      </c>
      <c r="I1365" s="413" t="s">
        <v>3890</v>
      </c>
    </row>
    <row r="1366" spans="1:9">
      <c r="A1366" s="412">
        <v>1365</v>
      </c>
      <c r="B1366" s="413" t="s">
        <v>442</v>
      </c>
      <c r="C1366" s="413" t="s">
        <v>3891</v>
      </c>
      <c r="D1366" s="413" t="s">
        <v>4565</v>
      </c>
      <c r="F1366" s="412" t="s">
        <v>2318</v>
      </c>
      <c r="G1366" s="412" t="s">
        <v>3892</v>
      </c>
      <c r="H1366" s="412">
        <v>34160</v>
      </c>
      <c r="I1366" s="413" t="s">
        <v>482</v>
      </c>
    </row>
    <row r="1367" spans="1:9">
      <c r="A1367" s="412">
        <v>1366</v>
      </c>
      <c r="B1367" s="413" t="s">
        <v>442</v>
      </c>
      <c r="C1367" s="413" t="s">
        <v>3893</v>
      </c>
      <c r="D1367" s="413" t="s">
        <v>4945</v>
      </c>
      <c r="G1367" s="412" t="s">
        <v>3894</v>
      </c>
      <c r="I1367" s="413" t="s">
        <v>3895</v>
      </c>
    </row>
    <row r="1368" spans="1:9">
      <c r="A1368" s="412">
        <v>1367</v>
      </c>
      <c r="B1368" s="413" t="s">
        <v>442</v>
      </c>
      <c r="C1368" s="413" t="s">
        <v>3896</v>
      </c>
      <c r="D1368" s="413" t="s">
        <v>4946</v>
      </c>
      <c r="F1368" s="412" t="s">
        <v>3897</v>
      </c>
      <c r="G1368" s="412" t="s">
        <v>3898</v>
      </c>
      <c r="H1368" s="412">
        <v>34970</v>
      </c>
      <c r="I1368" s="413" t="s">
        <v>530</v>
      </c>
    </row>
    <row r="1369" spans="1:9">
      <c r="A1369" s="412">
        <v>1368</v>
      </c>
      <c r="B1369" s="413" t="s">
        <v>442</v>
      </c>
      <c r="C1369" s="413" t="s">
        <v>3899</v>
      </c>
      <c r="E1369" s="413" t="s">
        <v>4947</v>
      </c>
      <c r="F1369" s="412" t="s">
        <v>3900</v>
      </c>
      <c r="G1369" s="412" t="s">
        <v>3901</v>
      </c>
      <c r="H1369" s="412">
        <v>34190</v>
      </c>
      <c r="I1369" s="413" t="s">
        <v>3902</v>
      </c>
    </row>
    <row r="1370" spans="1:9">
      <c r="A1370" s="412">
        <v>1369</v>
      </c>
      <c r="B1370" s="413" t="s">
        <v>442</v>
      </c>
      <c r="C1370" s="413" t="s">
        <v>3903</v>
      </c>
      <c r="G1370" s="412" t="s">
        <v>3904</v>
      </c>
      <c r="H1370" s="412">
        <v>34400</v>
      </c>
      <c r="I1370" s="413" t="s">
        <v>782</v>
      </c>
    </row>
    <row r="1371" spans="1:9">
      <c r="A1371" s="412">
        <v>1370</v>
      </c>
      <c r="B1371" s="413" t="s">
        <v>442</v>
      </c>
      <c r="C1371" s="413" t="s">
        <v>3905</v>
      </c>
      <c r="D1371" s="413" t="s">
        <v>3906</v>
      </c>
      <c r="F1371" s="412" t="s">
        <v>3907</v>
      </c>
      <c r="G1371" s="412" t="s">
        <v>3908</v>
      </c>
      <c r="H1371" s="412">
        <v>34670</v>
      </c>
      <c r="I1371" s="413" t="s">
        <v>467</v>
      </c>
    </row>
    <row r="1372" spans="1:9">
      <c r="A1372" s="412">
        <v>1371</v>
      </c>
      <c r="B1372" s="413" t="s">
        <v>442</v>
      </c>
      <c r="C1372" s="413" t="s">
        <v>3909</v>
      </c>
      <c r="D1372" s="413" t="s">
        <v>4948</v>
      </c>
      <c r="G1372" s="412" t="s">
        <v>3744</v>
      </c>
      <c r="H1372" s="412">
        <v>34740</v>
      </c>
      <c r="I1372" s="413" t="s">
        <v>589</v>
      </c>
    </row>
    <row r="1373" spans="1:9">
      <c r="A1373" s="412">
        <v>1372</v>
      </c>
      <c r="B1373" s="413" t="s">
        <v>442</v>
      </c>
      <c r="C1373" s="413" t="s">
        <v>3910</v>
      </c>
      <c r="G1373" s="412" t="s">
        <v>3911</v>
      </c>
      <c r="H1373" s="412">
        <v>34130</v>
      </c>
      <c r="I1373" s="413" t="s">
        <v>451</v>
      </c>
    </row>
    <row r="1374" spans="1:9">
      <c r="A1374" s="412">
        <v>1373</v>
      </c>
      <c r="B1374" s="413" t="s">
        <v>444</v>
      </c>
      <c r="C1374" s="413" t="s">
        <v>3912</v>
      </c>
      <c r="D1374" s="413" t="s">
        <v>3913</v>
      </c>
      <c r="F1374" s="412" t="s">
        <v>3914</v>
      </c>
      <c r="G1374" s="412" t="s">
        <v>3911</v>
      </c>
      <c r="H1374" s="412">
        <v>34130</v>
      </c>
      <c r="I1374" s="413" t="s">
        <v>451</v>
      </c>
    </row>
    <row r="1375" spans="1:9">
      <c r="A1375" s="412">
        <v>1374</v>
      </c>
      <c r="B1375" s="413" t="s">
        <v>442</v>
      </c>
      <c r="C1375" s="413" t="s">
        <v>3915</v>
      </c>
      <c r="D1375" s="413" t="s">
        <v>4949</v>
      </c>
      <c r="G1375" s="412" t="s">
        <v>3916</v>
      </c>
      <c r="H1375" s="412">
        <v>54950</v>
      </c>
      <c r="I1375" s="413" t="s">
        <v>3917</v>
      </c>
    </row>
    <row r="1376" spans="1:9">
      <c r="A1376" s="412">
        <v>1375</v>
      </c>
      <c r="B1376" s="413" t="s">
        <v>444</v>
      </c>
      <c r="C1376" s="413" t="s">
        <v>3918</v>
      </c>
      <c r="D1376" s="413" t="s">
        <v>3919</v>
      </c>
      <c r="E1376" s="413" t="s">
        <v>3920</v>
      </c>
      <c r="F1376" s="412" t="s">
        <v>3921</v>
      </c>
      <c r="G1376" s="412" t="s">
        <v>3922</v>
      </c>
      <c r="H1376" s="412">
        <v>34980</v>
      </c>
      <c r="I1376" s="413" t="s">
        <v>733</v>
      </c>
    </row>
    <row r="1377" spans="1:9">
      <c r="A1377" s="412">
        <v>1376</v>
      </c>
      <c r="B1377" s="413" t="s">
        <v>442</v>
      </c>
      <c r="C1377" s="413" t="s">
        <v>3923</v>
      </c>
      <c r="E1377" s="413" t="s">
        <v>4950</v>
      </c>
      <c r="F1377" s="412" t="s">
        <v>3924</v>
      </c>
      <c r="G1377" s="412" t="s">
        <v>3925</v>
      </c>
      <c r="H1377" s="412">
        <v>34670</v>
      </c>
      <c r="I1377" s="413" t="s">
        <v>464</v>
      </c>
    </row>
    <row r="1378" spans="1:9">
      <c r="A1378" s="412">
        <v>1377</v>
      </c>
      <c r="B1378" s="413" t="s">
        <v>444</v>
      </c>
      <c r="C1378" s="413" t="s">
        <v>3926</v>
      </c>
      <c r="D1378" s="413" t="s">
        <v>4951</v>
      </c>
      <c r="G1378" s="412" t="s">
        <v>3927</v>
      </c>
      <c r="H1378" s="412">
        <v>34130</v>
      </c>
      <c r="I1378" s="413" t="s">
        <v>451</v>
      </c>
    </row>
    <row r="1379" spans="1:9">
      <c r="A1379" s="412">
        <v>1378</v>
      </c>
      <c r="B1379" s="413" t="s">
        <v>444</v>
      </c>
      <c r="C1379" s="413" t="s">
        <v>3928</v>
      </c>
      <c r="D1379" s="413" t="s">
        <v>4952</v>
      </c>
      <c r="E1379" s="413" t="s">
        <v>3929</v>
      </c>
      <c r="F1379" s="412" t="s">
        <v>3930</v>
      </c>
      <c r="G1379" s="412" t="s">
        <v>3931</v>
      </c>
      <c r="H1379" s="412">
        <v>34670</v>
      </c>
      <c r="I1379" s="413" t="s">
        <v>464</v>
      </c>
    </row>
    <row r="1380" spans="1:9">
      <c r="A1380" s="412">
        <v>1379</v>
      </c>
      <c r="B1380" s="413" t="s">
        <v>444</v>
      </c>
      <c r="C1380" s="413" t="s">
        <v>3932</v>
      </c>
      <c r="E1380" s="413" t="s">
        <v>4953</v>
      </c>
    </row>
    <row r="1381" spans="1:9">
      <c r="A1381" s="412">
        <v>1380</v>
      </c>
      <c r="B1381" s="413" t="s">
        <v>442</v>
      </c>
      <c r="C1381" s="413" t="s">
        <v>3933</v>
      </c>
      <c r="D1381" s="413" t="s">
        <v>4954</v>
      </c>
      <c r="G1381" s="412" t="s">
        <v>3934</v>
      </c>
      <c r="H1381" s="412">
        <v>34160</v>
      </c>
      <c r="I1381" s="413" t="s">
        <v>552</v>
      </c>
    </row>
    <row r="1382" spans="1:9">
      <c r="A1382" s="412">
        <v>1381</v>
      </c>
      <c r="B1382" s="413" t="s">
        <v>442</v>
      </c>
      <c r="C1382" s="413" t="s">
        <v>3935</v>
      </c>
      <c r="D1382" s="413" t="s">
        <v>4955</v>
      </c>
      <c r="F1382" s="412" t="s">
        <v>3936</v>
      </c>
      <c r="G1382" s="412" t="s">
        <v>3937</v>
      </c>
      <c r="H1382" s="412">
        <v>34670</v>
      </c>
      <c r="I1382" s="413" t="s">
        <v>464</v>
      </c>
    </row>
    <row r="1383" spans="1:9">
      <c r="A1383" s="412">
        <v>1382</v>
      </c>
      <c r="B1383" s="413" t="s">
        <v>442</v>
      </c>
      <c r="C1383" s="413" t="s">
        <v>3938</v>
      </c>
      <c r="D1383" s="413" t="s">
        <v>4956</v>
      </c>
      <c r="F1383" s="412" t="s">
        <v>3939</v>
      </c>
      <c r="G1383" s="412" t="s">
        <v>3940</v>
      </c>
      <c r="H1383" s="412">
        <v>30250</v>
      </c>
      <c r="I1383" s="413" t="s">
        <v>2167</v>
      </c>
    </row>
    <row r="1384" spans="1:9">
      <c r="A1384" s="412">
        <v>1383</v>
      </c>
      <c r="B1384" s="413" t="s">
        <v>442</v>
      </c>
      <c r="C1384" s="413" t="s">
        <v>3941</v>
      </c>
      <c r="G1384" s="412" t="s">
        <v>3942</v>
      </c>
      <c r="H1384" s="412">
        <v>34130</v>
      </c>
      <c r="I1384" s="413" t="s">
        <v>520</v>
      </c>
    </row>
    <row r="1385" spans="1:9">
      <c r="A1385" s="412">
        <v>1384</v>
      </c>
      <c r="B1385" s="413" t="s">
        <v>442</v>
      </c>
      <c r="C1385" s="413" t="s">
        <v>3943</v>
      </c>
      <c r="D1385" s="413" t="s">
        <v>4957</v>
      </c>
    </row>
    <row r="1386" spans="1:9">
      <c r="A1386" s="412">
        <v>1385</v>
      </c>
      <c r="B1386" s="413" t="s">
        <v>444</v>
      </c>
      <c r="C1386" s="413" t="s">
        <v>3944</v>
      </c>
      <c r="D1386" s="413" t="s">
        <v>4958</v>
      </c>
      <c r="G1386" s="412" t="s">
        <v>3945</v>
      </c>
      <c r="H1386" s="412">
        <v>34670</v>
      </c>
      <c r="I1386" s="413" t="s">
        <v>467</v>
      </c>
    </row>
    <row r="1387" spans="1:9">
      <c r="A1387" s="412">
        <v>1386</v>
      </c>
      <c r="B1387" s="413" t="s">
        <v>444</v>
      </c>
      <c r="C1387" s="413" t="s">
        <v>3946</v>
      </c>
      <c r="F1387" s="412" t="s">
        <v>3947</v>
      </c>
      <c r="G1387" s="412" t="s">
        <v>3948</v>
      </c>
      <c r="H1387" s="412">
        <v>34160</v>
      </c>
      <c r="I1387" s="413" t="s">
        <v>986</v>
      </c>
    </row>
    <row r="1388" spans="1:9">
      <c r="A1388" s="412">
        <v>1387</v>
      </c>
      <c r="B1388" s="413" t="s">
        <v>442</v>
      </c>
      <c r="C1388" s="413" t="s">
        <v>3946</v>
      </c>
      <c r="D1388" s="413" t="s">
        <v>4959</v>
      </c>
      <c r="F1388" s="412" t="s">
        <v>3949</v>
      </c>
      <c r="G1388" s="412" t="s">
        <v>3950</v>
      </c>
      <c r="H1388" s="412">
        <v>34380</v>
      </c>
      <c r="I1388" s="413" t="s">
        <v>2388</v>
      </c>
    </row>
    <row r="1389" spans="1:9">
      <c r="A1389" s="412">
        <v>1388</v>
      </c>
      <c r="B1389" s="413" t="s">
        <v>442</v>
      </c>
      <c r="C1389" s="413" t="s">
        <v>3951</v>
      </c>
      <c r="D1389" s="413" t="s">
        <v>3952</v>
      </c>
      <c r="E1389" s="413" t="s">
        <v>4960</v>
      </c>
      <c r="F1389" s="412" t="s">
        <v>3953</v>
      </c>
      <c r="G1389" s="412" t="s">
        <v>3954</v>
      </c>
      <c r="H1389" s="412">
        <v>34130</v>
      </c>
      <c r="I1389" s="413" t="s">
        <v>476</v>
      </c>
    </row>
    <row r="1390" spans="1:9">
      <c r="A1390" s="412">
        <v>1389</v>
      </c>
      <c r="B1390" s="413" t="s">
        <v>442</v>
      </c>
      <c r="C1390" s="413" t="s">
        <v>3955</v>
      </c>
      <c r="D1390" s="413" t="s">
        <v>4961</v>
      </c>
      <c r="G1390" s="412" t="s">
        <v>3956</v>
      </c>
      <c r="H1390" s="412">
        <v>34400</v>
      </c>
      <c r="I1390" s="413" t="s">
        <v>495</v>
      </c>
    </row>
    <row r="1391" spans="1:9">
      <c r="A1391" s="412">
        <v>1390</v>
      </c>
      <c r="B1391" s="413" t="s">
        <v>442</v>
      </c>
      <c r="C1391" s="413" t="s">
        <v>3957</v>
      </c>
      <c r="D1391" s="413" t="s">
        <v>3958</v>
      </c>
      <c r="G1391" s="412" t="s">
        <v>3959</v>
      </c>
      <c r="H1391" s="412">
        <v>34160</v>
      </c>
      <c r="I1391" s="413" t="s">
        <v>986</v>
      </c>
    </row>
    <row r="1392" spans="1:9">
      <c r="A1392" s="412">
        <v>1391</v>
      </c>
      <c r="B1392" s="413" t="s">
        <v>442</v>
      </c>
      <c r="C1392" s="413" t="s">
        <v>3960</v>
      </c>
      <c r="D1392" s="413" t="s">
        <v>3961</v>
      </c>
      <c r="G1392" s="412" t="s">
        <v>3962</v>
      </c>
      <c r="H1392" s="412">
        <v>34130</v>
      </c>
      <c r="I1392" s="413" t="s">
        <v>451</v>
      </c>
    </row>
    <row r="1393" spans="1:9">
      <c r="A1393" s="412">
        <v>1392</v>
      </c>
      <c r="B1393" s="413" t="s">
        <v>442</v>
      </c>
      <c r="C1393" s="413" t="s">
        <v>3963</v>
      </c>
      <c r="D1393" s="413" t="s">
        <v>4962</v>
      </c>
      <c r="F1393" s="412" t="s">
        <v>3964</v>
      </c>
      <c r="G1393" s="412" t="s">
        <v>3965</v>
      </c>
      <c r="H1393" s="412">
        <v>34130</v>
      </c>
      <c r="I1393" s="413" t="s">
        <v>520</v>
      </c>
    </row>
    <row r="1394" spans="1:9">
      <c r="A1394" s="412">
        <v>1393</v>
      </c>
      <c r="B1394" s="413" t="s">
        <v>442</v>
      </c>
      <c r="C1394" s="413" t="s">
        <v>3966</v>
      </c>
      <c r="D1394" s="413" t="s">
        <v>3967</v>
      </c>
      <c r="F1394" s="412" t="s">
        <v>3968</v>
      </c>
      <c r="G1394" s="412" t="s">
        <v>3969</v>
      </c>
      <c r="H1394" s="412">
        <v>34130</v>
      </c>
      <c r="I1394" s="413" t="s">
        <v>520</v>
      </c>
    </row>
    <row r="1395" spans="1:9">
      <c r="A1395" s="412">
        <v>1394</v>
      </c>
      <c r="B1395" s="413" t="s">
        <v>442</v>
      </c>
      <c r="C1395" s="413" t="s">
        <v>3970</v>
      </c>
      <c r="D1395" s="413" t="s">
        <v>3971</v>
      </c>
      <c r="E1395" s="413" t="s">
        <v>3972</v>
      </c>
      <c r="G1395" s="412" t="s">
        <v>3973</v>
      </c>
      <c r="H1395" s="412">
        <v>34570</v>
      </c>
      <c r="I1395" s="413" t="s">
        <v>1468</v>
      </c>
    </row>
    <row r="1396" spans="1:9">
      <c r="A1396" s="412">
        <v>1395</v>
      </c>
      <c r="B1396" s="413" t="s">
        <v>442</v>
      </c>
      <c r="C1396" s="413" t="s">
        <v>3974</v>
      </c>
      <c r="D1396" s="413" t="s">
        <v>4963</v>
      </c>
      <c r="E1396" s="413" t="s">
        <v>4964</v>
      </c>
    </row>
    <row r="1397" spans="1:9">
      <c r="A1397" s="412">
        <v>1396</v>
      </c>
      <c r="B1397" s="413" t="s">
        <v>442</v>
      </c>
      <c r="C1397" s="413" t="s">
        <v>3975</v>
      </c>
      <c r="D1397" s="413" t="s">
        <v>3976</v>
      </c>
      <c r="G1397" s="412" t="s">
        <v>3977</v>
      </c>
      <c r="H1397" s="412">
        <v>34670</v>
      </c>
      <c r="I1397" s="413" t="s">
        <v>639</v>
      </c>
    </row>
    <row r="1398" spans="1:9">
      <c r="A1398" s="412">
        <v>1397</v>
      </c>
      <c r="B1398" s="413" t="s">
        <v>442</v>
      </c>
      <c r="C1398" s="413" t="s">
        <v>3978</v>
      </c>
      <c r="D1398" s="413" t="s">
        <v>4965</v>
      </c>
      <c r="G1398" s="412" t="s">
        <v>3979</v>
      </c>
      <c r="H1398" s="412">
        <v>34670</v>
      </c>
      <c r="I1398" s="413" t="s">
        <v>467</v>
      </c>
    </row>
    <row r="1399" spans="1:9">
      <c r="A1399" s="412">
        <v>1398</v>
      </c>
      <c r="B1399" s="413" t="s">
        <v>442</v>
      </c>
      <c r="C1399" s="413" t="s">
        <v>3980</v>
      </c>
      <c r="E1399" s="413" t="s">
        <v>3981</v>
      </c>
      <c r="F1399" s="412" t="s">
        <v>3982</v>
      </c>
      <c r="G1399" s="412" t="s">
        <v>3983</v>
      </c>
      <c r="H1399" s="412">
        <v>34130</v>
      </c>
      <c r="I1399" s="413" t="s">
        <v>451</v>
      </c>
    </row>
    <row r="1400" spans="1:9">
      <c r="A1400" s="412">
        <v>1399</v>
      </c>
      <c r="B1400" s="413" t="s">
        <v>442</v>
      </c>
      <c r="C1400" s="413" t="s">
        <v>3984</v>
      </c>
      <c r="D1400" s="413" t="s">
        <v>4966</v>
      </c>
    </row>
    <row r="1401" spans="1:9">
      <c r="A1401" s="412">
        <v>1400</v>
      </c>
      <c r="B1401" s="413" t="s">
        <v>442</v>
      </c>
      <c r="C1401" s="413" t="s">
        <v>3985</v>
      </c>
      <c r="D1401" s="413" t="s">
        <v>4967</v>
      </c>
      <c r="E1401" s="413" t="s">
        <v>3986</v>
      </c>
      <c r="F1401" s="412" t="s">
        <v>3987</v>
      </c>
      <c r="G1401" s="412" t="s">
        <v>3988</v>
      </c>
      <c r="H1401" s="412">
        <v>34670</v>
      </c>
      <c r="I1401" s="413" t="s">
        <v>464</v>
      </c>
    </row>
    <row r="1402" spans="1:9">
      <c r="A1402" s="412">
        <v>1401</v>
      </c>
      <c r="B1402" s="413" t="s">
        <v>442</v>
      </c>
      <c r="C1402" s="413" t="s">
        <v>3989</v>
      </c>
      <c r="D1402" s="413" t="s">
        <v>4968</v>
      </c>
      <c r="E1402" s="413" t="s">
        <v>3990</v>
      </c>
      <c r="F1402" s="412" t="s">
        <v>3991</v>
      </c>
      <c r="G1402" s="412" t="s">
        <v>3992</v>
      </c>
      <c r="H1402" s="412">
        <v>34670</v>
      </c>
      <c r="I1402" s="413" t="s">
        <v>464</v>
      </c>
    </row>
    <row r="1403" spans="1:9">
      <c r="A1403" s="412">
        <v>1402</v>
      </c>
      <c r="B1403" s="413" t="s">
        <v>442</v>
      </c>
      <c r="C1403" s="413" t="s">
        <v>3993</v>
      </c>
      <c r="D1403" s="413" t="s">
        <v>4969</v>
      </c>
      <c r="F1403" s="412" t="s">
        <v>3994</v>
      </c>
      <c r="G1403" s="412" t="s">
        <v>3995</v>
      </c>
      <c r="H1403" s="412">
        <v>30670</v>
      </c>
      <c r="I1403" s="413" t="s">
        <v>2959</v>
      </c>
    </row>
    <row r="1404" spans="1:9">
      <c r="A1404" s="412">
        <v>1403</v>
      </c>
      <c r="B1404" s="413" t="s">
        <v>442</v>
      </c>
      <c r="C1404" s="413" t="s">
        <v>3993</v>
      </c>
      <c r="D1404" s="413" t="s">
        <v>4970</v>
      </c>
      <c r="G1404" s="412" t="s">
        <v>3996</v>
      </c>
      <c r="H1404" s="412">
        <v>34670</v>
      </c>
      <c r="I1404" s="413" t="s">
        <v>464</v>
      </c>
    </row>
    <row r="1405" spans="1:9">
      <c r="A1405" s="412">
        <v>1404</v>
      </c>
      <c r="B1405" s="413" t="s">
        <v>442</v>
      </c>
      <c r="C1405" s="413" t="s">
        <v>3997</v>
      </c>
      <c r="D1405" s="413" t="s">
        <v>4971</v>
      </c>
      <c r="E1405" s="413" t="s">
        <v>3998</v>
      </c>
      <c r="F1405" s="412" t="s">
        <v>3999</v>
      </c>
      <c r="G1405" s="412" t="s">
        <v>4000</v>
      </c>
      <c r="H1405" s="412">
        <v>34110</v>
      </c>
      <c r="I1405" s="413" t="s">
        <v>461</v>
      </c>
    </row>
    <row r="1406" spans="1:9">
      <c r="A1406" s="412">
        <v>1405</v>
      </c>
      <c r="B1406" s="413" t="s">
        <v>442</v>
      </c>
      <c r="C1406" s="413" t="s">
        <v>4001</v>
      </c>
      <c r="D1406" s="413" t="s">
        <v>4002</v>
      </c>
    </row>
    <row r="1407" spans="1:9">
      <c r="A1407" s="412">
        <v>1406</v>
      </c>
      <c r="B1407" s="413" t="s">
        <v>442</v>
      </c>
      <c r="C1407" s="413" t="s">
        <v>4003</v>
      </c>
      <c r="D1407" s="413" t="s">
        <v>4651</v>
      </c>
      <c r="G1407" s="412" t="s">
        <v>4004</v>
      </c>
      <c r="H1407" s="412">
        <v>34270</v>
      </c>
      <c r="I1407" s="413" t="s">
        <v>3309</v>
      </c>
    </row>
    <row r="1408" spans="1:9">
      <c r="A1408" s="412">
        <v>1407</v>
      </c>
      <c r="B1408" s="413" t="s">
        <v>444</v>
      </c>
      <c r="C1408" s="413" t="s">
        <v>4005</v>
      </c>
      <c r="F1408" s="412" t="s">
        <v>4006</v>
      </c>
      <c r="G1408" s="412" t="s">
        <v>4007</v>
      </c>
      <c r="H1408" s="412">
        <v>34990</v>
      </c>
      <c r="I1408" s="413" t="s">
        <v>994</v>
      </c>
    </row>
    <row r="1409" spans="1:9">
      <c r="A1409" s="412">
        <v>1408</v>
      </c>
      <c r="B1409" s="413" t="s">
        <v>444</v>
      </c>
      <c r="C1409" s="413" t="s">
        <v>4008</v>
      </c>
      <c r="D1409" s="413" t="s">
        <v>4972</v>
      </c>
      <c r="H1409" s="412">
        <v>34990</v>
      </c>
      <c r="I1409" s="413" t="s">
        <v>994</v>
      </c>
    </row>
    <row r="1410" spans="1:9">
      <c r="A1410" s="412">
        <v>1409</v>
      </c>
      <c r="B1410" s="413" t="s">
        <v>442</v>
      </c>
      <c r="C1410" s="413" t="s">
        <v>4009</v>
      </c>
      <c r="D1410" s="413" t="s">
        <v>4973</v>
      </c>
      <c r="G1410" s="412" t="s">
        <v>4010</v>
      </c>
      <c r="H1410" s="412">
        <v>34670</v>
      </c>
      <c r="I1410" s="413" t="s">
        <v>467</v>
      </c>
    </row>
    <row r="1411" spans="1:9">
      <c r="A1411" s="412">
        <v>1410</v>
      </c>
      <c r="B1411" s="413" t="s">
        <v>444</v>
      </c>
      <c r="C1411" s="413" t="s">
        <v>4011</v>
      </c>
      <c r="D1411" s="413" t="s">
        <v>4974</v>
      </c>
      <c r="E1411" s="413" t="s">
        <v>4975</v>
      </c>
      <c r="F1411" s="412" t="s">
        <v>4012</v>
      </c>
      <c r="G1411" s="412" t="s">
        <v>4013</v>
      </c>
      <c r="H1411" s="412">
        <v>34700</v>
      </c>
      <c r="I1411" s="413" t="s">
        <v>4014</v>
      </c>
    </row>
    <row r="1412" spans="1:9">
      <c r="A1412" s="412">
        <v>1411</v>
      </c>
      <c r="B1412" s="413" t="s">
        <v>442</v>
      </c>
      <c r="C1412" s="413" t="s">
        <v>4015</v>
      </c>
      <c r="D1412" s="413" t="s">
        <v>4976</v>
      </c>
      <c r="G1412" s="412" t="s">
        <v>4016</v>
      </c>
      <c r="H1412" s="412">
        <v>34160</v>
      </c>
      <c r="I1412" s="413" t="s">
        <v>925</v>
      </c>
    </row>
    <row r="1413" spans="1:9">
      <c r="A1413" s="412">
        <v>1412</v>
      </c>
      <c r="B1413" s="413" t="s">
        <v>444</v>
      </c>
      <c r="C1413" s="413" t="s">
        <v>4017</v>
      </c>
      <c r="G1413" s="412" t="s">
        <v>3847</v>
      </c>
      <c r="H1413" s="412">
        <v>34670</v>
      </c>
      <c r="I1413" s="413" t="s">
        <v>467</v>
      </c>
    </row>
    <row r="1414" spans="1:9">
      <c r="A1414" s="412">
        <v>1413</v>
      </c>
      <c r="B1414" s="413" t="s">
        <v>444</v>
      </c>
      <c r="C1414" s="413" t="s">
        <v>4018</v>
      </c>
      <c r="D1414" s="413" t="s">
        <v>4977</v>
      </c>
      <c r="F1414" s="412" t="s">
        <v>4019</v>
      </c>
    </row>
    <row r="1415" spans="1:9">
      <c r="A1415" s="412">
        <v>1414</v>
      </c>
      <c r="B1415" s="413" t="s">
        <v>442</v>
      </c>
      <c r="C1415" s="413" t="s">
        <v>4020</v>
      </c>
      <c r="G1415" s="412" t="s">
        <v>4021</v>
      </c>
      <c r="H1415" s="412">
        <v>34670</v>
      </c>
      <c r="I1415" s="413" t="s">
        <v>467</v>
      </c>
    </row>
    <row r="1416" spans="1:9">
      <c r="A1416" s="412">
        <v>1415</v>
      </c>
      <c r="B1416" s="413" t="s">
        <v>442</v>
      </c>
      <c r="C1416" s="413" t="s">
        <v>4022</v>
      </c>
      <c r="G1416" s="412" t="s">
        <v>4023</v>
      </c>
      <c r="H1416" s="412">
        <v>30830</v>
      </c>
      <c r="I1416" s="413" t="s">
        <v>1286</v>
      </c>
    </row>
    <row r="1417" spans="1:9">
      <c r="A1417" s="412">
        <v>1416</v>
      </c>
      <c r="B1417" s="413" t="s">
        <v>442</v>
      </c>
      <c r="C1417" s="413" t="s">
        <v>4024</v>
      </c>
      <c r="E1417" s="413" t="s">
        <v>1470</v>
      </c>
      <c r="F1417" s="412" t="s">
        <v>1471</v>
      </c>
      <c r="G1417" s="412" t="s">
        <v>1472</v>
      </c>
      <c r="H1417" s="412">
        <v>34670</v>
      </c>
      <c r="I1417" s="413" t="s">
        <v>467</v>
      </c>
    </row>
    <row r="1418" spans="1:9">
      <c r="A1418" s="412">
        <v>1417</v>
      </c>
      <c r="B1418" s="413" t="s">
        <v>444</v>
      </c>
      <c r="C1418" s="413" t="s">
        <v>4025</v>
      </c>
      <c r="D1418" s="413" t="s">
        <v>4977</v>
      </c>
    </row>
    <row r="1419" spans="1:9">
      <c r="A1419" s="412">
        <v>1418</v>
      </c>
      <c r="B1419" s="413" t="s">
        <v>442</v>
      </c>
      <c r="C1419" s="413" t="s">
        <v>4026</v>
      </c>
      <c r="E1419" s="413" t="s">
        <v>4027</v>
      </c>
      <c r="G1419" s="412" t="s">
        <v>4028</v>
      </c>
      <c r="H1419" s="412">
        <v>34980</v>
      </c>
      <c r="I1419" s="413" t="s">
        <v>733</v>
      </c>
    </row>
    <row r="1420" spans="1:9">
      <c r="A1420" s="412">
        <v>1419</v>
      </c>
      <c r="B1420" s="413" t="s">
        <v>442</v>
      </c>
      <c r="C1420" s="413" t="s">
        <v>4029</v>
      </c>
      <c r="G1420" s="412" t="s">
        <v>4030</v>
      </c>
      <c r="H1420" s="412">
        <v>34920</v>
      </c>
      <c r="I1420" s="413" t="s">
        <v>501</v>
      </c>
    </row>
    <row r="1421" spans="1:9">
      <c r="A1421" s="412">
        <v>1420</v>
      </c>
      <c r="B1421" s="413" t="s">
        <v>442</v>
      </c>
      <c r="C1421" s="413" t="s">
        <v>4031</v>
      </c>
      <c r="G1421" s="412" t="s">
        <v>4021</v>
      </c>
      <c r="H1421" s="412">
        <v>34670</v>
      </c>
      <c r="I1421" s="413" t="s">
        <v>467</v>
      </c>
    </row>
    <row r="1422" spans="1:9">
      <c r="A1422" s="412">
        <v>1421</v>
      </c>
      <c r="B1422" s="413" t="s">
        <v>442</v>
      </c>
      <c r="C1422" s="413" t="s">
        <v>4032</v>
      </c>
      <c r="E1422" s="413" t="s">
        <v>4978</v>
      </c>
      <c r="F1422" s="412" t="s">
        <v>4033</v>
      </c>
      <c r="G1422" s="412" t="s">
        <v>4034</v>
      </c>
      <c r="H1422" s="412">
        <v>34970</v>
      </c>
      <c r="I1422" s="413" t="s">
        <v>530</v>
      </c>
    </row>
    <row r="1423" spans="1:9">
      <c r="A1423" s="412">
        <v>1422</v>
      </c>
      <c r="B1423" s="413" t="s">
        <v>442</v>
      </c>
      <c r="C1423" s="413" t="s">
        <v>4035</v>
      </c>
      <c r="D1423" s="413" t="s">
        <v>4968</v>
      </c>
      <c r="H1423" s="412">
        <v>34670</v>
      </c>
      <c r="I1423" s="413" t="s">
        <v>464</v>
      </c>
    </row>
    <row r="1424" spans="1:9">
      <c r="A1424" s="412">
        <v>1423</v>
      </c>
      <c r="B1424" s="413" t="s">
        <v>442</v>
      </c>
      <c r="C1424" s="413" t="s">
        <v>4036</v>
      </c>
      <c r="D1424" s="413" t="s">
        <v>4037</v>
      </c>
      <c r="G1424" s="412" t="s">
        <v>4038</v>
      </c>
      <c r="H1424" s="412">
        <v>34400</v>
      </c>
      <c r="I1424" s="413" t="s">
        <v>546</v>
      </c>
    </row>
    <row r="1425" spans="1:9">
      <c r="A1425" s="412">
        <v>1424</v>
      </c>
      <c r="B1425" s="413" t="s">
        <v>444</v>
      </c>
      <c r="C1425" s="413" t="s">
        <v>4039</v>
      </c>
      <c r="E1425" s="413" t="s">
        <v>4979</v>
      </c>
      <c r="F1425" s="412" t="s">
        <v>4040</v>
      </c>
      <c r="G1425" s="412" t="s">
        <v>4041</v>
      </c>
      <c r="H1425" s="412">
        <v>34820</v>
      </c>
      <c r="I1425" s="413" t="s">
        <v>1154</v>
      </c>
    </row>
    <row r="1426" spans="1:9">
      <c r="A1426" s="412">
        <v>1425</v>
      </c>
      <c r="B1426" s="413" t="s">
        <v>442</v>
      </c>
      <c r="C1426" s="413" t="s">
        <v>4042</v>
      </c>
      <c r="D1426" s="413" t="s">
        <v>4980</v>
      </c>
      <c r="G1426" s="412" t="s">
        <v>4043</v>
      </c>
      <c r="H1426" s="412">
        <v>34830</v>
      </c>
      <c r="I1426" s="413" t="s">
        <v>624</v>
      </c>
    </row>
    <row r="1427" spans="1:9">
      <c r="A1427" s="412">
        <v>1426</v>
      </c>
      <c r="B1427" s="413" t="s">
        <v>444</v>
      </c>
      <c r="C1427" s="413" t="s">
        <v>4044</v>
      </c>
      <c r="D1427" s="413" t="s">
        <v>4981</v>
      </c>
      <c r="G1427" s="412" t="s">
        <v>4045</v>
      </c>
      <c r="H1427" s="412">
        <v>34190</v>
      </c>
      <c r="I1427" s="413" t="s">
        <v>4046</v>
      </c>
    </row>
    <row r="1428" spans="1:9">
      <c r="A1428" s="412">
        <v>1427</v>
      </c>
      <c r="B1428" s="413" t="s">
        <v>442</v>
      </c>
      <c r="C1428" s="413" t="s">
        <v>4047</v>
      </c>
      <c r="D1428" s="413" t="s">
        <v>4982</v>
      </c>
      <c r="G1428" s="412" t="s">
        <v>4048</v>
      </c>
      <c r="H1428" s="412">
        <v>34730</v>
      </c>
    </row>
    <row r="1429" spans="1:9">
      <c r="A1429" s="412">
        <v>1428</v>
      </c>
      <c r="B1429" s="413" t="s">
        <v>442</v>
      </c>
      <c r="C1429" s="413" t="s">
        <v>4049</v>
      </c>
      <c r="D1429" s="413" t="s">
        <v>4982</v>
      </c>
      <c r="F1429" s="412" t="s">
        <v>4050</v>
      </c>
      <c r="G1429" s="412" t="s">
        <v>4051</v>
      </c>
      <c r="H1429" s="412">
        <v>34750</v>
      </c>
      <c r="I1429" s="413" t="s">
        <v>764</v>
      </c>
    </row>
    <row r="1430" spans="1:9">
      <c r="A1430" s="412">
        <v>1429</v>
      </c>
      <c r="B1430" s="413" t="s">
        <v>444</v>
      </c>
      <c r="C1430" s="413" t="s">
        <v>4052</v>
      </c>
      <c r="D1430" s="413" t="s">
        <v>4983</v>
      </c>
      <c r="G1430" s="412" t="s">
        <v>4053</v>
      </c>
      <c r="I1430" s="413" t="s">
        <v>821</v>
      </c>
    </row>
    <row r="1431" spans="1:9">
      <c r="A1431" s="412">
        <v>1430</v>
      </c>
      <c r="B1431" s="413" t="s">
        <v>442</v>
      </c>
      <c r="C1431" s="413" t="s">
        <v>4054</v>
      </c>
      <c r="E1431" s="413" t="s">
        <v>2077</v>
      </c>
      <c r="H1431" s="412">
        <v>34670</v>
      </c>
      <c r="I1431" s="413" t="s">
        <v>467</v>
      </c>
    </row>
    <row r="1432" spans="1:9">
      <c r="A1432" s="412">
        <v>1431</v>
      </c>
      <c r="B1432" s="413" t="s">
        <v>442</v>
      </c>
      <c r="C1432" s="413" t="s">
        <v>4055</v>
      </c>
      <c r="D1432" s="413" t="s">
        <v>4984</v>
      </c>
      <c r="G1432" s="412" t="s">
        <v>4056</v>
      </c>
      <c r="H1432" s="412">
        <v>34670</v>
      </c>
      <c r="I1432" s="413" t="s">
        <v>464</v>
      </c>
    </row>
    <row r="1433" spans="1:9">
      <c r="A1433" s="412">
        <v>1432</v>
      </c>
      <c r="B1433" s="413" t="s">
        <v>442</v>
      </c>
      <c r="C1433" s="413" t="s">
        <v>4057</v>
      </c>
      <c r="D1433" s="413" t="s">
        <v>4985</v>
      </c>
      <c r="F1433" s="412" t="s">
        <v>4058</v>
      </c>
      <c r="G1433" s="412" t="s">
        <v>4059</v>
      </c>
      <c r="H1433" s="412">
        <v>30240</v>
      </c>
      <c r="I1433" s="413" t="s">
        <v>1694</v>
      </c>
    </row>
    <row r="1434" spans="1:9">
      <c r="A1434" s="412">
        <v>1433</v>
      </c>
      <c r="B1434" s="413" t="s">
        <v>442</v>
      </c>
      <c r="C1434" s="413" t="s">
        <v>4060</v>
      </c>
      <c r="D1434" s="413" t="s">
        <v>4986</v>
      </c>
      <c r="F1434" s="412" t="s">
        <v>4061</v>
      </c>
      <c r="G1434" s="412" t="s">
        <v>4062</v>
      </c>
      <c r="H1434" s="412">
        <v>34130</v>
      </c>
      <c r="I1434" s="413" t="s">
        <v>520</v>
      </c>
    </row>
    <row r="1435" spans="1:9">
      <c r="A1435" s="412">
        <v>1434</v>
      </c>
      <c r="B1435" s="413" t="s">
        <v>442</v>
      </c>
      <c r="C1435" s="413" t="s">
        <v>4063</v>
      </c>
      <c r="D1435" s="413" t="s">
        <v>4064</v>
      </c>
      <c r="G1435" s="412" t="s">
        <v>4065</v>
      </c>
      <c r="H1435" s="412">
        <v>30250</v>
      </c>
      <c r="I1435" s="413" t="s">
        <v>2167</v>
      </c>
    </row>
    <row r="1436" spans="1:9">
      <c r="A1436" s="412">
        <v>1435</v>
      </c>
      <c r="B1436" s="413" t="s">
        <v>442</v>
      </c>
      <c r="C1436" s="413" t="s">
        <v>4066</v>
      </c>
      <c r="D1436" s="413" t="s">
        <v>4067</v>
      </c>
      <c r="F1436" s="412" t="s">
        <v>4068</v>
      </c>
      <c r="G1436" s="412" t="s">
        <v>4069</v>
      </c>
      <c r="H1436" s="412">
        <v>34670</v>
      </c>
      <c r="I1436" s="413" t="s">
        <v>467</v>
      </c>
    </row>
    <row r="1437" spans="1:9">
      <c r="A1437" s="412">
        <v>1436</v>
      </c>
      <c r="B1437" s="413" t="s">
        <v>442</v>
      </c>
      <c r="C1437" s="413" t="s">
        <v>4070</v>
      </c>
      <c r="D1437" s="413" t="s">
        <v>4071</v>
      </c>
      <c r="F1437" s="412" t="s">
        <v>4072</v>
      </c>
      <c r="G1437" s="412" t="s">
        <v>4073</v>
      </c>
      <c r="H1437" s="412">
        <v>34140</v>
      </c>
      <c r="I1437" s="413" t="s">
        <v>4074</v>
      </c>
    </row>
    <row r="1438" spans="1:9">
      <c r="A1438" s="412">
        <v>1437</v>
      </c>
      <c r="B1438" s="413" t="s">
        <v>442</v>
      </c>
      <c r="C1438" s="413" t="s">
        <v>4075</v>
      </c>
      <c r="D1438" s="413" t="s">
        <v>4987</v>
      </c>
      <c r="G1438" s="412" t="s">
        <v>4076</v>
      </c>
      <c r="H1438" s="412">
        <v>34670</v>
      </c>
      <c r="I1438" s="413" t="s">
        <v>467</v>
      </c>
    </row>
    <row r="1439" spans="1:9">
      <c r="A1439" s="412">
        <v>1438</v>
      </c>
      <c r="B1439" s="413" t="s">
        <v>442</v>
      </c>
      <c r="C1439" s="413" t="s">
        <v>4077</v>
      </c>
      <c r="G1439" s="412" t="s">
        <v>4078</v>
      </c>
      <c r="H1439" s="412">
        <v>34160</v>
      </c>
      <c r="I1439" s="413" t="s">
        <v>925</v>
      </c>
    </row>
    <row r="1440" spans="1:9">
      <c r="A1440" s="412">
        <v>1439</v>
      </c>
      <c r="B1440" s="413" t="s">
        <v>442</v>
      </c>
      <c r="C1440" s="413" t="s">
        <v>4079</v>
      </c>
      <c r="D1440" s="413" t="s">
        <v>4988</v>
      </c>
      <c r="G1440" s="412" t="s">
        <v>4080</v>
      </c>
      <c r="H1440" s="412">
        <v>45630</v>
      </c>
      <c r="I1440" s="413" t="s">
        <v>482</v>
      </c>
    </row>
    <row r="1441" spans="1:9">
      <c r="A1441" s="412">
        <v>1440</v>
      </c>
      <c r="C1441" s="413" t="s">
        <v>4081</v>
      </c>
      <c r="D1441" s="413" t="s">
        <v>4989</v>
      </c>
    </row>
    <row r="1442" spans="1:9">
      <c r="A1442" s="412">
        <v>1441</v>
      </c>
      <c r="B1442" s="413" t="s">
        <v>442</v>
      </c>
      <c r="C1442" s="413" t="s">
        <v>4082</v>
      </c>
      <c r="D1442" s="413" t="s">
        <v>4990</v>
      </c>
    </row>
    <row r="1443" spans="1:9">
      <c r="A1443" s="412">
        <v>1442</v>
      </c>
      <c r="B1443" s="413" t="s">
        <v>444</v>
      </c>
      <c r="C1443" s="413" t="s">
        <v>4083</v>
      </c>
      <c r="D1443" s="413" t="s">
        <v>4084</v>
      </c>
      <c r="E1443" s="413" t="s">
        <v>4991</v>
      </c>
      <c r="F1443" s="412" t="s">
        <v>4085</v>
      </c>
      <c r="G1443" s="412" t="s">
        <v>4086</v>
      </c>
      <c r="H1443" s="412">
        <v>34670</v>
      </c>
      <c r="I1443" s="413" t="s">
        <v>467</v>
      </c>
    </row>
    <row r="1444" spans="1:9">
      <c r="A1444" s="412">
        <v>1443</v>
      </c>
      <c r="B1444" s="413" t="s">
        <v>442</v>
      </c>
      <c r="C1444" s="413" t="s">
        <v>4087</v>
      </c>
      <c r="D1444" s="413" t="s">
        <v>4992</v>
      </c>
    </row>
    <row r="1445" spans="1:9">
      <c r="A1445" s="412">
        <v>1444</v>
      </c>
      <c r="B1445" s="413" t="s">
        <v>442</v>
      </c>
      <c r="C1445" s="413" t="s">
        <v>4088</v>
      </c>
      <c r="D1445" s="413" t="s">
        <v>4993</v>
      </c>
    </row>
    <row r="1446" spans="1:9">
      <c r="A1446" s="412">
        <v>1445</v>
      </c>
      <c r="B1446" s="413" t="s">
        <v>442</v>
      </c>
      <c r="C1446" s="413" t="s">
        <v>4089</v>
      </c>
      <c r="G1446" s="412" t="s">
        <v>4090</v>
      </c>
      <c r="H1446" s="412">
        <v>34130</v>
      </c>
      <c r="I1446" s="413" t="s">
        <v>451</v>
      </c>
    </row>
    <row r="1447" spans="1:9">
      <c r="A1447" s="412">
        <v>1446</v>
      </c>
      <c r="B1447" s="413" t="s">
        <v>442</v>
      </c>
      <c r="C1447" s="413" t="s">
        <v>4091</v>
      </c>
      <c r="D1447" s="413" t="s">
        <v>4092</v>
      </c>
      <c r="G1447" s="412" t="s">
        <v>4093</v>
      </c>
      <c r="H1447" s="412">
        <v>34130</v>
      </c>
      <c r="I1447" s="413" t="s">
        <v>451</v>
      </c>
    </row>
    <row r="1448" spans="1:9">
      <c r="A1448" s="412">
        <v>1447</v>
      </c>
      <c r="B1448" s="413" t="s">
        <v>442</v>
      </c>
      <c r="C1448" s="413" t="s">
        <v>4094</v>
      </c>
      <c r="G1448" s="412" t="s">
        <v>4095</v>
      </c>
      <c r="H1448" s="412">
        <v>34400</v>
      </c>
      <c r="I1448" s="413" t="s">
        <v>495</v>
      </c>
    </row>
    <row r="1449" spans="1:9">
      <c r="A1449" s="412">
        <v>1448</v>
      </c>
      <c r="B1449" s="413" t="s">
        <v>442</v>
      </c>
      <c r="C1449" s="413" t="s">
        <v>4096</v>
      </c>
      <c r="D1449" s="413" t="s">
        <v>4097</v>
      </c>
      <c r="E1449" s="413" t="s">
        <v>4098</v>
      </c>
      <c r="G1449" s="412" t="s">
        <v>4099</v>
      </c>
      <c r="H1449" s="412">
        <v>34920</v>
      </c>
      <c r="I1449" s="413" t="s">
        <v>501</v>
      </c>
    </row>
    <row r="1450" spans="1:9">
      <c r="A1450" s="412">
        <v>1449</v>
      </c>
      <c r="C1450" s="413" t="s">
        <v>4100</v>
      </c>
      <c r="D1450" s="413" t="s">
        <v>4101</v>
      </c>
      <c r="E1450" s="413" t="s">
        <v>4102</v>
      </c>
      <c r="H1450" s="412">
        <v>34160</v>
      </c>
      <c r="I1450" s="413" t="s">
        <v>552</v>
      </c>
    </row>
    <row r="1451" spans="1:9">
      <c r="A1451" s="412">
        <v>1450</v>
      </c>
      <c r="B1451" s="413" t="s">
        <v>442</v>
      </c>
      <c r="C1451" s="413" t="s">
        <v>4103</v>
      </c>
      <c r="D1451" s="413" t="s">
        <v>4994</v>
      </c>
    </row>
    <row r="1452" spans="1:9">
      <c r="A1452" s="412">
        <v>1451</v>
      </c>
      <c r="B1452" s="413" t="s">
        <v>442</v>
      </c>
      <c r="C1452" s="413" t="s">
        <v>4104</v>
      </c>
      <c r="D1452" s="413" t="s">
        <v>4995</v>
      </c>
      <c r="G1452" s="412" t="s">
        <v>4105</v>
      </c>
      <c r="H1452" s="412">
        <v>34920</v>
      </c>
      <c r="I1452" s="413" t="s">
        <v>501</v>
      </c>
    </row>
    <row r="1453" spans="1:9">
      <c r="A1453" s="412">
        <v>1452</v>
      </c>
      <c r="B1453" s="413" t="s">
        <v>442</v>
      </c>
      <c r="C1453" s="413" t="s">
        <v>4106</v>
      </c>
      <c r="D1453" s="413" t="s">
        <v>4996</v>
      </c>
      <c r="G1453" s="412" t="s">
        <v>4107</v>
      </c>
      <c r="H1453" s="412">
        <v>34160</v>
      </c>
      <c r="I1453" s="413" t="s">
        <v>1157</v>
      </c>
    </row>
    <row r="1454" spans="1:9">
      <c r="A1454" s="412">
        <v>1453</v>
      </c>
      <c r="B1454" s="413" t="s">
        <v>4110</v>
      </c>
      <c r="C1454" s="413" t="s">
        <v>4111</v>
      </c>
      <c r="D1454" s="413">
        <v>678828187</v>
      </c>
      <c r="E1454" s="413">
        <v>4</v>
      </c>
      <c r="F1454" s="412" t="s">
        <v>58</v>
      </c>
      <c r="G1454" s="412" t="s">
        <v>4112</v>
      </c>
      <c r="H1454" s="412">
        <v>34670</v>
      </c>
      <c r="I1454" s="413" t="s">
        <v>4113</v>
      </c>
    </row>
    <row r="1455" spans="1:9">
      <c r="A1455" s="412">
        <v>1</v>
      </c>
      <c r="B1455" s="413" t="s">
        <v>442</v>
      </c>
      <c r="C1455" s="413" t="s">
        <v>443</v>
      </c>
      <c r="D1455" s="413">
        <v>669001631</v>
      </c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8002" r:id="rId4" name="Button 2">
              <controlPr defaultSize="0" print="0" autoFill="0" autoPict="0" macro="[0]!Feuil12.ouvrie">
                <anchor moveWithCells="1" sizeWithCells="1">
                  <from>
                    <xdr:col>9</xdr:col>
                    <xdr:colOff>152400</xdr:colOff>
                    <xdr:row>0</xdr:row>
                    <xdr:rowOff>95250</xdr:rowOff>
                  </from>
                  <to>
                    <xdr:col>11</xdr:col>
                    <xdr:colOff>542925</xdr:colOff>
                    <xdr:row>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R34"/>
  <sheetViews>
    <sheetView zoomScaleNormal="100" workbookViewId="0">
      <selection activeCell="O24" sqref="O24"/>
    </sheetView>
  </sheetViews>
  <sheetFormatPr baseColWidth="10" defaultRowHeight="15"/>
  <cols>
    <col min="1" max="1" width="2.85546875" style="101" customWidth="1"/>
    <col min="2" max="2" width="13.140625" style="101" bestFit="1" customWidth="1"/>
    <col min="3" max="7" width="13.5703125" style="101" customWidth="1"/>
    <col min="8" max="8" width="14.42578125" style="101" customWidth="1"/>
    <col min="9" max="11" width="13.5703125" style="101" customWidth="1"/>
    <col min="12" max="13" width="14.85546875" style="101" bestFit="1" customWidth="1"/>
    <col min="14" max="14" width="11.42578125" style="101"/>
    <col min="15" max="15" width="18.28515625" style="101" customWidth="1"/>
    <col min="16" max="16" width="14.5703125" style="101" customWidth="1"/>
    <col min="17" max="17" width="14.7109375" style="101" customWidth="1"/>
    <col min="18" max="18" width="14.5703125" style="101" customWidth="1"/>
    <col min="19" max="19" width="11.28515625" style="101" customWidth="1"/>
    <col min="20" max="16384" width="11.42578125" style="101"/>
  </cols>
  <sheetData>
    <row r="1" spans="1:18" ht="15.75" thickBot="1">
      <c r="A1" s="190"/>
    </row>
    <row r="2" spans="1:18" ht="15.75" customHeight="1" thickTop="1">
      <c r="C2" s="469" t="s">
        <v>61</v>
      </c>
      <c r="D2" s="470"/>
      <c r="E2" s="470"/>
      <c r="F2" s="470"/>
      <c r="G2" s="470"/>
      <c r="H2" s="470"/>
      <c r="I2" s="470"/>
      <c r="J2" s="470"/>
      <c r="K2" s="470"/>
      <c r="L2" s="470"/>
      <c r="M2" s="471"/>
      <c r="O2" s="456" t="s">
        <v>251</v>
      </c>
      <c r="P2" s="457"/>
      <c r="Q2" s="457"/>
      <c r="R2" s="458"/>
    </row>
    <row r="3" spans="1:18" ht="15.75" customHeight="1" thickBot="1">
      <c r="C3" s="472"/>
      <c r="D3" s="473"/>
      <c r="E3" s="473"/>
      <c r="F3" s="473"/>
      <c r="G3" s="473"/>
      <c r="H3" s="473"/>
      <c r="I3" s="473"/>
      <c r="J3" s="473"/>
      <c r="K3" s="473"/>
      <c r="L3" s="473"/>
      <c r="M3" s="474"/>
      <c r="O3" s="459"/>
      <c r="P3" s="460"/>
      <c r="Q3" s="460"/>
      <c r="R3" s="461"/>
    </row>
    <row r="4" spans="1:18" ht="15.75" thickTop="1">
      <c r="B4" s="449" t="s">
        <v>63</v>
      </c>
      <c r="C4" s="468" t="s">
        <v>73</v>
      </c>
      <c r="D4" s="475" t="s">
        <v>75</v>
      </c>
      <c r="E4" s="475" t="s">
        <v>76</v>
      </c>
      <c r="F4" s="475" t="s">
        <v>74</v>
      </c>
      <c r="G4" s="475" t="s">
        <v>77</v>
      </c>
      <c r="H4" s="475" t="s">
        <v>78</v>
      </c>
      <c r="I4" s="475" t="s">
        <v>79</v>
      </c>
      <c r="J4" s="475" t="s">
        <v>80</v>
      </c>
      <c r="K4" s="476"/>
      <c r="L4" s="451"/>
      <c r="M4" s="451"/>
      <c r="O4" s="451"/>
      <c r="P4" s="451"/>
      <c r="Q4" s="451"/>
      <c r="R4" s="451"/>
    </row>
    <row r="5" spans="1:18" ht="15.75" thickBot="1">
      <c r="B5" s="450"/>
      <c r="C5" s="463"/>
      <c r="D5" s="467"/>
      <c r="E5" s="467"/>
      <c r="F5" s="467"/>
      <c r="G5" s="467"/>
      <c r="H5" s="467"/>
      <c r="I5" s="467"/>
      <c r="J5" s="467"/>
      <c r="K5" s="477"/>
      <c r="L5" s="452"/>
      <c r="M5" s="452"/>
      <c r="O5" s="452"/>
      <c r="P5" s="452"/>
      <c r="Q5" s="452"/>
      <c r="R5" s="452"/>
    </row>
    <row r="6" spans="1:18" ht="9.75" customHeight="1" thickTop="1" thickBot="1">
      <c r="B6" s="103"/>
      <c r="C6" s="104" t="s">
        <v>81</v>
      </c>
      <c r="D6" s="105" t="s">
        <v>82</v>
      </c>
      <c r="E6" s="105" t="s">
        <v>108</v>
      </c>
      <c r="F6" s="105" t="s">
        <v>109</v>
      </c>
      <c r="G6" s="105" t="s">
        <v>110</v>
      </c>
      <c r="H6" s="105" t="s">
        <v>110</v>
      </c>
      <c r="I6" s="105" t="s">
        <v>111</v>
      </c>
      <c r="J6" s="105" t="s">
        <v>111</v>
      </c>
      <c r="K6" s="102"/>
      <c r="L6" s="102"/>
      <c r="M6" s="102"/>
      <c r="O6" s="102"/>
      <c r="P6" s="188"/>
      <c r="Q6" s="188"/>
      <c r="R6" s="188"/>
    </row>
    <row r="7" spans="1:18" ht="15.75" customHeight="1" thickTop="1">
      <c r="B7" s="449" t="s">
        <v>64</v>
      </c>
      <c r="C7" s="462" t="s">
        <v>128</v>
      </c>
      <c r="D7" s="466" t="s">
        <v>133</v>
      </c>
      <c r="E7" s="466" t="s">
        <v>135</v>
      </c>
      <c r="F7" s="466" t="s">
        <v>137</v>
      </c>
      <c r="G7" s="466" t="s">
        <v>138</v>
      </c>
      <c r="H7" s="464"/>
      <c r="I7" s="464"/>
      <c r="J7" s="464"/>
      <c r="K7" s="464"/>
      <c r="L7" s="464"/>
      <c r="M7" s="464"/>
      <c r="O7" s="449" t="s">
        <v>253</v>
      </c>
      <c r="R7" s="187"/>
    </row>
    <row r="8" spans="1:18" ht="15.75" customHeight="1" thickBot="1">
      <c r="B8" s="450"/>
      <c r="C8" s="463"/>
      <c r="D8" s="467"/>
      <c r="E8" s="467"/>
      <c r="F8" s="467"/>
      <c r="G8" s="467"/>
      <c r="H8" s="465"/>
      <c r="I8" s="465"/>
      <c r="J8" s="465"/>
      <c r="K8" s="465"/>
      <c r="L8" s="465"/>
      <c r="M8" s="465"/>
      <c r="O8" s="450"/>
      <c r="R8" s="187"/>
    </row>
    <row r="9" spans="1:18" ht="10.5" customHeight="1" thickTop="1" thickBot="1">
      <c r="B9" s="103"/>
      <c r="C9" s="172" t="s">
        <v>129</v>
      </c>
      <c r="D9" s="105" t="s">
        <v>134</v>
      </c>
      <c r="E9" s="105" t="s">
        <v>136</v>
      </c>
      <c r="F9" s="105" t="s">
        <v>131</v>
      </c>
      <c r="G9" s="105" t="s">
        <v>132</v>
      </c>
      <c r="H9" s="102"/>
      <c r="I9" s="102"/>
      <c r="J9" s="102"/>
      <c r="K9" s="102"/>
      <c r="L9" s="102"/>
      <c r="M9" s="102"/>
      <c r="O9" s="102"/>
      <c r="P9" s="188"/>
      <c r="Q9" s="188"/>
      <c r="R9" s="188"/>
    </row>
    <row r="10" spans="1:18" ht="16.5" customHeight="1" thickTop="1">
      <c r="B10" s="449" t="s">
        <v>65</v>
      </c>
      <c r="C10" s="462" t="s">
        <v>158</v>
      </c>
      <c r="D10" s="466" t="s">
        <v>159</v>
      </c>
      <c r="E10" s="466" t="s">
        <v>160</v>
      </c>
      <c r="F10" s="466" t="s">
        <v>161</v>
      </c>
      <c r="G10" s="466" t="s">
        <v>162</v>
      </c>
      <c r="H10" s="466" t="s">
        <v>163</v>
      </c>
      <c r="I10" s="466" t="s">
        <v>164</v>
      </c>
      <c r="J10" s="466" t="s">
        <v>165</v>
      </c>
      <c r="K10" s="464"/>
      <c r="L10" s="464"/>
      <c r="M10" s="464"/>
      <c r="O10" s="449" t="s">
        <v>252</v>
      </c>
      <c r="R10" s="187"/>
    </row>
    <row r="11" spans="1:18" ht="15.75" customHeight="1" thickBot="1">
      <c r="B11" s="450"/>
      <c r="C11" s="463"/>
      <c r="D11" s="467"/>
      <c r="E11" s="467"/>
      <c r="F11" s="467"/>
      <c r="G11" s="467"/>
      <c r="H11" s="467"/>
      <c r="I11" s="467"/>
      <c r="J11" s="467"/>
      <c r="K11" s="465"/>
      <c r="L11" s="465"/>
      <c r="M11" s="465"/>
      <c r="O11" s="450"/>
      <c r="R11" s="187"/>
    </row>
    <row r="12" spans="1:18" ht="9.75" customHeight="1" thickTop="1" thickBot="1">
      <c r="B12" s="103"/>
      <c r="C12" s="173" t="s">
        <v>81</v>
      </c>
      <c r="D12" s="174" t="s">
        <v>81</v>
      </c>
      <c r="E12" s="174" t="s">
        <v>81</v>
      </c>
      <c r="F12" s="174" t="s">
        <v>81</v>
      </c>
      <c r="G12" s="174" t="s">
        <v>81</v>
      </c>
      <c r="H12" s="174" t="s">
        <v>81</v>
      </c>
      <c r="I12" s="174" t="s">
        <v>81</v>
      </c>
      <c r="J12" s="174" t="s">
        <v>81</v>
      </c>
      <c r="K12" s="102"/>
      <c r="L12" s="102"/>
      <c r="M12" s="102"/>
      <c r="O12" s="102"/>
      <c r="P12" s="189"/>
      <c r="Q12" s="189"/>
      <c r="R12" s="189"/>
    </row>
    <row r="13" spans="1:18" ht="15.75" customHeight="1" thickTop="1">
      <c r="B13" s="449" t="s">
        <v>66</v>
      </c>
      <c r="C13" s="462" t="s">
        <v>185</v>
      </c>
      <c r="D13" s="466" t="s">
        <v>193</v>
      </c>
      <c r="E13" s="466" t="s">
        <v>186</v>
      </c>
      <c r="F13" s="466" t="s">
        <v>187</v>
      </c>
      <c r="G13" s="466" t="s">
        <v>188</v>
      </c>
      <c r="H13" s="466" t="s">
        <v>189</v>
      </c>
      <c r="I13" s="466" t="s">
        <v>190</v>
      </c>
      <c r="J13" s="466" t="s">
        <v>191</v>
      </c>
      <c r="K13" s="466" t="s">
        <v>192</v>
      </c>
      <c r="L13" s="466" t="s">
        <v>194</v>
      </c>
      <c r="M13" s="466" t="s">
        <v>195</v>
      </c>
      <c r="O13" s="449" t="s">
        <v>254</v>
      </c>
      <c r="P13" s="455" t="s">
        <v>263</v>
      </c>
      <c r="Q13" s="453" t="s">
        <v>261</v>
      </c>
      <c r="R13" s="453" t="s">
        <v>262</v>
      </c>
    </row>
    <row r="14" spans="1:18" ht="16.5" customHeight="1" thickBot="1">
      <c r="B14" s="450"/>
      <c r="C14" s="463"/>
      <c r="D14" s="467"/>
      <c r="E14" s="467"/>
      <c r="F14" s="467"/>
      <c r="G14" s="467"/>
      <c r="H14" s="467"/>
      <c r="I14" s="467"/>
      <c r="J14" s="467"/>
      <c r="K14" s="467"/>
      <c r="L14" s="467"/>
      <c r="M14" s="467"/>
      <c r="O14" s="450"/>
      <c r="P14" s="455"/>
      <c r="Q14" s="454"/>
      <c r="R14" s="454"/>
    </row>
    <row r="15" spans="1:18" ht="9.75" customHeight="1" thickTop="1" thickBot="1">
      <c r="B15" s="103"/>
      <c r="C15" s="104" t="s">
        <v>81</v>
      </c>
      <c r="D15" s="105" t="s">
        <v>196</v>
      </c>
      <c r="E15" s="105" t="s">
        <v>136</v>
      </c>
      <c r="F15" s="105" t="s">
        <v>197</v>
      </c>
      <c r="G15" s="105" t="s">
        <v>198</v>
      </c>
      <c r="H15" s="105" t="s">
        <v>199</v>
      </c>
      <c r="I15" s="105" t="s">
        <v>136</v>
      </c>
      <c r="J15" s="105" t="s">
        <v>136</v>
      </c>
      <c r="K15" s="105" t="s">
        <v>136</v>
      </c>
      <c r="L15" s="105" t="s">
        <v>136</v>
      </c>
      <c r="M15" s="105" t="s">
        <v>136</v>
      </c>
      <c r="O15" s="186"/>
      <c r="P15" s="186"/>
      <c r="Q15" s="186"/>
      <c r="R15" s="186"/>
    </row>
    <row r="16" spans="1:18" ht="15.75" thickTop="1">
      <c r="B16" s="449" t="s">
        <v>67</v>
      </c>
      <c r="C16" s="462" t="s">
        <v>270</v>
      </c>
      <c r="D16" s="466" t="s">
        <v>271</v>
      </c>
      <c r="E16" s="466" t="s">
        <v>272</v>
      </c>
      <c r="F16" s="464"/>
      <c r="G16" s="464"/>
      <c r="H16" s="464"/>
      <c r="I16" s="464"/>
      <c r="J16" s="464"/>
      <c r="K16" s="464"/>
      <c r="L16" s="464"/>
      <c r="M16" s="464"/>
    </row>
    <row r="17" spans="2:13" ht="15.75" thickBot="1">
      <c r="B17" s="450"/>
      <c r="C17" s="463"/>
      <c r="D17" s="467"/>
      <c r="E17" s="467"/>
      <c r="F17" s="465"/>
      <c r="G17" s="465"/>
      <c r="H17" s="465"/>
      <c r="I17" s="465"/>
      <c r="J17" s="465"/>
      <c r="K17" s="465"/>
      <c r="L17" s="465"/>
      <c r="M17" s="465"/>
    </row>
    <row r="18" spans="2:13" ht="9.75" customHeight="1" thickTop="1" thickBot="1">
      <c r="B18" s="103"/>
      <c r="C18" s="104" t="s">
        <v>81</v>
      </c>
      <c r="D18" s="105" t="s">
        <v>82</v>
      </c>
      <c r="E18" s="105" t="s">
        <v>82</v>
      </c>
      <c r="F18" s="105" t="s">
        <v>82</v>
      </c>
      <c r="G18" s="105" t="s">
        <v>82</v>
      </c>
      <c r="H18" s="105" t="s">
        <v>82</v>
      </c>
      <c r="I18" s="102"/>
      <c r="J18" s="102"/>
      <c r="K18" s="102"/>
      <c r="L18" s="102"/>
      <c r="M18" s="102"/>
    </row>
    <row r="19" spans="2:13" ht="15.75" thickTop="1">
      <c r="B19" s="449" t="s">
        <v>68</v>
      </c>
      <c r="C19" s="462" t="s">
        <v>279</v>
      </c>
      <c r="D19" s="466" t="s">
        <v>280</v>
      </c>
      <c r="E19" s="466" t="s">
        <v>281</v>
      </c>
      <c r="F19" s="466" t="s">
        <v>282</v>
      </c>
      <c r="G19" s="466" t="s">
        <v>283</v>
      </c>
      <c r="H19" s="466" t="s">
        <v>284</v>
      </c>
      <c r="I19" s="464"/>
      <c r="J19" s="464"/>
      <c r="K19" s="464"/>
      <c r="L19" s="464"/>
      <c r="M19" s="464"/>
    </row>
    <row r="20" spans="2:13" ht="15.75" thickBot="1">
      <c r="B20" s="450"/>
      <c r="C20" s="463"/>
      <c r="D20" s="467"/>
      <c r="E20" s="467"/>
      <c r="F20" s="467"/>
      <c r="G20" s="467"/>
      <c r="H20" s="467"/>
      <c r="I20" s="465"/>
      <c r="J20" s="465"/>
      <c r="K20" s="465"/>
      <c r="L20" s="465"/>
      <c r="M20" s="465"/>
    </row>
    <row r="21" spans="2:13" ht="9.75" customHeight="1" thickTop="1" thickBot="1">
      <c r="B21" s="103"/>
      <c r="C21" s="174" t="s">
        <v>81</v>
      </c>
      <c r="D21" s="174" t="s">
        <v>81</v>
      </c>
      <c r="E21" s="174" t="s">
        <v>81</v>
      </c>
      <c r="F21" s="174" t="s">
        <v>81</v>
      </c>
      <c r="G21" s="174" t="s">
        <v>81</v>
      </c>
      <c r="H21" s="174" t="s">
        <v>81</v>
      </c>
      <c r="I21" s="102"/>
      <c r="J21" s="102"/>
      <c r="K21" s="102"/>
      <c r="L21" s="102"/>
      <c r="M21" s="102"/>
    </row>
    <row r="22" spans="2:13" ht="15.75" thickTop="1">
      <c r="B22" s="449" t="s">
        <v>69</v>
      </c>
      <c r="C22" s="462" t="s">
        <v>298</v>
      </c>
      <c r="D22" s="466" t="s">
        <v>299</v>
      </c>
      <c r="E22" s="466" t="s">
        <v>300</v>
      </c>
      <c r="F22" s="466" t="s">
        <v>301</v>
      </c>
      <c r="G22" s="464"/>
      <c r="H22" s="464"/>
      <c r="I22" s="464"/>
      <c r="J22" s="464"/>
      <c r="K22" s="464"/>
      <c r="L22" s="464"/>
      <c r="M22" s="464"/>
    </row>
    <row r="23" spans="2:13" ht="15.75" thickBot="1">
      <c r="B23" s="450"/>
      <c r="C23" s="463"/>
      <c r="D23" s="467"/>
      <c r="E23" s="467"/>
      <c r="F23" s="467"/>
      <c r="G23" s="465"/>
      <c r="H23" s="465"/>
      <c r="I23" s="465"/>
      <c r="J23" s="465"/>
      <c r="K23" s="465"/>
      <c r="L23" s="465"/>
      <c r="M23" s="465"/>
    </row>
    <row r="24" spans="2:13" ht="9.75" customHeight="1" thickTop="1" thickBot="1">
      <c r="B24" s="103"/>
      <c r="C24" s="172" t="s">
        <v>196</v>
      </c>
      <c r="D24" s="105" t="s">
        <v>307</v>
      </c>
      <c r="E24" s="105" t="s">
        <v>306</v>
      </c>
      <c r="F24" s="105" t="s">
        <v>377</v>
      </c>
      <c r="G24" s="102"/>
      <c r="H24" s="102"/>
      <c r="I24" s="102"/>
      <c r="J24" s="102"/>
      <c r="K24" s="102"/>
      <c r="L24" s="102"/>
      <c r="M24" s="102"/>
    </row>
    <row r="25" spans="2:13" ht="15.75" thickTop="1">
      <c r="B25" s="449" t="s">
        <v>70</v>
      </c>
      <c r="C25" s="462" t="s">
        <v>312</v>
      </c>
      <c r="D25" s="466" t="s">
        <v>313</v>
      </c>
      <c r="E25" s="466" t="s">
        <v>314</v>
      </c>
      <c r="F25" s="464"/>
      <c r="G25" s="464"/>
      <c r="H25" s="464"/>
      <c r="I25" s="464"/>
      <c r="J25" s="464"/>
      <c r="K25" s="464"/>
      <c r="L25" s="464"/>
      <c r="M25" s="464"/>
    </row>
    <row r="26" spans="2:13" ht="15.75" thickBot="1">
      <c r="B26" s="450"/>
      <c r="C26" s="463"/>
      <c r="D26" s="467"/>
      <c r="E26" s="467"/>
      <c r="F26" s="465"/>
      <c r="G26" s="465"/>
      <c r="H26" s="465"/>
      <c r="I26" s="465"/>
      <c r="J26" s="465"/>
      <c r="K26" s="465"/>
      <c r="L26" s="465"/>
      <c r="M26" s="465"/>
    </row>
    <row r="27" spans="2:13" ht="9.75" customHeight="1" thickTop="1" thickBot="1">
      <c r="B27" s="103"/>
      <c r="C27" s="174" t="s">
        <v>81</v>
      </c>
      <c r="D27" s="174" t="s">
        <v>81</v>
      </c>
      <c r="E27" s="174" t="s">
        <v>81</v>
      </c>
      <c r="F27" s="102"/>
      <c r="G27" s="102"/>
      <c r="H27" s="102"/>
      <c r="I27" s="102"/>
      <c r="J27" s="102"/>
      <c r="K27" s="102"/>
      <c r="L27" s="102"/>
      <c r="M27" s="102"/>
    </row>
    <row r="28" spans="2:13" ht="15.75" thickTop="1">
      <c r="B28" s="449" t="s">
        <v>71</v>
      </c>
      <c r="C28" s="462" t="s">
        <v>321</v>
      </c>
      <c r="D28" s="462" t="s">
        <v>324</v>
      </c>
      <c r="E28" s="462" t="s">
        <v>325</v>
      </c>
      <c r="F28" s="462" t="s">
        <v>326</v>
      </c>
      <c r="G28" s="462" t="s">
        <v>327</v>
      </c>
      <c r="H28" s="462" t="s">
        <v>328</v>
      </c>
      <c r="I28" s="464"/>
      <c r="J28" s="464"/>
      <c r="K28" s="464"/>
      <c r="L28" s="464"/>
      <c r="M28" s="464"/>
    </row>
    <row r="29" spans="2:13" ht="15.75" thickBot="1">
      <c r="B29" s="450"/>
      <c r="C29" s="463"/>
      <c r="D29" s="463"/>
      <c r="E29" s="463"/>
      <c r="F29" s="463"/>
      <c r="G29" s="463"/>
      <c r="H29" s="463"/>
      <c r="I29" s="465"/>
      <c r="J29" s="465"/>
      <c r="K29" s="465"/>
      <c r="L29" s="465"/>
      <c r="M29" s="465"/>
    </row>
    <row r="30" spans="2:13" ht="9.75" customHeight="1" thickTop="1" thickBot="1">
      <c r="B30" s="103"/>
      <c r="C30" s="174" t="s">
        <v>81</v>
      </c>
      <c r="D30" s="174" t="s">
        <v>81</v>
      </c>
      <c r="E30" s="174" t="s">
        <v>81</v>
      </c>
      <c r="F30" s="174" t="s">
        <v>81</v>
      </c>
      <c r="G30" s="174" t="s">
        <v>81</v>
      </c>
      <c r="H30" s="174" t="s">
        <v>81</v>
      </c>
      <c r="I30" s="102"/>
      <c r="J30" s="102"/>
      <c r="K30" s="102"/>
      <c r="L30" s="102"/>
      <c r="M30" s="102"/>
    </row>
    <row r="31" spans="2:13" ht="15.75" thickTop="1">
      <c r="B31" s="449" t="s">
        <v>72</v>
      </c>
      <c r="C31" s="462" t="s">
        <v>340</v>
      </c>
      <c r="D31" s="462" t="s">
        <v>342</v>
      </c>
      <c r="E31" s="462" t="s">
        <v>341</v>
      </c>
      <c r="F31" s="462" t="s">
        <v>343</v>
      </c>
      <c r="G31" s="462" t="s">
        <v>344</v>
      </c>
      <c r="H31" s="462" t="s">
        <v>345</v>
      </c>
      <c r="I31" s="462" t="s">
        <v>349</v>
      </c>
      <c r="J31" s="462" t="s">
        <v>350</v>
      </c>
      <c r="K31" s="462" t="s">
        <v>346</v>
      </c>
      <c r="L31" s="462" t="s">
        <v>347</v>
      </c>
      <c r="M31" s="462" t="s">
        <v>348</v>
      </c>
    </row>
    <row r="32" spans="2:13" ht="15.75" thickBot="1">
      <c r="B32" s="450"/>
      <c r="C32" s="463"/>
      <c r="D32" s="463"/>
      <c r="E32" s="463"/>
      <c r="F32" s="463"/>
      <c r="G32" s="463"/>
      <c r="H32" s="463"/>
      <c r="I32" s="463"/>
      <c r="J32" s="463"/>
      <c r="K32" s="463"/>
      <c r="L32" s="463"/>
      <c r="M32" s="463"/>
    </row>
    <row r="33" spans="3:13" ht="14.25" customHeight="1" thickTop="1" thickBot="1">
      <c r="C33" s="174" t="s">
        <v>378</v>
      </c>
      <c r="D33" s="174" t="s">
        <v>379</v>
      </c>
      <c r="E33" s="174" t="s">
        <v>380</v>
      </c>
      <c r="F33" s="174" t="s">
        <v>379</v>
      </c>
      <c r="G33" s="174" t="s">
        <v>380</v>
      </c>
      <c r="H33" s="174" t="s">
        <v>379</v>
      </c>
      <c r="I33" s="174" t="s">
        <v>379</v>
      </c>
      <c r="J33" s="174" t="s">
        <v>379</v>
      </c>
      <c r="K33" s="174" t="s">
        <v>379</v>
      </c>
      <c r="L33" s="174" t="s">
        <v>379</v>
      </c>
      <c r="M33" s="174" t="s">
        <v>81</v>
      </c>
    </row>
    <row r="34" spans="3:13" ht="15.75" thickTop="1"/>
  </sheetData>
  <mergeCells count="132">
    <mergeCell ref="B28:B29"/>
    <mergeCell ref="B31:B32"/>
    <mergeCell ref="C4:C5"/>
    <mergeCell ref="C7:C8"/>
    <mergeCell ref="C16:C17"/>
    <mergeCell ref="C19:C20"/>
    <mergeCell ref="C22:C23"/>
    <mergeCell ref="C2:M3"/>
    <mergeCell ref="B4:B5"/>
    <mergeCell ref="B7:B8"/>
    <mergeCell ref="B10:B11"/>
    <mergeCell ref="B13:B14"/>
    <mergeCell ref="B16:B17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B19:B20"/>
    <mergeCell ref="B22:B23"/>
    <mergeCell ref="B25:B26"/>
    <mergeCell ref="J7:J8"/>
    <mergeCell ref="K7:K8"/>
    <mergeCell ref="L7:L8"/>
    <mergeCell ref="M7:M8"/>
    <mergeCell ref="C10:C11"/>
    <mergeCell ref="C13:C14"/>
    <mergeCell ref="J10:J11"/>
    <mergeCell ref="K10:K11"/>
    <mergeCell ref="L10:L11"/>
    <mergeCell ref="M10:M11"/>
    <mergeCell ref="D7:D8"/>
    <mergeCell ref="E7:E8"/>
    <mergeCell ref="F7:F8"/>
    <mergeCell ref="G7:G8"/>
    <mergeCell ref="H7:H8"/>
    <mergeCell ref="I7:I8"/>
    <mergeCell ref="C25:C26"/>
    <mergeCell ref="E10:E11"/>
    <mergeCell ref="F10:F11"/>
    <mergeCell ref="G10:G11"/>
    <mergeCell ref="H10:H11"/>
    <mergeCell ref="I10:I11"/>
    <mergeCell ref="C28:C29"/>
    <mergeCell ref="C31:C32"/>
    <mergeCell ref="D10:D11"/>
    <mergeCell ref="D13:D14"/>
    <mergeCell ref="D16:D17"/>
    <mergeCell ref="D19:D20"/>
    <mergeCell ref="D22:D23"/>
    <mergeCell ref="D25:D26"/>
    <mergeCell ref="D28:D29"/>
    <mergeCell ref="D31:D32"/>
    <mergeCell ref="E13:E14"/>
    <mergeCell ref="F13:F14"/>
    <mergeCell ref="G13:G14"/>
    <mergeCell ref="H13:H14"/>
    <mergeCell ref="I13:I14"/>
    <mergeCell ref="J13:J14"/>
    <mergeCell ref="K13:K14"/>
    <mergeCell ref="L13:L14"/>
    <mergeCell ref="M13:M14"/>
    <mergeCell ref="E16:E17"/>
    <mergeCell ref="F16:F17"/>
    <mergeCell ref="G16:G17"/>
    <mergeCell ref="H16:H17"/>
    <mergeCell ref="I16:I17"/>
    <mergeCell ref="J16:J17"/>
    <mergeCell ref="K16:K17"/>
    <mergeCell ref="L16:L17"/>
    <mergeCell ref="M16:M17"/>
    <mergeCell ref="E19:E20"/>
    <mergeCell ref="F19:F20"/>
    <mergeCell ref="G19:G20"/>
    <mergeCell ref="H19:H20"/>
    <mergeCell ref="I19:I20"/>
    <mergeCell ref="J19:J20"/>
    <mergeCell ref="K19:K20"/>
    <mergeCell ref="L19:L20"/>
    <mergeCell ref="M19:M20"/>
    <mergeCell ref="J25:J26"/>
    <mergeCell ref="K25:K26"/>
    <mergeCell ref="L25:L26"/>
    <mergeCell ref="M25:M26"/>
    <mergeCell ref="E22:E23"/>
    <mergeCell ref="F22:F23"/>
    <mergeCell ref="G22:G23"/>
    <mergeCell ref="H22:H23"/>
    <mergeCell ref="I22:I23"/>
    <mergeCell ref="J22:J23"/>
    <mergeCell ref="K22:K23"/>
    <mergeCell ref="L22:L23"/>
    <mergeCell ref="M22:M23"/>
    <mergeCell ref="O2:R3"/>
    <mergeCell ref="K31:K32"/>
    <mergeCell ref="L31:L32"/>
    <mergeCell ref="M31:M32"/>
    <mergeCell ref="E31:E32"/>
    <mergeCell ref="F31:F32"/>
    <mergeCell ref="G31:G32"/>
    <mergeCell ref="H31:H32"/>
    <mergeCell ref="I31:I32"/>
    <mergeCell ref="J31:J32"/>
    <mergeCell ref="E28:E29"/>
    <mergeCell ref="F28:F29"/>
    <mergeCell ref="G28:G29"/>
    <mergeCell ref="H28:H29"/>
    <mergeCell ref="I28:I29"/>
    <mergeCell ref="J28:J29"/>
    <mergeCell ref="K28:K29"/>
    <mergeCell ref="L28:L29"/>
    <mergeCell ref="M28:M29"/>
    <mergeCell ref="E25:E26"/>
    <mergeCell ref="F25:F26"/>
    <mergeCell ref="G25:G26"/>
    <mergeCell ref="H25:H26"/>
    <mergeCell ref="I25:I26"/>
    <mergeCell ref="O7:O8"/>
    <mergeCell ref="O10:O11"/>
    <mergeCell ref="O13:O14"/>
    <mergeCell ref="O4:O5"/>
    <mergeCell ref="P4:P5"/>
    <mergeCell ref="Q4:Q5"/>
    <mergeCell ref="R4:R5"/>
    <mergeCell ref="Q13:Q14"/>
    <mergeCell ref="R13:R14"/>
    <mergeCell ref="P13:P14"/>
  </mergeCells>
  <hyperlinks>
    <hyperlink ref="C4:C5" location="Relax_700!A1" display="Relax_700"/>
    <hyperlink ref="D4:D5" location="Relax_800!A1" display="Relax_800"/>
    <hyperlink ref="E4:E5" location="Relax_950!A1" display="Relax_950"/>
    <hyperlink ref="F4:F5" location="Relax_750!A1" display="Relax_750"/>
    <hyperlink ref="G4:G5" location="Relax_900!A1" display="Relax_900"/>
    <hyperlink ref="H4:H5" location="Relax_910!A1" display="Relax_910"/>
    <hyperlink ref="I4:I5" location="Relax_1025!A1" display="Relax_1025"/>
    <hyperlink ref="J4:J5" location="Relax_1111!A1" display="Relax_1111"/>
    <hyperlink ref="C7:C8" location="Elliptic_660!A1" display="Elliptic_660"/>
    <hyperlink ref="D7:D8" location="Elliptic_670!A1" display="Elliptic_670"/>
    <hyperlink ref="E7:E8" location="Elliptic_825!A1" display="Elliptic_825"/>
    <hyperlink ref="F7:F8" location="Elliptic_865!A1" display="Elliptic_865"/>
    <hyperlink ref="G7:G8" location="Elliptic_965!A1" display="Elliptic_965"/>
    <hyperlink ref="C10:C11" location="Beach_7_plus!A1" display="Beach_7_plus"/>
    <hyperlink ref="D10:D11" location="Beach_7!A1" display="Beach_7"/>
    <hyperlink ref="E10:E11" location="Beach_8_plus!A1" display="Beach_8_plus"/>
    <hyperlink ref="F10:F11" location="Beach_8!A1" display="Beach_8"/>
    <hyperlink ref="G10:G11" location="Beach_9_plus!A1" display="Beach_9_plus"/>
    <hyperlink ref="H10:H11" location="Beach_9!A1" display="Beach_9"/>
    <hyperlink ref="I10:I11" location="Beach_825!A1" display="Beach_825"/>
    <hyperlink ref="J10:J11" location="Beach_965!A1" display="Beach_965"/>
    <hyperlink ref="C13:C14" location="Cover_700!A1" display="Cover_700"/>
    <hyperlink ref="D13:D14" location="Cover_750!A1" display="Cover_750"/>
    <hyperlink ref="E13:E14" location="Cover_800!A1" display="Cover_800"/>
    <hyperlink ref="F13:F14" location="Cover_900!A1" display="Cover_900"/>
    <hyperlink ref="G13:G14" location="Cover_950!A1" display="Cover_950"/>
    <hyperlink ref="H13:H14" location="Cover_975!A1" display="Cover_975"/>
    <hyperlink ref="I13:I14" location="Cover_Uni_7!A1" display="Cover_Uni_7"/>
    <hyperlink ref="J13:J14" location="Cover_Uni_8!A1" display="Cover_Uni_8"/>
    <hyperlink ref="K13:K14" location="Cover_Uni_9!A1" display="Cover_Uni_9"/>
    <hyperlink ref="Q13:Q14" location="KIT_FILTRATION_15m3_H!A1" display="KIT_FILTRATION_15m3_H"/>
    <hyperlink ref="R13:R14" location="KIT_FILTRATION_20m3_H!A1" display="KIT_FILTRATION_20m3_H"/>
    <hyperlink ref="P13:P14" location="KIT_FILTRATION_11m3_H_!A1" display="KIT_FILTRATION_11m3_H_"/>
    <hyperlink ref="L13:L14" location="Cover_Wide_75!Zone_d_impression" display="Cover_Wide_75"/>
    <hyperlink ref="M13:M14" location="Cover_Wide_85!A1" display="Cover_Wide_85"/>
    <hyperlink ref="C16:C17" location="Lane_10!A1" display="Lane_10"/>
    <hyperlink ref="D16:D17" location="Lane_12!Zone_d_impression" display="Lane_12"/>
    <hyperlink ref="E16:E17" location="Lane_14!A1" display="Lane_14"/>
    <hyperlink ref="C19:C20" location="Unique_4!A1" display="Unique_4"/>
    <hyperlink ref="D19:D20" location="Unique_6!A1" display="Unique_6"/>
    <hyperlink ref="E19:E20" location="Unique_7!Zone_d_impression" display="Unique_7"/>
    <hyperlink ref="F19:F20" location="Unique_8!A1" display="Unique_8"/>
    <hyperlink ref="G19:G20" location="Unique_9!Zone_d_impression" display="Unique_9"/>
    <hyperlink ref="H19:H20" location="Unique_10!A1" display="Unique_10"/>
    <hyperlink ref="C22:C23" location="Deep_755!A1" display="Deep_755"/>
    <hyperlink ref="E22:E23" location="Deep_775!A1" display="Deep_775"/>
    <hyperlink ref="F22:F23" location="Deep_795!A1" display="Deep_975"/>
    <hyperlink ref="D22:D23" location="Deep_785!Zone_d_impression" display="Deep_875"/>
    <hyperlink ref="C25:C26" location="Wide_65!A1" display="Wide_65"/>
    <hyperlink ref="D25:D26" location="Wide_75!A1" display="Wide_75"/>
    <hyperlink ref="E25:E26" location="Wide_85!A1" display="Wide_85"/>
    <hyperlink ref="C28:C29" location="Roman_7_plus!A1" display="Roman_7_plus"/>
    <hyperlink ref="D28:D29" location="Roman_7!Zone_d_impression" display="Roman_7"/>
    <hyperlink ref="E28:E29" location="Roman_8_plus!Zone_d_impression" display="Roman_8_plus"/>
    <hyperlink ref="F28:F29" location="Roman_8!Zone_d_impression" display="Roman_8"/>
    <hyperlink ref="G28:G29" location="Roman_9_plus!Zone_d_impression" display="Roman_9_plus"/>
    <hyperlink ref="H28:H29" location="Roman_9!Zone_d_impression" display="Roman_9"/>
    <hyperlink ref="C31:C32" location="Smart_500!A1" display="Smart_500"/>
    <hyperlink ref="D31:D32" location="Smart_525!A1" display="Smart_525"/>
    <hyperlink ref="E31:E32" location="Smart_575!A1" display="Smart_575"/>
    <hyperlink ref="F31:F32" location="Smart_610!A1" display="Smart_610"/>
    <hyperlink ref="G31:G32" location="Smart_675!A1" display="Smart_675"/>
    <hyperlink ref="H31:H32" location="Smart_Covi_I!A1" display="Smart_Covi_I"/>
    <hyperlink ref="I31:I32" location="Smart_Covi_II!A1" display="Smart_Covi_II"/>
    <hyperlink ref="J31:J32" location="Smart_Covi_III!A1" display="Smart_Covi_III"/>
    <hyperlink ref="K31:K32" location="Smart_Joker_1!A1" display="Smart_Joker_1"/>
    <hyperlink ref="L31:L32" location="Smart_Joker_2!A1" display="Smart_Joker_2"/>
    <hyperlink ref="M31:M32" location="Smart_Lane!A1" display="Smart_Lane"/>
  </hyperlink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3"/>
  <dimension ref="A2:I106"/>
  <sheetViews>
    <sheetView topLeftCell="A13" zoomScale="150" zoomScaleNormal="15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47" width="11.5703125" style="110"/>
    <col min="48" max="48" width="35.7109375" style="110" customWidth="1"/>
    <col min="49" max="49" width="16.7109375" style="110" customWidth="1"/>
    <col min="50" max="50" width="23" style="110" customWidth="1"/>
    <col min="51" max="51" width="18" style="110" customWidth="1"/>
    <col min="52" max="52" width="31.5703125" style="110" customWidth="1"/>
    <col min="53" max="53" width="20.5703125" style="110" customWidth="1"/>
    <col min="54" max="16384" width="11.5703125" style="110"/>
  </cols>
  <sheetData>
    <row r="2" spans="1:7" ht="45">
      <c r="A2" s="107" t="s">
        <v>10</v>
      </c>
      <c r="B2" s="108"/>
      <c r="C2" s="108"/>
      <c r="D2" s="108"/>
      <c r="E2" s="109"/>
    </row>
    <row r="3" spans="1:7" s="114" customFormat="1" ht="15.75">
      <c r="A3" s="111" t="s">
        <v>11</v>
      </c>
      <c r="B3" s="112"/>
      <c r="C3" s="112"/>
      <c r="D3" s="112"/>
      <c r="E3" s="113"/>
    </row>
    <row r="4" spans="1:7" s="114" customFormat="1" ht="15.75">
      <c r="A4" s="115" t="s">
        <v>12</v>
      </c>
      <c r="B4" s="112"/>
      <c r="C4" s="112"/>
      <c r="D4" s="112"/>
      <c r="E4" s="113"/>
      <c r="G4" s="403" t="s">
        <v>424</v>
      </c>
    </row>
    <row r="5" spans="1:7" s="114" customFormat="1" ht="15.75">
      <c r="A5" s="116"/>
      <c r="B5" s="116"/>
      <c r="C5" s="116"/>
      <c r="D5" s="116"/>
      <c r="E5" s="117"/>
    </row>
    <row r="6" spans="1:7" s="114" customFormat="1" ht="15.75">
      <c r="A6" s="118" t="s">
        <v>13</v>
      </c>
      <c r="B6" s="116"/>
      <c r="C6" s="116"/>
      <c r="D6" s="116"/>
      <c r="E6" s="117"/>
    </row>
    <row r="7" spans="1:7" s="120" customFormat="1" ht="15.75">
      <c r="A7" s="118" t="s">
        <v>14</v>
      </c>
      <c r="B7" s="118"/>
      <c r="C7" s="118"/>
      <c r="D7" s="118"/>
      <c r="E7" s="119"/>
    </row>
    <row r="8" spans="1:7" s="120" customFormat="1" ht="15.75">
      <c r="E8" s="121"/>
    </row>
    <row r="9" spans="1:7" s="120" customFormat="1" ht="15.75">
      <c r="E9" s="121"/>
    </row>
    <row r="10" spans="1:7" s="114" customFormat="1" ht="15.75" thickBot="1">
      <c r="E10" s="122"/>
    </row>
    <row r="11" spans="1:7" s="114" customFormat="1" ht="21.75" customHeight="1" thickBot="1">
      <c r="B11" s="504" t="str">
        <f>Accueil!$E$12</f>
        <v>ABDALLAH</v>
      </c>
      <c r="C11" s="505"/>
      <c r="D11" s="505"/>
      <c r="E11" s="506"/>
    </row>
    <row r="12" spans="1:7" s="114" customFormat="1" ht="21.75" customHeight="1" thickBot="1">
      <c r="B12" s="504" t="str">
        <f>Accueil!$E$13</f>
        <v>9 RUE BRUYERES</v>
      </c>
      <c r="C12" s="505"/>
      <c r="D12" s="505"/>
      <c r="E12" s="506"/>
    </row>
    <row r="13" spans="1:7" s="114" customFormat="1" ht="21.75" customHeight="1" thickBot="1">
      <c r="A13" s="114" t="s">
        <v>15</v>
      </c>
      <c r="B13" s="415" t="str">
        <f>Accueil!$E$14</f>
        <v>34000</v>
      </c>
      <c r="C13" s="504" t="str">
        <f>Accueil!$G$14</f>
        <v>MONTPELLIER</v>
      </c>
      <c r="D13" s="505"/>
      <c r="E13" s="506"/>
    </row>
    <row r="14" spans="1:7" s="114" customFormat="1" ht="16.5" customHeight="1" thickBot="1">
      <c r="A14" s="123">
        <f ca="1">TODAY()</f>
        <v>43337</v>
      </c>
      <c r="B14" s="414">
        <f>Accueil!$E$15</f>
        <v>678828187</v>
      </c>
      <c r="C14" s="507" t="str">
        <f>Accueil!$E$17</f>
        <v/>
      </c>
      <c r="D14" s="508"/>
      <c r="E14" s="509"/>
    </row>
    <row r="15" spans="1:7" s="114" customFormat="1" ht="15.75" thickBot="1">
      <c r="B15" s="496" t="str">
        <f>Accueil!$E$16</f>
        <v>amel.gherroumi@gmail.com</v>
      </c>
      <c r="C15" s="497"/>
      <c r="D15" s="498"/>
      <c r="E15" s="122"/>
    </row>
    <row r="16" spans="1:7" s="114" customFormat="1" ht="21" customHeight="1" thickBot="1">
      <c r="A16" s="176" t="s">
        <v>213</v>
      </c>
      <c r="E16" s="122"/>
    </row>
    <row r="17" spans="1:8" ht="19.5" thickTop="1">
      <c r="A17" s="405" t="str">
        <f ca="1">CONCATENATE("N°- ",YEAR(NOW()),DAY(NOW()),MONTH(NOW()),HOUR(NOW()),MINUTE(NOW()))</f>
        <v>N°- 201825861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499" t="s">
        <v>83</v>
      </c>
      <c r="B20" s="500"/>
      <c r="C20" s="500"/>
      <c r="D20" s="50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37" t="s">
        <v>84</v>
      </c>
      <c r="B22" s="133"/>
      <c r="C22" s="134"/>
      <c r="D22" s="135"/>
      <c r="E22" s="138">
        <v>7970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7570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1600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750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150</v>
      </c>
    </row>
    <row r="32" spans="1:8" ht="15">
      <c r="A32" s="140" t="s">
        <v>105</v>
      </c>
      <c r="B32" s="133"/>
      <c r="C32" s="134"/>
      <c r="D32" s="135"/>
      <c r="E32" s="136"/>
    </row>
    <row r="33" spans="1:5" ht="38.25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46" t="s">
        <v>147</v>
      </c>
      <c r="B36" s="133"/>
      <c r="C36" s="134"/>
      <c r="D36" s="135"/>
      <c r="E36" s="136">
        <v>782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13917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2783.4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16700.400000000001</v>
      </c>
    </row>
    <row r="55" spans="1:9">
      <c r="A55" s="133"/>
      <c r="B55" s="133"/>
      <c r="C55" s="133"/>
      <c r="D55" s="133"/>
      <c r="E55" s="201"/>
      <c r="I55" s="169"/>
    </row>
    <row r="56" spans="1:9">
      <c r="A56" s="133"/>
      <c r="B56" s="133"/>
      <c r="C56" s="133"/>
      <c r="D56" s="133"/>
      <c r="E56" s="201"/>
    </row>
    <row r="57" spans="1:9" ht="45">
      <c r="A57" s="202" t="s">
        <v>10</v>
      </c>
      <c r="B57" s="203"/>
      <c r="C57" s="203"/>
      <c r="D57" s="203"/>
      <c r="E57" s="204"/>
    </row>
    <row r="58" spans="1:9" ht="15.75">
      <c r="A58" s="205" t="s">
        <v>11</v>
      </c>
      <c r="B58" s="206"/>
      <c r="C58" s="206"/>
      <c r="D58" s="206"/>
      <c r="E58" s="207"/>
    </row>
    <row r="59" spans="1:9" ht="15.75">
      <c r="A59" s="208" t="s">
        <v>12</v>
      </c>
      <c r="B59" s="206"/>
      <c r="C59" s="206"/>
      <c r="D59" s="206"/>
      <c r="E59" s="207"/>
    </row>
    <row r="60" spans="1:9" ht="15.75">
      <c r="A60" s="209"/>
      <c r="B60" s="209"/>
      <c r="C60" s="209"/>
      <c r="D60" s="209"/>
      <c r="E60" s="210"/>
    </row>
    <row r="61" spans="1:9" ht="15.75">
      <c r="A61" s="211" t="s">
        <v>13</v>
      </c>
      <c r="B61" s="209"/>
      <c r="C61" s="209"/>
      <c r="D61" s="209"/>
      <c r="E61" s="210"/>
    </row>
    <row r="62" spans="1:9" ht="15.75">
      <c r="A62" s="211" t="s">
        <v>14</v>
      </c>
      <c r="B62" s="211"/>
      <c r="C62" s="211"/>
      <c r="D62" s="211"/>
      <c r="E62" s="212"/>
    </row>
    <row r="63" spans="1:9" ht="15.75">
      <c r="A63" s="213"/>
      <c r="B63" s="213"/>
      <c r="C63" s="213"/>
      <c r="D63" s="213"/>
      <c r="E63" s="214"/>
    </row>
    <row r="64" spans="1:9" ht="15.75">
      <c r="A64" s="213"/>
      <c r="B64" s="213"/>
      <c r="C64" s="213"/>
      <c r="D64" s="213"/>
      <c r="E64" s="214"/>
    </row>
    <row r="65" spans="1:5" ht="15.75" thickBot="1">
      <c r="A65" s="134"/>
      <c r="B65" s="134"/>
      <c r="C65" s="134"/>
      <c r="D65" s="134"/>
      <c r="E65" s="215"/>
    </row>
    <row r="66" spans="1:5" ht="16.5" thickBot="1">
      <c r="A66" s="134"/>
      <c r="B66" s="504" t="str">
        <f>Accueil!$E$12</f>
        <v>ABDALLAH</v>
      </c>
      <c r="C66" s="505"/>
      <c r="D66" s="505"/>
      <c r="E66" s="506"/>
    </row>
    <row r="67" spans="1:5" ht="16.5" thickBot="1">
      <c r="A67" s="134"/>
      <c r="B67" s="504" t="str">
        <f>Accueil!$E$13</f>
        <v>9 RUE BRUYERES</v>
      </c>
      <c r="C67" s="505"/>
      <c r="D67" s="505"/>
      <c r="E67" s="506"/>
    </row>
    <row r="68" spans="1:5" ht="16.5" thickBot="1">
      <c r="A68" s="134" t="s">
        <v>15</v>
      </c>
      <c r="B68" s="415" t="str">
        <f>Accueil!$E$14</f>
        <v>34000</v>
      </c>
      <c r="C68" s="504" t="str">
        <f>Accueil!$G$14</f>
        <v>MONTPELLIER</v>
      </c>
      <c r="D68" s="505"/>
      <c r="E68" s="506"/>
    </row>
    <row r="69" spans="1:5" ht="15.75" thickBot="1">
      <c r="A69" s="216">
        <f ca="1">TODAY()</f>
        <v>43337</v>
      </c>
      <c r="B69" s="414">
        <f>Accueil!$E$15</f>
        <v>678828187</v>
      </c>
      <c r="C69" s="507" t="str">
        <f>Accueil!$E$17</f>
        <v/>
      </c>
      <c r="D69" s="508"/>
      <c r="E69" s="509"/>
    </row>
    <row r="70" spans="1:5" ht="15.75" thickBot="1">
      <c r="A70" s="134"/>
      <c r="B70" s="496" t="str">
        <f>Accueil!$E$16</f>
        <v>amel.gherroumi@gmail.com</v>
      </c>
      <c r="C70" s="497"/>
      <c r="D70" s="498"/>
      <c r="E70" s="122"/>
    </row>
    <row r="71" spans="1:5" ht="18.75">
      <c r="A71" s="217" t="s">
        <v>223</v>
      </c>
      <c r="B71" s="134"/>
      <c r="C71" s="134"/>
      <c r="D71" s="134"/>
      <c r="E71" s="215"/>
    </row>
    <row r="72" spans="1:5" ht="18.75">
      <c r="A72" s="218" t="str">
        <f ca="1">CONCATENATE("N°- ",YEAR(NOW()),DAY(NOW()),MONTH(NOW()),MINUTE(NOW()),SECOND(NOW()))</f>
        <v>N°- 201825815</v>
      </c>
      <c r="B72" s="134"/>
      <c r="C72" s="134"/>
      <c r="D72" s="134"/>
      <c r="E72" s="215"/>
    </row>
    <row r="73" spans="1:5" ht="15.75">
      <c r="A73" s="124" t="s">
        <v>16</v>
      </c>
      <c r="B73" s="125"/>
      <c r="C73" s="125"/>
      <c r="D73" s="125"/>
      <c r="E73" s="126" t="s">
        <v>17</v>
      </c>
    </row>
    <row r="74" spans="1:5" ht="18.75" customHeight="1">
      <c r="A74" s="510" t="s">
        <v>224</v>
      </c>
      <c r="B74" s="511"/>
      <c r="C74" s="511"/>
      <c r="D74" s="512"/>
      <c r="E74" s="130"/>
    </row>
    <row r="75" spans="1:5" ht="15">
      <c r="A75" s="513"/>
      <c r="B75" s="514"/>
      <c r="C75" s="514"/>
      <c r="D75" s="515"/>
      <c r="E75" s="136"/>
    </row>
    <row r="76" spans="1:5" ht="15">
      <c r="A76" s="513"/>
      <c r="B76" s="514"/>
      <c r="C76" s="514"/>
      <c r="D76" s="515"/>
      <c r="E76" s="138"/>
    </row>
    <row r="77" spans="1:5" ht="15">
      <c r="A77" s="516" t="s">
        <v>250</v>
      </c>
      <c r="B77" s="517"/>
      <c r="C77" s="517"/>
      <c r="D77" s="518"/>
      <c r="E77" s="136"/>
    </row>
    <row r="78" spans="1:5">
      <c r="A78" s="198"/>
      <c r="B78" s="199"/>
      <c r="C78" s="199"/>
      <c r="D78" s="200"/>
      <c r="E78" s="139"/>
    </row>
    <row r="79" spans="1:5" ht="15">
      <c r="A79" s="180" t="s">
        <v>225</v>
      </c>
      <c r="B79" s="181"/>
      <c r="C79" s="181"/>
      <c r="D79" s="182"/>
      <c r="E79" s="136"/>
    </row>
    <row r="80" spans="1:5" ht="15">
      <c r="A80" s="180" t="s">
        <v>258</v>
      </c>
      <c r="B80" s="181"/>
      <c r="C80" s="181"/>
      <c r="D80" s="182"/>
      <c r="E80" s="136"/>
    </row>
    <row r="81" spans="1:5" ht="15">
      <c r="A81" s="180" t="s">
        <v>227</v>
      </c>
      <c r="B81" s="181"/>
      <c r="C81" s="181"/>
      <c r="D81" s="182"/>
      <c r="E81" s="143"/>
    </row>
    <row r="82" spans="1:5" ht="15">
      <c r="A82" s="183" t="s">
        <v>228</v>
      </c>
      <c r="B82" s="181"/>
      <c r="C82" s="181"/>
      <c r="D82" s="182"/>
      <c r="E82" s="136"/>
    </row>
    <row r="83" spans="1:5" ht="15">
      <c r="A83" s="180" t="s">
        <v>229</v>
      </c>
      <c r="B83" s="181"/>
      <c r="C83" s="181"/>
      <c r="D83" s="182"/>
      <c r="E83" s="136"/>
    </row>
    <row r="84" spans="1:5" ht="15">
      <c r="A84" s="180" t="s">
        <v>230</v>
      </c>
      <c r="B84" s="181" t="s">
        <v>27</v>
      </c>
      <c r="C84" s="181"/>
      <c r="D84" s="182"/>
      <c r="E84" s="136"/>
    </row>
    <row r="85" spans="1:5" ht="15">
      <c r="A85" s="180" t="s">
        <v>231</v>
      </c>
      <c r="B85" s="181"/>
      <c r="C85" s="181"/>
      <c r="D85" s="182"/>
      <c r="E85" s="136"/>
    </row>
    <row r="86" spans="1:5" ht="15">
      <c r="A86" s="180" t="s">
        <v>232</v>
      </c>
      <c r="B86" s="181"/>
      <c r="C86" s="181"/>
      <c r="D86" s="182"/>
      <c r="E86" s="136"/>
    </row>
    <row r="87" spans="1:5">
      <c r="A87" s="184" t="s">
        <v>233</v>
      </c>
      <c r="B87" s="181"/>
      <c r="C87" s="181"/>
      <c r="D87" s="182"/>
      <c r="E87" s="145"/>
    </row>
    <row r="88" spans="1:5" ht="15">
      <c r="A88" s="184" t="s">
        <v>234</v>
      </c>
      <c r="B88" s="181" t="s">
        <v>235</v>
      </c>
      <c r="C88" s="181"/>
      <c r="D88" s="182"/>
      <c r="E88" s="136"/>
    </row>
    <row r="89" spans="1:5" ht="15">
      <c r="A89" s="184" t="s">
        <v>236</v>
      </c>
      <c r="B89" s="181"/>
      <c r="C89" s="181"/>
      <c r="D89" s="182"/>
      <c r="E89" s="136"/>
    </row>
    <row r="90" spans="1:5" ht="15">
      <c r="A90" s="180" t="s">
        <v>237</v>
      </c>
      <c r="B90" s="181"/>
      <c r="C90" s="181"/>
      <c r="D90" s="182"/>
      <c r="E90" s="136"/>
    </row>
    <row r="91" spans="1:5" ht="15">
      <c r="A91" s="180" t="s">
        <v>238</v>
      </c>
      <c r="B91" s="181"/>
      <c r="C91" s="181"/>
      <c r="D91" s="182"/>
      <c r="E91" s="136"/>
    </row>
    <row r="92" spans="1:5" ht="15">
      <c r="A92" s="180" t="s">
        <v>239</v>
      </c>
      <c r="B92" s="181"/>
      <c r="C92" s="181"/>
      <c r="D92" s="182"/>
      <c r="E92" s="136"/>
    </row>
    <row r="93" spans="1:5" ht="15">
      <c r="A93" s="180" t="s">
        <v>240</v>
      </c>
      <c r="B93" s="181"/>
      <c r="C93" s="181"/>
      <c r="D93" s="182"/>
      <c r="E93" s="136"/>
    </row>
    <row r="94" spans="1:5" ht="15">
      <c r="A94" s="180" t="s">
        <v>241</v>
      </c>
      <c r="B94" s="181"/>
      <c r="C94" s="181"/>
      <c r="D94" s="182"/>
      <c r="E94" s="147"/>
    </row>
    <row r="95" spans="1:5">
      <c r="A95" s="185" t="s">
        <v>242</v>
      </c>
      <c r="B95" s="181"/>
      <c r="C95" s="181"/>
      <c r="D95" s="182"/>
      <c r="E95" s="139"/>
    </row>
    <row r="96" spans="1:5" ht="15">
      <c r="A96" s="185" t="s">
        <v>243</v>
      </c>
      <c r="B96" s="181"/>
      <c r="C96" s="181"/>
      <c r="D96" s="182"/>
      <c r="E96" s="136"/>
    </row>
    <row r="97" spans="1:5" ht="15">
      <c r="A97" s="185" t="s">
        <v>244</v>
      </c>
      <c r="B97" s="181"/>
      <c r="C97" s="181"/>
      <c r="D97" s="182"/>
      <c r="E97" s="147"/>
    </row>
    <row r="98" spans="1:5">
      <c r="A98" s="185" t="s">
        <v>245</v>
      </c>
      <c r="B98" s="181"/>
      <c r="C98" s="181"/>
      <c r="D98" s="182"/>
      <c r="E98" s="139"/>
    </row>
    <row r="99" spans="1:5" ht="15">
      <c r="A99" s="185" t="s">
        <v>246</v>
      </c>
      <c r="B99" s="181"/>
      <c r="C99" s="181"/>
      <c r="D99" s="182"/>
      <c r="E99" s="136"/>
    </row>
    <row r="100" spans="1:5">
      <c r="A100" s="185" t="s">
        <v>247</v>
      </c>
      <c r="B100" s="181"/>
      <c r="C100" s="181"/>
      <c r="D100" s="182"/>
      <c r="E100" s="139"/>
    </row>
    <row r="101" spans="1:5" ht="15">
      <c r="A101" s="185" t="s">
        <v>248</v>
      </c>
      <c r="B101" s="181"/>
      <c r="C101" s="181"/>
      <c r="D101" s="182"/>
      <c r="E101" s="136"/>
    </row>
    <row r="102" spans="1:5" ht="15">
      <c r="A102" s="185" t="s">
        <v>249</v>
      </c>
      <c r="B102" s="181"/>
      <c r="C102" s="181"/>
      <c r="D102" s="182"/>
      <c r="E102" s="147"/>
    </row>
    <row r="103" spans="1:5" ht="15">
      <c r="A103" s="150"/>
      <c r="B103" s="151"/>
      <c r="C103" s="151"/>
      <c r="D103" s="152"/>
      <c r="E103" s="153"/>
    </row>
    <row r="104" spans="1:5" ht="15.75">
      <c r="A104" s="154" t="s">
        <v>100</v>
      </c>
      <c r="B104" s="155" t="s">
        <v>37</v>
      </c>
      <c r="C104" s="156"/>
      <c r="D104" s="157"/>
      <c r="E104" s="158">
        <f>SUM(E77:E103)</f>
        <v>0</v>
      </c>
    </row>
    <row r="105" spans="1:5" ht="15.75">
      <c r="A105" s="159" t="s">
        <v>101</v>
      </c>
      <c r="B105" s="160" t="s">
        <v>38</v>
      </c>
      <c r="C105" s="161"/>
      <c r="D105" s="162"/>
      <c r="E105" s="163">
        <f>E104*0.2</f>
        <v>0</v>
      </c>
    </row>
    <row r="106" spans="1:5" ht="15.75">
      <c r="A106" s="164" t="s">
        <v>102</v>
      </c>
      <c r="B106" s="165" t="s">
        <v>39</v>
      </c>
      <c r="C106" s="166"/>
      <c r="D106" s="167"/>
      <c r="E106" s="163">
        <f>E104+E105</f>
        <v>0</v>
      </c>
    </row>
  </sheetData>
  <mergeCells count="20">
    <mergeCell ref="A74:D76"/>
    <mergeCell ref="A77:D77"/>
    <mergeCell ref="B70:D70"/>
    <mergeCell ref="B66:E66"/>
    <mergeCell ref="B67:E67"/>
    <mergeCell ref="C68:E68"/>
    <mergeCell ref="C69:E69"/>
    <mergeCell ref="A45:D45"/>
    <mergeCell ref="B15:D15"/>
    <mergeCell ref="A20:D20"/>
    <mergeCell ref="B23:D23"/>
    <mergeCell ref="B11:E11"/>
    <mergeCell ref="B12:E12"/>
    <mergeCell ref="C13:E13"/>
    <mergeCell ref="C14:E14"/>
    <mergeCell ref="G17:H19"/>
    <mergeCell ref="A33:D33"/>
    <mergeCell ref="A35:D35"/>
    <mergeCell ref="A39:D39"/>
    <mergeCell ref="B43:D43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5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74"/>
  <sheetViews>
    <sheetView workbookViewId="0">
      <selection activeCell="F4" sqref="F4:G6"/>
    </sheetView>
  </sheetViews>
  <sheetFormatPr baseColWidth="10" defaultRowHeight="15"/>
  <cols>
    <col min="1" max="1" width="31.140625" customWidth="1"/>
    <col min="2" max="2" width="21.7109375" customWidth="1"/>
    <col min="3" max="3" width="18.140625" customWidth="1"/>
    <col min="5" max="5" width="27" customWidth="1"/>
    <col min="6" max="6" width="13.85546875" customWidth="1"/>
    <col min="7" max="7" width="14.140625" customWidth="1"/>
  </cols>
  <sheetData>
    <row r="1" spans="1:7" ht="21" thickBot="1">
      <c r="A1" s="402" t="s">
        <v>423</v>
      </c>
      <c r="B1" s="265"/>
      <c r="C1" s="268"/>
      <c r="D1" s="267"/>
      <c r="E1" s="265"/>
      <c r="F1" s="266"/>
      <c r="G1" s="265"/>
    </row>
    <row r="2" spans="1:7" ht="15.75" thickBot="1">
      <c r="A2" s="398" t="s">
        <v>422</v>
      </c>
      <c r="B2" s="400"/>
      <c r="C2" s="519" t="str">
        <f>Relax_700!B11</f>
        <v>ABDALLAH</v>
      </c>
      <c r="D2" s="520"/>
      <c r="E2" s="521"/>
      <c r="F2" s="401"/>
      <c r="G2" s="265"/>
    </row>
    <row r="3" spans="1:7" ht="15.75" thickBot="1">
      <c r="A3" s="398" t="s">
        <v>421</v>
      </c>
      <c r="B3" s="400"/>
      <c r="C3" s="522" t="str">
        <f>Relax_700!A20</f>
        <v>Coque polyester modèle MDP RELAX 700</v>
      </c>
      <c r="D3" s="523"/>
      <c r="E3" s="524"/>
      <c r="F3" s="399"/>
      <c r="G3" s="265"/>
    </row>
    <row r="4" spans="1:7" ht="16.5" thickTop="1" thickBot="1">
      <c r="A4" s="398" t="s">
        <v>420</v>
      </c>
      <c r="B4" s="400"/>
      <c r="C4" s="525">
        <f ca="1">Accueil!E22</f>
        <v>43337.250756712965</v>
      </c>
      <c r="D4" s="526"/>
      <c r="E4" s="527"/>
      <c r="F4" s="478" t="s">
        <v>62</v>
      </c>
      <c r="G4" s="479"/>
    </row>
    <row r="5" spans="1:7" ht="15.75" thickBot="1">
      <c r="A5" s="398" t="s">
        <v>419</v>
      </c>
      <c r="B5" s="397"/>
      <c r="C5" s="528">
        <f>E7</f>
        <v>82.926829268292678</v>
      </c>
      <c r="D5" s="526"/>
      <c r="E5" s="527"/>
      <c r="F5" s="480"/>
      <c r="G5" s="481"/>
    </row>
    <row r="6" spans="1:7" ht="15.75" thickBot="1">
      <c r="A6" s="265"/>
      <c r="B6" s="265"/>
      <c r="C6" s="269"/>
      <c r="D6" s="396"/>
      <c r="E6" s="265"/>
      <c r="F6" s="482"/>
      <c r="G6" s="483"/>
    </row>
    <row r="7" spans="1:7" ht="15.75" thickTop="1">
      <c r="A7" s="285" t="s">
        <v>16</v>
      </c>
      <c r="B7" s="371"/>
      <c r="C7" s="395" t="s">
        <v>418</v>
      </c>
      <c r="D7" s="385"/>
      <c r="E7" s="406">
        <f>E32/20.5</f>
        <v>82.926829268292678</v>
      </c>
      <c r="F7" s="384"/>
      <c r="G7" s="265"/>
    </row>
    <row r="8" spans="1:7" ht="15.75" thickBot="1">
      <c r="A8" s="369"/>
      <c r="B8" s="368"/>
      <c r="C8" s="393"/>
      <c r="D8" s="385"/>
      <c r="E8" s="407">
        <f>SUM(E7/8)</f>
        <v>10.365853658536585</v>
      </c>
      <c r="F8" s="384"/>
      <c r="G8" s="265"/>
    </row>
    <row r="9" spans="1:7" ht="18.75" thickTop="1">
      <c r="A9" s="529" t="s">
        <v>383</v>
      </c>
      <c r="B9" s="530"/>
      <c r="C9" s="391"/>
      <c r="D9" s="385"/>
      <c r="E9" s="390">
        <f>SUM(E8/22)</f>
        <v>0.47117516629711748</v>
      </c>
      <c r="F9" s="384"/>
      <c r="G9" s="265"/>
    </row>
    <row r="10" spans="1:7">
      <c r="A10" s="389"/>
      <c r="B10" s="265"/>
      <c r="C10" s="387"/>
      <c r="D10" s="385"/>
      <c r="E10" s="265"/>
      <c r="F10" s="384"/>
      <c r="G10" s="265"/>
    </row>
    <row r="11" spans="1:7">
      <c r="A11" s="331" t="s">
        <v>432</v>
      </c>
      <c r="B11" s="388" t="str">
        <f ca="1">Relax_700!A17</f>
        <v>N°- 201825861</v>
      </c>
      <c r="C11" s="387">
        <f>Relax_700!E50</f>
        <v>13917</v>
      </c>
      <c r="D11" s="385"/>
      <c r="E11" s="265"/>
      <c r="F11" s="384"/>
      <c r="G11" s="265"/>
    </row>
    <row r="12" spans="1:7">
      <c r="A12" s="331"/>
      <c r="B12" s="278"/>
      <c r="C12" s="387"/>
      <c r="D12" s="385"/>
      <c r="E12" s="265"/>
      <c r="F12" s="384"/>
      <c r="G12" s="265"/>
    </row>
    <row r="13" spans="1:7">
      <c r="A13" s="382" t="s">
        <v>417</v>
      </c>
      <c r="B13" s="278"/>
      <c r="C13" s="386">
        <f>SUM(C11:C12)</f>
        <v>13917</v>
      </c>
      <c r="D13" s="385"/>
      <c r="E13" s="265"/>
      <c r="F13" s="384"/>
      <c r="G13" s="265"/>
    </row>
    <row r="14" spans="1:7">
      <c r="A14" s="382"/>
      <c r="B14" s="278"/>
      <c r="C14" s="381"/>
      <c r="D14" s="385"/>
      <c r="E14" s="265"/>
      <c r="F14" s="384"/>
      <c r="G14" s="265"/>
    </row>
    <row r="15" spans="1:7">
      <c r="A15" s="382" t="s">
        <v>416</v>
      </c>
      <c r="B15" s="278"/>
      <c r="C15" s="381"/>
      <c r="D15" s="380"/>
      <c r="E15" s="265"/>
      <c r="F15" s="383"/>
      <c r="G15" s="265"/>
    </row>
    <row r="16" spans="1:7">
      <c r="A16" s="382" t="s">
        <v>415</v>
      </c>
      <c r="B16" s="278"/>
      <c r="C16" s="381"/>
      <c r="D16" s="380"/>
      <c r="E16" s="536" t="s">
        <v>414</v>
      </c>
      <c r="F16" s="537">
        <v>0.05</v>
      </c>
      <c r="G16" s="265"/>
    </row>
    <row r="17" spans="1:7">
      <c r="A17" s="382" t="s">
        <v>413</v>
      </c>
      <c r="B17" s="278"/>
      <c r="C17" s="381"/>
      <c r="D17" s="380"/>
      <c r="E17" s="536"/>
      <c r="F17" s="537"/>
      <c r="G17" s="265"/>
    </row>
    <row r="18" spans="1:7">
      <c r="A18" s="382" t="s">
        <v>412</v>
      </c>
      <c r="B18" s="278"/>
      <c r="C18" s="381"/>
      <c r="D18" s="380"/>
      <c r="E18" s="536" t="s">
        <v>411</v>
      </c>
      <c r="F18" s="538">
        <f>+(E32+E41+E46)/(1-B48-B50-B52-B54-B64-B65-F16)</f>
        <v>11951.639534883723</v>
      </c>
      <c r="G18" s="265"/>
    </row>
    <row r="19" spans="1:7" ht="15.75" thickBot="1">
      <c r="A19" s="382"/>
      <c r="B19" s="278"/>
      <c r="C19" s="381"/>
      <c r="D19" s="380"/>
      <c r="E19" s="536"/>
      <c r="F19" s="538"/>
      <c r="G19" s="265"/>
    </row>
    <row r="20" spans="1:7" ht="17.25" thickTop="1" thickBot="1">
      <c r="A20" s="379" t="s">
        <v>410</v>
      </c>
      <c r="B20" s="378"/>
      <c r="C20" s="377">
        <f>SUM(C13:C18)</f>
        <v>13917</v>
      </c>
      <c r="D20" s="376"/>
      <c r="E20" s="375" t="s">
        <v>409</v>
      </c>
      <c r="F20" s="374">
        <f>+C20-F18</f>
        <v>1965.3604651162768</v>
      </c>
      <c r="G20" s="265"/>
    </row>
    <row r="21" spans="1:7" ht="27.75" thickTop="1" thickBot="1">
      <c r="A21" s="373"/>
      <c r="B21" s="372"/>
      <c r="C21" s="268"/>
      <c r="D21" s="267"/>
      <c r="E21" s="265"/>
      <c r="F21" s="266"/>
      <c r="G21" s="265"/>
    </row>
    <row r="22" spans="1:7" ht="15.75" thickTop="1">
      <c r="A22" s="285" t="s">
        <v>16</v>
      </c>
      <c r="B22" s="371"/>
      <c r="C22" s="539"/>
      <c r="D22" s="540"/>
      <c r="E22" s="370" t="s">
        <v>408</v>
      </c>
      <c r="F22" s="366"/>
      <c r="G22" s="265"/>
    </row>
    <row r="23" spans="1:7" ht="15.75" thickBot="1">
      <c r="A23" s="369"/>
      <c r="B23" s="368"/>
      <c r="C23" s="531"/>
      <c r="D23" s="532"/>
      <c r="E23" s="367"/>
      <c r="F23" s="366"/>
      <c r="G23" s="265"/>
    </row>
    <row r="24" spans="1:7" ht="19.5" thickTop="1" thickBot="1">
      <c r="A24" s="529" t="s">
        <v>382</v>
      </c>
      <c r="B24" s="533"/>
      <c r="C24" s="365" t="s">
        <v>406</v>
      </c>
      <c r="D24" s="365" t="s">
        <v>407</v>
      </c>
      <c r="E24" s="364" t="s">
        <v>406</v>
      </c>
      <c r="F24" s="363" t="s">
        <v>405</v>
      </c>
      <c r="G24" s="265"/>
    </row>
    <row r="25" spans="1:7" ht="15.75" thickBot="1">
      <c r="A25" s="362"/>
      <c r="B25" s="361"/>
      <c r="C25" s="360" t="s">
        <v>404</v>
      </c>
      <c r="D25" s="359"/>
      <c r="E25" s="358" t="s">
        <v>404</v>
      </c>
      <c r="F25" s="357"/>
      <c r="G25" s="265"/>
    </row>
    <row r="26" spans="1:7">
      <c r="A26" s="355" t="s">
        <v>425</v>
      </c>
      <c r="B26" s="265"/>
      <c r="C26" s="354">
        <v>500</v>
      </c>
      <c r="D26" s="267"/>
      <c r="E26" s="353"/>
      <c r="F26" s="356"/>
      <c r="G26" s="265"/>
    </row>
    <row r="27" spans="1:7">
      <c r="A27" s="355" t="s">
        <v>403</v>
      </c>
      <c r="B27" s="265"/>
      <c r="C27" s="354">
        <v>600</v>
      </c>
      <c r="D27" s="267"/>
      <c r="E27" s="353"/>
      <c r="F27" s="352"/>
      <c r="G27" s="265"/>
    </row>
    <row r="28" spans="1:7">
      <c r="A28" s="355" t="s">
        <v>402</v>
      </c>
      <c r="B28" s="265"/>
      <c r="C28" s="354">
        <f>[2]Feuil7!BE277</f>
        <v>0</v>
      </c>
      <c r="D28" s="267"/>
      <c r="E28" s="353"/>
      <c r="F28" s="352"/>
      <c r="G28" s="265"/>
    </row>
    <row r="29" spans="1:7">
      <c r="A29" s="355" t="s">
        <v>429</v>
      </c>
      <c r="B29" s="265"/>
      <c r="C29" s="354">
        <v>200</v>
      </c>
      <c r="D29" s="267"/>
      <c r="E29" s="353"/>
      <c r="F29" s="352"/>
      <c r="G29" s="265"/>
    </row>
    <row r="30" spans="1:7">
      <c r="A30" s="355" t="s">
        <v>427</v>
      </c>
      <c r="B30" s="265"/>
      <c r="C30" s="354">
        <v>400</v>
      </c>
      <c r="D30" s="267"/>
      <c r="E30" s="353"/>
      <c r="F30" s="352"/>
      <c r="G30" s="265"/>
    </row>
    <row r="31" spans="1:7">
      <c r="A31" s="534" t="s">
        <v>401</v>
      </c>
      <c r="B31" s="535"/>
      <c r="C31" s="351">
        <f>SUM(C26:C30)</f>
        <v>1700</v>
      </c>
      <c r="D31" s="330">
        <f>C31/$E$56</f>
        <v>0.16096785083193454</v>
      </c>
      <c r="E31" s="350"/>
      <c r="F31" s="329"/>
      <c r="G31" s="265"/>
    </row>
    <row r="32" spans="1:7" ht="15.75" thickBot="1">
      <c r="A32" s="339" t="s">
        <v>400</v>
      </c>
      <c r="B32" s="349"/>
      <c r="C32" s="348"/>
      <c r="D32" s="347">
        <f>SUM(D31:D31)</f>
        <v>0.16096785083193454</v>
      </c>
      <c r="E32" s="346">
        <f>C31</f>
        <v>1700</v>
      </c>
      <c r="F32" s="345">
        <f>E32/$C$20</f>
        <v>0.12215276280807645</v>
      </c>
      <c r="G32" s="265"/>
    </row>
    <row r="33" spans="1:7">
      <c r="A33" s="328"/>
      <c r="B33" s="327"/>
      <c r="C33" s="342"/>
      <c r="D33" s="341"/>
      <c r="E33" s="340"/>
      <c r="F33" s="329"/>
      <c r="G33" s="265"/>
    </row>
    <row r="34" spans="1:7">
      <c r="A34" s="331" t="s">
        <v>399</v>
      </c>
      <c r="B34" s="327"/>
      <c r="C34" s="342"/>
      <c r="D34" s="341"/>
      <c r="E34" s="340"/>
      <c r="F34" s="329"/>
      <c r="G34" s="265"/>
    </row>
    <row r="35" spans="1:7">
      <c r="A35" s="344" t="s">
        <v>398</v>
      </c>
      <c r="B35" s="343"/>
      <c r="C35" s="342">
        <v>600</v>
      </c>
      <c r="D35" s="341">
        <f>C35/$E$56</f>
        <v>5.6812182646565131E-2</v>
      </c>
      <c r="E35" s="340"/>
      <c r="F35" s="329"/>
      <c r="G35" s="265"/>
    </row>
    <row r="36" spans="1:7">
      <c r="A36" s="344" t="s">
        <v>430</v>
      </c>
      <c r="B36" s="343"/>
      <c r="C36" s="342">
        <f>920+190</f>
        <v>1110</v>
      </c>
      <c r="D36" s="341">
        <f>C36/$E$56</f>
        <v>0.1051025378961455</v>
      </c>
      <c r="E36" s="340"/>
      <c r="F36" s="329"/>
      <c r="G36" s="265"/>
    </row>
    <row r="37" spans="1:7">
      <c r="A37" s="344" t="s">
        <v>253</v>
      </c>
      <c r="B37" s="343"/>
      <c r="C37" s="342">
        <f>[2]Feuil7!BI277</f>
        <v>0</v>
      </c>
      <c r="D37" s="341">
        <f>C37/$E$56</f>
        <v>0</v>
      </c>
      <c r="E37" s="340"/>
      <c r="F37" s="329"/>
      <c r="G37" s="265"/>
    </row>
    <row r="38" spans="1:7">
      <c r="A38" s="404" t="s">
        <v>428</v>
      </c>
      <c r="B38" s="343"/>
      <c r="C38" s="342">
        <v>572.97</v>
      </c>
      <c r="D38" s="341">
        <f>C38/$E$56</f>
        <v>5.4252793818337378E-2</v>
      </c>
      <c r="E38" s="340"/>
      <c r="F38" s="329"/>
      <c r="G38" s="265"/>
    </row>
    <row r="39" spans="1:7">
      <c r="A39" s="344" t="s">
        <v>426</v>
      </c>
      <c r="B39" s="343"/>
      <c r="C39" s="342">
        <v>5445.44</v>
      </c>
      <c r="D39" s="341">
        <f>C39/$E$56</f>
        <v>0.51561221978485272</v>
      </c>
      <c r="E39" s="340"/>
      <c r="F39" s="329"/>
      <c r="G39" s="265"/>
    </row>
    <row r="40" spans="1:7">
      <c r="A40" s="344"/>
      <c r="B40" s="343"/>
      <c r="C40" s="342"/>
      <c r="D40" s="341"/>
      <c r="E40" s="340"/>
      <c r="F40" s="329"/>
      <c r="G40" s="265"/>
    </row>
    <row r="41" spans="1:7" ht="15.75" thickBot="1">
      <c r="A41" s="339" t="s">
        <v>397</v>
      </c>
      <c r="B41" s="338"/>
      <c r="C41" s="337"/>
      <c r="D41" s="336">
        <f>SUM(D35:D40)</f>
        <v>0.7317797341459007</v>
      </c>
      <c r="E41" s="335">
        <f>SUM(C33:C40)</f>
        <v>7728.41</v>
      </c>
      <c r="F41" s="334">
        <f>E41/$C$20</f>
        <v>0.55532154918445065</v>
      </c>
      <c r="G41" s="265"/>
    </row>
    <row r="42" spans="1:7">
      <c r="A42" s="328"/>
      <c r="B42" s="327"/>
      <c r="C42" s="342"/>
      <c r="D42" s="341"/>
      <c r="E42" s="340"/>
      <c r="F42" s="329"/>
      <c r="G42" s="265"/>
    </row>
    <row r="43" spans="1:7">
      <c r="A43" s="331" t="s">
        <v>431</v>
      </c>
      <c r="B43" s="327"/>
      <c r="C43" s="342">
        <v>0</v>
      </c>
      <c r="D43" s="341">
        <f>C43/$E$56</f>
        <v>0</v>
      </c>
      <c r="E43" s="340"/>
      <c r="F43" s="329"/>
      <c r="G43" s="265"/>
    </row>
    <row r="44" spans="1:7">
      <c r="A44" s="331" t="s">
        <v>396</v>
      </c>
      <c r="B44" s="327"/>
      <c r="C44" s="342">
        <f>SUM(600/22)*E8</f>
        <v>282.70509977827049</v>
      </c>
      <c r="D44" s="341">
        <f>C44/$E$56</f>
        <v>2.676848960619754E-2</v>
      </c>
      <c r="E44" s="340"/>
      <c r="F44" s="329"/>
      <c r="G44" s="265"/>
    </row>
    <row r="45" spans="1:7">
      <c r="A45" s="331" t="s">
        <v>395</v>
      </c>
      <c r="B45" s="327"/>
      <c r="C45" s="342">
        <v>850</v>
      </c>
      <c r="D45" s="341">
        <f>C45/$E$56</f>
        <v>8.0483925415967272E-2</v>
      </c>
      <c r="E45" s="340"/>
      <c r="F45" s="329"/>
      <c r="G45" s="265"/>
    </row>
    <row r="46" spans="1:7" ht="15.75" thickBot="1">
      <c r="A46" s="339" t="s">
        <v>394</v>
      </c>
      <c r="B46" s="338"/>
      <c r="C46" s="337"/>
      <c r="D46" s="336">
        <f>SUM(D43:D45)</f>
        <v>0.10725241502216482</v>
      </c>
      <c r="E46" s="335">
        <f>SUM(C45:C45)</f>
        <v>850</v>
      </c>
      <c r="F46" s="334">
        <f>E46/$C$20</f>
        <v>6.1076381404038226E-2</v>
      </c>
      <c r="G46" s="265"/>
    </row>
    <row r="47" spans="1:7">
      <c r="A47" s="333"/>
      <c r="B47" s="327"/>
      <c r="C47" s="326"/>
      <c r="D47" s="330"/>
      <c r="E47" s="324"/>
      <c r="F47" s="329"/>
      <c r="G47" s="265"/>
    </row>
    <row r="48" spans="1:7">
      <c r="A48" s="331" t="s">
        <v>393</v>
      </c>
      <c r="B48" s="295">
        <v>0</v>
      </c>
      <c r="C48" s="326">
        <f>C$20*B48</f>
        <v>0</v>
      </c>
      <c r="D48" s="330">
        <f>C48/$E$56</f>
        <v>0</v>
      </c>
      <c r="E48" s="324"/>
      <c r="F48" s="329">
        <f>C48/$C$20</f>
        <v>0</v>
      </c>
      <c r="G48" s="265"/>
    </row>
    <row r="49" spans="1:7">
      <c r="A49" s="333"/>
      <c r="B49" s="332"/>
      <c r="C49" s="326"/>
      <c r="D49" s="330"/>
      <c r="E49" s="324"/>
      <c r="F49" s="329"/>
      <c r="G49" s="265"/>
    </row>
    <row r="50" spans="1:7">
      <c r="A50" s="331" t="s">
        <v>392</v>
      </c>
      <c r="B50" s="295">
        <v>0</v>
      </c>
      <c r="C50" s="326">
        <f>C$20*B50</f>
        <v>0</v>
      </c>
      <c r="D50" s="330">
        <f>C50/$E$56</f>
        <v>0</v>
      </c>
      <c r="E50" s="324"/>
      <c r="F50" s="329">
        <f>C50/$C$20</f>
        <v>0</v>
      </c>
      <c r="G50" s="265"/>
    </row>
    <row r="51" spans="1:7">
      <c r="A51" s="328"/>
      <c r="B51" s="332"/>
      <c r="C51" s="326"/>
      <c r="D51" s="330"/>
      <c r="E51" s="324"/>
      <c r="F51" s="329"/>
      <c r="G51" s="265"/>
    </row>
    <row r="52" spans="1:7">
      <c r="A52" s="331" t="s">
        <v>391</v>
      </c>
      <c r="B52" s="295">
        <f>[3]Déboursés!BJ4</f>
        <v>0</v>
      </c>
      <c r="C52" s="326">
        <f>C$20*B52</f>
        <v>0</v>
      </c>
      <c r="D52" s="330">
        <f>C52/$E$56</f>
        <v>0</v>
      </c>
      <c r="E52" s="324"/>
      <c r="F52" s="329">
        <f>C52/$C$20</f>
        <v>0</v>
      </c>
      <c r="G52" s="265"/>
    </row>
    <row r="53" spans="1:7">
      <c r="A53" s="328"/>
      <c r="B53" s="332"/>
      <c r="C53" s="326"/>
      <c r="D53" s="330"/>
      <c r="E53" s="324"/>
      <c r="F53" s="329"/>
      <c r="G53" s="265"/>
    </row>
    <row r="54" spans="1:7">
      <c r="A54" s="331" t="s">
        <v>390</v>
      </c>
      <c r="B54" s="295">
        <v>0</v>
      </c>
      <c r="C54" s="326">
        <f>C$20*B54</f>
        <v>0</v>
      </c>
      <c r="D54" s="330">
        <f>C54/$E$56</f>
        <v>0</v>
      </c>
      <c r="E54" s="324"/>
      <c r="F54" s="329">
        <f>C54/$C$20</f>
        <v>0</v>
      </c>
      <c r="G54" s="265"/>
    </row>
    <row r="55" spans="1:7" ht="15.75" thickBot="1">
      <c r="A55" s="328"/>
      <c r="B55" s="327"/>
      <c r="C55" s="326"/>
      <c r="D55" s="325"/>
      <c r="E55" s="324"/>
      <c r="F55" s="323"/>
      <c r="G55" s="265"/>
    </row>
    <row r="56" spans="1:7" ht="17.25" thickTop="1" thickBot="1">
      <c r="A56" s="290" t="s">
        <v>389</v>
      </c>
      <c r="B56" s="288"/>
      <c r="C56" s="288"/>
      <c r="D56" s="287"/>
      <c r="E56" s="286">
        <f>SUM(C31:C55)</f>
        <v>10561.11509977827</v>
      </c>
      <c r="F56" s="322">
        <f>SUM(F24:F55)</f>
        <v>0.73855069339656532</v>
      </c>
      <c r="G56" s="265"/>
    </row>
    <row r="57" spans="1:7" ht="15.75" thickTop="1">
      <c r="A57" s="321"/>
      <c r="B57" s="320"/>
      <c r="C57" s="319"/>
      <c r="D57" s="318"/>
      <c r="E57" s="317"/>
      <c r="F57" s="266"/>
      <c r="G57" s="265"/>
    </row>
    <row r="58" spans="1:7" ht="15.75">
      <c r="A58" s="316" t="s">
        <v>383</v>
      </c>
      <c r="B58" s="315"/>
      <c r="C58" s="314"/>
      <c r="D58" s="313"/>
      <c r="E58" s="312">
        <f>C20</f>
        <v>13917</v>
      </c>
      <c r="F58" s="266"/>
      <c r="G58" s="265"/>
    </row>
    <row r="59" spans="1:7" ht="15.75" thickBot="1">
      <c r="A59" s="311"/>
      <c r="B59" s="278"/>
      <c r="C59" s="268"/>
      <c r="D59" s="267"/>
      <c r="E59" s="277"/>
      <c r="F59" s="266"/>
      <c r="G59" s="265"/>
    </row>
    <row r="60" spans="1:7" ht="17.25" thickTop="1" thickBot="1">
      <c r="A60" s="310" t="s">
        <v>388</v>
      </c>
      <c r="B60" s="309">
        <f>E60/C20</f>
        <v>0.24113565425175901</v>
      </c>
      <c r="C60" s="308"/>
      <c r="D60" s="307"/>
      <c r="E60" s="306">
        <f>E58-E56</f>
        <v>3355.8849002217303</v>
      </c>
      <c r="F60" s="266"/>
      <c r="G60" s="265"/>
    </row>
    <row r="61" spans="1:7" ht="16.5" thickTop="1" thickBot="1">
      <c r="A61" s="305"/>
      <c r="B61" s="278"/>
      <c r="C61" s="268"/>
      <c r="D61" s="267"/>
      <c r="E61" s="265"/>
      <c r="F61" s="266"/>
      <c r="G61" s="265"/>
    </row>
    <row r="62" spans="1:7" ht="15.75" thickTop="1">
      <c r="A62" s="304"/>
      <c r="B62" s="303"/>
      <c r="C62" s="302"/>
      <c r="D62" s="301"/>
      <c r="E62" s="300"/>
      <c r="F62" s="266"/>
      <c r="G62" s="265"/>
    </row>
    <row r="63" spans="1:7">
      <c r="A63" s="299" t="s">
        <v>387</v>
      </c>
      <c r="B63" s="298"/>
      <c r="C63" s="268"/>
      <c r="D63" s="267"/>
      <c r="E63" s="291"/>
      <c r="F63" s="266"/>
      <c r="G63" s="265"/>
    </row>
    <row r="64" spans="1:7">
      <c r="A64" s="296" t="s">
        <v>386</v>
      </c>
      <c r="B64" s="295">
        <v>7.0000000000000007E-2</v>
      </c>
      <c r="C64" s="297"/>
      <c r="D64" s="267"/>
      <c r="E64" s="294">
        <f>C20*B64</f>
        <v>974.19</v>
      </c>
      <c r="F64" s="266"/>
      <c r="G64" s="265"/>
    </row>
    <row r="65" spans="1:7">
      <c r="A65" s="296" t="s">
        <v>385</v>
      </c>
      <c r="B65" s="295">
        <v>0.02</v>
      </c>
      <c r="C65" s="268"/>
      <c r="D65" s="267"/>
      <c r="E65" s="294">
        <f>C20*B65</f>
        <v>278.34000000000003</v>
      </c>
      <c r="F65" s="266"/>
      <c r="G65" s="265"/>
    </row>
    <row r="66" spans="1:7" ht="15.75" thickBot="1">
      <c r="A66" s="293"/>
      <c r="B66" s="292"/>
      <c r="C66" s="268"/>
      <c r="D66" s="267"/>
      <c r="E66" s="291"/>
      <c r="F66" s="266"/>
      <c r="G66" s="265"/>
    </row>
    <row r="67" spans="1:7" ht="17.25" thickTop="1" thickBot="1">
      <c r="A67" s="290" t="s">
        <v>384</v>
      </c>
      <c r="B67" s="289">
        <f>E67/C20</f>
        <v>0.84886434574824099</v>
      </c>
      <c r="C67" s="288"/>
      <c r="D67" s="287"/>
      <c r="E67" s="286">
        <f>E65+E56+E64</f>
        <v>11813.64509977827</v>
      </c>
      <c r="F67" s="266"/>
      <c r="G67" s="269"/>
    </row>
    <row r="68" spans="1:7" ht="16.5" thickTop="1" thickBot="1">
      <c r="A68" s="271"/>
      <c r="B68" s="270"/>
      <c r="C68" s="268"/>
      <c r="D68" s="267"/>
      <c r="E68" s="265"/>
      <c r="F68" s="266"/>
      <c r="G68" s="269"/>
    </row>
    <row r="69" spans="1:7" ht="15.75" thickTop="1">
      <c r="A69" s="285" t="s">
        <v>383</v>
      </c>
      <c r="B69" s="284"/>
      <c r="C69" s="283"/>
      <c r="D69" s="282"/>
      <c r="E69" s="281">
        <f>E58</f>
        <v>13917</v>
      </c>
      <c r="F69" s="266"/>
      <c r="G69" s="269"/>
    </row>
    <row r="70" spans="1:7">
      <c r="A70" s="279"/>
      <c r="B70" s="278"/>
      <c r="C70" s="268"/>
      <c r="D70" s="267"/>
      <c r="E70" s="277"/>
      <c r="F70" s="266"/>
      <c r="G70" s="269"/>
    </row>
    <row r="71" spans="1:7">
      <c r="A71" s="279" t="s">
        <v>382</v>
      </c>
      <c r="B71" s="278"/>
      <c r="C71" s="268"/>
      <c r="D71" s="267"/>
      <c r="E71" s="280">
        <f>E67</f>
        <v>11813.64509977827</v>
      </c>
      <c r="F71" s="266"/>
      <c r="G71" s="269"/>
    </row>
    <row r="72" spans="1:7" ht="15.75" thickBot="1">
      <c r="A72" s="279"/>
      <c r="B72" s="278"/>
      <c r="C72" s="268"/>
      <c r="D72" s="267"/>
      <c r="E72" s="277"/>
      <c r="F72" s="266"/>
      <c r="G72" s="269"/>
    </row>
    <row r="73" spans="1:7" ht="17.25" thickTop="1" thickBot="1">
      <c r="A73" s="276" t="s">
        <v>381</v>
      </c>
      <c r="B73" s="275">
        <f>E73/C20</f>
        <v>0.15113565425175898</v>
      </c>
      <c r="C73" s="274"/>
      <c r="D73" s="273"/>
      <c r="E73" s="272">
        <f>E69-E71</f>
        <v>2103.3549002217296</v>
      </c>
      <c r="F73" s="266"/>
      <c r="G73" s="269"/>
    </row>
    <row r="74" spans="1:7" ht="15.75" thickTop="1">
      <c r="A74" s="271"/>
      <c r="B74" s="270"/>
      <c r="C74" s="268"/>
      <c r="D74" s="267"/>
      <c r="E74" s="267"/>
      <c r="F74" s="266"/>
      <c r="G74" s="267"/>
    </row>
  </sheetData>
  <mergeCells count="14">
    <mergeCell ref="C23:D23"/>
    <mergeCell ref="A24:B24"/>
    <mergeCell ref="A31:B31"/>
    <mergeCell ref="F4:G6"/>
    <mergeCell ref="E16:E17"/>
    <mergeCell ref="F16:F17"/>
    <mergeCell ref="E18:E19"/>
    <mergeCell ref="F18:F19"/>
    <mergeCell ref="C22:D22"/>
    <mergeCell ref="C2:E2"/>
    <mergeCell ref="C3:E3"/>
    <mergeCell ref="C4:E4"/>
    <mergeCell ref="C5:E5"/>
    <mergeCell ref="A9:B9"/>
  </mergeCells>
  <hyperlinks>
    <hyperlink ref="F4" location="Gelcoat!A1" display="Acceuil"/>
    <hyperlink ref="F4:G6" location="Coque_Polyester!A1" display="Coque_Polyester"/>
  </hyperlink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52"/>
  <sheetViews>
    <sheetView zoomScaleNormal="100" workbookViewId="0">
      <selection activeCell="H29" sqref="H29"/>
    </sheetView>
  </sheetViews>
  <sheetFormatPr baseColWidth="10" defaultRowHeight="15"/>
  <cols>
    <col min="1" max="1" width="43.85546875" customWidth="1"/>
    <col min="2" max="2" width="15.28515625" customWidth="1"/>
    <col min="3" max="3" width="14.28515625" customWidth="1"/>
    <col min="4" max="4" width="13.42578125" customWidth="1"/>
  </cols>
  <sheetData>
    <row r="1" spans="1:5">
      <c r="A1" s="110"/>
      <c r="B1" s="110"/>
      <c r="C1" s="110"/>
      <c r="D1" s="110"/>
      <c r="E1" s="168"/>
    </row>
    <row r="2" spans="1:5">
      <c r="A2" s="110"/>
      <c r="B2" s="110"/>
      <c r="C2" s="110"/>
      <c r="D2" s="110"/>
      <c r="E2" s="168"/>
    </row>
    <row r="3" spans="1:5" ht="45">
      <c r="A3" s="107" t="s">
        <v>10</v>
      </c>
      <c r="B3" s="108"/>
      <c r="C3" s="108"/>
      <c r="D3" s="108"/>
      <c r="E3" s="109"/>
    </row>
    <row r="4" spans="1:5" ht="15.75">
      <c r="A4" s="111" t="s">
        <v>11</v>
      </c>
      <c r="B4" s="112"/>
      <c r="C4" s="112"/>
      <c r="D4" s="112"/>
      <c r="E4" s="113"/>
    </row>
    <row r="5" spans="1:5" ht="15.75">
      <c r="A5" s="115" t="s">
        <v>12</v>
      </c>
      <c r="B5" s="112"/>
      <c r="C5" s="112"/>
      <c r="D5" s="112"/>
      <c r="E5" s="113"/>
    </row>
    <row r="6" spans="1:5" ht="15.75">
      <c r="A6" s="116"/>
      <c r="B6" s="116"/>
      <c r="C6" s="116"/>
      <c r="D6" s="116"/>
      <c r="E6" s="117"/>
    </row>
    <row r="7" spans="1:5" ht="15.75">
      <c r="A7" s="118" t="s">
        <v>13</v>
      </c>
      <c r="B7" s="116"/>
      <c r="C7" s="116"/>
      <c r="D7" s="116"/>
      <c r="E7" s="117"/>
    </row>
    <row r="8" spans="1:5" ht="15.75">
      <c r="A8" s="118" t="s">
        <v>14</v>
      </c>
      <c r="B8" s="118"/>
      <c r="C8" s="118"/>
      <c r="D8" s="118"/>
      <c r="E8" s="119"/>
    </row>
    <row r="9" spans="1:5" ht="15.75">
      <c r="A9" s="120"/>
      <c r="B9" s="120"/>
      <c r="C9" s="120"/>
      <c r="D9" s="120"/>
      <c r="E9" s="121"/>
    </row>
    <row r="10" spans="1:5" ht="15.75">
      <c r="A10" s="120"/>
      <c r="B10" s="120"/>
      <c r="C10" s="120"/>
      <c r="D10" s="120"/>
      <c r="E10" s="121"/>
    </row>
    <row r="11" spans="1:5" ht="16.5" thickBot="1">
      <c r="A11" s="114"/>
      <c r="B11" s="114"/>
      <c r="C11" s="114"/>
      <c r="D11" s="114"/>
      <c r="E11" s="122"/>
    </row>
    <row r="12" spans="1:5" ht="16.5" thickBot="1">
      <c r="A12" s="114"/>
      <c r="B12" s="541" t="str">
        <f>Relax_700!B11</f>
        <v>ABDALLAH</v>
      </c>
      <c r="C12" s="542"/>
      <c r="D12" s="543"/>
      <c r="E12" s="122"/>
    </row>
    <row r="13" spans="1:5" ht="16.5" thickBot="1">
      <c r="A13" s="114"/>
      <c r="B13" s="541" t="str">
        <f>Relax_700!B12</f>
        <v>9 RUE BRUYERES</v>
      </c>
      <c r="C13" s="542"/>
      <c r="D13" s="543"/>
      <c r="E13" s="122"/>
    </row>
    <row r="14" spans="1:5" ht="16.5" thickBot="1">
      <c r="A14" s="114" t="s">
        <v>15</v>
      </c>
      <c r="B14" s="541" t="str">
        <f>Relax_700!B13</f>
        <v>34000</v>
      </c>
      <c r="C14" s="542"/>
      <c r="D14" s="543"/>
      <c r="E14" s="122"/>
    </row>
    <row r="15" spans="1:5" ht="16.5" thickBot="1">
      <c r="A15" s="123">
        <f ca="1">TODAY()</f>
        <v>43337</v>
      </c>
      <c r="B15" s="544">
        <f>Relax_700!B14</f>
        <v>678828187</v>
      </c>
      <c r="C15" s="545"/>
      <c r="D15" s="546"/>
      <c r="E15" s="122"/>
    </row>
    <row r="16" spans="1:5" ht="16.5" thickBot="1">
      <c r="A16" s="114"/>
      <c r="B16" s="496" t="str">
        <f>Relax_700!B15</f>
        <v>amel.gherroumi@gmail.com</v>
      </c>
      <c r="C16" s="547"/>
      <c r="D16" s="548"/>
      <c r="E16" s="122"/>
    </row>
    <row r="17" spans="1:5" ht="18.75">
      <c r="A17" s="176" t="s">
        <v>223</v>
      </c>
      <c r="B17" s="114"/>
      <c r="C17" s="114"/>
      <c r="D17" s="114"/>
      <c r="E17" s="122"/>
    </row>
    <row r="18" spans="1:5" ht="18.75">
      <c r="A18" s="175" t="str">
        <f ca="1">CONCATENATE("N°- ",YEAR(NOW()),DAY(NOW()),MONTH(NOW()),MINUTE(NOW()),SECOND(NOW()))</f>
        <v>N°- 201825815</v>
      </c>
      <c r="B18" s="114"/>
      <c r="C18" s="114"/>
      <c r="D18" s="114"/>
      <c r="E18" s="122"/>
    </row>
    <row r="19" spans="1:5" ht="15.75">
      <c r="A19" s="124" t="s">
        <v>16</v>
      </c>
      <c r="B19" s="125"/>
      <c r="C19" s="125"/>
      <c r="D19" s="125"/>
      <c r="E19" s="126" t="s">
        <v>17</v>
      </c>
    </row>
    <row r="20" spans="1:5" ht="15.75">
      <c r="A20" s="510" t="s">
        <v>224</v>
      </c>
      <c r="B20" s="511"/>
      <c r="C20" s="511"/>
      <c r="D20" s="512"/>
      <c r="E20" s="130"/>
    </row>
    <row r="21" spans="1:5" ht="15.75">
      <c r="A21" s="513"/>
      <c r="B21" s="514"/>
      <c r="C21" s="514"/>
      <c r="D21" s="515"/>
      <c r="E21" s="136"/>
    </row>
    <row r="22" spans="1:5" ht="15.75">
      <c r="A22" s="513"/>
      <c r="B22" s="514"/>
      <c r="C22" s="514"/>
      <c r="D22" s="515"/>
      <c r="E22" s="138"/>
    </row>
    <row r="23" spans="1:5" ht="15.75">
      <c r="A23" s="516" t="s">
        <v>250</v>
      </c>
      <c r="B23" s="517"/>
      <c r="C23" s="517"/>
      <c r="D23" s="518"/>
      <c r="E23" s="136"/>
    </row>
    <row r="24" spans="1:5">
      <c r="A24" s="177"/>
      <c r="B24" s="178"/>
      <c r="C24" s="178"/>
      <c r="D24" s="179"/>
      <c r="E24" s="139"/>
    </row>
    <row r="25" spans="1:5" ht="15.75">
      <c r="A25" s="180" t="s">
        <v>225</v>
      </c>
      <c r="B25" s="181"/>
      <c r="C25" s="181"/>
      <c r="D25" s="182"/>
      <c r="E25" s="136"/>
    </row>
    <row r="26" spans="1:5" ht="15.75">
      <c r="A26" s="180" t="s">
        <v>226</v>
      </c>
      <c r="B26" s="181"/>
      <c r="C26" s="181"/>
      <c r="D26" s="182"/>
      <c r="E26" s="136"/>
    </row>
    <row r="27" spans="1:5" ht="15.75">
      <c r="A27" s="180" t="s">
        <v>227</v>
      </c>
      <c r="B27" s="181"/>
      <c r="C27" s="181"/>
      <c r="D27" s="182"/>
      <c r="E27" s="143"/>
    </row>
    <row r="28" spans="1:5" ht="15.75">
      <c r="A28" s="183" t="s">
        <v>228</v>
      </c>
      <c r="B28" s="181"/>
      <c r="C28" s="181"/>
      <c r="D28" s="182"/>
      <c r="E28" s="136"/>
    </row>
    <row r="29" spans="1:5" ht="15.75">
      <c r="A29" s="180" t="s">
        <v>229</v>
      </c>
      <c r="B29" s="181"/>
      <c r="C29" s="181"/>
      <c r="D29" s="182"/>
      <c r="E29" s="136"/>
    </row>
    <row r="30" spans="1:5" ht="15.75">
      <c r="A30" s="180" t="s">
        <v>230</v>
      </c>
      <c r="B30" s="181" t="s">
        <v>27</v>
      </c>
      <c r="C30" s="181"/>
      <c r="D30" s="182"/>
      <c r="E30" s="136"/>
    </row>
    <row r="31" spans="1:5" ht="15.75">
      <c r="A31" s="180" t="s">
        <v>231</v>
      </c>
      <c r="B31" s="181"/>
      <c r="C31" s="181"/>
      <c r="D31" s="182"/>
      <c r="E31" s="136"/>
    </row>
    <row r="32" spans="1:5" ht="15.75">
      <c r="A32" s="180" t="s">
        <v>232</v>
      </c>
      <c r="B32" s="181"/>
      <c r="C32" s="181"/>
      <c r="D32" s="182"/>
      <c r="E32" s="136"/>
    </row>
    <row r="33" spans="1:5">
      <c r="A33" s="184" t="s">
        <v>233</v>
      </c>
      <c r="B33" s="181"/>
      <c r="C33" s="181"/>
      <c r="D33" s="182"/>
      <c r="E33" s="145"/>
    </row>
    <row r="34" spans="1:5" ht="15.75">
      <c r="A34" s="184" t="s">
        <v>234</v>
      </c>
      <c r="B34" s="181" t="s">
        <v>235</v>
      </c>
      <c r="C34" s="181"/>
      <c r="D34" s="182"/>
      <c r="E34" s="136"/>
    </row>
    <row r="35" spans="1:5" ht="15.75">
      <c r="A35" s="184" t="s">
        <v>236</v>
      </c>
      <c r="B35" s="181"/>
      <c r="C35" s="181"/>
      <c r="D35" s="182"/>
      <c r="E35" s="136"/>
    </row>
    <row r="36" spans="1:5" ht="15.75">
      <c r="A36" s="180" t="s">
        <v>237</v>
      </c>
      <c r="B36" s="181"/>
      <c r="C36" s="181"/>
      <c r="D36" s="182"/>
      <c r="E36" s="136"/>
    </row>
    <row r="37" spans="1:5" ht="15.75">
      <c r="A37" s="180" t="s">
        <v>238</v>
      </c>
      <c r="B37" s="181"/>
      <c r="C37" s="181"/>
      <c r="D37" s="182"/>
      <c r="E37" s="136"/>
    </row>
    <row r="38" spans="1:5" ht="15.75">
      <c r="A38" s="180" t="s">
        <v>239</v>
      </c>
      <c r="B38" s="181"/>
      <c r="C38" s="181"/>
      <c r="D38" s="182"/>
      <c r="E38" s="136"/>
    </row>
    <row r="39" spans="1:5" ht="15.75">
      <c r="A39" s="180" t="s">
        <v>240</v>
      </c>
      <c r="B39" s="181"/>
      <c r="C39" s="181"/>
      <c r="D39" s="182"/>
      <c r="E39" s="136"/>
    </row>
    <row r="40" spans="1:5" ht="15.75">
      <c r="A40" s="180" t="s">
        <v>241</v>
      </c>
      <c r="B40" s="181"/>
      <c r="C40" s="181"/>
      <c r="D40" s="182"/>
      <c r="E40" s="147"/>
    </row>
    <row r="41" spans="1:5">
      <c r="A41" s="185" t="s">
        <v>242</v>
      </c>
      <c r="B41" s="181"/>
      <c r="C41" s="181"/>
      <c r="D41" s="182"/>
      <c r="E41" s="139"/>
    </row>
    <row r="42" spans="1:5" ht="15.75">
      <c r="A42" s="185" t="s">
        <v>243</v>
      </c>
      <c r="B42" s="181"/>
      <c r="C42" s="181"/>
      <c r="D42" s="182"/>
      <c r="E42" s="136"/>
    </row>
    <row r="43" spans="1:5" ht="15.75">
      <c r="A43" s="185" t="s">
        <v>244</v>
      </c>
      <c r="B43" s="181"/>
      <c r="C43" s="181"/>
      <c r="D43" s="182"/>
      <c r="E43" s="147"/>
    </row>
    <row r="44" spans="1:5">
      <c r="A44" s="185" t="s">
        <v>245</v>
      </c>
      <c r="B44" s="181"/>
      <c r="C44" s="181"/>
      <c r="D44" s="182"/>
      <c r="E44" s="139"/>
    </row>
    <row r="45" spans="1:5" ht="15.75">
      <c r="A45" s="185" t="s">
        <v>246</v>
      </c>
      <c r="B45" s="181"/>
      <c r="C45" s="181"/>
      <c r="D45" s="182"/>
      <c r="E45" s="136"/>
    </row>
    <row r="46" spans="1:5">
      <c r="A46" s="185" t="s">
        <v>247</v>
      </c>
      <c r="B46" s="181"/>
      <c r="C46" s="181"/>
      <c r="D46" s="182"/>
      <c r="E46" s="139"/>
    </row>
    <row r="47" spans="1:5" ht="15.75">
      <c r="A47" s="185" t="s">
        <v>248</v>
      </c>
      <c r="B47" s="181"/>
      <c r="C47" s="181"/>
      <c r="D47" s="182"/>
      <c r="E47" s="136"/>
    </row>
    <row r="48" spans="1:5" ht="15.75">
      <c r="A48" s="185" t="s">
        <v>249</v>
      </c>
      <c r="B48" s="181"/>
      <c r="C48" s="181"/>
      <c r="D48" s="182"/>
      <c r="E48" s="147"/>
    </row>
    <row r="49" spans="1:5" ht="15.75">
      <c r="A49" s="150"/>
      <c r="B49" s="151"/>
      <c r="C49" s="151"/>
      <c r="D49" s="152"/>
      <c r="E49" s="153"/>
    </row>
    <row r="50" spans="1:5" ht="15.75">
      <c r="A50" s="154" t="s">
        <v>100</v>
      </c>
      <c r="B50" s="155" t="s">
        <v>37</v>
      </c>
      <c r="C50" s="156"/>
      <c r="D50" s="157"/>
      <c r="E50" s="158">
        <f>SUM(E23:E49)</f>
        <v>0</v>
      </c>
    </row>
    <row r="51" spans="1:5" ht="15.75">
      <c r="A51" s="159" t="s">
        <v>101</v>
      </c>
      <c r="B51" s="160" t="s">
        <v>38</v>
      </c>
      <c r="C51" s="161"/>
      <c r="D51" s="162"/>
      <c r="E51" s="163">
        <f>E50*0.2</f>
        <v>0</v>
      </c>
    </row>
    <row r="52" spans="1:5" ht="15.75">
      <c r="A52" s="164" t="s">
        <v>102</v>
      </c>
      <c r="B52" s="165" t="s">
        <v>39</v>
      </c>
      <c r="C52" s="166"/>
      <c r="D52" s="167"/>
      <c r="E52" s="163">
        <f>E50+E51</f>
        <v>0</v>
      </c>
    </row>
  </sheetData>
  <mergeCells count="7">
    <mergeCell ref="A23:D23"/>
    <mergeCell ref="A20:D22"/>
    <mergeCell ref="B12:D12"/>
    <mergeCell ref="B13:D13"/>
    <mergeCell ref="B14:D14"/>
    <mergeCell ref="B15:D15"/>
    <mergeCell ref="B16:D16"/>
  </mergeCells>
  <pageMargins left="0.7" right="0.7" top="0.75" bottom="0.75" header="0.3" footer="0.3"/>
  <pageSetup paperSize="9" scale="88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52"/>
  <sheetViews>
    <sheetView zoomScaleNormal="100" workbookViewId="0">
      <selection activeCell="G12" sqref="G12:H14"/>
    </sheetView>
  </sheetViews>
  <sheetFormatPr baseColWidth="10" defaultRowHeight="15"/>
  <cols>
    <col min="1" max="1" width="43.85546875" customWidth="1"/>
    <col min="2" max="2" width="15.28515625" customWidth="1"/>
    <col min="3" max="3" width="14.28515625" customWidth="1"/>
    <col min="4" max="4" width="13.42578125" customWidth="1"/>
  </cols>
  <sheetData>
    <row r="1" spans="1:8">
      <c r="A1" s="110"/>
      <c r="B1" s="110"/>
      <c r="C1" s="110"/>
      <c r="D1" s="110"/>
      <c r="E1" s="168"/>
    </row>
    <row r="2" spans="1:8">
      <c r="A2" s="110"/>
      <c r="B2" s="110"/>
      <c r="C2" s="110"/>
      <c r="D2" s="110"/>
      <c r="E2" s="168"/>
    </row>
    <row r="3" spans="1:8" ht="45">
      <c r="A3" s="107" t="s">
        <v>10</v>
      </c>
      <c r="B3" s="108"/>
      <c r="C3" s="108"/>
      <c r="D3" s="108"/>
      <c r="E3" s="109"/>
    </row>
    <row r="4" spans="1:8" ht="15.75">
      <c r="A4" s="111" t="s">
        <v>11</v>
      </c>
      <c r="B4" s="112"/>
      <c r="C4" s="112"/>
      <c r="D4" s="112"/>
      <c r="E4" s="113"/>
    </row>
    <row r="5" spans="1:8" ht="15.75">
      <c r="A5" s="115" t="s">
        <v>12</v>
      </c>
      <c r="B5" s="112"/>
      <c r="C5" s="112"/>
      <c r="D5" s="112"/>
      <c r="E5" s="113"/>
    </row>
    <row r="6" spans="1:8" ht="15.75">
      <c r="A6" s="116"/>
      <c r="B6" s="116"/>
      <c r="C6" s="116"/>
      <c r="D6" s="116"/>
      <c r="E6" s="117"/>
    </row>
    <row r="7" spans="1:8" ht="15.75">
      <c r="A7" s="118" t="s">
        <v>13</v>
      </c>
      <c r="B7" s="116"/>
      <c r="C7" s="116"/>
      <c r="D7" s="116"/>
      <c r="E7" s="117"/>
    </row>
    <row r="8" spans="1:8" ht="15.75">
      <c r="A8" s="118" t="s">
        <v>14</v>
      </c>
      <c r="B8" s="118"/>
      <c r="C8" s="118"/>
      <c r="D8" s="118"/>
      <c r="E8" s="119"/>
    </row>
    <row r="9" spans="1:8" ht="15.75">
      <c r="A9" s="120"/>
      <c r="B9" s="120"/>
      <c r="C9" s="120"/>
      <c r="D9" s="120"/>
      <c r="E9" s="121"/>
    </row>
    <row r="10" spans="1:8" ht="15.75">
      <c r="A10" s="120"/>
      <c r="B10" s="120"/>
      <c r="C10" s="120"/>
      <c r="D10" s="120"/>
      <c r="E10" s="121"/>
    </row>
    <row r="11" spans="1:8" ht="16.5" thickBot="1">
      <c r="A11" s="114"/>
      <c r="B11" s="114"/>
      <c r="C11" s="114"/>
      <c r="D11" s="114"/>
      <c r="E11" s="122"/>
    </row>
    <row r="12" spans="1:8" ht="17.25" customHeight="1" thickTop="1" thickBot="1">
      <c r="A12" s="114"/>
      <c r="B12" s="541" t="str">
        <f>Relax_700!B11</f>
        <v>ABDALLAH</v>
      </c>
      <c r="C12" s="542"/>
      <c r="D12" s="543"/>
      <c r="E12" s="122"/>
      <c r="G12" s="478" t="s">
        <v>62</v>
      </c>
      <c r="H12" s="479"/>
    </row>
    <row r="13" spans="1:8" ht="16.5" customHeight="1" thickBot="1">
      <c r="A13" s="114"/>
      <c r="B13" s="541" t="str">
        <f>Relax_700!B12</f>
        <v>9 RUE BRUYERES</v>
      </c>
      <c r="C13" s="542"/>
      <c r="D13" s="543"/>
      <c r="E13" s="122"/>
      <c r="G13" s="480"/>
      <c r="H13" s="481"/>
    </row>
    <row r="14" spans="1:8" ht="16.5" customHeight="1" thickBot="1">
      <c r="A14" s="114" t="s">
        <v>15</v>
      </c>
      <c r="B14" s="541" t="str">
        <f>Relax_700!B13</f>
        <v>34000</v>
      </c>
      <c r="C14" s="542"/>
      <c r="D14" s="543"/>
      <c r="E14" s="122"/>
      <c r="G14" s="482"/>
      <c r="H14" s="483"/>
    </row>
    <row r="15" spans="1:8" ht="17.25" thickTop="1" thickBot="1">
      <c r="A15" s="123">
        <f ca="1">TODAY()</f>
        <v>43337</v>
      </c>
      <c r="B15" s="544">
        <f>Relax_700!B14</f>
        <v>678828187</v>
      </c>
      <c r="C15" s="545"/>
      <c r="D15" s="546"/>
      <c r="E15" s="122"/>
    </row>
    <row r="16" spans="1:8" ht="16.5" thickBot="1">
      <c r="A16" s="114"/>
      <c r="B16" s="496" t="str">
        <f>Relax_700!B15</f>
        <v>amel.gherroumi@gmail.com</v>
      </c>
      <c r="C16" s="547"/>
      <c r="D16" s="548"/>
      <c r="E16" s="122"/>
    </row>
    <row r="17" spans="1:5" ht="18.75">
      <c r="A17" s="176" t="s">
        <v>223</v>
      </c>
      <c r="B17" s="114"/>
      <c r="C17" s="114"/>
      <c r="D17" s="114"/>
      <c r="E17" s="122"/>
    </row>
    <row r="18" spans="1:5" ht="18.75">
      <c r="A18" s="175" t="str">
        <f ca="1">CONCATENATE("N°- ",YEAR(NOW()),DAY(NOW()),MONTH(NOW()),MINUTE(NOW()),SECOND(NOW()))</f>
        <v>N°- 201825815</v>
      </c>
      <c r="B18" s="114"/>
      <c r="C18" s="114"/>
      <c r="D18" s="114"/>
      <c r="E18" s="122"/>
    </row>
    <row r="19" spans="1:5" ht="15.75">
      <c r="A19" s="124" t="s">
        <v>16</v>
      </c>
      <c r="B19" s="125"/>
      <c r="C19" s="125"/>
      <c r="D19" s="125"/>
      <c r="E19" s="126" t="s">
        <v>17</v>
      </c>
    </row>
    <row r="20" spans="1:5" ht="15.75">
      <c r="A20" s="510" t="s">
        <v>255</v>
      </c>
      <c r="B20" s="511"/>
      <c r="C20" s="511"/>
      <c r="D20" s="512"/>
      <c r="E20" s="130"/>
    </row>
    <row r="21" spans="1:5" ht="15.75">
      <c r="A21" s="513"/>
      <c r="B21" s="514"/>
      <c r="C21" s="514"/>
      <c r="D21" s="515"/>
      <c r="E21" s="136"/>
    </row>
    <row r="22" spans="1:5" ht="15.75">
      <c r="A22" s="513"/>
      <c r="B22" s="514"/>
      <c r="C22" s="514"/>
      <c r="D22" s="515"/>
      <c r="E22" s="138"/>
    </row>
    <row r="23" spans="1:5" ht="15.75">
      <c r="A23" s="516" t="s">
        <v>250</v>
      </c>
      <c r="B23" s="517"/>
      <c r="C23" s="517"/>
      <c r="D23" s="518"/>
      <c r="E23" s="136"/>
    </row>
    <row r="24" spans="1:5">
      <c r="A24" s="177"/>
      <c r="B24" s="178"/>
      <c r="C24" s="178"/>
      <c r="D24" s="179"/>
      <c r="E24" s="139"/>
    </row>
    <row r="25" spans="1:5" ht="15.75">
      <c r="A25" s="180" t="s">
        <v>256</v>
      </c>
      <c r="B25" s="181"/>
      <c r="C25" s="181"/>
      <c r="D25" s="182"/>
      <c r="E25" s="136"/>
    </row>
    <row r="26" spans="1:5" ht="15.75">
      <c r="A26" s="180" t="s">
        <v>258</v>
      </c>
      <c r="B26" s="181"/>
      <c r="C26" s="181"/>
      <c r="D26" s="182"/>
      <c r="E26" s="136"/>
    </row>
    <row r="27" spans="1:5" ht="15.75">
      <c r="A27" s="180" t="s">
        <v>227</v>
      </c>
      <c r="B27" s="181"/>
      <c r="C27" s="181"/>
      <c r="D27" s="182"/>
      <c r="E27" s="143"/>
    </row>
    <row r="28" spans="1:5" ht="15.75">
      <c r="A28" s="183" t="s">
        <v>228</v>
      </c>
      <c r="B28" s="181"/>
      <c r="C28" s="181"/>
      <c r="D28" s="182"/>
      <c r="E28" s="136"/>
    </row>
    <row r="29" spans="1:5" ht="15.75">
      <c r="A29" s="180" t="s">
        <v>229</v>
      </c>
      <c r="B29" s="181"/>
      <c r="C29" s="181"/>
      <c r="D29" s="182"/>
      <c r="E29" s="136"/>
    </row>
    <row r="30" spans="1:5" ht="15.75">
      <c r="A30" s="180" t="s">
        <v>230</v>
      </c>
      <c r="B30" s="181" t="s">
        <v>27</v>
      </c>
      <c r="C30" s="181"/>
      <c r="D30" s="182"/>
      <c r="E30" s="136"/>
    </row>
    <row r="31" spans="1:5" ht="15.75">
      <c r="A31" s="180" t="s">
        <v>231</v>
      </c>
      <c r="B31" s="181"/>
      <c r="C31" s="181"/>
      <c r="D31" s="182"/>
      <c r="E31" s="136"/>
    </row>
    <row r="32" spans="1:5" ht="15.75">
      <c r="A32" s="180" t="s">
        <v>232</v>
      </c>
      <c r="B32" s="181"/>
      <c r="C32" s="181"/>
      <c r="D32" s="182"/>
      <c r="E32" s="136"/>
    </row>
    <row r="33" spans="1:5">
      <c r="A33" s="184" t="s">
        <v>233</v>
      </c>
      <c r="B33" s="181"/>
      <c r="C33" s="181"/>
      <c r="D33" s="182"/>
      <c r="E33" s="145"/>
    </row>
    <row r="34" spans="1:5" ht="15.75">
      <c r="A34" s="184" t="s">
        <v>234</v>
      </c>
      <c r="B34" s="181" t="s">
        <v>235</v>
      </c>
      <c r="C34" s="181"/>
      <c r="D34" s="182"/>
      <c r="E34" s="136"/>
    </row>
    <row r="35" spans="1:5" ht="15.75">
      <c r="A35" s="184" t="s">
        <v>236</v>
      </c>
      <c r="B35" s="181"/>
      <c r="C35" s="181"/>
      <c r="D35" s="182"/>
      <c r="E35" s="136"/>
    </row>
    <row r="36" spans="1:5" ht="15.75">
      <c r="A36" s="180" t="s">
        <v>237</v>
      </c>
      <c r="B36" s="181"/>
      <c r="C36" s="181"/>
      <c r="D36" s="182"/>
      <c r="E36" s="136"/>
    </row>
    <row r="37" spans="1:5" ht="15.75">
      <c r="A37" s="180" t="s">
        <v>238</v>
      </c>
      <c r="B37" s="181"/>
      <c r="C37" s="181"/>
      <c r="D37" s="182"/>
      <c r="E37" s="136"/>
    </row>
    <row r="38" spans="1:5" ht="15.75">
      <c r="A38" s="180" t="s">
        <v>239</v>
      </c>
      <c r="B38" s="181"/>
      <c r="C38" s="181"/>
      <c r="D38" s="182"/>
      <c r="E38" s="136"/>
    </row>
    <row r="39" spans="1:5" ht="15.75">
      <c r="A39" s="180" t="s">
        <v>240</v>
      </c>
      <c r="B39" s="181"/>
      <c r="C39" s="181"/>
      <c r="D39" s="182"/>
      <c r="E39" s="136"/>
    </row>
    <row r="40" spans="1:5" ht="15.75">
      <c r="A40" s="180" t="s">
        <v>241</v>
      </c>
      <c r="B40" s="181"/>
      <c r="C40" s="181"/>
      <c r="D40" s="182"/>
      <c r="E40" s="147"/>
    </row>
    <row r="41" spans="1:5">
      <c r="A41" s="185" t="s">
        <v>242</v>
      </c>
      <c r="B41" s="181"/>
      <c r="C41" s="181"/>
      <c r="D41" s="182"/>
      <c r="E41" s="139"/>
    </row>
    <row r="42" spans="1:5" ht="15.75">
      <c r="A42" s="185" t="s">
        <v>243</v>
      </c>
      <c r="B42" s="181"/>
      <c r="C42" s="181"/>
      <c r="D42" s="182"/>
      <c r="E42" s="136"/>
    </row>
    <row r="43" spans="1:5" ht="15.75">
      <c r="A43" s="185" t="s">
        <v>244</v>
      </c>
      <c r="B43" s="181"/>
      <c r="C43" s="181"/>
      <c r="D43" s="182"/>
      <c r="E43" s="147"/>
    </row>
    <row r="44" spans="1:5">
      <c r="A44" s="185" t="s">
        <v>245</v>
      </c>
      <c r="B44" s="181"/>
      <c r="C44" s="181"/>
      <c r="D44" s="182"/>
      <c r="E44" s="139"/>
    </row>
    <row r="45" spans="1:5" ht="15.75">
      <c r="A45" s="185" t="s">
        <v>246</v>
      </c>
      <c r="B45" s="181"/>
      <c r="C45" s="181"/>
      <c r="D45" s="182"/>
      <c r="E45" s="136"/>
    </row>
    <row r="46" spans="1:5">
      <c r="A46" s="185" t="s">
        <v>247</v>
      </c>
      <c r="B46" s="181"/>
      <c r="C46" s="181"/>
      <c r="D46" s="182"/>
      <c r="E46" s="139"/>
    </row>
    <row r="47" spans="1:5" ht="15.75">
      <c r="A47" s="185" t="s">
        <v>248</v>
      </c>
      <c r="B47" s="181"/>
      <c r="C47" s="181"/>
      <c r="D47" s="182"/>
      <c r="E47" s="136"/>
    </row>
    <row r="48" spans="1:5" ht="15.75">
      <c r="A48" s="185" t="s">
        <v>249</v>
      </c>
      <c r="B48" s="181"/>
      <c r="C48" s="181"/>
      <c r="D48" s="182"/>
      <c r="E48" s="147"/>
    </row>
    <row r="49" spans="1:5" ht="15.75">
      <c r="A49" s="150"/>
      <c r="B49" s="151"/>
      <c r="C49" s="151"/>
      <c r="D49" s="152"/>
      <c r="E49" s="153"/>
    </row>
    <row r="50" spans="1:5" ht="15.75">
      <c r="A50" s="154" t="s">
        <v>100</v>
      </c>
      <c r="B50" s="155" t="s">
        <v>37</v>
      </c>
      <c r="C50" s="156"/>
      <c r="D50" s="157"/>
      <c r="E50" s="158">
        <f>SUM(E23:E49)</f>
        <v>0</v>
      </c>
    </row>
    <row r="51" spans="1:5" ht="15.75">
      <c r="A51" s="159" t="s">
        <v>101</v>
      </c>
      <c r="B51" s="160" t="s">
        <v>38</v>
      </c>
      <c r="C51" s="161"/>
      <c r="D51" s="162"/>
      <c r="E51" s="163">
        <f>E50*0.2</f>
        <v>0</v>
      </c>
    </row>
    <row r="52" spans="1:5" ht="15.75">
      <c r="A52" s="164" t="s">
        <v>102</v>
      </c>
      <c r="B52" s="165" t="s">
        <v>39</v>
      </c>
      <c r="C52" s="166"/>
      <c r="D52" s="167"/>
      <c r="E52" s="163">
        <f>E50+E51</f>
        <v>0</v>
      </c>
    </row>
  </sheetData>
  <mergeCells count="8">
    <mergeCell ref="G12:H14"/>
    <mergeCell ref="A23:D23"/>
    <mergeCell ref="B12:D12"/>
    <mergeCell ref="B13:D13"/>
    <mergeCell ref="B14:D14"/>
    <mergeCell ref="B15:D15"/>
    <mergeCell ref="B16:D16"/>
    <mergeCell ref="A20:D22"/>
  </mergeCells>
  <hyperlinks>
    <hyperlink ref="G12" location="Gelcoat!A1" display="Acceuil"/>
    <hyperlink ref="G12:H14" location="Coque_Polyester!A1" display="Coque_Polyester"/>
  </hyperlinks>
  <pageMargins left="0.7" right="0.7" top="0.75" bottom="0.75" header="0.3" footer="0.3"/>
  <pageSetup paperSize="9" scale="87" orientation="portrait" r:id="rId1"/>
  <colBreaks count="1" manualBreakCount="1">
    <brk id="5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52"/>
  <sheetViews>
    <sheetView zoomScaleNormal="100" workbookViewId="0">
      <selection activeCell="G12" sqref="G12:H14"/>
    </sheetView>
  </sheetViews>
  <sheetFormatPr baseColWidth="10" defaultRowHeight="15"/>
  <cols>
    <col min="1" max="1" width="43.85546875" customWidth="1"/>
    <col min="2" max="2" width="15.28515625" customWidth="1"/>
    <col min="3" max="3" width="14.28515625" customWidth="1"/>
    <col min="4" max="4" width="13.42578125" customWidth="1"/>
  </cols>
  <sheetData>
    <row r="1" spans="1:8">
      <c r="A1" s="110"/>
      <c r="B1" s="110"/>
      <c r="C1" s="110"/>
      <c r="D1" s="110"/>
      <c r="E1" s="168"/>
    </row>
    <row r="2" spans="1:8">
      <c r="A2" s="110"/>
      <c r="B2" s="110"/>
      <c r="C2" s="110"/>
      <c r="D2" s="110"/>
      <c r="E2" s="168"/>
    </row>
    <row r="3" spans="1:8" ht="45">
      <c r="A3" s="107" t="s">
        <v>10</v>
      </c>
      <c r="B3" s="108"/>
      <c r="C3" s="108"/>
      <c r="D3" s="108"/>
      <c r="E3" s="109"/>
    </row>
    <row r="4" spans="1:8" ht="15.75">
      <c r="A4" s="111" t="s">
        <v>11</v>
      </c>
      <c r="B4" s="112"/>
      <c r="C4" s="112"/>
      <c r="D4" s="112"/>
      <c r="E4" s="113"/>
    </row>
    <row r="5" spans="1:8" ht="15.75">
      <c r="A5" s="115" t="s">
        <v>12</v>
      </c>
      <c r="B5" s="112"/>
      <c r="C5" s="112"/>
      <c r="D5" s="112"/>
      <c r="E5" s="113"/>
    </row>
    <row r="6" spans="1:8" ht="15.75">
      <c r="A6" s="116"/>
      <c r="B6" s="116"/>
      <c r="C6" s="116"/>
      <c r="D6" s="116"/>
      <c r="E6" s="117"/>
    </row>
    <row r="7" spans="1:8" ht="15.75">
      <c r="A7" s="118" t="s">
        <v>13</v>
      </c>
      <c r="B7" s="116"/>
      <c r="C7" s="116"/>
      <c r="D7" s="116"/>
      <c r="E7" s="117"/>
    </row>
    <row r="8" spans="1:8" ht="15.75">
      <c r="A8" s="118" t="s">
        <v>14</v>
      </c>
      <c r="B8" s="118"/>
      <c r="C8" s="118"/>
      <c r="D8" s="118"/>
      <c r="E8" s="119"/>
    </row>
    <row r="9" spans="1:8" ht="15.75">
      <c r="A9" s="120"/>
      <c r="B9" s="120"/>
      <c r="C9" s="120"/>
      <c r="D9" s="120"/>
      <c r="E9" s="121"/>
    </row>
    <row r="10" spans="1:8" ht="15.75">
      <c r="A10" s="120"/>
      <c r="B10" s="120"/>
      <c r="C10" s="120"/>
      <c r="D10" s="120"/>
      <c r="E10" s="121"/>
    </row>
    <row r="11" spans="1:8" ht="16.5" thickBot="1">
      <c r="A11" s="114"/>
      <c r="B11" s="114"/>
      <c r="C11" s="114"/>
      <c r="D11" s="114"/>
      <c r="E11" s="122"/>
    </row>
    <row r="12" spans="1:8" ht="17.25" customHeight="1" thickTop="1" thickBot="1">
      <c r="A12" s="114"/>
      <c r="B12" s="541" t="str">
        <f>Relax_700!B11</f>
        <v>ABDALLAH</v>
      </c>
      <c r="C12" s="542"/>
      <c r="D12" s="543"/>
      <c r="E12" s="122"/>
      <c r="G12" s="478" t="s">
        <v>62</v>
      </c>
      <c r="H12" s="479"/>
    </row>
    <row r="13" spans="1:8" ht="16.5" customHeight="1" thickBot="1">
      <c r="A13" s="114"/>
      <c r="B13" s="541" t="str">
        <f>Relax_700!B12</f>
        <v>9 RUE BRUYERES</v>
      </c>
      <c r="C13" s="542"/>
      <c r="D13" s="543"/>
      <c r="E13" s="122"/>
      <c r="G13" s="480"/>
      <c r="H13" s="481"/>
    </row>
    <row r="14" spans="1:8" ht="16.5" customHeight="1" thickBot="1">
      <c r="A14" s="114" t="s">
        <v>15</v>
      </c>
      <c r="B14" s="541" t="str">
        <f>Relax_700!B13</f>
        <v>34000</v>
      </c>
      <c r="C14" s="542"/>
      <c r="D14" s="543"/>
      <c r="E14" s="122"/>
      <c r="G14" s="482"/>
      <c r="H14" s="483"/>
    </row>
    <row r="15" spans="1:8" ht="17.25" thickTop="1" thickBot="1">
      <c r="A15" s="123">
        <f ca="1">TODAY()</f>
        <v>43337</v>
      </c>
      <c r="B15" s="544">
        <f>Relax_700!B14</f>
        <v>678828187</v>
      </c>
      <c r="C15" s="545"/>
      <c r="D15" s="546"/>
      <c r="E15" s="122"/>
    </row>
    <row r="16" spans="1:8" ht="16.5" thickBot="1">
      <c r="A16" s="114"/>
      <c r="B16" s="496" t="str">
        <f>Relax_700!B15</f>
        <v>amel.gherroumi@gmail.com</v>
      </c>
      <c r="C16" s="547"/>
      <c r="D16" s="548"/>
      <c r="E16" s="122"/>
    </row>
    <row r="17" spans="1:5" ht="18.75">
      <c r="A17" s="176" t="s">
        <v>223</v>
      </c>
      <c r="B17" s="114"/>
      <c r="C17" s="114"/>
      <c r="D17" s="114"/>
      <c r="E17" s="122"/>
    </row>
    <row r="18" spans="1:5" ht="18.75">
      <c r="A18" s="175" t="str">
        <f ca="1">CONCATENATE("N°- ",YEAR(NOW()),DAY(NOW()),MONTH(NOW()),MINUTE(NOW()),SECOND(NOW()))</f>
        <v>N°- 201825815</v>
      </c>
      <c r="B18" s="114"/>
      <c r="C18" s="114"/>
      <c r="D18" s="114"/>
      <c r="E18" s="122"/>
    </row>
    <row r="19" spans="1:5" ht="15.75">
      <c r="A19" s="124" t="s">
        <v>16</v>
      </c>
      <c r="B19" s="125"/>
      <c r="C19" s="125"/>
      <c r="D19" s="125"/>
      <c r="E19" s="126" t="s">
        <v>17</v>
      </c>
    </row>
    <row r="20" spans="1:5" ht="15.75">
      <c r="A20" s="510" t="s">
        <v>224</v>
      </c>
      <c r="B20" s="511"/>
      <c r="C20" s="511"/>
      <c r="D20" s="512"/>
      <c r="E20" s="130"/>
    </row>
    <row r="21" spans="1:5" ht="15.75">
      <c r="A21" s="513"/>
      <c r="B21" s="514"/>
      <c r="C21" s="514"/>
      <c r="D21" s="515"/>
      <c r="E21" s="136"/>
    </row>
    <row r="22" spans="1:5" ht="15.75">
      <c r="A22" s="513"/>
      <c r="B22" s="514"/>
      <c r="C22" s="514"/>
      <c r="D22" s="515"/>
      <c r="E22" s="138"/>
    </row>
    <row r="23" spans="1:5" ht="15.75">
      <c r="A23" s="516" t="s">
        <v>250</v>
      </c>
      <c r="B23" s="517"/>
      <c r="C23" s="517"/>
      <c r="D23" s="518"/>
      <c r="E23" s="136"/>
    </row>
    <row r="24" spans="1:5">
      <c r="A24" s="177"/>
      <c r="B24" s="178"/>
      <c r="C24" s="178"/>
      <c r="D24" s="179"/>
      <c r="E24" s="139"/>
    </row>
    <row r="25" spans="1:5" ht="15.75">
      <c r="A25" s="180" t="s">
        <v>225</v>
      </c>
      <c r="B25" s="181"/>
      <c r="C25" s="181"/>
      <c r="D25" s="182"/>
      <c r="E25" s="136"/>
    </row>
    <row r="26" spans="1:5" ht="15.75">
      <c r="A26" s="180" t="s">
        <v>258</v>
      </c>
      <c r="B26" s="181"/>
      <c r="C26" s="181"/>
      <c r="D26" s="182"/>
      <c r="E26" s="136"/>
    </row>
    <row r="27" spans="1:5" ht="15.75">
      <c r="A27" s="180" t="s">
        <v>227</v>
      </c>
      <c r="B27" s="181"/>
      <c r="C27" s="181"/>
      <c r="D27" s="182"/>
      <c r="E27" s="143"/>
    </row>
    <row r="28" spans="1:5" ht="15.75">
      <c r="A28" s="183" t="s">
        <v>228</v>
      </c>
      <c r="B28" s="181"/>
      <c r="C28" s="181"/>
      <c r="D28" s="182"/>
      <c r="E28" s="136"/>
    </row>
    <row r="29" spans="1:5" ht="15.75">
      <c r="A29" s="180" t="s">
        <v>229</v>
      </c>
      <c r="B29" s="181"/>
      <c r="C29" s="181"/>
      <c r="D29" s="182"/>
      <c r="E29" s="136"/>
    </row>
    <row r="30" spans="1:5" ht="15.75">
      <c r="A30" s="180" t="s">
        <v>230</v>
      </c>
      <c r="B30" s="181" t="s">
        <v>27</v>
      </c>
      <c r="C30" s="181"/>
      <c r="D30" s="182"/>
      <c r="E30" s="136"/>
    </row>
    <row r="31" spans="1:5" ht="15.75">
      <c r="A31" s="180" t="s">
        <v>231</v>
      </c>
      <c r="B31" s="181"/>
      <c r="C31" s="181"/>
      <c r="D31" s="182"/>
      <c r="E31" s="136"/>
    </row>
    <row r="32" spans="1:5" ht="15.75">
      <c r="A32" s="180" t="s">
        <v>232</v>
      </c>
      <c r="B32" s="181"/>
      <c r="C32" s="181"/>
      <c r="D32" s="182"/>
      <c r="E32" s="136"/>
    </row>
    <row r="33" spans="1:5">
      <c r="A33" s="184" t="s">
        <v>233</v>
      </c>
      <c r="B33" s="181"/>
      <c r="C33" s="181"/>
      <c r="D33" s="182"/>
      <c r="E33" s="145"/>
    </row>
    <row r="34" spans="1:5" ht="15.75">
      <c r="A34" s="184" t="s">
        <v>234</v>
      </c>
      <c r="B34" s="181" t="s">
        <v>235</v>
      </c>
      <c r="C34" s="181"/>
      <c r="D34" s="182"/>
      <c r="E34" s="136"/>
    </row>
    <row r="35" spans="1:5" ht="15.75">
      <c r="A35" s="184" t="s">
        <v>236</v>
      </c>
      <c r="B35" s="181"/>
      <c r="C35" s="181"/>
      <c r="D35" s="182"/>
      <c r="E35" s="136"/>
    </row>
    <row r="36" spans="1:5" ht="15.75">
      <c r="A36" s="180" t="s">
        <v>237</v>
      </c>
      <c r="B36" s="181"/>
      <c r="C36" s="181"/>
      <c r="D36" s="182"/>
      <c r="E36" s="136"/>
    </row>
    <row r="37" spans="1:5" ht="15.75">
      <c r="A37" s="180" t="s">
        <v>238</v>
      </c>
      <c r="B37" s="181"/>
      <c r="C37" s="181"/>
      <c r="D37" s="182"/>
      <c r="E37" s="136"/>
    </row>
    <row r="38" spans="1:5" ht="15.75">
      <c r="A38" s="180" t="s">
        <v>239</v>
      </c>
      <c r="B38" s="181"/>
      <c r="C38" s="181"/>
      <c r="D38" s="182"/>
      <c r="E38" s="136"/>
    </row>
    <row r="39" spans="1:5" ht="15.75">
      <c r="A39" s="180" t="s">
        <v>240</v>
      </c>
      <c r="B39" s="181"/>
      <c r="C39" s="181"/>
      <c r="D39" s="182"/>
      <c r="E39" s="136"/>
    </row>
    <row r="40" spans="1:5" ht="15.75">
      <c r="A40" s="180" t="s">
        <v>241</v>
      </c>
      <c r="B40" s="181"/>
      <c r="C40" s="181"/>
      <c r="D40" s="182"/>
      <c r="E40" s="147"/>
    </row>
    <row r="41" spans="1:5">
      <c r="A41" s="185" t="s">
        <v>242</v>
      </c>
      <c r="B41" s="181"/>
      <c r="C41" s="181"/>
      <c r="D41" s="182"/>
      <c r="E41" s="139"/>
    </row>
    <row r="42" spans="1:5" ht="15.75">
      <c r="A42" s="185" t="s">
        <v>243</v>
      </c>
      <c r="B42" s="181"/>
      <c r="C42" s="181"/>
      <c r="D42" s="182"/>
      <c r="E42" s="136"/>
    </row>
    <row r="43" spans="1:5" ht="15.75">
      <c r="A43" s="185" t="s">
        <v>244</v>
      </c>
      <c r="B43" s="181"/>
      <c r="C43" s="181"/>
      <c r="D43" s="182"/>
      <c r="E43" s="147"/>
    </row>
    <row r="44" spans="1:5">
      <c r="A44" s="185" t="s">
        <v>245</v>
      </c>
      <c r="B44" s="181"/>
      <c r="C44" s="181"/>
      <c r="D44" s="182"/>
      <c r="E44" s="139"/>
    </row>
    <row r="45" spans="1:5" ht="15.75">
      <c r="A45" s="185" t="s">
        <v>246</v>
      </c>
      <c r="B45" s="181"/>
      <c r="C45" s="181"/>
      <c r="D45" s="182"/>
      <c r="E45" s="136"/>
    </row>
    <row r="46" spans="1:5">
      <c r="A46" s="185" t="s">
        <v>247</v>
      </c>
      <c r="B46" s="181"/>
      <c r="C46" s="181"/>
      <c r="D46" s="182"/>
      <c r="E46" s="139"/>
    </row>
    <row r="47" spans="1:5" ht="15.75">
      <c r="A47" s="185" t="s">
        <v>248</v>
      </c>
      <c r="B47" s="181"/>
      <c r="C47" s="181"/>
      <c r="D47" s="182"/>
      <c r="E47" s="136"/>
    </row>
    <row r="48" spans="1:5" ht="15.75">
      <c r="A48" s="185" t="s">
        <v>249</v>
      </c>
      <c r="B48" s="181"/>
      <c r="C48" s="181"/>
      <c r="D48" s="182"/>
      <c r="E48" s="147"/>
    </row>
    <row r="49" spans="1:5" ht="15.75">
      <c r="A49" s="150"/>
      <c r="B49" s="151"/>
      <c r="C49" s="151"/>
      <c r="D49" s="152"/>
      <c r="E49" s="153"/>
    </row>
    <row r="50" spans="1:5" ht="15.75">
      <c r="A50" s="154" t="s">
        <v>100</v>
      </c>
      <c r="B50" s="155" t="s">
        <v>37</v>
      </c>
      <c r="C50" s="156"/>
      <c r="D50" s="157"/>
      <c r="E50" s="158">
        <f>SUM(E23:E49)</f>
        <v>0</v>
      </c>
    </row>
    <row r="51" spans="1:5" ht="15.75">
      <c r="A51" s="159" t="s">
        <v>101</v>
      </c>
      <c r="B51" s="160" t="s">
        <v>38</v>
      </c>
      <c r="C51" s="161"/>
      <c r="D51" s="162"/>
      <c r="E51" s="163">
        <f>E50*0.2</f>
        <v>0</v>
      </c>
    </row>
    <row r="52" spans="1:5" ht="15.75">
      <c r="A52" s="164" t="s">
        <v>102</v>
      </c>
      <c r="B52" s="165" t="s">
        <v>39</v>
      </c>
      <c r="C52" s="166"/>
      <c r="D52" s="167"/>
      <c r="E52" s="163">
        <f>E50+E51</f>
        <v>0</v>
      </c>
    </row>
  </sheetData>
  <mergeCells count="8">
    <mergeCell ref="A20:D22"/>
    <mergeCell ref="A23:D23"/>
    <mergeCell ref="B12:D12"/>
    <mergeCell ref="G12:H14"/>
    <mergeCell ref="B13:D13"/>
    <mergeCell ref="B14:D14"/>
    <mergeCell ref="B15:D15"/>
    <mergeCell ref="B16:D16"/>
  </mergeCells>
  <hyperlinks>
    <hyperlink ref="G12" location="Gelcoat!A1" display="Acceuil"/>
    <hyperlink ref="G12:H14" location="Coque_Polyester!A1" display="Coque_Polyester"/>
  </hyperlinks>
  <pageMargins left="0.7" right="0.7" top="0.75" bottom="0.75" header="0.3" footer="0.3"/>
  <pageSetup paperSize="9" scale="87" orientation="portrait" r:id="rId1"/>
  <colBreaks count="1" manualBreakCount="1">
    <brk id="5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52"/>
  <sheetViews>
    <sheetView zoomScaleNormal="100" workbookViewId="0">
      <selection activeCell="G10" sqref="G10:H12"/>
    </sheetView>
  </sheetViews>
  <sheetFormatPr baseColWidth="10" defaultRowHeight="15"/>
  <cols>
    <col min="1" max="1" width="43.85546875" customWidth="1"/>
    <col min="2" max="2" width="15.28515625" customWidth="1"/>
    <col min="3" max="3" width="14.28515625" customWidth="1"/>
    <col min="4" max="4" width="13.42578125" customWidth="1"/>
  </cols>
  <sheetData>
    <row r="1" spans="1:8">
      <c r="A1" s="110"/>
      <c r="B1" s="110"/>
      <c r="C1" s="110"/>
      <c r="D1" s="110"/>
      <c r="E1" s="168"/>
    </row>
    <row r="2" spans="1:8">
      <c r="A2" s="110"/>
      <c r="B2" s="110"/>
      <c r="C2" s="110"/>
      <c r="D2" s="110"/>
      <c r="E2" s="168"/>
    </row>
    <row r="3" spans="1:8" ht="45">
      <c r="A3" s="107" t="s">
        <v>10</v>
      </c>
      <c r="B3" s="108"/>
      <c r="C3" s="108"/>
      <c r="D3" s="108"/>
      <c r="E3" s="109"/>
    </row>
    <row r="4" spans="1:8" ht="15.75">
      <c r="A4" s="111" t="s">
        <v>11</v>
      </c>
      <c r="B4" s="112"/>
      <c r="C4" s="112"/>
      <c r="D4" s="112"/>
      <c r="E4" s="113"/>
    </row>
    <row r="5" spans="1:8" ht="15.75">
      <c r="A5" s="115" t="s">
        <v>12</v>
      </c>
      <c r="B5" s="112"/>
      <c r="C5" s="112"/>
      <c r="D5" s="112"/>
      <c r="E5" s="113"/>
    </row>
    <row r="6" spans="1:8" ht="15.75">
      <c r="A6" s="116"/>
      <c r="B6" s="116"/>
      <c r="C6" s="116"/>
      <c r="D6" s="116"/>
      <c r="E6" s="117"/>
    </row>
    <row r="7" spans="1:8" ht="15.75">
      <c r="A7" s="118" t="s">
        <v>13</v>
      </c>
      <c r="B7" s="116"/>
      <c r="C7" s="116"/>
      <c r="D7" s="116"/>
      <c r="E7" s="117"/>
    </row>
    <row r="8" spans="1:8" ht="15.75">
      <c r="A8" s="118" t="s">
        <v>14</v>
      </c>
      <c r="B8" s="118"/>
      <c r="C8" s="118"/>
      <c r="D8" s="118"/>
      <c r="E8" s="119"/>
    </row>
    <row r="9" spans="1:8" ht="16.5" thickBot="1">
      <c r="A9" s="120"/>
      <c r="B9" s="120"/>
      <c r="C9" s="120"/>
      <c r="D9" s="120"/>
      <c r="E9" s="121"/>
    </row>
    <row r="10" spans="1:8" ht="16.5" thickTop="1">
      <c r="A10" s="120"/>
      <c r="B10" s="120"/>
      <c r="C10" s="120"/>
      <c r="D10" s="120"/>
      <c r="E10" s="121"/>
      <c r="G10" s="478" t="s">
        <v>62</v>
      </c>
      <c r="H10" s="479"/>
    </row>
    <row r="11" spans="1:8" ht="16.5" thickBot="1">
      <c r="A11" s="114"/>
      <c r="B11" s="114"/>
      <c r="C11" s="114"/>
      <c r="D11" s="114"/>
      <c r="E11" s="122"/>
      <c r="G11" s="480"/>
      <c r="H11" s="481"/>
    </row>
    <row r="12" spans="1:8" ht="16.5" thickBot="1">
      <c r="A12" s="114"/>
      <c r="B12" s="541" t="str">
        <f>Relax_700!B11</f>
        <v>ABDALLAH</v>
      </c>
      <c r="C12" s="542"/>
      <c r="D12" s="543"/>
      <c r="E12" s="122"/>
      <c r="G12" s="482"/>
      <c r="H12" s="483"/>
    </row>
    <row r="13" spans="1:8" ht="17.25" thickTop="1" thickBot="1">
      <c r="A13" s="114"/>
      <c r="B13" s="541" t="str">
        <f>Relax_700!B12</f>
        <v>9 RUE BRUYERES</v>
      </c>
      <c r="C13" s="542"/>
      <c r="D13" s="543"/>
      <c r="E13" s="122"/>
    </row>
    <row r="14" spans="1:8" ht="16.5" thickBot="1">
      <c r="A14" s="114" t="s">
        <v>15</v>
      </c>
      <c r="B14" s="541" t="str">
        <f>Relax_700!B13</f>
        <v>34000</v>
      </c>
      <c r="C14" s="542"/>
      <c r="D14" s="543"/>
      <c r="E14" s="122"/>
    </row>
    <row r="15" spans="1:8" ht="16.5" thickBot="1">
      <c r="A15" s="123">
        <f ca="1">TODAY()</f>
        <v>43337</v>
      </c>
      <c r="B15" s="544">
        <f>Relax_700!B14</f>
        <v>678828187</v>
      </c>
      <c r="C15" s="545"/>
      <c r="D15" s="546"/>
      <c r="E15" s="122"/>
    </row>
    <row r="16" spans="1:8" ht="16.5" thickBot="1">
      <c r="A16" s="114"/>
      <c r="B16" s="496" t="str">
        <f>Relax_700!B15</f>
        <v>amel.gherroumi@gmail.com</v>
      </c>
      <c r="C16" s="547"/>
      <c r="D16" s="548"/>
      <c r="E16" s="122"/>
    </row>
    <row r="17" spans="1:5" ht="18.75">
      <c r="A17" s="176" t="s">
        <v>223</v>
      </c>
      <c r="B17" s="114"/>
      <c r="C17" s="114"/>
      <c r="D17" s="114"/>
      <c r="E17" s="122"/>
    </row>
    <row r="18" spans="1:5" ht="18.75">
      <c r="A18" s="175" t="str">
        <f ca="1">CONCATENATE("N°- ",YEAR(NOW()),DAY(NOW()),MONTH(NOW()),MINUTE(NOW()),SECOND(NOW()))</f>
        <v>N°- 201825815</v>
      </c>
      <c r="B18" s="114"/>
      <c r="C18" s="114"/>
      <c r="D18" s="114"/>
      <c r="E18" s="122"/>
    </row>
    <row r="19" spans="1:5" ht="15.75">
      <c r="A19" s="124" t="s">
        <v>16</v>
      </c>
      <c r="B19" s="125"/>
      <c r="C19" s="125"/>
      <c r="D19" s="125"/>
      <c r="E19" s="126" t="s">
        <v>17</v>
      </c>
    </row>
    <row r="20" spans="1:5" ht="15.75">
      <c r="A20" s="510" t="s">
        <v>264</v>
      </c>
      <c r="B20" s="511"/>
      <c r="C20" s="511"/>
      <c r="D20" s="512"/>
      <c r="E20" s="130"/>
    </row>
    <row r="21" spans="1:5" ht="15.75">
      <c r="A21" s="513"/>
      <c r="B21" s="514"/>
      <c r="C21" s="514"/>
      <c r="D21" s="515"/>
      <c r="E21" s="136"/>
    </row>
    <row r="22" spans="1:5" ht="15.75">
      <c r="A22" s="513"/>
      <c r="B22" s="514"/>
      <c r="C22" s="514"/>
      <c r="D22" s="515"/>
      <c r="E22" s="138"/>
    </row>
    <row r="23" spans="1:5" ht="15.75">
      <c r="A23" s="516" t="s">
        <v>250</v>
      </c>
      <c r="B23" s="517"/>
      <c r="C23" s="517"/>
      <c r="D23" s="518"/>
      <c r="E23" s="136"/>
    </row>
    <row r="24" spans="1:5">
      <c r="A24" s="177"/>
      <c r="B24" s="178"/>
      <c r="C24" s="178"/>
      <c r="D24" s="179"/>
      <c r="E24" s="139"/>
    </row>
    <row r="25" spans="1:5" ht="15.75">
      <c r="A25" s="180" t="s">
        <v>257</v>
      </c>
      <c r="B25" s="181"/>
      <c r="C25" s="181"/>
      <c r="D25" s="182"/>
      <c r="E25" s="136"/>
    </row>
    <row r="26" spans="1:5" ht="15.75">
      <c r="A26" s="180" t="s">
        <v>259</v>
      </c>
      <c r="B26" s="181"/>
      <c r="C26" s="181"/>
      <c r="D26" s="182"/>
      <c r="E26" s="136"/>
    </row>
    <row r="27" spans="1:5" ht="15.75">
      <c r="A27" s="180" t="s">
        <v>260</v>
      </c>
      <c r="B27" s="181"/>
      <c r="C27" s="181"/>
      <c r="D27" s="182"/>
      <c r="E27" s="143"/>
    </row>
    <row r="28" spans="1:5" ht="15.75">
      <c r="A28" s="183" t="s">
        <v>228</v>
      </c>
      <c r="B28" s="181"/>
      <c r="C28" s="181"/>
      <c r="D28" s="182"/>
      <c r="E28" s="136"/>
    </row>
    <row r="29" spans="1:5" ht="15.75">
      <c r="A29" s="180" t="s">
        <v>229</v>
      </c>
      <c r="B29" s="181"/>
      <c r="C29" s="181"/>
      <c r="D29" s="182"/>
      <c r="E29" s="136"/>
    </row>
    <row r="30" spans="1:5" ht="15.75">
      <c r="A30" s="180" t="s">
        <v>230</v>
      </c>
      <c r="B30" s="181" t="s">
        <v>27</v>
      </c>
      <c r="C30" s="181"/>
      <c r="D30" s="182"/>
      <c r="E30" s="136"/>
    </row>
    <row r="31" spans="1:5" ht="15.75">
      <c r="A31" s="180" t="s">
        <v>231</v>
      </c>
      <c r="B31" s="181"/>
      <c r="C31" s="181"/>
      <c r="D31" s="182"/>
      <c r="E31" s="136"/>
    </row>
    <row r="32" spans="1:5" ht="15.75">
      <c r="A32" s="180" t="s">
        <v>232</v>
      </c>
      <c r="B32" s="181"/>
      <c r="C32" s="181"/>
      <c r="D32" s="182"/>
      <c r="E32" s="136"/>
    </row>
    <row r="33" spans="1:5">
      <c r="A33" s="184" t="s">
        <v>233</v>
      </c>
      <c r="B33" s="181"/>
      <c r="C33" s="181"/>
      <c r="D33" s="182"/>
      <c r="E33" s="145"/>
    </row>
    <row r="34" spans="1:5" ht="15.75">
      <c r="A34" s="184" t="s">
        <v>234</v>
      </c>
      <c r="B34" s="181" t="s">
        <v>235</v>
      </c>
      <c r="C34" s="181"/>
      <c r="D34" s="182"/>
      <c r="E34" s="136"/>
    </row>
    <row r="35" spans="1:5" ht="15.75">
      <c r="A35" s="184" t="s">
        <v>236</v>
      </c>
      <c r="B35" s="181"/>
      <c r="C35" s="181"/>
      <c r="D35" s="182"/>
      <c r="E35" s="136"/>
    </row>
    <row r="36" spans="1:5" ht="15.75">
      <c r="A36" s="180" t="s">
        <v>237</v>
      </c>
      <c r="B36" s="181"/>
      <c r="C36" s="181"/>
      <c r="D36" s="182"/>
      <c r="E36" s="136"/>
    </row>
    <row r="37" spans="1:5" ht="15.75">
      <c r="A37" s="180" t="s">
        <v>238</v>
      </c>
      <c r="B37" s="181"/>
      <c r="C37" s="181"/>
      <c r="D37" s="182"/>
      <c r="E37" s="136"/>
    </row>
    <row r="38" spans="1:5" ht="15.75">
      <c r="A38" s="180" t="s">
        <v>239</v>
      </c>
      <c r="B38" s="181"/>
      <c r="C38" s="181"/>
      <c r="D38" s="182"/>
      <c r="E38" s="136"/>
    </row>
    <row r="39" spans="1:5" ht="15.75">
      <c r="A39" s="180" t="s">
        <v>240</v>
      </c>
      <c r="B39" s="181"/>
      <c r="C39" s="181"/>
      <c r="D39" s="182"/>
      <c r="E39" s="136"/>
    </row>
    <row r="40" spans="1:5" ht="15.75">
      <c r="A40" s="180" t="s">
        <v>241</v>
      </c>
      <c r="B40" s="181"/>
      <c r="C40" s="181"/>
      <c r="D40" s="182"/>
      <c r="E40" s="147"/>
    </row>
    <row r="41" spans="1:5">
      <c r="A41" s="185" t="s">
        <v>242</v>
      </c>
      <c r="B41" s="181"/>
      <c r="C41" s="181"/>
      <c r="D41" s="182"/>
      <c r="E41" s="139"/>
    </row>
    <row r="42" spans="1:5" ht="15.75">
      <c r="A42" s="185" t="s">
        <v>243</v>
      </c>
      <c r="B42" s="181"/>
      <c r="C42" s="181"/>
      <c r="D42" s="182"/>
      <c r="E42" s="136"/>
    </row>
    <row r="43" spans="1:5" ht="15.75">
      <c r="A43" s="185" t="s">
        <v>244</v>
      </c>
      <c r="B43" s="181"/>
      <c r="C43" s="181"/>
      <c r="D43" s="182"/>
      <c r="E43" s="147"/>
    </row>
    <row r="44" spans="1:5">
      <c r="A44" s="185" t="s">
        <v>245</v>
      </c>
      <c r="B44" s="181"/>
      <c r="C44" s="181"/>
      <c r="D44" s="182"/>
      <c r="E44" s="139"/>
    </row>
    <row r="45" spans="1:5" ht="15.75">
      <c r="A45" s="185" t="s">
        <v>246</v>
      </c>
      <c r="B45" s="181"/>
      <c r="C45" s="181"/>
      <c r="D45" s="182"/>
      <c r="E45" s="136"/>
    </row>
    <row r="46" spans="1:5">
      <c r="A46" s="185" t="s">
        <v>247</v>
      </c>
      <c r="B46" s="181"/>
      <c r="C46" s="181"/>
      <c r="D46" s="182"/>
      <c r="E46" s="139"/>
    </row>
    <row r="47" spans="1:5" ht="15.75">
      <c r="A47" s="185" t="s">
        <v>248</v>
      </c>
      <c r="B47" s="181"/>
      <c r="C47" s="181"/>
      <c r="D47" s="182"/>
      <c r="E47" s="136"/>
    </row>
    <row r="48" spans="1:5" ht="15.75">
      <c r="A48" s="185" t="s">
        <v>249</v>
      </c>
      <c r="B48" s="181"/>
      <c r="C48" s="181"/>
      <c r="D48" s="182"/>
      <c r="E48" s="147"/>
    </row>
    <row r="49" spans="1:5" ht="15.75">
      <c r="A49" s="150"/>
      <c r="B49" s="151"/>
      <c r="C49" s="151"/>
      <c r="D49" s="152"/>
      <c r="E49" s="153"/>
    </row>
    <row r="50" spans="1:5" ht="15.75">
      <c r="A50" s="154" t="s">
        <v>100</v>
      </c>
      <c r="B50" s="155" t="s">
        <v>37</v>
      </c>
      <c r="C50" s="156"/>
      <c r="D50" s="157"/>
      <c r="E50" s="158">
        <f>SUM(E23:E49)</f>
        <v>0</v>
      </c>
    </row>
    <row r="51" spans="1:5" ht="15.75">
      <c r="A51" s="159" t="s">
        <v>101</v>
      </c>
      <c r="B51" s="160" t="s">
        <v>38</v>
      </c>
      <c r="C51" s="161"/>
      <c r="D51" s="162"/>
      <c r="E51" s="163">
        <f>E50*0.2</f>
        <v>0</v>
      </c>
    </row>
    <row r="52" spans="1:5" ht="15.75">
      <c r="A52" s="164" t="s">
        <v>102</v>
      </c>
      <c r="B52" s="165" t="s">
        <v>39</v>
      </c>
      <c r="C52" s="166"/>
      <c r="D52" s="167"/>
      <c r="E52" s="163">
        <f>E50+E51</f>
        <v>0</v>
      </c>
    </row>
  </sheetData>
  <mergeCells count="8">
    <mergeCell ref="G10:H12"/>
    <mergeCell ref="A23:D23"/>
    <mergeCell ref="B12:D12"/>
    <mergeCell ref="B13:D13"/>
    <mergeCell ref="B14:D14"/>
    <mergeCell ref="B15:D15"/>
    <mergeCell ref="B16:D16"/>
    <mergeCell ref="A20:D22"/>
  </mergeCells>
  <hyperlinks>
    <hyperlink ref="G10" location="Gelcoat!A1" display="Acceuil"/>
    <hyperlink ref="G10:H12" location="Coque_Polyester!A1" display="Coque_Polyester"/>
  </hyperlinks>
  <pageMargins left="0.7" right="0.7" top="0.75" bottom="0.75" header="0.3" footer="0.3"/>
  <pageSetup paperSize="9" scale="88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4"/>
  <dimension ref="A2:I106"/>
  <sheetViews>
    <sheetView topLeftCell="A4" zoomScale="80" zoomScaleNormal="8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04" t="str">
        <f>Accueil!$E$12</f>
        <v>ABDALLAH</v>
      </c>
      <c r="C11" s="505"/>
      <c r="D11" s="505"/>
      <c r="E11" s="506"/>
    </row>
    <row r="12" spans="1:5" s="114" customFormat="1" ht="21.75" customHeight="1" thickBot="1">
      <c r="B12" s="504" t="str">
        <f>Accueil!$E$13</f>
        <v>9 RUE BRUYERES</v>
      </c>
      <c r="C12" s="505"/>
      <c r="D12" s="505"/>
      <c r="E12" s="506"/>
    </row>
    <row r="13" spans="1:5" s="114" customFormat="1" ht="21.75" customHeight="1" thickBot="1">
      <c r="A13" s="114" t="s">
        <v>15</v>
      </c>
      <c r="B13" s="415" t="str">
        <f>Accueil!$E$14</f>
        <v>34000</v>
      </c>
      <c r="C13" s="504" t="str">
        <f>Accueil!$G$14</f>
        <v>MONTPELLIER</v>
      </c>
      <c r="D13" s="505"/>
      <c r="E13" s="506"/>
    </row>
    <row r="14" spans="1:5" s="114" customFormat="1" ht="15.75" thickBot="1">
      <c r="A14" s="123">
        <f ca="1">TODAY()</f>
        <v>43337</v>
      </c>
      <c r="B14" s="414">
        <f>Accueil!$E$15</f>
        <v>678828187</v>
      </c>
      <c r="C14" s="507" t="str">
        <f>Accueil!$E$17</f>
        <v/>
      </c>
      <c r="D14" s="508"/>
      <c r="E14" s="509"/>
    </row>
    <row r="15" spans="1:5" s="114" customFormat="1" ht="15.75" thickBot="1">
      <c r="B15" s="496" t="str">
        <f>Accueil!$E$16</f>
        <v>amel.gherroumi@gmail.com</v>
      </c>
      <c r="C15" s="497"/>
      <c r="D15" s="49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114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117</v>
      </c>
      <c r="B22" s="133"/>
      <c r="C22" s="134"/>
      <c r="D22" s="135"/>
      <c r="E22" s="138">
        <v>9600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9200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1900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810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150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46" t="s">
        <v>148</v>
      </c>
      <c r="B36" s="133"/>
      <c r="C36" s="134"/>
      <c r="D36" s="135"/>
      <c r="E36" s="136">
        <v>969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16094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3218.8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19312.8</v>
      </c>
    </row>
    <row r="55" spans="1:9">
      <c r="A55" s="133"/>
      <c r="B55" s="133"/>
      <c r="C55" s="133"/>
      <c r="D55" s="133"/>
      <c r="E55" s="201"/>
      <c r="I55" s="169"/>
    </row>
    <row r="56" spans="1:9">
      <c r="A56" s="133"/>
      <c r="B56" s="133"/>
      <c r="C56" s="133"/>
      <c r="D56" s="133"/>
      <c r="E56" s="201"/>
    </row>
    <row r="57" spans="1:9" ht="45">
      <c r="A57" s="202" t="s">
        <v>10</v>
      </c>
      <c r="B57" s="203"/>
      <c r="C57" s="203"/>
      <c r="D57" s="203"/>
      <c r="E57" s="204"/>
    </row>
    <row r="58" spans="1:9" ht="15.75">
      <c r="A58" s="205" t="s">
        <v>11</v>
      </c>
      <c r="B58" s="206"/>
      <c r="C58" s="206"/>
      <c r="D58" s="206"/>
      <c r="E58" s="207"/>
    </row>
    <row r="59" spans="1:9" ht="15.75">
      <c r="A59" s="208" t="s">
        <v>12</v>
      </c>
      <c r="B59" s="206"/>
      <c r="C59" s="206"/>
      <c r="D59" s="206"/>
      <c r="E59" s="207"/>
    </row>
    <row r="60" spans="1:9" ht="15.75">
      <c r="A60" s="209"/>
      <c r="B60" s="209"/>
      <c r="C60" s="209"/>
      <c r="D60" s="209"/>
      <c r="E60" s="210"/>
    </row>
    <row r="61" spans="1:9" ht="15.75">
      <c r="A61" s="211" t="s">
        <v>13</v>
      </c>
      <c r="B61" s="209"/>
      <c r="C61" s="209"/>
      <c r="D61" s="209"/>
      <c r="E61" s="210"/>
    </row>
    <row r="62" spans="1:9" ht="15.75">
      <c r="A62" s="211" t="s">
        <v>14</v>
      </c>
      <c r="B62" s="211"/>
      <c r="C62" s="211"/>
      <c r="D62" s="211"/>
      <c r="E62" s="212"/>
    </row>
    <row r="63" spans="1:9" ht="15.75">
      <c r="A63" s="213"/>
      <c r="B63" s="213"/>
      <c r="C63" s="213"/>
      <c r="D63" s="213"/>
      <c r="E63" s="214"/>
    </row>
    <row r="64" spans="1:9" ht="15.75">
      <c r="A64" s="213"/>
      <c r="B64" s="213"/>
      <c r="C64" s="213"/>
      <c r="D64" s="213"/>
      <c r="E64" s="214"/>
    </row>
    <row r="65" spans="1:5" ht="15.75" thickBot="1">
      <c r="A65" s="134"/>
      <c r="B65" s="134"/>
      <c r="C65" s="134"/>
      <c r="D65" s="134"/>
      <c r="E65" s="215"/>
    </row>
    <row r="66" spans="1:5" ht="16.5" thickBot="1">
      <c r="A66" s="134"/>
      <c r="B66" s="504" t="str">
        <f>Accueil!$E$12</f>
        <v>ABDALLAH</v>
      </c>
      <c r="C66" s="505"/>
      <c r="D66" s="505"/>
      <c r="E66" s="506"/>
    </row>
    <row r="67" spans="1:5" ht="16.5" thickBot="1">
      <c r="A67" s="134"/>
      <c r="B67" s="504" t="str">
        <f>Accueil!$E$13</f>
        <v>9 RUE BRUYERES</v>
      </c>
      <c r="C67" s="505"/>
      <c r="D67" s="505"/>
      <c r="E67" s="506"/>
    </row>
    <row r="68" spans="1:5" ht="16.5" thickBot="1">
      <c r="A68" s="134" t="s">
        <v>15</v>
      </c>
      <c r="B68" s="415" t="str">
        <f>Accueil!$E$14</f>
        <v>34000</v>
      </c>
      <c r="C68" s="504" t="str">
        <f>Accueil!$G$14</f>
        <v>MONTPELLIER</v>
      </c>
      <c r="D68" s="505"/>
      <c r="E68" s="506"/>
    </row>
    <row r="69" spans="1:5" ht="15.75" thickBot="1">
      <c r="A69" s="216">
        <f ca="1">TODAY()</f>
        <v>43337</v>
      </c>
      <c r="B69" s="414">
        <f>Accueil!$E$15</f>
        <v>678828187</v>
      </c>
      <c r="C69" s="507" t="str">
        <f>Accueil!$E$17</f>
        <v/>
      </c>
      <c r="D69" s="508"/>
      <c r="E69" s="509"/>
    </row>
    <row r="70" spans="1:5" ht="15.75" thickBot="1">
      <c r="A70" s="134"/>
      <c r="B70" s="496" t="str">
        <f>Accueil!$E$16</f>
        <v>amel.gherroumi@gmail.com</v>
      </c>
      <c r="C70" s="497"/>
      <c r="D70" s="498"/>
      <c r="E70" s="122"/>
    </row>
    <row r="71" spans="1:5" ht="18.75">
      <c r="A71" s="217" t="s">
        <v>223</v>
      </c>
      <c r="B71" s="134"/>
      <c r="C71" s="134"/>
      <c r="D71" s="134"/>
      <c r="E71" s="215"/>
    </row>
    <row r="72" spans="1:5" ht="18.75">
      <c r="A72" s="218" t="str">
        <f ca="1">CONCATENATE("N°- ",YEAR(NOW()),DAY(NOW()),MONTH(NOW()),MINUTE(NOW()),SECOND(NOW()))</f>
        <v>N°- 201825815</v>
      </c>
      <c r="B72" s="134"/>
      <c r="C72" s="134"/>
      <c r="D72" s="134"/>
      <c r="E72" s="215"/>
    </row>
    <row r="73" spans="1:5" ht="15.75">
      <c r="A73" s="124" t="s">
        <v>16</v>
      </c>
      <c r="B73" s="125"/>
      <c r="C73" s="125"/>
      <c r="D73" s="125"/>
      <c r="E73" s="126" t="s">
        <v>17</v>
      </c>
    </row>
    <row r="74" spans="1:5" ht="15.75">
      <c r="A74" s="510" t="s">
        <v>224</v>
      </c>
      <c r="B74" s="511"/>
      <c r="C74" s="511"/>
      <c r="D74" s="512"/>
      <c r="E74" s="130"/>
    </row>
    <row r="75" spans="1:5" ht="15">
      <c r="A75" s="513"/>
      <c r="B75" s="514"/>
      <c r="C75" s="514"/>
      <c r="D75" s="515"/>
      <c r="E75" s="136"/>
    </row>
    <row r="76" spans="1:5" ht="15">
      <c r="A76" s="513"/>
      <c r="B76" s="514"/>
      <c r="C76" s="514"/>
      <c r="D76" s="515"/>
      <c r="E76" s="138"/>
    </row>
    <row r="77" spans="1:5" ht="15">
      <c r="A77" s="516" t="s">
        <v>250</v>
      </c>
      <c r="B77" s="517"/>
      <c r="C77" s="517"/>
      <c r="D77" s="518"/>
      <c r="E77" s="136"/>
    </row>
    <row r="78" spans="1:5">
      <c r="A78" s="198"/>
      <c r="B78" s="199"/>
      <c r="C78" s="199"/>
      <c r="D78" s="200"/>
      <c r="E78" s="139"/>
    </row>
    <row r="79" spans="1:5" ht="15">
      <c r="A79" s="180" t="s">
        <v>225</v>
      </c>
      <c r="B79" s="181"/>
      <c r="C79" s="181"/>
      <c r="D79" s="182"/>
      <c r="E79" s="136"/>
    </row>
    <row r="80" spans="1:5" ht="15">
      <c r="A80" s="180" t="s">
        <v>258</v>
      </c>
      <c r="B80" s="181"/>
      <c r="C80" s="181"/>
      <c r="D80" s="182"/>
      <c r="E80" s="136"/>
    </row>
    <row r="81" spans="1:5" ht="15">
      <c r="A81" s="180" t="s">
        <v>227</v>
      </c>
      <c r="B81" s="181"/>
      <c r="C81" s="181"/>
      <c r="D81" s="182"/>
      <c r="E81" s="143"/>
    </row>
    <row r="82" spans="1:5" ht="15">
      <c r="A82" s="183" t="s">
        <v>228</v>
      </c>
      <c r="B82" s="181"/>
      <c r="C82" s="181"/>
      <c r="D82" s="182"/>
      <c r="E82" s="136"/>
    </row>
    <row r="83" spans="1:5" ht="15">
      <c r="A83" s="180" t="s">
        <v>229</v>
      </c>
      <c r="B83" s="181"/>
      <c r="C83" s="181"/>
      <c r="D83" s="182"/>
      <c r="E83" s="136"/>
    </row>
    <row r="84" spans="1:5" ht="15">
      <c r="A84" s="180" t="s">
        <v>230</v>
      </c>
      <c r="B84" s="181" t="s">
        <v>27</v>
      </c>
      <c r="C84" s="181"/>
      <c r="D84" s="182"/>
      <c r="E84" s="136"/>
    </row>
    <row r="85" spans="1:5" ht="15">
      <c r="A85" s="180" t="s">
        <v>231</v>
      </c>
      <c r="B85" s="181"/>
      <c r="C85" s="181"/>
      <c r="D85" s="182"/>
      <c r="E85" s="136"/>
    </row>
    <row r="86" spans="1:5" ht="15">
      <c r="A86" s="180" t="s">
        <v>232</v>
      </c>
      <c r="B86" s="181"/>
      <c r="C86" s="181"/>
      <c r="D86" s="182"/>
      <c r="E86" s="136"/>
    </row>
    <row r="87" spans="1:5">
      <c r="A87" s="184" t="s">
        <v>233</v>
      </c>
      <c r="B87" s="181"/>
      <c r="C87" s="181"/>
      <c r="D87" s="182"/>
      <c r="E87" s="145"/>
    </row>
    <row r="88" spans="1:5" ht="15">
      <c r="A88" s="184" t="s">
        <v>234</v>
      </c>
      <c r="B88" s="181" t="s">
        <v>235</v>
      </c>
      <c r="C88" s="181"/>
      <c r="D88" s="182"/>
      <c r="E88" s="136"/>
    </row>
    <row r="89" spans="1:5" ht="15">
      <c r="A89" s="184" t="s">
        <v>236</v>
      </c>
      <c r="B89" s="181"/>
      <c r="C89" s="181"/>
      <c r="D89" s="182"/>
      <c r="E89" s="136"/>
    </row>
    <row r="90" spans="1:5" ht="15">
      <c r="A90" s="180" t="s">
        <v>237</v>
      </c>
      <c r="B90" s="181"/>
      <c r="C90" s="181"/>
      <c r="D90" s="182"/>
      <c r="E90" s="136"/>
    </row>
    <row r="91" spans="1:5" ht="15">
      <c r="A91" s="180" t="s">
        <v>238</v>
      </c>
      <c r="B91" s="181"/>
      <c r="C91" s="181"/>
      <c r="D91" s="182"/>
      <c r="E91" s="136"/>
    </row>
    <row r="92" spans="1:5" ht="15">
      <c r="A92" s="180" t="s">
        <v>239</v>
      </c>
      <c r="B92" s="181"/>
      <c r="C92" s="181"/>
      <c r="D92" s="182"/>
      <c r="E92" s="136"/>
    </row>
    <row r="93" spans="1:5" ht="15">
      <c r="A93" s="180" t="s">
        <v>240</v>
      </c>
      <c r="B93" s="181"/>
      <c r="C93" s="181"/>
      <c r="D93" s="182"/>
      <c r="E93" s="136"/>
    </row>
    <row r="94" spans="1:5" ht="15">
      <c r="A94" s="180" t="s">
        <v>241</v>
      </c>
      <c r="B94" s="181"/>
      <c r="C94" s="181"/>
      <c r="D94" s="182"/>
      <c r="E94" s="147"/>
    </row>
    <row r="95" spans="1:5">
      <c r="A95" s="185" t="s">
        <v>242</v>
      </c>
      <c r="B95" s="181"/>
      <c r="C95" s="181"/>
      <c r="D95" s="182"/>
      <c r="E95" s="139"/>
    </row>
    <row r="96" spans="1:5" ht="15">
      <c r="A96" s="185" t="s">
        <v>243</v>
      </c>
      <c r="B96" s="181"/>
      <c r="C96" s="181"/>
      <c r="D96" s="182"/>
      <c r="E96" s="136"/>
    </row>
    <row r="97" spans="1:5" ht="15">
      <c r="A97" s="185" t="s">
        <v>244</v>
      </c>
      <c r="B97" s="181"/>
      <c r="C97" s="181"/>
      <c r="D97" s="182"/>
      <c r="E97" s="147"/>
    </row>
    <row r="98" spans="1:5">
      <c r="A98" s="185" t="s">
        <v>245</v>
      </c>
      <c r="B98" s="181"/>
      <c r="C98" s="181"/>
      <c r="D98" s="182"/>
      <c r="E98" s="139"/>
    </row>
    <row r="99" spans="1:5" ht="15">
      <c r="A99" s="185" t="s">
        <v>246</v>
      </c>
      <c r="B99" s="181"/>
      <c r="C99" s="181"/>
      <c r="D99" s="182"/>
      <c r="E99" s="136"/>
    </row>
    <row r="100" spans="1:5">
      <c r="A100" s="185" t="s">
        <v>247</v>
      </c>
      <c r="B100" s="181"/>
      <c r="C100" s="181"/>
      <c r="D100" s="182"/>
      <c r="E100" s="139"/>
    </row>
    <row r="101" spans="1:5" ht="15">
      <c r="A101" s="185" t="s">
        <v>248</v>
      </c>
      <c r="B101" s="181"/>
      <c r="C101" s="181"/>
      <c r="D101" s="182"/>
      <c r="E101" s="136"/>
    </row>
    <row r="102" spans="1:5" ht="15">
      <c r="A102" s="185" t="s">
        <v>249</v>
      </c>
      <c r="B102" s="181"/>
      <c r="C102" s="181"/>
      <c r="D102" s="182"/>
      <c r="E102" s="147"/>
    </row>
    <row r="103" spans="1:5" ht="15">
      <c r="A103" s="150"/>
      <c r="B103" s="151"/>
      <c r="C103" s="151"/>
      <c r="D103" s="152"/>
      <c r="E103" s="153"/>
    </row>
    <row r="104" spans="1:5" ht="15.75">
      <c r="A104" s="154" t="s">
        <v>100</v>
      </c>
      <c r="B104" s="155" t="s">
        <v>37</v>
      </c>
      <c r="C104" s="156"/>
      <c r="D104" s="157"/>
      <c r="E104" s="158">
        <f>SUM(E77:E103)</f>
        <v>0</v>
      </c>
    </row>
    <row r="105" spans="1:5" ht="15.75">
      <c r="A105" s="159" t="s">
        <v>101</v>
      </c>
      <c r="B105" s="160" t="s">
        <v>38</v>
      </c>
      <c r="C105" s="161"/>
      <c r="D105" s="162"/>
      <c r="E105" s="163">
        <f>E104*0.2</f>
        <v>0</v>
      </c>
    </row>
    <row r="106" spans="1:5" ht="15.75">
      <c r="A106" s="164" t="s">
        <v>102</v>
      </c>
      <c r="B106" s="165" t="s">
        <v>39</v>
      </c>
      <c r="C106" s="166"/>
      <c r="D106" s="167"/>
      <c r="E106" s="163">
        <f>E104+E105</f>
        <v>0</v>
      </c>
    </row>
  </sheetData>
  <mergeCells count="20">
    <mergeCell ref="A74:D76"/>
    <mergeCell ref="A77:D77"/>
    <mergeCell ref="B70:D70"/>
    <mergeCell ref="B66:E66"/>
    <mergeCell ref="B67:E67"/>
    <mergeCell ref="C68:E68"/>
    <mergeCell ref="C69:E69"/>
    <mergeCell ref="A45:D45"/>
    <mergeCell ref="A20:D20"/>
    <mergeCell ref="B23:D23"/>
    <mergeCell ref="A33:D33"/>
    <mergeCell ref="A35:D35"/>
    <mergeCell ref="A39:D39"/>
    <mergeCell ref="B43:D43"/>
    <mergeCell ref="G17:H19"/>
    <mergeCell ref="B15:D15"/>
    <mergeCell ref="B11:E11"/>
    <mergeCell ref="B12:E12"/>
    <mergeCell ref="C13:E13"/>
    <mergeCell ref="C14:E14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5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6"/>
  <dimension ref="A2:I106"/>
  <sheetViews>
    <sheetView topLeftCell="A4" zoomScale="70" zoomScaleNormal="7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04" t="str">
        <f>Accueil!$E$12</f>
        <v>ABDALLAH</v>
      </c>
      <c r="C11" s="505"/>
      <c r="D11" s="505"/>
      <c r="E11" s="506"/>
    </row>
    <row r="12" spans="1:5" s="114" customFormat="1" ht="21.75" customHeight="1" thickBot="1">
      <c r="B12" s="504" t="str">
        <f>Accueil!$E$13</f>
        <v>9 RUE BRUYERES</v>
      </c>
      <c r="C12" s="505"/>
      <c r="D12" s="505"/>
      <c r="E12" s="506"/>
    </row>
    <row r="13" spans="1:5" s="114" customFormat="1" ht="21.75" customHeight="1" thickBot="1">
      <c r="A13" s="114" t="s">
        <v>15</v>
      </c>
      <c r="B13" s="415" t="str">
        <f>Accueil!$E$14</f>
        <v>34000</v>
      </c>
      <c r="C13" s="504" t="str">
        <f>Accueil!$G$14</f>
        <v>MONTPELLIER</v>
      </c>
      <c r="D13" s="505"/>
      <c r="E13" s="506"/>
    </row>
    <row r="14" spans="1:5" s="114" customFormat="1" ht="15.75" thickBot="1">
      <c r="A14" s="123">
        <f ca="1">TODAY()</f>
        <v>43337</v>
      </c>
      <c r="B14" s="414">
        <f>Accueil!$E$15</f>
        <v>678828187</v>
      </c>
      <c r="C14" s="507" t="str">
        <f>Accueil!$E$17</f>
        <v/>
      </c>
      <c r="D14" s="508"/>
      <c r="E14" s="509"/>
    </row>
    <row r="15" spans="1:5" s="114" customFormat="1" ht="15.75" thickBot="1">
      <c r="B15" s="496" t="str">
        <f>Accueil!$E$16</f>
        <v>amel.gherroumi@gmail.com</v>
      </c>
      <c r="C15" s="497"/>
      <c r="D15" s="49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115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116</v>
      </c>
      <c r="B22" s="133"/>
      <c r="C22" s="134"/>
      <c r="D22" s="135"/>
      <c r="E22" s="138">
        <v>8100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7700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1750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750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46" t="s">
        <v>122</v>
      </c>
      <c r="B36" s="133"/>
      <c r="C36" s="134"/>
      <c r="D36" s="135"/>
      <c r="E36" s="136">
        <v>833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14288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2857.6000000000004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17145.599999999999</v>
      </c>
    </row>
    <row r="54" spans="1:9" ht="13.5" thickBot="1"/>
    <row r="55" spans="1:9">
      <c r="A55" s="219"/>
      <c r="B55" s="220"/>
      <c r="C55" s="220"/>
      <c r="D55" s="220"/>
      <c r="E55" s="221"/>
      <c r="I55" s="169"/>
    </row>
    <row r="56" spans="1:9">
      <c r="A56" s="222"/>
      <c r="B56" s="133"/>
      <c r="C56" s="133"/>
      <c r="D56" s="133"/>
      <c r="E56" s="223"/>
    </row>
    <row r="57" spans="1:9" ht="45">
      <c r="A57" s="224" t="s">
        <v>10</v>
      </c>
      <c r="B57" s="203"/>
      <c r="C57" s="203"/>
      <c r="D57" s="203"/>
      <c r="E57" s="225"/>
    </row>
    <row r="58" spans="1:9" ht="15.75">
      <c r="A58" s="226" t="s">
        <v>11</v>
      </c>
      <c r="B58" s="206"/>
      <c r="C58" s="206"/>
      <c r="D58" s="206"/>
      <c r="E58" s="227"/>
    </row>
    <row r="59" spans="1:9" ht="15.75">
      <c r="A59" s="228" t="s">
        <v>12</v>
      </c>
      <c r="B59" s="206"/>
      <c r="C59" s="206"/>
      <c r="D59" s="206"/>
      <c r="E59" s="227"/>
    </row>
    <row r="60" spans="1:9" ht="15.75">
      <c r="A60" s="229"/>
      <c r="B60" s="209"/>
      <c r="C60" s="209"/>
      <c r="D60" s="209"/>
      <c r="E60" s="230"/>
    </row>
    <row r="61" spans="1:9" ht="15.75">
      <c r="A61" s="231" t="s">
        <v>13</v>
      </c>
      <c r="B61" s="209"/>
      <c r="C61" s="209"/>
      <c r="D61" s="209"/>
      <c r="E61" s="230"/>
    </row>
    <row r="62" spans="1:9" ht="15.75">
      <c r="A62" s="231" t="s">
        <v>14</v>
      </c>
      <c r="B62" s="211"/>
      <c r="C62" s="211"/>
      <c r="D62" s="211"/>
      <c r="E62" s="232"/>
    </row>
    <row r="63" spans="1:9" ht="15.75">
      <c r="A63" s="233"/>
      <c r="B63" s="213"/>
      <c r="C63" s="213"/>
      <c r="D63" s="213"/>
      <c r="E63" s="234"/>
    </row>
    <row r="64" spans="1:9" ht="15.75">
      <c r="A64" s="233"/>
      <c r="B64" s="213"/>
      <c r="C64" s="213"/>
      <c r="D64" s="213"/>
      <c r="E64" s="234"/>
    </row>
    <row r="65" spans="1:5" ht="15.75" thickBot="1">
      <c r="A65" s="235"/>
      <c r="B65" s="134"/>
      <c r="C65" s="134"/>
      <c r="D65" s="134"/>
      <c r="E65" s="236"/>
    </row>
    <row r="66" spans="1:5" ht="16.5" thickBot="1">
      <c r="A66" s="235"/>
      <c r="B66" s="504" t="str">
        <f>Accueil!$E$12</f>
        <v>ABDALLAH</v>
      </c>
      <c r="C66" s="505"/>
      <c r="D66" s="505"/>
      <c r="E66" s="506"/>
    </row>
    <row r="67" spans="1:5" ht="16.5" thickBot="1">
      <c r="A67" s="235"/>
      <c r="B67" s="504" t="str">
        <f>Accueil!$E$13</f>
        <v>9 RUE BRUYERES</v>
      </c>
      <c r="C67" s="505"/>
      <c r="D67" s="505"/>
      <c r="E67" s="506"/>
    </row>
    <row r="68" spans="1:5" ht="16.5" thickBot="1">
      <c r="A68" s="235" t="s">
        <v>15</v>
      </c>
      <c r="B68" s="415" t="str">
        <f>Accueil!$E$14</f>
        <v>34000</v>
      </c>
      <c r="C68" s="504" t="str">
        <f>Accueil!$G$14</f>
        <v>MONTPELLIER</v>
      </c>
      <c r="D68" s="505"/>
      <c r="E68" s="506"/>
    </row>
    <row r="69" spans="1:5" ht="15.75" thickBot="1">
      <c r="A69" s="237">
        <f ca="1">TODAY()</f>
        <v>43337</v>
      </c>
      <c r="B69" s="414">
        <f>Accueil!$E$15</f>
        <v>678828187</v>
      </c>
      <c r="C69" s="507" t="str">
        <f>Accueil!$E$17</f>
        <v/>
      </c>
      <c r="D69" s="508"/>
      <c r="E69" s="509"/>
    </row>
    <row r="70" spans="1:5" ht="15.75" thickBot="1">
      <c r="A70" s="235"/>
      <c r="B70" s="496" t="str">
        <f>Accueil!$E$16</f>
        <v>amel.gherroumi@gmail.com</v>
      </c>
      <c r="C70" s="497"/>
      <c r="D70" s="498"/>
      <c r="E70" s="122"/>
    </row>
    <row r="71" spans="1:5" ht="18.75">
      <c r="A71" s="238" t="s">
        <v>223</v>
      </c>
      <c r="B71" s="134"/>
      <c r="C71" s="134"/>
      <c r="D71" s="134"/>
      <c r="E71" s="236"/>
    </row>
    <row r="72" spans="1:5" ht="18.75">
      <c r="A72" s="239" t="str">
        <f ca="1">CONCATENATE("N°- ",YEAR(NOW()),DAY(NOW()),MONTH(NOW()),MINUTE(NOW()),SECOND(NOW()))</f>
        <v>N°- 201825815</v>
      </c>
      <c r="B72" s="134"/>
      <c r="C72" s="134"/>
      <c r="D72" s="134"/>
      <c r="E72" s="236"/>
    </row>
    <row r="73" spans="1:5" ht="15.75">
      <c r="A73" s="240" t="s">
        <v>16</v>
      </c>
      <c r="B73" s="125"/>
      <c r="C73" s="125"/>
      <c r="D73" s="125"/>
      <c r="E73" s="241" t="s">
        <v>17</v>
      </c>
    </row>
    <row r="74" spans="1:5" ht="15.75">
      <c r="A74" s="552" t="s">
        <v>224</v>
      </c>
      <c r="B74" s="511"/>
      <c r="C74" s="511"/>
      <c r="D74" s="512"/>
      <c r="E74" s="242"/>
    </row>
    <row r="75" spans="1:5" ht="15">
      <c r="A75" s="553"/>
      <c r="B75" s="514"/>
      <c r="C75" s="514"/>
      <c r="D75" s="515"/>
      <c r="E75" s="243"/>
    </row>
    <row r="76" spans="1:5" ht="15">
      <c r="A76" s="553"/>
      <c r="B76" s="514"/>
      <c r="C76" s="514"/>
      <c r="D76" s="515"/>
      <c r="E76" s="244"/>
    </row>
    <row r="77" spans="1:5" ht="15">
      <c r="A77" s="554" t="s">
        <v>250</v>
      </c>
      <c r="B77" s="517"/>
      <c r="C77" s="517"/>
      <c r="D77" s="518"/>
      <c r="E77" s="243"/>
    </row>
    <row r="78" spans="1:5">
      <c r="A78" s="245"/>
      <c r="B78" s="199"/>
      <c r="C78" s="199"/>
      <c r="D78" s="200"/>
      <c r="E78" s="246"/>
    </row>
    <row r="79" spans="1:5" ht="15">
      <c r="A79" s="247" t="s">
        <v>225</v>
      </c>
      <c r="B79" s="181"/>
      <c r="C79" s="181"/>
      <c r="D79" s="182"/>
      <c r="E79" s="243"/>
    </row>
    <row r="80" spans="1:5" ht="15">
      <c r="A80" s="247" t="s">
        <v>258</v>
      </c>
      <c r="B80" s="181"/>
      <c r="C80" s="181"/>
      <c r="D80" s="182"/>
      <c r="E80" s="243"/>
    </row>
    <row r="81" spans="1:5" ht="15">
      <c r="A81" s="247" t="s">
        <v>227</v>
      </c>
      <c r="B81" s="181"/>
      <c r="C81" s="181"/>
      <c r="D81" s="182"/>
      <c r="E81" s="248"/>
    </row>
    <row r="82" spans="1:5" ht="15">
      <c r="A82" s="249" t="s">
        <v>228</v>
      </c>
      <c r="B82" s="181"/>
      <c r="C82" s="181"/>
      <c r="D82" s="182"/>
      <c r="E82" s="243"/>
    </row>
    <row r="83" spans="1:5" ht="15">
      <c r="A83" s="247" t="s">
        <v>229</v>
      </c>
      <c r="B83" s="181"/>
      <c r="C83" s="181"/>
      <c r="D83" s="182"/>
      <c r="E83" s="243"/>
    </row>
    <row r="84" spans="1:5" ht="15">
      <c r="A84" s="247" t="s">
        <v>230</v>
      </c>
      <c r="B84" s="181" t="s">
        <v>27</v>
      </c>
      <c r="C84" s="181"/>
      <c r="D84" s="182"/>
      <c r="E84" s="243"/>
    </row>
    <row r="85" spans="1:5" ht="15">
      <c r="A85" s="247" t="s">
        <v>231</v>
      </c>
      <c r="B85" s="181"/>
      <c r="C85" s="181"/>
      <c r="D85" s="182"/>
      <c r="E85" s="243"/>
    </row>
    <row r="86" spans="1:5" ht="15">
      <c r="A86" s="247" t="s">
        <v>232</v>
      </c>
      <c r="B86" s="181"/>
      <c r="C86" s="181"/>
      <c r="D86" s="182"/>
      <c r="E86" s="243"/>
    </row>
    <row r="87" spans="1:5">
      <c r="A87" s="250" t="s">
        <v>233</v>
      </c>
      <c r="B87" s="181"/>
      <c r="C87" s="181"/>
      <c r="D87" s="182"/>
      <c r="E87" s="251"/>
    </row>
    <row r="88" spans="1:5" ht="15">
      <c r="A88" s="250" t="s">
        <v>234</v>
      </c>
      <c r="B88" s="181" t="s">
        <v>235</v>
      </c>
      <c r="C88" s="181"/>
      <c r="D88" s="182"/>
      <c r="E88" s="243"/>
    </row>
    <row r="89" spans="1:5" ht="15">
      <c r="A89" s="250" t="s">
        <v>236</v>
      </c>
      <c r="B89" s="181"/>
      <c r="C89" s="181"/>
      <c r="D89" s="182"/>
      <c r="E89" s="243"/>
    </row>
    <row r="90" spans="1:5" ht="15">
      <c r="A90" s="247" t="s">
        <v>237</v>
      </c>
      <c r="B90" s="181"/>
      <c r="C90" s="181"/>
      <c r="D90" s="182"/>
      <c r="E90" s="243"/>
    </row>
    <row r="91" spans="1:5" ht="15">
      <c r="A91" s="247" t="s">
        <v>238</v>
      </c>
      <c r="B91" s="181"/>
      <c r="C91" s="181"/>
      <c r="D91" s="182"/>
      <c r="E91" s="243"/>
    </row>
    <row r="92" spans="1:5" ht="15">
      <c r="A92" s="247" t="s">
        <v>239</v>
      </c>
      <c r="B92" s="181"/>
      <c r="C92" s="181"/>
      <c r="D92" s="182"/>
      <c r="E92" s="243"/>
    </row>
    <row r="93" spans="1:5" ht="15">
      <c r="A93" s="247" t="s">
        <v>240</v>
      </c>
      <c r="B93" s="181"/>
      <c r="C93" s="181"/>
      <c r="D93" s="182"/>
      <c r="E93" s="243"/>
    </row>
    <row r="94" spans="1:5" ht="15">
      <c r="A94" s="247" t="s">
        <v>241</v>
      </c>
      <c r="B94" s="181"/>
      <c r="C94" s="181"/>
      <c r="D94" s="182"/>
      <c r="E94" s="252"/>
    </row>
    <row r="95" spans="1:5">
      <c r="A95" s="253" t="s">
        <v>242</v>
      </c>
      <c r="B95" s="181"/>
      <c r="C95" s="181"/>
      <c r="D95" s="182"/>
      <c r="E95" s="246"/>
    </row>
    <row r="96" spans="1:5" ht="15">
      <c r="A96" s="253" t="s">
        <v>243</v>
      </c>
      <c r="B96" s="181"/>
      <c r="C96" s="181"/>
      <c r="D96" s="182"/>
      <c r="E96" s="243"/>
    </row>
    <row r="97" spans="1:5" ht="15">
      <c r="A97" s="253" t="s">
        <v>244</v>
      </c>
      <c r="B97" s="181"/>
      <c r="C97" s="181"/>
      <c r="D97" s="182"/>
      <c r="E97" s="252"/>
    </row>
    <row r="98" spans="1:5">
      <c r="A98" s="253" t="s">
        <v>245</v>
      </c>
      <c r="B98" s="181"/>
      <c r="C98" s="181"/>
      <c r="D98" s="182"/>
      <c r="E98" s="246"/>
    </row>
    <row r="99" spans="1:5" ht="15">
      <c r="A99" s="253" t="s">
        <v>246</v>
      </c>
      <c r="B99" s="181"/>
      <c r="C99" s="181"/>
      <c r="D99" s="182"/>
      <c r="E99" s="243"/>
    </row>
    <row r="100" spans="1:5">
      <c r="A100" s="253" t="s">
        <v>247</v>
      </c>
      <c r="B100" s="181"/>
      <c r="C100" s="181"/>
      <c r="D100" s="182"/>
      <c r="E100" s="246"/>
    </row>
    <row r="101" spans="1:5" ht="15">
      <c r="A101" s="253" t="s">
        <v>248</v>
      </c>
      <c r="B101" s="181"/>
      <c r="C101" s="181"/>
      <c r="D101" s="182"/>
      <c r="E101" s="243"/>
    </row>
    <row r="102" spans="1:5" ht="15">
      <c r="A102" s="253" t="s">
        <v>249</v>
      </c>
      <c r="B102" s="181"/>
      <c r="C102" s="181"/>
      <c r="D102" s="182"/>
      <c r="E102" s="252"/>
    </row>
    <row r="103" spans="1:5" ht="15">
      <c r="A103" s="254"/>
      <c r="B103" s="151"/>
      <c r="C103" s="151"/>
      <c r="D103" s="152"/>
      <c r="E103" s="255"/>
    </row>
    <row r="104" spans="1:5" ht="15.75">
      <c r="A104" s="256" t="s">
        <v>100</v>
      </c>
      <c r="B104" s="155" t="s">
        <v>37</v>
      </c>
      <c r="C104" s="156"/>
      <c r="D104" s="157"/>
      <c r="E104" s="257">
        <f>SUM(E77:E103)</f>
        <v>0</v>
      </c>
    </row>
    <row r="105" spans="1:5" ht="15.75">
      <c r="A105" s="258" t="s">
        <v>101</v>
      </c>
      <c r="B105" s="160" t="s">
        <v>38</v>
      </c>
      <c r="C105" s="161"/>
      <c r="D105" s="162"/>
      <c r="E105" s="259">
        <f>E104*0.2</f>
        <v>0</v>
      </c>
    </row>
    <row r="106" spans="1:5" ht="16.5" thickBot="1">
      <c r="A106" s="260" t="s">
        <v>102</v>
      </c>
      <c r="B106" s="261" t="s">
        <v>39</v>
      </c>
      <c r="C106" s="262"/>
      <c r="D106" s="263"/>
      <c r="E106" s="264">
        <f>E104+E105</f>
        <v>0</v>
      </c>
    </row>
  </sheetData>
  <mergeCells count="20">
    <mergeCell ref="A74:D76"/>
    <mergeCell ref="A77:D77"/>
    <mergeCell ref="B70:D70"/>
    <mergeCell ref="B66:E66"/>
    <mergeCell ref="B67:E67"/>
    <mergeCell ref="C68:E68"/>
    <mergeCell ref="C69:E69"/>
    <mergeCell ref="A45:D45"/>
    <mergeCell ref="A20:D20"/>
    <mergeCell ref="B23:D23"/>
    <mergeCell ref="A33:D33"/>
    <mergeCell ref="A35:D35"/>
    <mergeCell ref="A39:D39"/>
    <mergeCell ref="B43:D43"/>
    <mergeCell ref="G17:H19"/>
    <mergeCell ref="B15:D15"/>
    <mergeCell ref="B11:E11"/>
    <mergeCell ref="B12:E12"/>
    <mergeCell ref="C13:E13"/>
    <mergeCell ref="C14:E14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5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7"/>
  <dimension ref="A2:I106"/>
  <sheetViews>
    <sheetView topLeftCell="A13" zoomScale="70" zoomScaleNormal="7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04" t="str">
        <f>Accueil!$E$12</f>
        <v>ABDALLAH</v>
      </c>
      <c r="C11" s="505"/>
      <c r="D11" s="505"/>
      <c r="E11" s="506"/>
    </row>
    <row r="12" spans="1:5" s="114" customFormat="1" ht="21.75" customHeight="1" thickBot="1">
      <c r="B12" s="504" t="str">
        <f>Accueil!$E$13</f>
        <v>9 RUE BRUYERES</v>
      </c>
      <c r="C12" s="505"/>
      <c r="D12" s="505"/>
      <c r="E12" s="506"/>
    </row>
    <row r="13" spans="1:5" s="114" customFormat="1" ht="21.75" customHeight="1" thickBot="1">
      <c r="A13" s="114" t="s">
        <v>15</v>
      </c>
      <c r="B13" s="415" t="str">
        <f>Accueil!$E$14</f>
        <v>34000</v>
      </c>
      <c r="C13" s="504" t="str">
        <f>Accueil!$G$14</f>
        <v>MONTPELLIER</v>
      </c>
      <c r="D13" s="505"/>
      <c r="E13" s="506"/>
    </row>
    <row r="14" spans="1:5" s="114" customFormat="1" ht="15.75" thickBot="1">
      <c r="A14" s="123">
        <f ca="1">TODAY()</f>
        <v>43337</v>
      </c>
      <c r="B14" s="414">
        <f>Accueil!$E$15</f>
        <v>678828187</v>
      </c>
      <c r="C14" s="507" t="str">
        <f>Accueil!$E$17</f>
        <v/>
      </c>
      <c r="D14" s="508"/>
      <c r="E14" s="509"/>
    </row>
    <row r="15" spans="1:5" s="114" customFormat="1" ht="15.75" thickBot="1">
      <c r="B15" s="496" t="str">
        <f>Accueil!$E$16</f>
        <v>amel.gherroumi@gmail.com</v>
      </c>
      <c r="C15" s="497"/>
      <c r="D15" s="49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118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119</v>
      </c>
      <c r="B22" s="133"/>
      <c r="C22" s="134"/>
      <c r="D22" s="135"/>
      <c r="E22" s="138">
        <v>9100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8700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1900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750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46" t="s">
        <v>147</v>
      </c>
      <c r="B36" s="133"/>
      <c r="C36" s="134"/>
      <c r="D36" s="135"/>
      <c r="E36" s="136">
        <v>782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15387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3077.4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18464.400000000001</v>
      </c>
    </row>
    <row r="54" spans="1:9" ht="13.5" thickBot="1"/>
    <row r="55" spans="1:9">
      <c r="A55" s="219"/>
      <c r="B55" s="220"/>
      <c r="C55" s="220"/>
      <c r="D55" s="220"/>
      <c r="E55" s="221"/>
      <c r="I55" s="169"/>
    </row>
    <row r="56" spans="1:9">
      <c r="A56" s="222"/>
      <c r="B56" s="133"/>
      <c r="C56" s="133"/>
      <c r="D56" s="133"/>
      <c r="E56" s="223"/>
    </row>
    <row r="57" spans="1:9" ht="45">
      <c r="A57" s="224" t="s">
        <v>10</v>
      </c>
      <c r="B57" s="203"/>
      <c r="C57" s="203"/>
      <c r="D57" s="203"/>
      <c r="E57" s="225"/>
    </row>
    <row r="58" spans="1:9" ht="15.75">
      <c r="A58" s="226" t="s">
        <v>11</v>
      </c>
      <c r="B58" s="206"/>
      <c r="C58" s="206"/>
      <c r="D58" s="206"/>
      <c r="E58" s="227"/>
    </row>
    <row r="59" spans="1:9" ht="15.75">
      <c r="A59" s="228" t="s">
        <v>12</v>
      </c>
      <c r="B59" s="206"/>
      <c r="C59" s="206"/>
      <c r="D59" s="206"/>
      <c r="E59" s="227"/>
    </row>
    <row r="60" spans="1:9" ht="15.75">
      <c r="A60" s="229"/>
      <c r="B60" s="209"/>
      <c r="C60" s="209"/>
      <c r="D60" s="209"/>
      <c r="E60" s="230"/>
    </row>
    <row r="61" spans="1:9" ht="15.75">
      <c r="A61" s="231" t="s">
        <v>13</v>
      </c>
      <c r="B61" s="209"/>
      <c r="C61" s="209"/>
      <c r="D61" s="209"/>
      <c r="E61" s="230"/>
    </row>
    <row r="62" spans="1:9" ht="15.75">
      <c r="A62" s="231" t="s">
        <v>14</v>
      </c>
      <c r="B62" s="211"/>
      <c r="C62" s="211"/>
      <c r="D62" s="211"/>
      <c r="E62" s="232"/>
    </row>
    <row r="63" spans="1:9" ht="15.75">
      <c r="A63" s="233"/>
      <c r="B63" s="213"/>
      <c r="C63" s="213"/>
      <c r="D63" s="213"/>
      <c r="E63" s="234"/>
    </row>
    <row r="64" spans="1:9" ht="15.75">
      <c r="A64" s="233"/>
      <c r="B64" s="213"/>
      <c r="C64" s="213"/>
      <c r="D64" s="213"/>
      <c r="E64" s="234"/>
    </row>
    <row r="65" spans="1:5" ht="15.75" thickBot="1">
      <c r="A65" s="235"/>
      <c r="B65" s="134"/>
      <c r="C65" s="134"/>
      <c r="D65" s="134"/>
      <c r="E65" s="236"/>
    </row>
    <row r="66" spans="1:5" ht="16.5" thickBot="1">
      <c r="A66" s="235"/>
      <c r="B66" s="504" t="str">
        <f>Accueil!$E$12</f>
        <v>ABDALLAH</v>
      </c>
      <c r="C66" s="505"/>
      <c r="D66" s="505"/>
      <c r="E66" s="506"/>
    </row>
    <row r="67" spans="1:5" ht="16.5" thickBot="1">
      <c r="A67" s="235"/>
      <c r="B67" s="504" t="str">
        <f>Accueil!$E$13</f>
        <v>9 RUE BRUYERES</v>
      </c>
      <c r="C67" s="505"/>
      <c r="D67" s="505"/>
      <c r="E67" s="506"/>
    </row>
    <row r="68" spans="1:5" ht="16.5" thickBot="1">
      <c r="A68" s="235" t="s">
        <v>15</v>
      </c>
      <c r="B68" s="415" t="str">
        <f>Accueil!$E$14</f>
        <v>34000</v>
      </c>
      <c r="C68" s="504" t="str">
        <f>Accueil!$G$14</f>
        <v>MONTPELLIER</v>
      </c>
      <c r="D68" s="505"/>
      <c r="E68" s="506"/>
    </row>
    <row r="69" spans="1:5" ht="15.75" thickBot="1">
      <c r="A69" s="237">
        <f ca="1">TODAY()</f>
        <v>43337</v>
      </c>
      <c r="B69" s="414">
        <f>Accueil!$E$15</f>
        <v>678828187</v>
      </c>
      <c r="C69" s="507" t="str">
        <f>Accueil!$E$17</f>
        <v/>
      </c>
      <c r="D69" s="508"/>
      <c r="E69" s="509"/>
    </row>
    <row r="70" spans="1:5" ht="15.75" thickBot="1">
      <c r="A70" s="235"/>
      <c r="B70" s="496" t="str">
        <f>Accueil!$E$16</f>
        <v>amel.gherroumi@gmail.com</v>
      </c>
      <c r="C70" s="497"/>
      <c r="D70" s="498"/>
      <c r="E70" s="122"/>
    </row>
    <row r="71" spans="1:5" ht="18.75">
      <c r="A71" s="238" t="s">
        <v>223</v>
      </c>
      <c r="B71" s="134"/>
      <c r="C71" s="134"/>
      <c r="D71" s="134"/>
      <c r="E71" s="236"/>
    </row>
    <row r="72" spans="1:5" ht="18.75">
      <c r="A72" s="239" t="str">
        <f ca="1">CONCATENATE("N°- ",YEAR(NOW()),DAY(NOW()),MONTH(NOW()),MINUTE(NOW()),SECOND(NOW()))</f>
        <v>N°- 201825815</v>
      </c>
      <c r="B72" s="134"/>
      <c r="C72" s="134"/>
      <c r="D72" s="134"/>
      <c r="E72" s="236"/>
    </row>
    <row r="73" spans="1:5" ht="15.75">
      <c r="A73" s="240" t="s">
        <v>16</v>
      </c>
      <c r="B73" s="125"/>
      <c r="C73" s="125"/>
      <c r="D73" s="125"/>
      <c r="E73" s="241" t="s">
        <v>17</v>
      </c>
    </row>
    <row r="74" spans="1:5" ht="15.75">
      <c r="A74" s="552" t="s">
        <v>224</v>
      </c>
      <c r="B74" s="511"/>
      <c r="C74" s="511"/>
      <c r="D74" s="512"/>
      <c r="E74" s="242"/>
    </row>
    <row r="75" spans="1:5" ht="15">
      <c r="A75" s="553"/>
      <c r="B75" s="514"/>
      <c r="C75" s="514"/>
      <c r="D75" s="515"/>
      <c r="E75" s="243"/>
    </row>
    <row r="76" spans="1:5" ht="15">
      <c r="A76" s="553"/>
      <c r="B76" s="514"/>
      <c r="C76" s="514"/>
      <c r="D76" s="515"/>
      <c r="E76" s="244"/>
    </row>
    <row r="77" spans="1:5" ht="15">
      <c r="A77" s="554" t="s">
        <v>250</v>
      </c>
      <c r="B77" s="517"/>
      <c r="C77" s="517"/>
      <c r="D77" s="518"/>
      <c r="E77" s="243"/>
    </row>
    <row r="78" spans="1:5">
      <c r="A78" s="245"/>
      <c r="B78" s="199"/>
      <c r="C78" s="199"/>
      <c r="D78" s="200"/>
      <c r="E78" s="246"/>
    </row>
    <row r="79" spans="1:5" ht="15">
      <c r="A79" s="247" t="s">
        <v>225</v>
      </c>
      <c r="B79" s="181"/>
      <c r="C79" s="181"/>
      <c r="D79" s="182"/>
      <c r="E79" s="243"/>
    </row>
    <row r="80" spans="1:5" ht="15">
      <c r="A80" s="247" t="s">
        <v>258</v>
      </c>
      <c r="B80" s="181"/>
      <c r="C80" s="181"/>
      <c r="D80" s="182"/>
      <c r="E80" s="243"/>
    </row>
    <row r="81" spans="1:5" ht="15">
      <c r="A81" s="247" t="s">
        <v>227</v>
      </c>
      <c r="B81" s="181"/>
      <c r="C81" s="181"/>
      <c r="D81" s="182"/>
      <c r="E81" s="248"/>
    </row>
    <row r="82" spans="1:5" ht="15">
      <c r="A82" s="249" t="s">
        <v>228</v>
      </c>
      <c r="B82" s="181"/>
      <c r="C82" s="181"/>
      <c r="D82" s="182"/>
      <c r="E82" s="243"/>
    </row>
    <row r="83" spans="1:5" ht="15">
      <c r="A83" s="247" t="s">
        <v>229</v>
      </c>
      <c r="B83" s="181"/>
      <c r="C83" s="181"/>
      <c r="D83" s="182"/>
      <c r="E83" s="243"/>
    </row>
    <row r="84" spans="1:5" ht="15">
      <c r="A84" s="247" t="s">
        <v>230</v>
      </c>
      <c r="B84" s="181" t="s">
        <v>27</v>
      </c>
      <c r="C84" s="181"/>
      <c r="D84" s="182"/>
      <c r="E84" s="243"/>
    </row>
    <row r="85" spans="1:5" ht="15">
      <c r="A85" s="247" t="s">
        <v>231</v>
      </c>
      <c r="B85" s="181"/>
      <c r="C85" s="181"/>
      <c r="D85" s="182"/>
      <c r="E85" s="243"/>
    </row>
    <row r="86" spans="1:5" ht="15">
      <c r="A86" s="247" t="s">
        <v>232</v>
      </c>
      <c r="B86" s="181"/>
      <c r="C86" s="181"/>
      <c r="D86" s="182"/>
      <c r="E86" s="243"/>
    </row>
    <row r="87" spans="1:5">
      <c r="A87" s="250" t="s">
        <v>233</v>
      </c>
      <c r="B87" s="181"/>
      <c r="C87" s="181"/>
      <c r="D87" s="182"/>
      <c r="E87" s="251"/>
    </row>
    <row r="88" spans="1:5" ht="15">
      <c r="A88" s="250" t="s">
        <v>234</v>
      </c>
      <c r="B88" s="181" t="s">
        <v>235</v>
      </c>
      <c r="C88" s="181"/>
      <c r="D88" s="182"/>
      <c r="E88" s="243"/>
    </row>
    <row r="89" spans="1:5" ht="15">
      <c r="A89" s="250" t="s">
        <v>236</v>
      </c>
      <c r="B89" s="181"/>
      <c r="C89" s="181"/>
      <c r="D89" s="182"/>
      <c r="E89" s="243"/>
    </row>
    <row r="90" spans="1:5" ht="15">
      <c r="A90" s="247" t="s">
        <v>237</v>
      </c>
      <c r="B90" s="181"/>
      <c r="C90" s="181"/>
      <c r="D90" s="182"/>
      <c r="E90" s="243"/>
    </row>
    <row r="91" spans="1:5" ht="15">
      <c r="A91" s="247" t="s">
        <v>238</v>
      </c>
      <c r="B91" s="181"/>
      <c r="C91" s="181"/>
      <c r="D91" s="182"/>
      <c r="E91" s="243"/>
    </row>
    <row r="92" spans="1:5" ht="15">
      <c r="A92" s="247" t="s">
        <v>239</v>
      </c>
      <c r="B92" s="181"/>
      <c r="C92" s="181"/>
      <c r="D92" s="182"/>
      <c r="E92" s="243"/>
    </row>
    <row r="93" spans="1:5" ht="15">
      <c r="A93" s="247" t="s">
        <v>240</v>
      </c>
      <c r="B93" s="181"/>
      <c r="C93" s="181"/>
      <c r="D93" s="182"/>
      <c r="E93" s="243"/>
    </row>
    <row r="94" spans="1:5" ht="15">
      <c r="A94" s="247" t="s">
        <v>241</v>
      </c>
      <c r="B94" s="181"/>
      <c r="C94" s="181"/>
      <c r="D94" s="182"/>
      <c r="E94" s="252"/>
    </row>
    <row r="95" spans="1:5">
      <c r="A95" s="253" t="s">
        <v>242</v>
      </c>
      <c r="B95" s="181"/>
      <c r="C95" s="181"/>
      <c r="D95" s="182"/>
      <c r="E95" s="246"/>
    </row>
    <row r="96" spans="1:5" ht="15">
      <c r="A96" s="253" t="s">
        <v>243</v>
      </c>
      <c r="B96" s="181"/>
      <c r="C96" s="181"/>
      <c r="D96" s="182"/>
      <c r="E96" s="243"/>
    </row>
    <row r="97" spans="1:5" ht="15">
      <c r="A97" s="253" t="s">
        <v>244</v>
      </c>
      <c r="B97" s="181"/>
      <c r="C97" s="181"/>
      <c r="D97" s="182"/>
      <c r="E97" s="252"/>
    </row>
    <row r="98" spans="1:5">
      <c r="A98" s="253" t="s">
        <v>245</v>
      </c>
      <c r="B98" s="181"/>
      <c r="C98" s="181"/>
      <c r="D98" s="182"/>
      <c r="E98" s="246"/>
    </row>
    <row r="99" spans="1:5" ht="15">
      <c r="A99" s="253" t="s">
        <v>246</v>
      </c>
      <c r="B99" s="181"/>
      <c r="C99" s="181"/>
      <c r="D99" s="182"/>
      <c r="E99" s="243"/>
    </row>
    <row r="100" spans="1:5">
      <c r="A100" s="253" t="s">
        <v>247</v>
      </c>
      <c r="B100" s="181"/>
      <c r="C100" s="181"/>
      <c r="D100" s="182"/>
      <c r="E100" s="246"/>
    </row>
    <row r="101" spans="1:5" ht="15">
      <c r="A101" s="253" t="s">
        <v>248</v>
      </c>
      <c r="B101" s="181"/>
      <c r="C101" s="181"/>
      <c r="D101" s="182"/>
      <c r="E101" s="243"/>
    </row>
    <row r="102" spans="1:5" ht="15">
      <c r="A102" s="253" t="s">
        <v>249</v>
      </c>
      <c r="B102" s="181"/>
      <c r="C102" s="181"/>
      <c r="D102" s="182"/>
      <c r="E102" s="252"/>
    </row>
    <row r="103" spans="1:5" ht="15">
      <c r="A103" s="254"/>
      <c r="B103" s="151"/>
      <c r="C103" s="151"/>
      <c r="D103" s="152"/>
      <c r="E103" s="255"/>
    </row>
    <row r="104" spans="1:5" ht="15.75">
      <c r="A104" s="256" t="s">
        <v>100</v>
      </c>
      <c r="B104" s="155" t="s">
        <v>37</v>
      </c>
      <c r="C104" s="156"/>
      <c r="D104" s="157"/>
      <c r="E104" s="257">
        <f>SUM(E77:E103)</f>
        <v>0</v>
      </c>
    </row>
    <row r="105" spans="1:5" ht="15.75">
      <c r="A105" s="258" t="s">
        <v>101</v>
      </c>
      <c r="B105" s="160" t="s">
        <v>38</v>
      </c>
      <c r="C105" s="161"/>
      <c r="D105" s="162"/>
      <c r="E105" s="259">
        <f>E104*0.2</f>
        <v>0</v>
      </c>
    </row>
    <row r="106" spans="1:5" ht="16.5" thickBot="1">
      <c r="A106" s="260" t="s">
        <v>102</v>
      </c>
      <c r="B106" s="261" t="s">
        <v>39</v>
      </c>
      <c r="C106" s="262"/>
      <c r="D106" s="263"/>
      <c r="E106" s="264">
        <f>E104+E105</f>
        <v>0</v>
      </c>
    </row>
  </sheetData>
  <mergeCells count="20">
    <mergeCell ref="A74:D76"/>
    <mergeCell ref="A77:D77"/>
    <mergeCell ref="B70:D70"/>
    <mergeCell ref="B66:E66"/>
    <mergeCell ref="B67:E67"/>
    <mergeCell ref="C68:E68"/>
    <mergeCell ref="C69:E69"/>
    <mergeCell ref="A45:D45"/>
    <mergeCell ref="A20:D20"/>
    <mergeCell ref="B23:D23"/>
    <mergeCell ref="A33:D33"/>
    <mergeCell ref="A35:D35"/>
    <mergeCell ref="A39:D39"/>
    <mergeCell ref="B43:D43"/>
    <mergeCell ref="G17:H19"/>
    <mergeCell ref="B15:D15"/>
    <mergeCell ref="B11:E11"/>
    <mergeCell ref="B12:E12"/>
    <mergeCell ref="C13:E13"/>
    <mergeCell ref="C14:E14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5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8"/>
  <dimension ref="A2:I106"/>
  <sheetViews>
    <sheetView topLeftCell="A4" zoomScale="70" zoomScaleNormal="7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04" t="str">
        <f>Accueil!$E$12</f>
        <v>ABDALLAH</v>
      </c>
      <c r="C11" s="505"/>
      <c r="D11" s="505"/>
      <c r="E11" s="506"/>
    </row>
    <row r="12" spans="1:5" s="114" customFormat="1" ht="21.75" customHeight="1" thickBot="1">
      <c r="B12" s="504" t="str">
        <f>Accueil!$E$13</f>
        <v>9 RUE BRUYERES</v>
      </c>
      <c r="C12" s="505"/>
      <c r="D12" s="505"/>
      <c r="E12" s="506"/>
    </row>
    <row r="13" spans="1:5" s="114" customFormat="1" ht="21.75" customHeight="1" thickBot="1">
      <c r="A13" s="114" t="s">
        <v>15</v>
      </c>
      <c r="B13" s="415" t="str">
        <f>Accueil!$E$14</f>
        <v>34000</v>
      </c>
      <c r="C13" s="504" t="str">
        <f>Accueil!$G$14</f>
        <v>MONTPELLIER</v>
      </c>
      <c r="D13" s="505"/>
      <c r="E13" s="506"/>
    </row>
    <row r="14" spans="1:5" s="114" customFormat="1" ht="15.75" thickBot="1">
      <c r="A14" s="123">
        <f ca="1">TODAY()</f>
        <v>43337</v>
      </c>
      <c r="B14" s="414">
        <f>Accueil!$E$15</f>
        <v>678828187</v>
      </c>
      <c r="C14" s="507" t="str">
        <f>Accueil!$E$17</f>
        <v/>
      </c>
      <c r="D14" s="508"/>
      <c r="E14" s="509"/>
    </row>
    <row r="15" spans="1:5" s="114" customFormat="1" ht="15.75" thickBot="1">
      <c r="B15" s="496" t="str">
        <f>Accueil!$E$16</f>
        <v>amel.gherroumi@gmail.com</v>
      </c>
      <c r="C15" s="497"/>
      <c r="D15" s="49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",YEAR(NOW()),DAY(NOW()),MONTH(NOW()),SECOND(NOW()),MINUTE(NOW()))</f>
        <v>N°- 201825851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120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121</v>
      </c>
      <c r="B22" s="133"/>
      <c r="C22" s="134"/>
      <c r="D22" s="135"/>
      <c r="E22" s="138">
        <v>9700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9300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1900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750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146</v>
      </c>
      <c r="B36" s="133"/>
      <c r="C36" s="134"/>
      <c r="D36" s="135"/>
      <c r="E36" s="136">
        <v>986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16191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3238.2000000000003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19429.2</v>
      </c>
    </row>
    <row r="54" spans="1:9" ht="13.5" thickBot="1"/>
    <row r="55" spans="1:9">
      <c r="A55" s="219"/>
      <c r="B55" s="220"/>
      <c r="C55" s="220"/>
      <c r="D55" s="220"/>
      <c r="E55" s="221"/>
      <c r="I55" s="169"/>
    </row>
    <row r="56" spans="1:9">
      <c r="A56" s="222"/>
      <c r="B56" s="133"/>
      <c r="C56" s="133"/>
      <c r="D56" s="133"/>
      <c r="E56" s="223"/>
    </row>
    <row r="57" spans="1:9" ht="45">
      <c r="A57" s="224" t="s">
        <v>10</v>
      </c>
      <c r="B57" s="203"/>
      <c r="C57" s="203"/>
      <c r="D57" s="203"/>
      <c r="E57" s="225"/>
    </row>
    <row r="58" spans="1:9" ht="15.75">
      <c r="A58" s="226" t="s">
        <v>11</v>
      </c>
      <c r="B58" s="206"/>
      <c r="C58" s="206"/>
      <c r="D58" s="206"/>
      <c r="E58" s="227"/>
    </row>
    <row r="59" spans="1:9" ht="15.75">
      <c r="A59" s="228" t="s">
        <v>12</v>
      </c>
      <c r="B59" s="206"/>
      <c r="C59" s="206"/>
      <c r="D59" s="206"/>
      <c r="E59" s="227"/>
    </row>
    <row r="60" spans="1:9" ht="15.75">
      <c r="A60" s="229"/>
      <c r="B60" s="209"/>
      <c r="C60" s="209"/>
      <c r="D60" s="209"/>
      <c r="E60" s="230"/>
    </row>
    <row r="61" spans="1:9" ht="15.75">
      <c r="A61" s="231" t="s">
        <v>13</v>
      </c>
      <c r="B61" s="209"/>
      <c r="C61" s="209"/>
      <c r="D61" s="209"/>
      <c r="E61" s="230"/>
    </row>
    <row r="62" spans="1:9" ht="15.75">
      <c r="A62" s="231" t="s">
        <v>14</v>
      </c>
      <c r="B62" s="211"/>
      <c r="C62" s="211"/>
      <c r="D62" s="211"/>
      <c r="E62" s="232"/>
    </row>
    <row r="63" spans="1:9" ht="15.75">
      <c r="A63" s="233"/>
      <c r="B63" s="213"/>
      <c r="C63" s="213"/>
      <c r="D63" s="213"/>
      <c r="E63" s="234"/>
    </row>
    <row r="64" spans="1:9" ht="15.75">
      <c r="A64" s="233"/>
      <c r="B64" s="213"/>
      <c r="C64" s="213"/>
      <c r="D64" s="213"/>
      <c r="E64" s="234"/>
    </row>
    <row r="65" spans="1:5" ht="15.75" thickBot="1">
      <c r="A65" s="235"/>
      <c r="B65" s="134"/>
      <c r="C65" s="134"/>
      <c r="D65" s="134"/>
      <c r="E65" s="236"/>
    </row>
    <row r="66" spans="1:5" ht="16.5" thickBot="1">
      <c r="A66" s="235"/>
      <c r="B66" s="504" t="str">
        <f>Accueil!$E$12</f>
        <v>ABDALLAH</v>
      </c>
      <c r="C66" s="505"/>
      <c r="D66" s="505"/>
      <c r="E66" s="506"/>
    </row>
    <row r="67" spans="1:5" ht="16.5" thickBot="1">
      <c r="A67" s="235"/>
      <c r="B67" s="504" t="str">
        <f>Accueil!$E$13</f>
        <v>9 RUE BRUYERES</v>
      </c>
      <c r="C67" s="505"/>
      <c r="D67" s="505"/>
      <c r="E67" s="506"/>
    </row>
    <row r="68" spans="1:5" ht="16.5" thickBot="1">
      <c r="A68" s="235" t="s">
        <v>15</v>
      </c>
      <c r="B68" s="415" t="str">
        <f>Accueil!$E$14</f>
        <v>34000</v>
      </c>
      <c r="C68" s="504" t="str">
        <f>Accueil!$G$14</f>
        <v>MONTPELLIER</v>
      </c>
      <c r="D68" s="505"/>
      <c r="E68" s="506"/>
    </row>
    <row r="69" spans="1:5" ht="15.75" thickBot="1">
      <c r="A69" s="237">
        <f ca="1">TODAY()</f>
        <v>43337</v>
      </c>
      <c r="B69" s="414">
        <f>Accueil!$E$15</f>
        <v>678828187</v>
      </c>
      <c r="C69" s="507" t="str">
        <f>Accueil!$E$17</f>
        <v/>
      </c>
      <c r="D69" s="508"/>
      <c r="E69" s="509"/>
    </row>
    <row r="70" spans="1:5" ht="15.75" thickBot="1">
      <c r="A70" s="235"/>
      <c r="B70" s="496" t="str">
        <f>Accueil!$E$16</f>
        <v>amel.gherroumi@gmail.com</v>
      </c>
      <c r="C70" s="497"/>
      <c r="D70" s="498"/>
      <c r="E70" s="122"/>
    </row>
    <row r="71" spans="1:5" ht="18.75">
      <c r="A71" s="238" t="s">
        <v>223</v>
      </c>
      <c r="B71" s="134"/>
      <c r="C71" s="134"/>
      <c r="D71" s="134"/>
      <c r="E71" s="236"/>
    </row>
    <row r="72" spans="1:5" ht="18.75">
      <c r="A72" s="239" t="str">
        <f ca="1">CONCATENATE("N°- ",YEAR(NOW()),DAY(NOW()),MONTH(NOW()),MINUTE(NOW()),SECOND(NOW()))</f>
        <v>N°- 201825815</v>
      </c>
      <c r="B72" s="134"/>
      <c r="C72" s="134"/>
      <c r="D72" s="134"/>
      <c r="E72" s="236"/>
    </row>
    <row r="73" spans="1:5" ht="15.75">
      <c r="A73" s="240" t="s">
        <v>16</v>
      </c>
      <c r="B73" s="125"/>
      <c r="C73" s="125"/>
      <c r="D73" s="125"/>
      <c r="E73" s="241" t="s">
        <v>17</v>
      </c>
    </row>
    <row r="74" spans="1:5" ht="15.75">
      <c r="A74" s="552" t="s">
        <v>224</v>
      </c>
      <c r="B74" s="511"/>
      <c r="C74" s="511"/>
      <c r="D74" s="512"/>
      <c r="E74" s="242"/>
    </row>
    <row r="75" spans="1:5" ht="15">
      <c r="A75" s="553"/>
      <c r="B75" s="514"/>
      <c r="C75" s="514"/>
      <c r="D75" s="515"/>
      <c r="E75" s="243"/>
    </row>
    <row r="76" spans="1:5" ht="15">
      <c r="A76" s="553"/>
      <c r="B76" s="514"/>
      <c r="C76" s="514"/>
      <c r="D76" s="515"/>
      <c r="E76" s="244"/>
    </row>
    <row r="77" spans="1:5" ht="15">
      <c r="A77" s="554" t="s">
        <v>250</v>
      </c>
      <c r="B77" s="517"/>
      <c r="C77" s="517"/>
      <c r="D77" s="518"/>
      <c r="E77" s="243"/>
    </row>
    <row r="78" spans="1:5">
      <c r="A78" s="245"/>
      <c r="B78" s="199"/>
      <c r="C78" s="199"/>
      <c r="D78" s="200"/>
      <c r="E78" s="246"/>
    </row>
    <row r="79" spans="1:5" ht="15">
      <c r="A79" s="247" t="s">
        <v>225</v>
      </c>
      <c r="B79" s="181"/>
      <c r="C79" s="181"/>
      <c r="D79" s="182"/>
      <c r="E79" s="243"/>
    </row>
    <row r="80" spans="1:5" ht="15">
      <c r="A80" s="247" t="s">
        <v>258</v>
      </c>
      <c r="B80" s="181"/>
      <c r="C80" s="181"/>
      <c r="D80" s="182"/>
      <c r="E80" s="243"/>
    </row>
    <row r="81" spans="1:5" ht="15">
      <c r="A81" s="247" t="s">
        <v>227</v>
      </c>
      <c r="B81" s="181"/>
      <c r="C81" s="181"/>
      <c r="D81" s="182"/>
      <c r="E81" s="248"/>
    </row>
    <row r="82" spans="1:5" ht="15">
      <c r="A82" s="249" t="s">
        <v>228</v>
      </c>
      <c r="B82" s="181"/>
      <c r="C82" s="181"/>
      <c r="D82" s="182"/>
      <c r="E82" s="243"/>
    </row>
    <row r="83" spans="1:5" ht="15">
      <c r="A83" s="247" t="s">
        <v>229</v>
      </c>
      <c r="B83" s="181"/>
      <c r="C83" s="181"/>
      <c r="D83" s="182"/>
      <c r="E83" s="243"/>
    </row>
    <row r="84" spans="1:5" ht="15">
      <c r="A84" s="247" t="s">
        <v>230</v>
      </c>
      <c r="B84" s="181" t="s">
        <v>27</v>
      </c>
      <c r="C84" s="181"/>
      <c r="D84" s="182"/>
      <c r="E84" s="243"/>
    </row>
    <row r="85" spans="1:5" ht="15">
      <c r="A85" s="247" t="s">
        <v>231</v>
      </c>
      <c r="B85" s="181"/>
      <c r="C85" s="181"/>
      <c r="D85" s="182"/>
      <c r="E85" s="243"/>
    </row>
    <row r="86" spans="1:5" ht="15">
      <c r="A86" s="247" t="s">
        <v>232</v>
      </c>
      <c r="B86" s="181"/>
      <c r="C86" s="181"/>
      <c r="D86" s="182"/>
      <c r="E86" s="243"/>
    </row>
    <row r="87" spans="1:5">
      <c r="A87" s="250" t="s">
        <v>233</v>
      </c>
      <c r="B87" s="181"/>
      <c r="C87" s="181"/>
      <c r="D87" s="182"/>
      <c r="E87" s="251"/>
    </row>
    <row r="88" spans="1:5" ht="15">
      <c r="A88" s="250" t="s">
        <v>234</v>
      </c>
      <c r="B88" s="181" t="s">
        <v>235</v>
      </c>
      <c r="C88" s="181"/>
      <c r="D88" s="182"/>
      <c r="E88" s="243"/>
    </row>
    <row r="89" spans="1:5" ht="15">
      <c r="A89" s="250" t="s">
        <v>236</v>
      </c>
      <c r="B89" s="181"/>
      <c r="C89" s="181"/>
      <c r="D89" s="182"/>
      <c r="E89" s="243"/>
    </row>
    <row r="90" spans="1:5" ht="15">
      <c r="A90" s="247" t="s">
        <v>237</v>
      </c>
      <c r="B90" s="181"/>
      <c r="C90" s="181"/>
      <c r="D90" s="182"/>
      <c r="E90" s="243"/>
    </row>
    <row r="91" spans="1:5" ht="15">
      <c r="A91" s="247" t="s">
        <v>238</v>
      </c>
      <c r="B91" s="181"/>
      <c r="C91" s="181"/>
      <c r="D91" s="182"/>
      <c r="E91" s="243"/>
    </row>
    <row r="92" spans="1:5" ht="15">
      <c r="A92" s="247" t="s">
        <v>239</v>
      </c>
      <c r="B92" s="181"/>
      <c r="C92" s="181"/>
      <c r="D92" s="182"/>
      <c r="E92" s="243"/>
    </row>
    <row r="93" spans="1:5" ht="15">
      <c r="A93" s="247" t="s">
        <v>240</v>
      </c>
      <c r="B93" s="181"/>
      <c r="C93" s="181"/>
      <c r="D93" s="182"/>
      <c r="E93" s="243"/>
    </row>
    <row r="94" spans="1:5" ht="15">
      <c r="A94" s="247" t="s">
        <v>241</v>
      </c>
      <c r="B94" s="181"/>
      <c r="C94" s="181"/>
      <c r="D94" s="182"/>
      <c r="E94" s="252"/>
    </row>
    <row r="95" spans="1:5">
      <c r="A95" s="253" t="s">
        <v>242</v>
      </c>
      <c r="B95" s="181"/>
      <c r="C95" s="181"/>
      <c r="D95" s="182"/>
      <c r="E95" s="246"/>
    </row>
    <row r="96" spans="1:5" ht="15">
      <c r="A96" s="253" t="s">
        <v>243</v>
      </c>
      <c r="B96" s="181"/>
      <c r="C96" s="181"/>
      <c r="D96" s="182"/>
      <c r="E96" s="243"/>
    </row>
    <row r="97" spans="1:5" ht="15">
      <c r="A97" s="253" t="s">
        <v>244</v>
      </c>
      <c r="B97" s="181"/>
      <c r="C97" s="181"/>
      <c r="D97" s="182"/>
      <c r="E97" s="252"/>
    </row>
    <row r="98" spans="1:5">
      <c r="A98" s="253" t="s">
        <v>245</v>
      </c>
      <c r="B98" s="181"/>
      <c r="C98" s="181"/>
      <c r="D98" s="182"/>
      <c r="E98" s="246"/>
    </row>
    <row r="99" spans="1:5" ht="15">
      <c r="A99" s="253" t="s">
        <v>246</v>
      </c>
      <c r="B99" s="181"/>
      <c r="C99" s="181"/>
      <c r="D99" s="182"/>
      <c r="E99" s="243"/>
    </row>
    <row r="100" spans="1:5">
      <c r="A100" s="253" t="s">
        <v>247</v>
      </c>
      <c r="B100" s="181"/>
      <c r="C100" s="181"/>
      <c r="D100" s="182"/>
      <c r="E100" s="246"/>
    </row>
    <row r="101" spans="1:5" ht="15">
      <c r="A101" s="253" t="s">
        <v>248</v>
      </c>
      <c r="B101" s="181"/>
      <c r="C101" s="181"/>
      <c r="D101" s="182"/>
      <c r="E101" s="243"/>
    </row>
    <row r="102" spans="1:5" ht="15">
      <c r="A102" s="253" t="s">
        <v>249</v>
      </c>
      <c r="B102" s="181"/>
      <c r="C102" s="181"/>
      <c r="D102" s="182"/>
      <c r="E102" s="252"/>
    </row>
    <row r="103" spans="1:5" ht="15">
      <c r="A103" s="254"/>
      <c r="B103" s="151"/>
      <c r="C103" s="151"/>
      <c r="D103" s="152"/>
      <c r="E103" s="255"/>
    </row>
    <row r="104" spans="1:5" ht="15.75">
      <c r="A104" s="256" t="s">
        <v>100</v>
      </c>
      <c r="B104" s="155" t="s">
        <v>37</v>
      </c>
      <c r="C104" s="156"/>
      <c r="D104" s="157"/>
      <c r="E104" s="257">
        <f>SUM(E77:E103)</f>
        <v>0</v>
      </c>
    </row>
    <row r="105" spans="1:5" ht="15.75">
      <c r="A105" s="258" t="s">
        <v>101</v>
      </c>
      <c r="B105" s="160" t="s">
        <v>38</v>
      </c>
      <c r="C105" s="161"/>
      <c r="D105" s="162"/>
      <c r="E105" s="259">
        <f>E104*0.2</f>
        <v>0</v>
      </c>
    </row>
    <row r="106" spans="1:5" ht="16.5" thickBot="1">
      <c r="A106" s="260" t="s">
        <v>102</v>
      </c>
      <c r="B106" s="261" t="s">
        <v>39</v>
      </c>
      <c r="C106" s="262"/>
      <c r="D106" s="263"/>
      <c r="E106" s="264">
        <f>E104+E105</f>
        <v>0</v>
      </c>
    </row>
  </sheetData>
  <mergeCells count="20">
    <mergeCell ref="A74:D76"/>
    <mergeCell ref="A77:D77"/>
    <mergeCell ref="B70:D70"/>
    <mergeCell ref="B66:E66"/>
    <mergeCell ref="B67:E67"/>
    <mergeCell ref="C68:E68"/>
    <mergeCell ref="C69:E69"/>
    <mergeCell ref="A45:D45"/>
    <mergeCell ref="A20:D20"/>
    <mergeCell ref="B23:D23"/>
    <mergeCell ref="A33:D33"/>
    <mergeCell ref="A35:D35"/>
    <mergeCell ref="A39:D39"/>
    <mergeCell ref="B43:D43"/>
    <mergeCell ref="G17:H19"/>
    <mergeCell ref="B15:D15"/>
    <mergeCell ref="B11:E11"/>
    <mergeCell ref="B12:E12"/>
    <mergeCell ref="C13:E13"/>
    <mergeCell ref="C14:E14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5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9"/>
  <dimension ref="A2:I106"/>
  <sheetViews>
    <sheetView zoomScale="70" zoomScaleNormal="7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04" t="str">
        <f>Accueil!$E$12</f>
        <v>ABDALLAH</v>
      </c>
      <c r="C11" s="505"/>
      <c r="D11" s="505"/>
      <c r="E11" s="506"/>
    </row>
    <row r="12" spans="1:5" s="114" customFormat="1" ht="21.75" customHeight="1" thickBot="1">
      <c r="B12" s="504" t="str">
        <f>Accueil!$E$13</f>
        <v>9 RUE BRUYERES</v>
      </c>
      <c r="C12" s="505"/>
      <c r="D12" s="505"/>
      <c r="E12" s="506"/>
    </row>
    <row r="13" spans="1:5" s="114" customFormat="1" ht="21.75" customHeight="1" thickBot="1">
      <c r="A13" s="114" t="s">
        <v>15</v>
      </c>
      <c r="B13" s="415" t="str">
        <f>Accueil!$E$14</f>
        <v>34000</v>
      </c>
      <c r="C13" s="504" t="str">
        <f>Accueil!$G$14</f>
        <v>MONTPELLIER</v>
      </c>
      <c r="D13" s="505"/>
      <c r="E13" s="506"/>
    </row>
    <row r="14" spans="1:5" s="114" customFormat="1" ht="15.75" thickBot="1">
      <c r="A14" s="123">
        <f ca="1">TODAY()</f>
        <v>43337</v>
      </c>
      <c r="B14" s="414">
        <f>Accueil!$E$15</f>
        <v>678828187</v>
      </c>
      <c r="C14" s="507" t="str">
        <f>Accueil!$E$17</f>
        <v/>
      </c>
      <c r="D14" s="508"/>
      <c r="E14" s="509"/>
    </row>
    <row r="15" spans="1:5" s="114" customFormat="1" ht="15.75" thickBot="1">
      <c r="B15" s="496" t="str">
        <f>Accueil!$E$16</f>
        <v>amel.gherroumi@gmail.com</v>
      </c>
      <c r="C15" s="497"/>
      <c r="D15" s="49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123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124</v>
      </c>
      <c r="B22" s="133"/>
      <c r="C22" s="134"/>
      <c r="D22" s="135"/>
      <c r="E22" s="138">
        <v>9700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9300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1900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750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145</v>
      </c>
      <c r="B36" s="133"/>
      <c r="C36" s="134"/>
      <c r="D36" s="135"/>
      <c r="E36" s="136">
        <v>1037</v>
      </c>
    </row>
    <row r="37" spans="1:5" ht="15">
      <c r="A37" s="137" t="s">
        <v>144</v>
      </c>
      <c r="B37" s="133"/>
      <c r="C37" s="134"/>
      <c r="D37" s="135"/>
      <c r="E37" s="136">
        <v>85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16262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3252.4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19514.400000000001</v>
      </c>
    </row>
    <row r="54" spans="1:9" ht="13.5" thickBot="1"/>
    <row r="55" spans="1:9">
      <c r="A55" s="219"/>
      <c r="B55" s="220"/>
      <c r="C55" s="220"/>
      <c r="D55" s="220"/>
      <c r="E55" s="221"/>
      <c r="I55" s="169"/>
    </row>
    <row r="56" spans="1:9">
      <c r="A56" s="222"/>
      <c r="B56" s="133"/>
      <c r="C56" s="133"/>
      <c r="D56" s="133"/>
      <c r="E56" s="223"/>
    </row>
    <row r="57" spans="1:9" ht="45">
      <c r="A57" s="224" t="s">
        <v>10</v>
      </c>
      <c r="B57" s="203"/>
      <c r="C57" s="203"/>
      <c r="D57" s="203"/>
      <c r="E57" s="225"/>
    </row>
    <row r="58" spans="1:9" ht="15.75">
      <c r="A58" s="226" t="s">
        <v>11</v>
      </c>
      <c r="B58" s="206"/>
      <c r="C58" s="206"/>
      <c r="D58" s="206"/>
      <c r="E58" s="227"/>
    </row>
    <row r="59" spans="1:9" ht="15.75">
      <c r="A59" s="228" t="s">
        <v>12</v>
      </c>
      <c r="B59" s="206"/>
      <c r="C59" s="206"/>
      <c r="D59" s="206"/>
      <c r="E59" s="227"/>
    </row>
    <row r="60" spans="1:9" ht="15.75">
      <c r="A60" s="229"/>
      <c r="B60" s="209"/>
      <c r="C60" s="209"/>
      <c r="D60" s="209"/>
      <c r="E60" s="230"/>
    </row>
    <row r="61" spans="1:9" ht="15.75">
      <c r="A61" s="231" t="s">
        <v>13</v>
      </c>
      <c r="B61" s="209"/>
      <c r="C61" s="209"/>
      <c r="D61" s="209"/>
      <c r="E61" s="230"/>
    </row>
    <row r="62" spans="1:9" ht="15.75">
      <c r="A62" s="231" t="s">
        <v>14</v>
      </c>
      <c r="B62" s="211"/>
      <c r="C62" s="211"/>
      <c r="D62" s="211"/>
      <c r="E62" s="232"/>
    </row>
    <row r="63" spans="1:9" ht="15.75">
      <c r="A63" s="233"/>
      <c r="B63" s="213"/>
      <c r="C63" s="213"/>
      <c r="D63" s="213"/>
      <c r="E63" s="234"/>
    </row>
    <row r="64" spans="1:9" ht="15.75">
      <c r="A64" s="233"/>
      <c r="B64" s="213"/>
      <c r="C64" s="213"/>
      <c r="D64" s="213"/>
      <c r="E64" s="234"/>
    </row>
    <row r="65" spans="1:5" ht="15.75" thickBot="1">
      <c r="A65" s="235"/>
      <c r="B65" s="134"/>
      <c r="C65" s="134"/>
      <c r="D65" s="134"/>
      <c r="E65" s="236"/>
    </row>
    <row r="66" spans="1:5" ht="16.5" thickBot="1">
      <c r="A66" s="235"/>
      <c r="B66" s="504" t="str">
        <f>Accueil!$E$12</f>
        <v>ABDALLAH</v>
      </c>
      <c r="C66" s="505"/>
      <c r="D66" s="505"/>
      <c r="E66" s="506"/>
    </row>
    <row r="67" spans="1:5" ht="16.5" thickBot="1">
      <c r="A67" s="235"/>
      <c r="B67" s="504" t="str">
        <f>Accueil!$E$13</f>
        <v>9 RUE BRUYERES</v>
      </c>
      <c r="C67" s="505"/>
      <c r="D67" s="505"/>
      <c r="E67" s="506"/>
    </row>
    <row r="68" spans="1:5" ht="16.5" thickBot="1">
      <c r="A68" s="235" t="s">
        <v>15</v>
      </c>
      <c r="B68" s="415" t="str">
        <f>Accueil!$E$14</f>
        <v>34000</v>
      </c>
      <c r="C68" s="504" t="str">
        <f>Accueil!$G$14</f>
        <v>MONTPELLIER</v>
      </c>
      <c r="D68" s="505"/>
      <c r="E68" s="506"/>
    </row>
    <row r="69" spans="1:5" ht="15.75" thickBot="1">
      <c r="A69" s="237">
        <f ca="1">TODAY()</f>
        <v>43337</v>
      </c>
      <c r="B69" s="414">
        <f>Accueil!$E$15</f>
        <v>678828187</v>
      </c>
      <c r="C69" s="507" t="str">
        <f>Accueil!$E$17</f>
        <v/>
      </c>
      <c r="D69" s="508"/>
      <c r="E69" s="509"/>
    </row>
    <row r="70" spans="1:5" ht="15.75" thickBot="1">
      <c r="A70" s="235"/>
      <c r="B70" s="496" t="str">
        <f>Accueil!$E$16</f>
        <v>amel.gherroumi@gmail.com</v>
      </c>
      <c r="C70" s="497"/>
      <c r="D70" s="498"/>
      <c r="E70" s="122"/>
    </row>
    <row r="71" spans="1:5" ht="18.75">
      <c r="A71" s="238" t="s">
        <v>223</v>
      </c>
      <c r="B71" s="134"/>
      <c r="C71" s="134"/>
      <c r="D71" s="134"/>
      <c r="E71" s="236"/>
    </row>
    <row r="72" spans="1:5" ht="18.75">
      <c r="A72" s="239" t="str">
        <f ca="1">CONCATENATE("N°- ",YEAR(NOW()),DAY(NOW()),MONTH(NOW()),MINUTE(NOW()),SECOND(NOW()))</f>
        <v>N°- 201825815</v>
      </c>
      <c r="B72" s="134"/>
      <c r="C72" s="134"/>
      <c r="D72" s="134"/>
      <c r="E72" s="236"/>
    </row>
    <row r="73" spans="1:5" ht="15.75">
      <c r="A73" s="240" t="s">
        <v>16</v>
      </c>
      <c r="B73" s="125"/>
      <c r="C73" s="125"/>
      <c r="D73" s="125"/>
      <c r="E73" s="241" t="s">
        <v>17</v>
      </c>
    </row>
    <row r="74" spans="1:5" ht="15.75" customHeight="1">
      <c r="A74" s="510" t="s">
        <v>255</v>
      </c>
      <c r="B74" s="511"/>
      <c r="C74" s="511"/>
      <c r="D74" s="512"/>
      <c r="E74" s="242"/>
    </row>
    <row r="75" spans="1:5" ht="15" customHeight="1">
      <c r="A75" s="513"/>
      <c r="B75" s="514"/>
      <c r="C75" s="514"/>
      <c r="D75" s="515"/>
      <c r="E75" s="243"/>
    </row>
    <row r="76" spans="1:5" ht="15" customHeight="1">
      <c r="A76" s="513"/>
      <c r="B76" s="514"/>
      <c r="C76" s="514"/>
      <c r="D76" s="515"/>
      <c r="E76" s="244"/>
    </row>
    <row r="77" spans="1:5" ht="15">
      <c r="A77" s="516" t="s">
        <v>250</v>
      </c>
      <c r="B77" s="517"/>
      <c r="C77" s="517"/>
      <c r="D77" s="518"/>
      <c r="E77" s="243"/>
    </row>
    <row r="78" spans="1:5">
      <c r="A78" s="198"/>
      <c r="B78" s="199"/>
      <c r="C78" s="199"/>
      <c r="D78" s="200"/>
      <c r="E78" s="246"/>
    </row>
    <row r="79" spans="1:5" ht="15">
      <c r="A79" s="180" t="s">
        <v>256</v>
      </c>
      <c r="B79" s="181"/>
      <c r="C79" s="181"/>
      <c r="D79" s="182"/>
      <c r="E79" s="243"/>
    </row>
    <row r="80" spans="1:5" ht="15">
      <c r="A80" s="180" t="s">
        <v>258</v>
      </c>
      <c r="B80" s="181"/>
      <c r="C80" s="181"/>
      <c r="D80" s="182"/>
      <c r="E80" s="243"/>
    </row>
    <row r="81" spans="1:5" ht="15">
      <c r="A81" s="180" t="s">
        <v>227</v>
      </c>
      <c r="B81" s="181"/>
      <c r="C81" s="181"/>
      <c r="D81" s="182"/>
      <c r="E81" s="248"/>
    </row>
    <row r="82" spans="1:5" ht="15">
      <c r="A82" s="183" t="s">
        <v>228</v>
      </c>
      <c r="B82" s="181"/>
      <c r="C82" s="181"/>
      <c r="D82" s="182"/>
      <c r="E82" s="243"/>
    </row>
    <row r="83" spans="1:5" ht="15">
      <c r="A83" s="180" t="s">
        <v>229</v>
      </c>
      <c r="B83" s="181"/>
      <c r="C83" s="181"/>
      <c r="D83" s="182"/>
      <c r="E83" s="243"/>
    </row>
    <row r="84" spans="1:5" ht="15">
      <c r="A84" s="180" t="s">
        <v>230</v>
      </c>
      <c r="B84" s="181" t="s">
        <v>27</v>
      </c>
      <c r="C84" s="181"/>
      <c r="D84" s="182"/>
      <c r="E84" s="243"/>
    </row>
    <row r="85" spans="1:5" ht="15">
      <c r="A85" s="180" t="s">
        <v>231</v>
      </c>
      <c r="B85" s="181"/>
      <c r="C85" s="181"/>
      <c r="D85" s="182"/>
      <c r="E85" s="243"/>
    </row>
    <row r="86" spans="1:5" ht="15">
      <c r="A86" s="180" t="s">
        <v>232</v>
      </c>
      <c r="B86" s="181"/>
      <c r="C86" s="181"/>
      <c r="D86" s="182"/>
      <c r="E86" s="243"/>
    </row>
    <row r="87" spans="1:5">
      <c r="A87" s="184" t="s">
        <v>233</v>
      </c>
      <c r="B87" s="181"/>
      <c r="C87" s="181"/>
      <c r="D87" s="182"/>
      <c r="E87" s="251"/>
    </row>
    <row r="88" spans="1:5" ht="15">
      <c r="A88" s="184" t="s">
        <v>234</v>
      </c>
      <c r="B88" s="181" t="s">
        <v>235</v>
      </c>
      <c r="C88" s="181"/>
      <c r="D88" s="182"/>
      <c r="E88" s="243"/>
    </row>
    <row r="89" spans="1:5" ht="15">
      <c r="A89" s="184" t="s">
        <v>236</v>
      </c>
      <c r="B89" s="181"/>
      <c r="C89" s="181"/>
      <c r="D89" s="182"/>
      <c r="E89" s="243"/>
    </row>
    <row r="90" spans="1:5" ht="15">
      <c r="A90" s="180" t="s">
        <v>237</v>
      </c>
      <c r="B90" s="181"/>
      <c r="C90" s="181"/>
      <c r="D90" s="182"/>
      <c r="E90" s="243"/>
    </row>
    <row r="91" spans="1:5" ht="15">
      <c r="A91" s="180" t="s">
        <v>238</v>
      </c>
      <c r="B91" s="181"/>
      <c r="C91" s="181"/>
      <c r="D91" s="182"/>
      <c r="E91" s="243"/>
    </row>
    <row r="92" spans="1:5" ht="15">
      <c r="A92" s="180" t="s">
        <v>239</v>
      </c>
      <c r="B92" s="181"/>
      <c r="C92" s="181"/>
      <c r="D92" s="182"/>
      <c r="E92" s="243"/>
    </row>
    <row r="93" spans="1:5" ht="15">
      <c r="A93" s="180" t="s">
        <v>240</v>
      </c>
      <c r="B93" s="181"/>
      <c r="C93" s="181"/>
      <c r="D93" s="182"/>
      <c r="E93" s="243"/>
    </row>
    <row r="94" spans="1:5" ht="15">
      <c r="A94" s="180" t="s">
        <v>241</v>
      </c>
      <c r="B94" s="181"/>
      <c r="C94" s="181"/>
      <c r="D94" s="182"/>
      <c r="E94" s="252"/>
    </row>
    <row r="95" spans="1:5">
      <c r="A95" s="185" t="s">
        <v>242</v>
      </c>
      <c r="B95" s="181"/>
      <c r="C95" s="181"/>
      <c r="D95" s="182"/>
      <c r="E95" s="246"/>
    </row>
    <row r="96" spans="1:5" ht="15">
      <c r="A96" s="185" t="s">
        <v>243</v>
      </c>
      <c r="B96" s="181"/>
      <c r="C96" s="181"/>
      <c r="D96" s="182"/>
      <c r="E96" s="243"/>
    </row>
    <row r="97" spans="1:5" ht="15">
      <c r="A97" s="185" t="s">
        <v>244</v>
      </c>
      <c r="B97" s="181"/>
      <c r="C97" s="181"/>
      <c r="D97" s="182"/>
      <c r="E97" s="252"/>
    </row>
    <row r="98" spans="1:5">
      <c r="A98" s="185" t="s">
        <v>245</v>
      </c>
      <c r="B98" s="181"/>
      <c r="C98" s="181"/>
      <c r="D98" s="182"/>
      <c r="E98" s="246"/>
    </row>
    <row r="99" spans="1:5" ht="15">
      <c r="A99" s="185" t="s">
        <v>246</v>
      </c>
      <c r="B99" s="181"/>
      <c r="C99" s="181"/>
      <c r="D99" s="182"/>
      <c r="E99" s="243"/>
    </row>
    <row r="100" spans="1:5">
      <c r="A100" s="185" t="s">
        <v>247</v>
      </c>
      <c r="B100" s="181"/>
      <c r="C100" s="181"/>
      <c r="D100" s="182"/>
      <c r="E100" s="246"/>
    </row>
    <row r="101" spans="1:5" ht="15">
      <c r="A101" s="185" t="s">
        <v>248</v>
      </c>
      <c r="B101" s="181"/>
      <c r="C101" s="181"/>
      <c r="D101" s="182"/>
      <c r="E101" s="243"/>
    </row>
    <row r="102" spans="1:5" ht="15">
      <c r="A102" s="185" t="s">
        <v>249</v>
      </c>
      <c r="B102" s="181"/>
      <c r="C102" s="181"/>
      <c r="D102" s="182"/>
      <c r="E102" s="252"/>
    </row>
    <row r="103" spans="1:5" ht="15">
      <c r="A103" s="150"/>
      <c r="B103" s="151"/>
      <c r="C103" s="151"/>
      <c r="D103" s="152"/>
      <c r="E103" s="255"/>
    </row>
    <row r="104" spans="1:5" ht="15.75">
      <c r="A104" s="256" t="s">
        <v>100</v>
      </c>
      <c r="B104" s="155" t="s">
        <v>37</v>
      </c>
      <c r="C104" s="156"/>
      <c r="D104" s="157"/>
      <c r="E104" s="257">
        <f>SUM(E77:E103)</f>
        <v>0</v>
      </c>
    </row>
    <row r="105" spans="1:5" ht="15.75">
      <c r="A105" s="258" t="s">
        <v>101</v>
      </c>
      <c r="B105" s="160" t="s">
        <v>38</v>
      </c>
      <c r="C105" s="161"/>
      <c r="D105" s="162"/>
      <c r="E105" s="259">
        <f>E104*0.2</f>
        <v>0</v>
      </c>
    </row>
    <row r="106" spans="1:5" ht="16.5" thickBot="1">
      <c r="A106" s="260" t="s">
        <v>102</v>
      </c>
      <c r="B106" s="261" t="s">
        <v>39</v>
      </c>
      <c r="C106" s="262"/>
      <c r="D106" s="263"/>
      <c r="E106" s="264">
        <f>E104+E105</f>
        <v>0</v>
      </c>
    </row>
  </sheetData>
  <mergeCells count="20">
    <mergeCell ref="A74:D76"/>
    <mergeCell ref="A77:D77"/>
    <mergeCell ref="B70:D70"/>
    <mergeCell ref="B66:E66"/>
    <mergeCell ref="B67:E67"/>
    <mergeCell ref="C68:E68"/>
    <mergeCell ref="C69:E69"/>
    <mergeCell ref="A45:D45"/>
    <mergeCell ref="A20:D20"/>
    <mergeCell ref="B23:D23"/>
    <mergeCell ref="A33:D33"/>
    <mergeCell ref="A35:D35"/>
    <mergeCell ref="A39:D39"/>
    <mergeCell ref="B43:D43"/>
    <mergeCell ref="G17:H19"/>
    <mergeCell ref="B15:D15"/>
    <mergeCell ref="B11:E11"/>
    <mergeCell ref="B12:E12"/>
    <mergeCell ref="C13:E13"/>
    <mergeCell ref="C14:E14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rowBreaks count="1" manualBreakCount="1">
    <brk id="54" max="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0"/>
  <dimension ref="A2:I106"/>
  <sheetViews>
    <sheetView zoomScale="70" zoomScaleNormal="7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04" t="str">
        <f>Accueil!$E$12</f>
        <v>ABDALLAH</v>
      </c>
      <c r="C11" s="505"/>
      <c r="D11" s="505"/>
      <c r="E11" s="506"/>
    </row>
    <row r="12" spans="1:5" s="114" customFormat="1" ht="21.75" customHeight="1" thickBot="1">
      <c r="B12" s="504" t="str">
        <f>Accueil!$E$13</f>
        <v>9 RUE BRUYERES</v>
      </c>
      <c r="C12" s="505"/>
      <c r="D12" s="505"/>
      <c r="E12" s="506"/>
    </row>
    <row r="13" spans="1:5" s="114" customFormat="1" ht="21.75" customHeight="1" thickBot="1">
      <c r="A13" s="114" t="s">
        <v>15</v>
      </c>
      <c r="B13" s="415" t="str">
        <f>Accueil!$E$14</f>
        <v>34000</v>
      </c>
      <c r="C13" s="504" t="str">
        <f>Accueil!$G$14</f>
        <v>MONTPELLIER</v>
      </c>
      <c r="D13" s="505"/>
      <c r="E13" s="506"/>
    </row>
    <row r="14" spans="1:5" s="114" customFormat="1" ht="15.75" thickBot="1">
      <c r="A14" s="123">
        <f ca="1">TODAY()</f>
        <v>43337</v>
      </c>
      <c r="B14" s="414">
        <f>Accueil!$E$15</f>
        <v>678828187</v>
      </c>
      <c r="C14" s="507" t="str">
        <f>Accueil!$E$17</f>
        <v/>
      </c>
      <c r="D14" s="508"/>
      <c r="E14" s="509"/>
    </row>
    <row r="15" spans="1:5" s="114" customFormat="1" ht="15.75" thickBot="1">
      <c r="B15" s="496" t="str">
        <f>Accueil!$E$16</f>
        <v>amel.gherroumi@gmail.com</v>
      </c>
      <c r="C15" s="497"/>
      <c r="D15" s="49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125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126</v>
      </c>
      <c r="B22" s="133"/>
      <c r="C22" s="134"/>
      <c r="D22" s="135"/>
      <c r="E22" s="138">
        <v>10600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10200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2100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830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143</v>
      </c>
      <c r="B36" s="133"/>
      <c r="C36" s="134"/>
      <c r="D36" s="135"/>
      <c r="E36" s="136">
        <v>1054</v>
      </c>
    </row>
    <row r="37" spans="1:5" ht="15">
      <c r="A37" s="137" t="s">
        <v>144</v>
      </c>
      <c r="B37" s="133"/>
      <c r="C37" s="134"/>
      <c r="D37" s="135"/>
      <c r="E37" s="136">
        <v>85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17459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3491.8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20950.8</v>
      </c>
    </row>
    <row r="54" spans="1:9" ht="13.5" thickBot="1"/>
    <row r="55" spans="1:9">
      <c r="A55" s="219"/>
      <c r="B55" s="220"/>
      <c r="C55" s="220"/>
      <c r="D55" s="220"/>
      <c r="E55" s="221"/>
      <c r="I55" s="169"/>
    </row>
    <row r="56" spans="1:9">
      <c r="A56" s="222"/>
      <c r="B56" s="133"/>
      <c r="C56" s="133"/>
      <c r="D56" s="133"/>
      <c r="E56" s="223"/>
    </row>
    <row r="57" spans="1:9" ht="45">
      <c r="A57" s="224" t="s">
        <v>10</v>
      </c>
      <c r="B57" s="203"/>
      <c r="C57" s="203"/>
      <c r="D57" s="203"/>
      <c r="E57" s="225"/>
    </row>
    <row r="58" spans="1:9" ht="15.75">
      <c r="A58" s="226" t="s">
        <v>11</v>
      </c>
      <c r="B58" s="206"/>
      <c r="C58" s="206"/>
      <c r="D58" s="206"/>
      <c r="E58" s="227"/>
    </row>
    <row r="59" spans="1:9" ht="15.75">
      <c r="A59" s="228" t="s">
        <v>12</v>
      </c>
      <c r="B59" s="206"/>
      <c r="C59" s="206"/>
      <c r="D59" s="206"/>
      <c r="E59" s="227"/>
    </row>
    <row r="60" spans="1:9" ht="15.75">
      <c r="A60" s="229"/>
      <c r="B60" s="209"/>
      <c r="C60" s="209"/>
      <c r="D60" s="209"/>
      <c r="E60" s="230"/>
    </row>
    <row r="61" spans="1:9" ht="15.75">
      <c r="A61" s="231" t="s">
        <v>13</v>
      </c>
      <c r="B61" s="209"/>
      <c r="C61" s="209"/>
      <c r="D61" s="209"/>
      <c r="E61" s="230"/>
    </row>
    <row r="62" spans="1:9" ht="15.75">
      <c r="A62" s="231" t="s">
        <v>14</v>
      </c>
      <c r="B62" s="211"/>
      <c r="C62" s="211"/>
      <c r="D62" s="211"/>
      <c r="E62" s="232"/>
    </row>
    <row r="63" spans="1:9" ht="15.75">
      <c r="A63" s="233"/>
      <c r="B63" s="213"/>
      <c r="C63" s="213"/>
      <c r="D63" s="213"/>
      <c r="E63" s="234"/>
    </row>
    <row r="64" spans="1:9" ht="15.75">
      <c r="A64" s="233"/>
      <c r="B64" s="213"/>
      <c r="C64" s="213"/>
      <c r="D64" s="213"/>
      <c r="E64" s="234"/>
    </row>
    <row r="65" spans="1:5" ht="15.75" thickBot="1">
      <c r="A65" s="235"/>
      <c r="B65" s="134"/>
      <c r="C65" s="134"/>
      <c r="D65" s="134"/>
      <c r="E65" s="236"/>
    </row>
    <row r="66" spans="1:5" ht="16.5" thickBot="1">
      <c r="A66" s="235"/>
      <c r="B66" s="504" t="str">
        <f>Accueil!$E$12</f>
        <v>ABDALLAH</v>
      </c>
      <c r="C66" s="505"/>
      <c r="D66" s="505"/>
      <c r="E66" s="506"/>
    </row>
    <row r="67" spans="1:5" ht="16.5" thickBot="1">
      <c r="A67" s="235"/>
      <c r="B67" s="504" t="str">
        <f>Accueil!$E$13</f>
        <v>9 RUE BRUYERES</v>
      </c>
      <c r="C67" s="505"/>
      <c r="D67" s="505"/>
      <c r="E67" s="506"/>
    </row>
    <row r="68" spans="1:5" ht="16.5" thickBot="1">
      <c r="A68" s="235" t="s">
        <v>15</v>
      </c>
      <c r="B68" s="415" t="str">
        <f>Accueil!$E$14</f>
        <v>34000</v>
      </c>
      <c r="C68" s="504" t="str">
        <f>Accueil!$G$14</f>
        <v>MONTPELLIER</v>
      </c>
      <c r="D68" s="505"/>
      <c r="E68" s="506"/>
    </row>
    <row r="69" spans="1:5" ht="15.75" thickBot="1">
      <c r="A69" s="237">
        <f ca="1">TODAY()</f>
        <v>43337</v>
      </c>
      <c r="B69" s="414">
        <f>Accueil!$E$15</f>
        <v>678828187</v>
      </c>
      <c r="C69" s="507" t="str">
        <f>Accueil!$E$17</f>
        <v/>
      </c>
      <c r="D69" s="508"/>
      <c r="E69" s="509"/>
    </row>
    <row r="70" spans="1:5" ht="15.75" thickBot="1">
      <c r="A70" s="235"/>
      <c r="B70" s="496" t="str">
        <f>Accueil!$E$16</f>
        <v>amel.gherroumi@gmail.com</v>
      </c>
      <c r="C70" s="497"/>
      <c r="D70" s="498"/>
      <c r="E70" s="122"/>
    </row>
    <row r="71" spans="1:5" ht="18.75">
      <c r="A71" s="238" t="s">
        <v>223</v>
      </c>
      <c r="B71" s="134"/>
      <c r="C71" s="134"/>
      <c r="D71" s="134"/>
      <c r="E71" s="236"/>
    </row>
    <row r="72" spans="1:5" ht="18.75">
      <c r="A72" s="239" t="str">
        <f ca="1">CONCATENATE("N°- ",YEAR(NOW()),DAY(NOW()),MONTH(NOW()),MINUTE(NOW()),SECOND(NOW()))</f>
        <v>N°- 201825815</v>
      </c>
      <c r="B72" s="134"/>
      <c r="C72" s="134"/>
      <c r="D72" s="134"/>
      <c r="E72" s="236"/>
    </row>
    <row r="73" spans="1:5" ht="15.75">
      <c r="A73" s="240" t="s">
        <v>16</v>
      </c>
      <c r="B73" s="125"/>
      <c r="C73" s="125"/>
      <c r="D73" s="125"/>
      <c r="E73" s="241" t="s">
        <v>17</v>
      </c>
    </row>
    <row r="74" spans="1:5" ht="15.75">
      <c r="A74" s="510" t="s">
        <v>255</v>
      </c>
      <c r="B74" s="511"/>
      <c r="C74" s="511"/>
      <c r="D74" s="512"/>
      <c r="E74" s="242"/>
    </row>
    <row r="75" spans="1:5" ht="15">
      <c r="A75" s="513"/>
      <c r="B75" s="514"/>
      <c r="C75" s="514"/>
      <c r="D75" s="515"/>
      <c r="E75" s="243"/>
    </row>
    <row r="76" spans="1:5" ht="15">
      <c r="A76" s="513"/>
      <c r="B76" s="514"/>
      <c r="C76" s="514"/>
      <c r="D76" s="515"/>
      <c r="E76" s="244"/>
    </row>
    <row r="77" spans="1:5" ht="15">
      <c r="A77" s="516" t="s">
        <v>250</v>
      </c>
      <c r="B77" s="517"/>
      <c r="C77" s="517"/>
      <c r="D77" s="518"/>
      <c r="E77" s="243"/>
    </row>
    <row r="78" spans="1:5">
      <c r="A78" s="198"/>
      <c r="B78" s="199"/>
      <c r="C78" s="199"/>
      <c r="D78" s="200"/>
      <c r="E78" s="246"/>
    </row>
    <row r="79" spans="1:5" ht="15">
      <c r="A79" s="180" t="s">
        <v>256</v>
      </c>
      <c r="B79" s="181"/>
      <c r="C79" s="181"/>
      <c r="D79" s="182"/>
      <c r="E79" s="243"/>
    </row>
    <row r="80" spans="1:5" ht="15">
      <c r="A80" s="180" t="s">
        <v>258</v>
      </c>
      <c r="B80" s="181"/>
      <c r="C80" s="181"/>
      <c r="D80" s="182"/>
      <c r="E80" s="243"/>
    </row>
    <row r="81" spans="1:5" ht="15">
      <c r="A81" s="180" t="s">
        <v>227</v>
      </c>
      <c r="B81" s="181"/>
      <c r="C81" s="181"/>
      <c r="D81" s="182"/>
      <c r="E81" s="248"/>
    </row>
    <row r="82" spans="1:5" ht="15">
      <c r="A82" s="183" t="s">
        <v>228</v>
      </c>
      <c r="B82" s="181"/>
      <c r="C82" s="181"/>
      <c r="D82" s="182"/>
      <c r="E82" s="243"/>
    </row>
    <row r="83" spans="1:5" ht="15">
      <c r="A83" s="180" t="s">
        <v>229</v>
      </c>
      <c r="B83" s="181"/>
      <c r="C83" s="181"/>
      <c r="D83" s="182"/>
      <c r="E83" s="243"/>
    </row>
    <row r="84" spans="1:5" ht="15">
      <c r="A84" s="180" t="s">
        <v>230</v>
      </c>
      <c r="B84" s="181" t="s">
        <v>27</v>
      </c>
      <c r="C84" s="181"/>
      <c r="D84" s="182"/>
      <c r="E84" s="243"/>
    </row>
    <row r="85" spans="1:5" ht="15">
      <c r="A85" s="180" t="s">
        <v>231</v>
      </c>
      <c r="B85" s="181"/>
      <c r="C85" s="181"/>
      <c r="D85" s="182"/>
      <c r="E85" s="243"/>
    </row>
    <row r="86" spans="1:5" ht="15">
      <c r="A86" s="180" t="s">
        <v>232</v>
      </c>
      <c r="B86" s="181"/>
      <c r="C86" s="181"/>
      <c r="D86" s="182"/>
      <c r="E86" s="243"/>
    </row>
    <row r="87" spans="1:5">
      <c r="A87" s="184" t="s">
        <v>233</v>
      </c>
      <c r="B87" s="181"/>
      <c r="C87" s="181"/>
      <c r="D87" s="182"/>
      <c r="E87" s="251"/>
    </row>
    <row r="88" spans="1:5" ht="15">
      <c r="A88" s="184" t="s">
        <v>234</v>
      </c>
      <c r="B88" s="181" t="s">
        <v>235</v>
      </c>
      <c r="C88" s="181"/>
      <c r="D88" s="182"/>
      <c r="E88" s="243"/>
    </row>
    <row r="89" spans="1:5" ht="15">
      <c r="A89" s="184" t="s">
        <v>236</v>
      </c>
      <c r="B89" s="181"/>
      <c r="C89" s="181"/>
      <c r="D89" s="182"/>
      <c r="E89" s="243"/>
    </row>
    <row r="90" spans="1:5" ht="15">
      <c r="A90" s="180" t="s">
        <v>237</v>
      </c>
      <c r="B90" s="181"/>
      <c r="C90" s="181"/>
      <c r="D90" s="182"/>
      <c r="E90" s="243"/>
    </row>
    <row r="91" spans="1:5" ht="15">
      <c r="A91" s="180" t="s">
        <v>238</v>
      </c>
      <c r="B91" s="181"/>
      <c r="C91" s="181"/>
      <c r="D91" s="182"/>
      <c r="E91" s="243"/>
    </row>
    <row r="92" spans="1:5" ht="15">
      <c r="A92" s="180" t="s">
        <v>239</v>
      </c>
      <c r="B92" s="181"/>
      <c r="C92" s="181"/>
      <c r="D92" s="182"/>
      <c r="E92" s="243"/>
    </row>
    <row r="93" spans="1:5" ht="15">
      <c r="A93" s="180" t="s">
        <v>240</v>
      </c>
      <c r="B93" s="181"/>
      <c r="C93" s="181"/>
      <c r="D93" s="182"/>
      <c r="E93" s="243"/>
    </row>
    <row r="94" spans="1:5" ht="15">
      <c r="A94" s="180" t="s">
        <v>241</v>
      </c>
      <c r="B94" s="181"/>
      <c r="C94" s="181"/>
      <c r="D94" s="182"/>
      <c r="E94" s="252"/>
    </row>
    <row r="95" spans="1:5">
      <c r="A95" s="185" t="s">
        <v>242</v>
      </c>
      <c r="B95" s="181"/>
      <c r="C95" s="181"/>
      <c r="D95" s="182"/>
      <c r="E95" s="246"/>
    </row>
    <row r="96" spans="1:5" ht="15">
      <c r="A96" s="185" t="s">
        <v>243</v>
      </c>
      <c r="B96" s="181"/>
      <c r="C96" s="181"/>
      <c r="D96" s="182"/>
      <c r="E96" s="243"/>
    </row>
    <row r="97" spans="1:5" ht="15">
      <c r="A97" s="185" t="s">
        <v>244</v>
      </c>
      <c r="B97" s="181"/>
      <c r="C97" s="181"/>
      <c r="D97" s="182"/>
      <c r="E97" s="252"/>
    </row>
    <row r="98" spans="1:5">
      <c r="A98" s="185" t="s">
        <v>245</v>
      </c>
      <c r="B98" s="181"/>
      <c r="C98" s="181"/>
      <c r="D98" s="182"/>
      <c r="E98" s="246"/>
    </row>
    <row r="99" spans="1:5" ht="15">
      <c r="A99" s="185" t="s">
        <v>246</v>
      </c>
      <c r="B99" s="181"/>
      <c r="C99" s="181"/>
      <c r="D99" s="182"/>
      <c r="E99" s="243"/>
    </row>
    <row r="100" spans="1:5">
      <c r="A100" s="185" t="s">
        <v>247</v>
      </c>
      <c r="B100" s="181"/>
      <c r="C100" s="181"/>
      <c r="D100" s="182"/>
      <c r="E100" s="246"/>
    </row>
    <row r="101" spans="1:5" ht="15">
      <c r="A101" s="185" t="s">
        <v>248</v>
      </c>
      <c r="B101" s="181"/>
      <c r="C101" s="181"/>
      <c r="D101" s="182"/>
      <c r="E101" s="243"/>
    </row>
    <row r="102" spans="1:5" ht="15">
      <c r="A102" s="185" t="s">
        <v>249</v>
      </c>
      <c r="B102" s="181"/>
      <c r="C102" s="181"/>
      <c r="D102" s="182"/>
      <c r="E102" s="252"/>
    </row>
    <row r="103" spans="1:5" ht="15">
      <c r="A103" s="150"/>
      <c r="B103" s="151"/>
      <c r="C103" s="151"/>
      <c r="D103" s="152"/>
      <c r="E103" s="255"/>
    </row>
    <row r="104" spans="1:5" ht="15.75">
      <c r="A104" s="256" t="s">
        <v>100</v>
      </c>
      <c r="B104" s="155" t="s">
        <v>37</v>
      </c>
      <c r="C104" s="156"/>
      <c r="D104" s="157"/>
      <c r="E104" s="257">
        <f>SUM(E77:E103)</f>
        <v>0</v>
      </c>
    </row>
    <row r="105" spans="1:5" ht="15.75">
      <c r="A105" s="258" t="s">
        <v>101</v>
      </c>
      <c r="B105" s="160" t="s">
        <v>38</v>
      </c>
      <c r="C105" s="161"/>
      <c r="D105" s="162"/>
      <c r="E105" s="259">
        <f>E104*0.2</f>
        <v>0</v>
      </c>
    </row>
    <row r="106" spans="1:5" ht="16.5" thickBot="1">
      <c r="A106" s="260" t="s">
        <v>102</v>
      </c>
      <c r="B106" s="261" t="s">
        <v>39</v>
      </c>
      <c r="C106" s="262"/>
      <c r="D106" s="263"/>
      <c r="E106" s="264">
        <f>E104+E105</f>
        <v>0</v>
      </c>
    </row>
  </sheetData>
  <mergeCells count="20">
    <mergeCell ref="A74:D76"/>
    <mergeCell ref="A77:D77"/>
    <mergeCell ref="B70:D70"/>
    <mergeCell ref="B66:E66"/>
    <mergeCell ref="B67:E67"/>
    <mergeCell ref="C68:E68"/>
    <mergeCell ref="C69:E69"/>
    <mergeCell ref="A45:D45"/>
    <mergeCell ref="A20:D20"/>
    <mergeCell ref="B23:D23"/>
    <mergeCell ref="A33:D33"/>
    <mergeCell ref="A35:D35"/>
    <mergeCell ref="A39:D39"/>
    <mergeCell ref="B43:D43"/>
    <mergeCell ref="G17:H19"/>
    <mergeCell ref="B15:D15"/>
    <mergeCell ref="B11:E11"/>
    <mergeCell ref="B12:E12"/>
    <mergeCell ref="C13:E13"/>
    <mergeCell ref="C14:E14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rowBreaks count="1" manualBreakCount="1">
    <brk id="54" max="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1"/>
  <dimension ref="A2:I106"/>
  <sheetViews>
    <sheetView zoomScale="70" zoomScaleNormal="7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127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130</v>
      </c>
      <c r="B22" s="133"/>
      <c r="C22" s="134"/>
      <c r="D22" s="135"/>
      <c r="E22" s="138">
        <v>7100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6700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1900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750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142</v>
      </c>
      <c r="B36" s="133"/>
      <c r="C36" s="134"/>
      <c r="D36" s="135"/>
      <c r="E36" s="136">
        <v>731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13336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2667.2000000000003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16003.2</v>
      </c>
    </row>
    <row r="54" spans="1:9" ht="13.5" thickBot="1"/>
    <row r="55" spans="1:9">
      <c r="A55" s="219"/>
      <c r="B55" s="220"/>
      <c r="C55" s="220"/>
      <c r="D55" s="220"/>
      <c r="E55" s="221"/>
      <c r="I55" s="169"/>
    </row>
    <row r="56" spans="1:9">
      <c r="A56" s="222"/>
      <c r="B56" s="133"/>
      <c r="C56" s="133"/>
      <c r="D56" s="133"/>
      <c r="E56" s="223"/>
    </row>
    <row r="57" spans="1:9" ht="45">
      <c r="A57" s="224" t="s">
        <v>10</v>
      </c>
      <c r="B57" s="203"/>
      <c r="C57" s="203"/>
      <c r="D57" s="203"/>
      <c r="E57" s="225"/>
    </row>
    <row r="58" spans="1:9" ht="15.75">
      <c r="A58" s="226" t="s">
        <v>11</v>
      </c>
      <c r="B58" s="206"/>
      <c r="C58" s="206"/>
      <c r="D58" s="206"/>
      <c r="E58" s="227"/>
    </row>
    <row r="59" spans="1:9" ht="15.75">
      <c r="A59" s="228" t="s">
        <v>12</v>
      </c>
      <c r="B59" s="206"/>
      <c r="C59" s="206"/>
      <c r="D59" s="206"/>
      <c r="E59" s="227"/>
    </row>
    <row r="60" spans="1:9" ht="15.75">
      <c r="A60" s="229"/>
      <c r="B60" s="209"/>
      <c r="C60" s="209"/>
      <c r="D60" s="209"/>
      <c r="E60" s="230"/>
    </row>
    <row r="61" spans="1:9" ht="15.75">
      <c r="A61" s="231" t="s">
        <v>13</v>
      </c>
      <c r="B61" s="209"/>
      <c r="C61" s="209"/>
      <c r="D61" s="209"/>
      <c r="E61" s="230"/>
    </row>
    <row r="62" spans="1:9" ht="15.75">
      <c r="A62" s="231" t="s">
        <v>14</v>
      </c>
      <c r="B62" s="211"/>
      <c r="C62" s="211"/>
      <c r="D62" s="211"/>
      <c r="E62" s="232"/>
    </row>
    <row r="63" spans="1:9" ht="15.75">
      <c r="A63" s="233"/>
      <c r="B63" s="213"/>
      <c r="C63" s="213"/>
      <c r="D63" s="213"/>
      <c r="E63" s="234"/>
    </row>
    <row r="64" spans="1:9" ht="15.75">
      <c r="A64" s="233"/>
      <c r="B64" s="213"/>
      <c r="C64" s="213"/>
      <c r="D64" s="213"/>
      <c r="E64" s="234"/>
    </row>
    <row r="65" spans="1:5" ht="15.75" thickBot="1">
      <c r="A65" s="235"/>
      <c r="B65" s="134"/>
      <c r="C65" s="134"/>
      <c r="D65" s="134"/>
      <c r="E65" s="236"/>
    </row>
    <row r="66" spans="1:5" ht="16.5" thickBot="1">
      <c r="A66" s="235"/>
      <c r="B66" s="541" t="str">
        <f>Relax_700!B11</f>
        <v>ABDALLAH</v>
      </c>
      <c r="C66" s="542"/>
      <c r="D66" s="543"/>
      <c r="E66" s="236"/>
    </row>
    <row r="67" spans="1:5" ht="16.5" thickBot="1">
      <c r="A67" s="235"/>
      <c r="B67" s="504" t="str">
        <f>Relax_700!B12</f>
        <v>9 RUE BRUYERES</v>
      </c>
      <c r="C67" s="505"/>
      <c r="D67" s="506"/>
      <c r="E67" s="236"/>
    </row>
    <row r="68" spans="1:5" ht="16.5" thickBot="1">
      <c r="A68" s="235" t="s">
        <v>15</v>
      </c>
      <c r="B68" s="504" t="str">
        <f>Relax_700!B13</f>
        <v>34000</v>
      </c>
      <c r="C68" s="505"/>
      <c r="D68" s="506"/>
      <c r="E68" s="236"/>
    </row>
    <row r="69" spans="1:5" ht="16.5" thickBot="1">
      <c r="A69" s="237">
        <f ca="1">TODAY()</f>
        <v>43337</v>
      </c>
      <c r="B69" s="558">
        <f>Relax_700!B14</f>
        <v>678828187</v>
      </c>
      <c r="C69" s="559"/>
      <c r="D69" s="560"/>
      <c r="E69" s="236"/>
    </row>
    <row r="70" spans="1:5" ht="15.75" thickBot="1">
      <c r="A70" s="235"/>
      <c r="B70" s="496" t="str">
        <f>Relax_700!B15</f>
        <v>amel.gherroumi@gmail.com</v>
      </c>
      <c r="C70" s="547"/>
      <c r="D70" s="548"/>
      <c r="E70" s="236"/>
    </row>
    <row r="71" spans="1:5" ht="18.75">
      <c r="A71" s="238" t="s">
        <v>223</v>
      </c>
      <c r="B71" s="134"/>
      <c r="C71" s="134"/>
      <c r="D71" s="134"/>
      <c r="E71" s="236"/>
    </row>
    <row r="72" spans="1:5" ht="18.75">
      <c r="A72" s="239" t="str">
        <f ca="1">CONCATENATE("N°- ",YEAR(NOW()),DAY(NOW()),MONTH(NOW()),MINUTE(NOW()),SECOND(NOW()))</f>
        <v>N°- 201825815</v>
      </c>
      <c r="B72" s="134"/>
      <c r="C72" s="134"/>
      <c r="D72" s="134"/>
      <c r="E72" s="236"/>
    </row>
    <row r="73" spans="1:5" ht="15.75">
      <c r="A73" s="240" t="s">
        <v>16</v>
      </c>
      <c r="B73" s="125"/>
      <c r="C73" s="125"/>
      <c r="D73" s="125"/>
      <c r="E73" s="241" t="s">
        <v>17</v>
      </c>
    </row>
    <row r="74" spans="1:5" ht="15.75">
      <c r="A74" s="552" t="s">
        <v>224</v>
      </c>
      <c r="B74" s="511"/>
      <c r="C74" s="511"/>
      <c r="D74" s="512"/>
      <c r="E74" s="242"/>
    </row>
    <row r="75" spans="1:5" ht="15">
      <c r="A75" s="553"/>
      <c r="B75" s="514"/>
      <c r="C75" s="514"/>
      <c r="D75" s="515"/>
      <c r="E75" s="243"/>
    </row>
    <row r="76" spans="1:5" ht="15">
      <c r="A76" s="553"/>
      <c r="B76" s="514"/>
      <c r="C76" s="514"/>
      <c r="D76" s="515"/>
      <c r="E76" s="244"/>
    </row>
    <row r="77" spans="1:5" ht="15">
      <c r="A77" s="554" t="s">
        <v>250</v>
      </c>
      <c r="B77" s="517"/>
      <c r="C77" s="517"/>
      <c r="D77" s="518"/>
      <c r="E77" s="243"/>
    </row>
    <row r="78" spans="1:5">
      <c r="A78" s="245"/>
      <c r="B78" s="199"/>
      <c r="C78" s="199"/>
      <c r="D78" s="200"/>
      <c r="E78" s="246"/>
    </row>
    <row r="79" spans="1:5" ht="15">
      <c r="A79" s="247" t="s">
        <v>225</v>
      </c>
      <c r="B79" s="181"/>
      <c r="C79" s="181"/>
      <c r="D79" s="182"/>
      <c r="E79" s="243"/>
    </row>
    <row r="80" spans="1:5" ht="15">
      <c r="A80" s="247" t="s">
        <v>258</v>
      </c>
      <c r="B80" s="181"/>
      <c r="C80" s="181"/>
      <c r="D80" s="182"/>
      <c r="E80" s="243"/>
    </row>
    <row r="81" spans="1:5" ht="15">
      <c r="A81" s="247" t="s">
        <v>227</v>
      </c>
      <c r="B81" s="181"/>
      <c r="C81" s="181"/>
      <c r="D81" s="182"/>
      <c r="E81" s="248"/>
    </row>
    <row r="82" spans="1:5" ht="15">
      <c r="A82" s="249" t="s">
        <v>228</v>
      </c>
      <c r="B82" s="181"/>
      <c r="C82" s="181"/>
      <c r="D82" s="182"/>
      <c r="E82" s="243"/>
    </row>
    <row r="83" spans="1:5" ht="15">
      <c r="A83" s="247" t="s">
        <v>229</v>
      </c>
      <c r="B83" s="181"/>
      <c r="C83" s="181"/>
      <c r="D83" s="182"/>
      <c r="E83" s="243"/>
    </row>
    <row r="84" spans="1:5" ht="15">
      <c r="A84" s="247" t="s">
        <v>230</v>
      </c>
      <c r="B84" s="181" t="s">
        <v>27</v>
      </c>
      <c r="C84" s="181"/>
      <c r="D84" s="182"/>
      <c r="E84" s="243"/>
    </row>
    <row r="85" spans="1:5" ht="15">
      <c r="A85" s="247" t="s">
        <v>231</v>
      </c>
      <c r="B85" s="181"/>
      <c r="C85" s="181"/>
      <c r="D85" s="182"/>
      <c r="E85" s="243"/>
    </row>
    <row r="86" spans="1:5" ht="15">
      <c r="A86" s="247" t="s">
        <v>232</v>
      </c>
      <c r="B86" s="181"/>
      <c r="C86" s="181"/>
      <c r="D86" s="182"/>
      <c r="E86" s="243"/>
    </row>
    <row r="87" spans="1:5">
      <c r="A87" s="250" t="s">
        <v>233</v>
      </c>
      <c r="B87" s="181"/>
      <c r="C87" s="181"/>
      <c r="D87" s="182"/>
      <c r="E87" s="251"/>
    </row>
    <row r="88" spans="1:5" ht="15">
      <c r="A88" s="250" t="s">
        <v>234</v>
      </c>
      <c r="B88" s="181" t="s">
        <v>235</v>
      </c>
      <c r="C88" s="181"/>
      <c r="D88" s="182"/>
      <c r="E88" s="243"/>
    </row>
    <row r="89" spans="1:5" ht="15">
      <c r="A89" s="250" t="s">
        <v>236</v>
      </c>
      <c r="B89" s="181"/>
      <c r="C89" s="181"/>
      <c r="D89" s="182"/>
      <c r="E89" s="243"/>
    </row>
    <row r="90" spans="1:5" ht="15">
      <c r="A90" s="247" t="s">
        <v>237</v>
      </c>
      <c r="B90" s="181"/>
      <c r="C90" s="181"/>
      <c r="D90" s="182"/>
      <c r="E90" s="243"/>
    </row>
    <row r="91" spans="1:5" ht="15">
      <c r="A91" s="247" t="s">
        <v>238</v>
      </c>
      <c r="B91" s="181"/>
      <c r="C91" s="181"/>
      <c r="D91" s="182"/>
      <c r="E91" s="243"/>
    </row>
    <row r="92" spans="1:5" ht="15">
      <c r="A92" s="247" t="s">
        <v>239</v>
      </c>
      <c r="B92" s="181"/>
      <c r="C92" s="181"/>
      <c r="D92" s="182"/>
      <c r="E92" s="243"/>
    </row>
    <row r="93" spans="1:5" ht="15">
      <c r="A93" s="247" t="s">
        <v>240</v>
      </c>
      <c r="B93" s="181"/>
      <c r="C93" s="181"/>
      <c r="D93" s="182"/>
      <c r="E93" s="243"/>
    </row>
    <row r="94" spans="1:5" ht="15">
      <c r="A94" s="247" t="s">
        <v>241</v>
      </c>
      <c r="B94" s="181"/>
      <c r="C94" s="181"/>
      <c r="D94" s="182"/>
      <c r="E94" s="252"/>
    </row>
    <row r="95" spans="1:5">
      <c r="A95" s="253" t="s">
        <v>242</v>
      </c>
      <c r="B95" s="181"/>
      <c r="C95" s="181"/>
      <c r="D95" s="182"/>
      <c r="E95" s="246"/>
    </row>
    <row r="96" spans="1:5" ht="15">
      <c r="A96" s="253" t="s">
        <v>243</v>
      </c>
      <c r="B96" s="181"/>
      <c r="C96" s="181"/>
      <c r="D96" s="182"/>
      <c r="E96" s="243"/>
    </row>
    <row r="97" spans="1:5" ht="15">
      <c r="A97" s="253" t="s">
        <v>244</v>
      </c>
      <c r="B97" s="181"/>
      <c r="C97" s="181"/>
      <c r="D97" s="182"/>
      <c r="E97" s="252"/>
    </row>
    <row r="98" spans="1:5">
      <c r="A98" s="253" t="s">
        <v>245</v>
      </c>
      <c r="B98" s="181"/>
      <c r="C98" s="181"/>
      <c r="D98" s="182"/>
      <c r="E98" s="246"/>
    </row>
    <row r="99" spans="1:5" ht="15">
      <c r="A99" s="253" t="s">
        <v>246</v>
      </c>
      <c r="B99" s="181"/>
      <c r="C99" s="181"/>
      <c r="D99" s="182"/>
      <c r="E99" s="243"/>
    </row>
    <row r="100" spans="1:5">
      <c r="A100" s="253" t="s">
        <v>247</v>
      </c>
      <c r="B100" s="181"/>
      <c r="C100" s="181"/>
      <c r="D100" s="182"/>
      <c r="E100" s="246"/>
    </row>
    <row r="101" spans="1:5" ht="15">
      <c r="A101" s="253" t="s">
        <v>248</v>
      </c>
      <c r="B101" s="181"/>
      <c r="C101" s="181"/>
      <c r="D101" s="182"/>
      <c r="E101" s="243"/>
    </row>
    <row r="102" spans="1:5" ht="15">
      <c r="A102" s="253" t="s">
        <v>249</v>
      </c>
      <c r="B102" s="181"/>
      <c r="C102" s="181"/>
      <c r="D102" s="182"/>
      <c r="E102" s="252"/>
    </row>
    <row r="103" spans="1:5" ht="15">
      <c r="A103" s="254"/>
      <c r="B103" s="151"/>
      <c r="C103" s="151"/>
      <c r="D103" s="152"/>
      <c r="E103" s="255"/>
    </row>
    <row r="104" spans="1:5" ht="15.75">
      <c r="A104" s="256" t="s">
        <v>100</v>
      </c>
      <c r="B104" s="155" t="s">
        <v>37</v>
      </c>
      <c r="C104" s="156"/>
      <c r="D104" s="157"/>
      <c r="E104" s="257">
        <f>SUM(E77:E103)</f>
        <v>0</v>
      </c>
    </row>
    <row r="105" spans="1:5" ht="15.75">
      <c r="A105" s="258" t="s">
        <v>101</v>
      </c>
      <c r="B105" s="160" t="s">
        <v>38</v>
      </c>
      <c r="C105" s="161"/>
      <c r="D105" s="162"/>
      <c r="E105" s="259">
        <f>E104*0.2</f>
        <v>0</v>
      </c>
    </row>
    <row r="106" spans="1:5" ht="16.5" thickBot="1">
      <c r="A106" s="260" t="s">
        <v>102</v>
      </c>
      <c r="B106" s="261" t="s">
        <v>39</v>
      </c>
      <c r="C106" s="262"/>
      <c r="D106" s="263"/>
      <c r="E106" s="264">
        <f>E104+E105</f>
        <v>0</v>
      </c>
    </row>
  </sheetData>
  <mergeCells count="20">
    <mergeCell ref="A74:D76"/>
    <mergeCell ref="A77:D77"/>
    <mergeCell ref="B66:D66"/>
    <mergeCell ref="B67:D67"/>
    <mergeCell ref="B68:D68"/>
    <mergeCell ref="B69:D69"/>
    <mergeCell ref="B70:D70"/>
    <mergeCell ref="A45:D45"/>
    <mergeCell ref="A20:D20"/>
    <mergeCell ref="B23:D23"/>
    <mergeCell ref="A33:D33"/>
    <mergeCell ref="A35:D35"/>
    <mergeCell ref="A39:D39"/>
    <mergeCell ref="B43:D43"/>
    <mergeCell ref="G17:H19"/>
    <mergeCell ref="B11:D11"/>
    <mergeCell ref="B12:D12"/>
    <mergeCell ref="B13:D13"/>
    <mergeCell ref="B14:D14"/>
    <mergeCell ref="B15:D15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2"/>
  <dimension ref="A2:I106"/>
  <sheetViews>
    <sheetView zoomScale="70" zoomScaleNormal="7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139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140</v>
      </c>
      <c r="B22" s="133"/>
      <c r="C22" s="134"/>
      <c r="D22" s="135"/>
      <c r="E22" s="138">
        <v>7100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6700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1900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750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141</v>
      </c>
      <c r="B36" s="133"/>
      <c r="C36" s="134"/>
      <c r="D36" s="135"/>
      <c r="E36" s="136">
        <v>748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13353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2670.6000000000004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16023.6</v>
      </c>
    </row>
    <row r="54" spans="1:9" ht="13.5" thickBot="1"/>
    <row r="55" spans="1:9">
      <c r="A55" s="219"/>
      <c r="B55" s="220"/>
      <c r="C55" s="220"/>
      <c r="D55" s="220"/>
      <c r="E55" s="221"/>
      <c r="I55" s="169"/>
    </row>
    <row r="56" spans="1:9">
      <c r="A56" s="222"/>
      <c r="B56" s="133"/>
      <c r="C56" s="133"/>
      <c r="D56" s="133"/>
      <c r="E56" s="223"/>
    </row>
    <row r="57" spans="1:9" ht="45">
      <c r="A57" s="224" t="s">
        <v>10</v>
      </c>
      <c r="B57" s="203"/>
      <c r="C57" s="203"/>
      <c r="D57" s="203"/>
      <c r="E57" s="225"/>
    </row>
    <row r="58" spans="1:9" ht="15.75">
      <c r="A58" s="226" t="s">
        <v>11</v>
      </c>
      <c r="B58" s="206"/>
      <c r="C58" s="206"/>
      <c r="D58" s="206"/>
      <c r="E58" s="227"/>
    </row>
    <row r="59" spans="1:9" ht="15.75">
      <c r="A59" s="228" t="s">
        <v>12</v>
      </c>
      <c r="B59" s="206"/>
      <c r="C59" s="206"/>
      <c r="D59" s="206"/>
      <c r="E59" s="227"/>
    </row>
    <row r="60" spans="1:9" ht="15.75">
      <c r="A60" s="229"/>
      <c r="B60" s="209"/>
      <c r="C60" s="209"/>
      <c r="D60" s="209"/>
      <c r="E60" s="230"/>
    </row>
    <row r="61" spans="1:9" ht="15.75">
      <c r="A61" s="231" t="s">
        <v>13</v>
      </c>
      <c r="B61" s="209"/>
      <c r="C61" s="209"/>
      <c r="D61" s="209"/>
      <c r="E61" s="230"/>
    </row>
    <row r="62" spans="1:9" ht="15.75">
      <c r="A62" s="231" t="s">
        <v>14</v>
      </c>
      <c r="B62" s="211"/>
      <c r="C62" s="211"/>
      <c r="D62" s="211"/>
      <c r="E62" s="232"/>
    </row>
    <row r="63" spans="1:9" ht="15.75">
      <c r="A63" s="233"/>
      <c r="B63" s="213"/>
      <c r="C63" s="213"/>
      <c r="D63" s="213"/>
      <c r="E63" s="234"/>
    </row>
    <row r="64" spans="1:9" ht="15.75">
      <c r="A64" s="233"/>
      <c r="B64" s="213"/>
      <c r="C64" s="213"/>
      <c r="D64" s="213"/>
      <c r="E64" s="234"/>
    </row>
    <row r="65" spans="1:5" ht="15.75" thickBot="1">
      <c r="A65" s="235"/>
      <c r="B65" s="134"/>
      <c r="C65" s="134"/>
      <c r="D65" s="134"/>
      <c r="E65" s="236"/>
    </row>
    <row r="66" spans="1:5" ht="16.5" thickBot="1">
      <c r="A66" s="235"/>
      <c r="B66" s="541" t="str">
        <f>Relax_700!B11</f>
        <v>ABDALLAH</v>
      </c>
      <c r="C66" s="542"/>
      <c r="D66" s="543"/>
      <c r="E66" s="236"/>
    </row>
    <row r="67" spans="1:5" ht="16.5" thickBot="1">
      <c r="A67" s="235"/>
      <c r="B67" s="504" t="str">
        <f>Relax_700!B12</f>
        <v>9 RUE BRUYERES</v>
      </c>
      <c r="C67" s="505"/>
      <c r="D67" s="506"/>
      <c r="E67" s="236"/>
    </row>
    <row r="68" spans="1:5" ht="16.5" thickBot="1">
      <c r="A68" s="235" t="s">
        <v>15</v>
      </c>
      <c r="B68" s="504" t="str">
        <f>Relax_700!B13</f>
        <v>34000</v>
      </c>
      <c r="C68" s="505"/>
      <c r="D68" s="506"/>
      <c r="E68" s="236"/>
    </row>
    <row r="69" spans="1:5" ht="16.5" thickBot="1">
      <c r="A69" s="237">
        <f ca="1">TODAY()</f>
        <v>43337</v>
      </c>
      <c r="B69" s="558">
        <f>Relax_700!B14</f>
        <v>678828187</v>
      </c>
      <c r="C69" s="559"/>
      <c r="D69" s="560"/>
      <c r="E69" s="236"/>
    </row>
    <row r="70" spans="1:5" ht="15.75" thickBot="1">
      <c r="A70" s="235"/>
      <c r="B70" s="496" t="str">
        <f>Relax_700!B15</f>
        <v>amel.gherroumi@gmail.com</v>
      </c>
      <c r="C70" s="547"/>
      <c r="D70" s="548"/>
      <c r="E70" s="236"/>
    </row>
    <row r="71" spans="1:5" ht="18.75">
      <c r="A71" s="238" t="s">
        <v>223</v>
      </c>
      <c r="B71" s="134"/>
      <c r="C71" s="134"/>
      <c r="D71" s="134"/>
      <c r="E71" s="236"/>
    </row>
    <row r="72" spans="1:5" ht="18.75">
      <c r="A72" s="239" t="str">
        <f ca="1">CONCATENATE("N°- ",YEAR(NOW()),DAY(NOW()),MONTH(NOW()),MINUTE(NOW()),SECOND(NOW()))</f>
        <v>N°- 201825815</v>
      </c>
      <c r="B72" s="134"/>
      <c r="C72" s="134"/>
      <c r="D72" s="134"/>
      <c r="E72" s="236"/>
    </row>
    <row r="73" spans="1:5" ht="15.75">
      <c r="A73" s="240" t="s">
        <v>16</v>
      </c>
      <c r="B73" s="125"/>
      <c r="C73" s="125"/>
      <c r="D73" s="125"/>
      <c r="E73" s="241" t="s">
        <v>17</v>
      </c>
    </row>
    <row r="74" spans="1:5" ht="15.75">
      <c r="A74" s="552" t="s">
        <v>224</v>
      </c>
      <c r="B74" s="511"/>
      <c r="C74" s="511"/>
      <c r="D74" s="512"/>
      <c r="E74" s="242"/>
    </row>
    <row r="75" spans="1:5" ht="15">
      <c r="A75" s="553"/>
      <c r="B75" s="514"/>
      <c r="C75" s="514"/>
      <c r="D75" s="515"/>
      <c r="E75" s="243"/>
    </row>
    <row r="76" spans="1:5" ht="15">
      <c r="A76" s="553"/>
      <c r="B76" s="514"/>
      <c r="C76" s="514"/>
      <c r="D76" s="515"/>
      <c r="E76" s="244"/>
    </row>
    <row r="77" spans="1:5" ht="15">
      <c r="A77" s="554" t="s">
        <v>250</v>
      </c>
      <c r="B77" s="517"/>
      <c r="C77" s="517"/>
      <c r="D77" s="518"/>
      <c r="E77" s="243"/>
    </row>
    <row r="78" spans="1:5">
      <c r="A78" s="245"/>
      <c r="B78" s="199"/>
      <c r="C78" s="199"/>
      <c r="D78" s="200"/>
      <c r="E78" s="246"/>
    </row>
    <row r="79" spans="1:5" ht="15">
      <c r="A79" s="247" t="s">
        <v>225</v>
      </c>
      <c r="B79" s="181"/>
      <c r="C79" s="181"/>
      <c r="D79" s="182"/>
      <c r="E79" s="243"/>
    </row>
    <row r="80" spans="1:5" ht="15">
      <c r="A80" s="247" t="s">
        <v>258</v>
      </c>
      <c r="B80" s="181"/>
      <c r="C80" s="181"/>
      <c r="D80" s="182"/>
      <c r="E80" s="243"/>
    </row>
    <row r="81" spans="1:5" ht="15">
      <c r="A81" s="247" t="s">
        <v>227</v>
      </c>
      <c r="B81" s="181"/>
      <c r="C81" s="181"/>
      <c r="D81" s="182"/>
      <c r="E81" s="248"/>
    </row>
    <row r="82" spans="1:5" ht="15">
      <c r="A82" s="249" t="s">
        <v>228</v>
      </c>
      <c r="B82" s="181"/>
      <c r="C82" s="181"/>
      <c r="D82" s="182"/>
      <c r="E82" s="243"/>
    </row>
    <row r="83" spans="1:5" ht="15">
      <c r="A83" s="247" t="s">
        <v>229</v>
      </c>
      <c r="B83" s="181"/>
      <c r="C83" s="181"/>
      <c r="D83" s="182"/>
      <c r="E83" s="243"/>
    </row>
    <row r="84" spans="1:5" ht="15">
      <c r="A84" s="247" t="s">
        <v>230</v>
      </c>
      <c r="B84" s="181" t="s">
        <v>27</v>
      </c>
      <c r="C84" s="181"/>
      <c r="D84" s="182"/>
      <c r="E84" s="243"/>
    </row>
    <row r="85" spans="1:5" ht="15">
      <c r="A85" s="247" t="s">
        <v>231</v>
      </c>
      <c r="B85" s="181"/>
      <c r="C85" s="181"/>
      <c r="D85" s="182"/>
      <c r="E85" s="243"/>
    </row>
    <row r="86" spans="1:5" ht="15">
      <c r="A86" s="247" t="s">
        <v>232</v>
      </c>
      <c r="B86" s="181"/>
      <c r="C86" s="181"/>
      <c r="D86" s="182"/>
      <c r="E86" s="243"/>
    </row>
    <row r="87" spans="1:5">
      <c r="A87" s="250" t="s">
        <v>233</v>
      </c>
      <c r="B87" s="181"/>
      <c r="C87" s="181"/>
      <c r="D87" s="182"/>
      <c r="E87" s="251"/>
    </row>
    <row r="88" spans="1:5" ht="15">
      <c r="A88" s="250" t="s">
        <v>234</v>
      </c>
      <c r="B88" s="181" t="s">
        <v>235</v>
      </c>
      <c r="C88" s="181"/>
      <c r="D88" s="182"/>
      <c r="E88" s="243"/>
    </row>
    <row r="89" spans="1:5" ht="15">
      <c r="A89" s="250" t="s">
        <v>236</v>
      </c>
      <c r="B89" s="181"/>
      <c r="C89" s="181"/>
      <c r="D89" s="182"/>
      <c r="E89" s="243"/>
    </row>
    <row r="90" spans="1:5" ht="15">
      <c r="A90" s="247" t="s">
        <v>237</v>
      </c>
      <c r="B90" s="181"/>
      <c r="C90" s="181"/>
      <c r="D90" s="182"/>
      <c r="E90" s="243"/>
    </row>
    <row r="91" spans="1:5" ht="15">
      <c r="A91" s="247" t="s">
        <v>238</v>
      </c>
      <c r="B91" s="181"/>
      <c r="C91" s="181"/>
      <c r="D91" s="182"/>
      <c r="E91" s="243"/>
    </row>
    <row r="92" spans="1:5" ht="15">
      <c r="A92" s="247" t="s">
        <v>239</v>
      </c>
      <c r="B92" s="181"/>
      <c r="C92" s="181"/>
      <c r="D92" s="182"/>
      <c r="E92" s="243"/>
    </row>
    <row r="93" spans="1:5" ht="15">
      <c r="A93" s="247" t="s">
        <v>240</v>
      </c>
      <c r="B93" s="181"/>
      <c r="C93" s="181"/>
      <c r="D93" s="182"/>
      <c r="E93" s="243"/>
    </row>
    <row r="94" spans="1:5" ht="15">
      <c r="A94" s="247" t="s">
        <v>241</v>
      </c>
      <c r="B94" s="181"/>
      <c r="C94" s="181"/>
      <c r="D94" s="182"/>
      <c r="E94" s="252"/>
    </row>
    <row r="95" spans="1:5">
      <c r="A95" s="253" t="s">
        <v>242</v>
      </c>
      <c r="B95" s="181"/>
      <c r="C95" s="181"/>
      <c r="D95" s="182"/>
      <c r="E95" s="246"/>
    </row>
    <row r="96" spans="1:5" ht="15">
      <c r="A96" s="253" t="s">
        <v>243</v>
      </c>
      <c r="B96" s="181"/>
      <c r="C96" s="181"/>
      <c r="D96" s="182"/>
      <c r="E96" s="243"/>
    </row>
    <row r="97" spans="1:5" ht="15">
      <c r="A97" s="253" t="s">
        <v>244</v>
      </c>
      <c r="B97" s="181"/>
      <c r="C97" s="181"/>
      <c r="D97" s="182"/>
      <c r="E97" s="252"/>
    </row>
    <row r="98" spans="1:5">
      <c r="A98" s="253" t="s">
        <v>245</v>
      </c>
      <c r="B98" s="181"/>
      <c r="C98" s="181"/>
      <c r="D98" s="182"/>
      <c r="E98" s="246"/>
    </row>
    <row r="99" spans="1:5" ht="15">
      <c r="A99" s="253" t="s">
        <v>246</v>
      </c>
      <c r="B99" s="181"/>
      <c r="C99" s="181"/>
      <c r="D99" s="182"/>
      <c r="E99" s="243"/>
    </row>
    <row r="100" spans="1:5">
      <c r="A100" s="253" t="s">
        <v>247</v>
      </c>
      <c r="B100" s="181"/>
      <c r="C100" s="181"/>
      <c r="D100" s="182"/>
      <c r="E100" s="246"/>
    </row>
    <row r="101" spans="1:5" ht="15">
      <c r="A101" s="253" t="s">
        <v>248</v>
      </c>
      <c r="B101" s="181"/>
      <c r="C101" s="181"/>
      <c r="D101" s="182"/>
      <c r="E101" s="243"/>
    </row>
    <row r="102" spans="1:5" ht="15">
      <c r="A102" s="253" t="s">
        <v>249</v>
      </c>
      <c r="B102" s="181"/>
      <c r="C102" s="181"/>
      <c r="D102" s="182"/>
      <c r="E102" s="252"/>
    </row>
    <row r="103" spans="1:5" ht="15">
      <c r="A103" s="254"/>
      <c r="B103" s="151"/>
      <c r="C103" s="151"/>
      <c r="D103" s="152"/>
      <c r="E103" s="255"/>
    </row>
    <row r="104" spans="1:5" ht="15.75">
      <c r="A104" s="256" t="s">
        <v>100</v>
      </c>
      <c r="B104" s="155" t="s">
        <v>37</v>
      </c>
      <c r="C104" s="156"/>
      <c r="D104" s="157"/>
      <c r="E104" s="257">
        <f>SUM(E77:E103)</f>
        <v>0</v>
      </c>
    </row>
    <row r="105" spans="1:5" ht="15.75">
      <c r="A105" s="258" t="s">
        <v>101</v>
      </c>
      <c r="B105" s="160" t="s">
        <v>38</v>
      </c>
      <c r="C105" s="161"/>
      <c r="D105" s="162"/>
      <c r="E105" s="259">
        <f>E104*0.2</f>
        <v>0</v>
      </c>
    </row>
    <row r="106" spans="1:5" ht="16.5" thickBot="1">
      <c r="A106" s="260" t="s">
        <v>102</v>
      </c>
      <c r="B106" s="261" t="s">
        <v>39</v>
      </c>
      <c r="C106" s="262"/>
      <c r="D106" s="263"/>
      <c r="E106" s="264">
        <f>E104+E105</f>
        <v>0</v>
      </c>
    </row>
  </sheetData>
  <mergeCells count="20">
    <mergeCell ref="A74:D76"/>
    <mergeCell ref="A77:D77"/>
    <mergeCell ref="B66:D66"/>
    <mergeCell ref="B67:D67"/>
    <mergeCell ref="B68:D68"/>
    <mergeCell ref="B69:D69"/>
    <mergeCell ref="B70:D70"/>
    <mergeCell ref="A45:D45"/>
    <mergeCell ref="A20:D20"/>
    <mergeCell ref="B23:D23"/>
    <mergeCell ref="A33:D33"/>
    <mergeCell ref="A35:D35"/>
    <mergeCell ref="A39:D39"/>
    <mergeCell ref="B43:D43"/>
    <mergeCell ref="G17:H19"/>
    <mergeCell ref="B11:D11"/>
    <mergeCell ref="B12:D12"/>
    <mergeCell ref="B13:D13"/>
    <mergeCell ref="B14:D14"/>
    <mergeCell ref="B15:D15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3"/>
  <dimension ref="A2:I106"/>
  <sheetViews>
    <sheetView zoomScale="70" zoomScaleNormal="7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150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151</v>
      </c>
      <c r="B22" s="133"/>
      <c r="C22" s="134"/>
      <c r="D22" s="135"/>
      <c r="E22" s="138">
        <v>9100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8700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1950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750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157</v>
      </c>
      <c r="B36" s="133"/>
      <c r="C36" s="134"/>
      <c r="D36" s="135"/>
      <c r="E36" s="136">
        <v>884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15539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3107.8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18646.8</v>
      </c>
    </row>
    <row r="54" spans="1:9" ht="13.5" thickBot="1"/>
    <row r="55" spans="1:9">
      <c r="A55" s="219"/>
      <c r="B55" s="220"/>
      <c r="C55" s="220"/>
      <c r="D55" s="220"/>
      <c r="E55" s="221"/>
      <c r="I55" s="169"/>
    </row>
    <row r="56" spans="1:9">
      <c r="A56" s="222"/>
      <c r="B56" s="133"/>
      <c r="C56" s="133"/>
      <c r="D56" s="133"/>
      <c r="E56" s="223"/>
    </row>
    <row r="57" spans="1:9" ht="45">
      <c r="A57" s="224" t="s">
        <v>10</v>
      </c>
      <c r="B57" s="203"/>
      <c r="C57" s="203"/>
      <c r="D57" s="203"/>
      <c r="E57" s="225"/>
    </row>
    <row r="58" spans="1:9" ht="15.75">
      <c r="A58" s="226" t="s">
        <v>11</v>
      </c>
      <c r="B58" s="206"/>
      <c r="C58" s="206"/>
      <c r="D58" s="206"/>
      <c r="E58" s="227"/>
    </row>
    <row r="59" spans="1:9" ht="15.75">
      <c r="A59" s="228" t="s">
        <v>12</v>
      </c>
      <c r="B59" s="206"/>
      <c r="C59" s="206"/>
      <c r="D59" s="206"/>
      <c r="E59" s="227"/>
    </row>
    <row r="60" spans="1:9" ht="15.75">
      <c r="A60" s="229"/>
      <c r="B60" s="209"/>
      <c r="C60" s="209"/>
      <c r="D60" s="209"/>
      <c r="E60" s="230"/>
    </row>
    <row r="61" spans="1:9" ht="15.75">
      <c r="A61" s="231" t="s">
        <v>13</v>
      </c>
      <c r="B61" s="209"/>
      <c r="C61" s="209"/>
      <c r="D61" s="209"/>
      <c r="E61" s="230"/>
    </row>
    <row r="62" spans="1:9" ht="15.75">
      <c r="A62" s="231" t="s">
        <v>14</v>
      </c>
      <c r="B62" s="211"/>
      <c r="C62" s="211"/>
      <c r="D62" s="211"/>
      <c r="E62" s="232"/>
    </row>
    <row r="63" spans="1:9" ht="15.75">
      <c r="A63" s="233"/>
      <c r="B63" s="213"/>
      <c r="C63" s="213"/>
      <c r="D63" s="213"/>
      <c r="E63" s="234"/>
    </row>
    <row r="64" spans="1:9" ht="15.75">
      <c r="A64" s="233"/>
      <c r="B64" s="213"/>
      <c r="C64" s="213"/>
      <c r="D64" s="213"/>
      <c r="E64" s="234"/>
    </row>
    <row r="65" spans="1:5" ht="15.75" thickBot="1">
      <c r="A65" s="235"/>
      <c r="B65" s="134"/>
      <c r="C65" s="134"/>
      <c r="D65" s="134"/>
      <c r="E65" s="236"/>
    </row>
    <row r="66" spans="1:5" ht="16.5" thickBot="1">
      <c r="A66" s="235"/>
      <c r="B66" s="541" t="str">
        <f>Relax_700!B11</f>
        <v>ABDALLAH</v>
      </c>
      <c r="C66" s="542"/>
      <c r="D66" s="543"/>
      <c r="E66" s="236"/>
    </row>
    <row r="67" spans="1:5" ht="16.5" thickBot="1">
      <c r="A67" s="235"/>
      <c r="B67" s="504" t="str">
        <f>Relax_700!B12</f>
        <v>9 RUE BRUYERES</v>
      </c>
      <c r="C67" s="505"/>
      <c r="D67" s="506"/>
      <c r="E67" s="236"/>
    </row>
    <row r="68" spans="1:5" ht="16.5" thickBot="1">
      <c r="A68" s="235" t="s">
        <v>15</v>
      </c>
      <c r="B68" s="504" t="str">
        <f>Relax_700!B13</f>
        <v>34000</v>
      </c>
      <c r="C68" s="505"/>
      <c r="D68" s="506"/>
      <c r="E68" s="236"/>
    </row>
    <row r="69" spans="1:5" ht="16.5" thickBot="1">
      <c r="A69" s="237">
        <f ca="1">TODAY()</f>
        <v>43337</v>
      </c>
      <c r="B69" s="558">
        <f>Relax_700!B14</f>
        <v>678828187</v>
      </c>
      <c r="C69" s="559"/>
      <c r="D69" s="560"/>
      <c r="E69" s="236"/>
    </row>
    <row r="70" spans="1:5" ht="15.75" thickBot="1">
      <c r="A70" s="235"/>
      <c r="B70" s="496" t="str">
        <f>Relax_700!B15</f>
        <v>amel.gherroumi@gmail.com</v>
      </c>
      <c r="C70" s="547"/>
      <c r="D70" s="548"/>
      <c r="E70" s="236"/>
    </row>
    <row r="71" spans="1:5" ht="18.75">
      <c r="A71" s="238" t="s">
        <v>223</v>
      </c>
      <c r="B71" s="134"/>
      <c r="C71" s="134"/>
      <c r="D71" s="134"/>
      <c r="E71" s="236"/>
    </row>
    <row r="72" spans="1:5" ht="18.75">
      <c r="A72" s="239" t="str">
        <f ca="1">CONCATENATE("N°- ",YEAR(NOW()),DAY(NOW()),MONTH(NOW()),MINUTE(NOW()),SECOND(NOW()))</f>
        <v>N°- 201825815</v>
      </c>
      <c r="B72" s="134"/>
      <c r="C72" s="134"/>
      <c r="D72" s="134"/>
      <c r="E72" s="236"/>
    </row>
    <row r="73" spans="1:5" ht="15.75">
      <c r="A73" s="240" t="s">
        <v>16</v>
      </c>
      <c r="B73" s="125"/>
      <c r="C73" s="125"/>
      <c r="D73" s="125"/>
      <c r="E73" s="241" t="s">
        <v>17</v>
      </c>
    </row>
    <row r="74" spans="1:5" ht="15.75">
      <c r="A74" s="552" t="s">
        <v>224</v>
      </c>
      <c r="B74" s="511"/>
      <c r="C74" s="511"/>
      <c r="D74" s="512"/>
      <c r="E74" s="242"/>
    </row>
    <row r="75" spans="1:5" ht="15">
      <c r="A75" s="553"/>
      <c r="B75" s="514"/>
      <c r="C75" s="514"/>
      <c r="D75" s="515"/>
      <c r="E75" s="243"/>
    </row>
    <row r="76" spans="1:5" ht="15">
      <c r="A76" s="553"/>
      <c r="B76" s="514"/>
      <c r="C76" s="514"/>
      <c r="D76" s="515"/>
      <c r="E76" s="244"/>
    </row>
    <row r="77" spans="1:5" ht="15">
      <c r="A77" s="554" t="s">
        <v>250</v>
      </c>
      <c r="B77" s="517"/>
      <c r="C77" s="517"/>
      <c r="D77" s="518"/>
      <c r="E77" s="243"/>
    </row>
    <row r="78" spans="1:5">
      <c r="A78" s="245"/>
      <c r="B78" s="199"/>
      <c r="C78" s="199"/>
      <c r="D78" s="200"/>
      <c r="E78" s="246"/>
    </row>
    <row r="79" spans="1:5" ht="15">
      <c r="A79" s="247" t="s">
        <v>225</v>
      </c>
      <c r="B79" s="181"/>
      <c r="C79" s="181"/>
      <c r="D79" s="182"/>
      <c r="E79" s="243"/>
    </row>
    <row r="80" spans="1:5" ht="15">
      <c r="A80" s="247" t="s">
        <v>258</v>
      </c>
      <c r="B80" s="181"/>
      <c r="C80" s="181"/>
      <c r="D80" s="182"/>
      <c r="E80" s="243"/>
    </row>
    <row r="81" spans="1:5" ht="15">
      <c r="A81" s="247" t="s">
        <v>227</v>
      </c>
      <c r="B81" s="181"/>
      <c r="C81" s="181"/>
      <c r="D81" s="182"/>
      <c r="E81" s="248"/>
    </row>
    <row r="82" spans="1:5" ht="15">
      <c r="A82" s="249" t="s">
        <v>228</v>
      </c>
      <c r="B82" s="181"/>
      <c r="C82" s="181"/>
      <c r="D82" s="182"/>
      <c r="E82" s="243"/>
    </row>
    <row r="83" spans="1:5" ht="15">
      <c r="A83" s="247" t="s">
        <v>229</v>
      </c>
      <c r="B83" s="181"/>
      <c r="C83" s="181"/>
      <c r="D83" s="182"/>
      <c r="E83" s="243"/>
    </row>
    <row r="84" spans="1:5" ht="15">
      <c r="A84" s="247" t="s">
        <v>230</v>
      </c>
      <c r="B84" s="181" t="s">
        <v>27</v>
      </c>
      <c r="C84" s="181"/>
      <c r="D84" s="182"/>
      <c r="E84" s="243"/>
    </row>
    <row r="85" spans="1:5" ht="15">
      <c r="A85" s="247" t="s">
        <v>231</v>
      </c>
      <c r="B85" s="181"/>
      <c r="C85" s="181"/>
      <c r="D85" s="182"/>
      <c r="E85" s="243"/>
    </row>
    <row r="86" spans="1:5" ht="15">
      <c r="A86" s="247" t="s">
        <v>232</v>
      </c>
      <c r="B86" s="181"/>
      <c r="C86" s="181"/>
      <c r="D86" s="182"/>
      <c r="E86" s="243"/>
    </row>
    <row r="87" spans="1:5">
      <c r="A87" s="250" t="s">
        <v>233</v>
      </c>
      <c r="B87" s="181"/>
      <c r="C87" s="181"/>
      <c r="D87" s="182"/>
      <c r="E87" s="251"/>
    </row>
    <row r="88" spans="1:5" ht="15">
      <c r="A88" s="250" t="s">
        <v>234</v>
      </c>
      <c r="B88" s="181" t="s">
        <v>235</v>
      </c>
      <c r="C88" s="181"/>
      <c r="D88" s="182"/>
      <c r="E88" s="243"/>
    </row>
    <row r="89" spans="1:5" ht="15">
      <c r="A89" s="250" t="s">
        <v>236</v>
      </c>
      <c r="B89" s="181"/>
      <c r="C89" s="181"/>
      <c r="D89" s="182"/>
      <c r="E89" s="243"/>
    </row>
    <row r="90" spans="1:5" ht="15">
      <c r="A90" s="247" t="s">
        <v>237</v>
      </c>
      <c r="B90" s="181"/>
      <c r="C90" s="181"/>
      <c r="D90" s="182"/>
      <c r="E90" s="243"/>
    </row>
    <row r="91" spans="1:5" ht="15">
      <c r="A91" s="247" t="s">
        <v>238</v>
      </c>
      <c r="B91" s="181"/>
      <c r="C91" s="181"/>
      <c r="D91" s="182"/>
      <c r="E91" s="243"/>
    </row>
    <row r="92" spans="1:5" ht="15">
      <c r="A92" s="247" t="s">
        <v>239</v>
      </c>
      <c r="B92" s="181"/>
      <c r="C92" s="181"/>
      <c r="D92" s="182"/>
      <c r="E92" s="243"/>
    </row>
    <row r="93" spans="1:5" ht="15">
      <c r="A93" s="247" t="s">
        <v>240</v>
      </c>
      <c r="B93" s="181"/>
      <c r="C93" s="181"/>
      <c r="D93" s="182"/>
      <c r="E93" s="243"/>
    </row>
    <row r="94" spans="1:5" ht="15">
      <c r="A94" s="247" t="s">
        <v>241</v>
      </c>
      <c r="B94" s="181"/>
      <c r="C94" s="181"/>
      <c r="D94" s="182"/>
      <c r="E94" s="252"/>
    </row>
    <row r="95" spans="1:5">
      <c r="A95" s="253" t="s">
        <v>242</v>
      </c>
      <c r="B95" s="181"/>
      <c r="C95" s="181"/>
      <c r="D95" s="182"/>
      <c r="E95" s="246"/>
    </row>
    <row r="96" spans="1:5" ht="15">
      <c r="A96" s="253" t="s">
        <v>243</v>
      </c>
      <c r="B96" s="181"/>
      <c r="C96" s="181"/>
      <c r="D96" s="182"/>
      <c r="E96" s="243"/>
    </row>
    <row r="97" spans="1:5" ht="15">
      <c r="A97" s="253" t="s">
        <v>244</v>
      </c>
      <c r="B97" s="181"/>
      <c r="C97" s="181"/>
      <c r="D97" s="182"/>
      <c r="E97" s="252"/>
    </row>
    <row r="98" spans="1:5">
      <c r="A98" s="253" t="s">
        <v>245</v>
      </c>
      <c r="B98" s="181"/>
      <c r="C98" s="181"/>
      <c r="D98" s="182"/>
      <c r="E98" s="246"/>
    </row>
    <row r="99" spans="1:5" ht="15">
      <c r="A99" s="253" t="s">
        <v>246</v>
      </c>
      <c r="B99" s="181"/>
      <c r="C99" s="181"/>
      <c r="D99" s="182"/>
      <c r="E99" s="243"/>
    </row>
    <row r="100" spans="1:5">
      <c r="A100" s="253" t="s">
        <v>247</v>
      </c>
      <c r="B100" s="181"/>
      <c r="C100" s="181"/>
      <c r="D100" s="182"/>
      <c r="E100" s="246"/>
    </row>
    <row r="101" spans="1:5" ht="15">
      <c r="A101" s="253" t="s">
        <v>248</v>
      </c>
      <c r="B101" s="181"/>
      <c r="C101" s="181"/>
      <c r="D101" s="182"/>
      <c r="E101" s="243"/>
    </row>
    <row r="102" spans="1:5" ht="15">
      <c r="A102" s="253" t="s">
        <v>249</v>
      </c>
      <c r="B102" s="181"/>
      <c r="C102" s="181"/>
      <c r="D102" s="182"/>
      <c r="E102" s="252"/>
    </row>
    <row r="103" spans="1:5" ht="15">
      <c r="A103" s="254"/>
      <c r="B103" s="151"/>
      <c r="C103" s="151"/>
      <c r="D103" s="152"/>
      <c r="E103" s="255"/>
    </row>
    <row r="104" spans="1:5" ht="15.75">
      <c r="A104" s="256" t="s">
        <v>100</v>
      </c>
      <c r="B104" s="155" t="s">
        <v>37</v>
      </c>
      <c r="C104" s="156"/>
      <c r="D104" s="157"/>
      <c r="E104" s="257">
        <f>SUM(E77:E103)</f>
        <v>0</v>
      </c>
    </row>
    <row r="105" spans="1:5" ht="15.75">
      <c r="A105" s="258" t="s">
        <v>101</v>
      </c>
      <c r="B105" s="160" t="s">
        <v>38</v>
      </c>
      <c r="C105" s="161"/>
      <c r="D105" s="162"/>
      <c r="E105" s="259">
        <f>E104*0.2</f>
        <v>0</v>
      </c>
    </row>
    <row r="106" spans="1:5" ht="16.5" thickBot="1">
      <c r="A106" s="260" t="s">
        <v>102</v>
      </c>
      <c r="B106" s="261" t="s">
        <v>39</v>
      </c>
      <c r="C106" s="262"/>
      <c r="D106" s="263"/>
      <c r="E106" s="264">
        <f>E104+E105</f>
        <v>0</v>
      </c>
    </row>
  </sheetData>
  <mergeCells count="20">
    <mergeCell ref="A74:D76"/>
    <mergeCell ref="A77:D77"/>
    <mergeCell ref="B66:D66"/>
    <mergeCell ref="B67:D67"/>
    <mergeCell ref="B68:D68"/>
    <mergeCell ref="B69:D69"/>
    <mergeCell ref="B70:D70"/>
    <mergeCell ref="A45:D45"/>
    <mergeCell ref="A20:D20"/>
    <mergeCell ref="B23:D23"/>
    <mergeCell ref="A33:D33"/>
    <mergeCell ref="A35:D35"/>
    <mergeCell ref="A39:D39"/>
    <mergeCell ref="B43:D43"/>
    <mergeCell ref="G17:H19"/>
    <mergeCell ref="B11:D11"/>
    <mergeCell ref="B12:D12"/>
    <mergeCell ref="B13:D13"/>
    <mergeCell ref="B14:D14"/>
    <mergeCell ref="B15:D15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4"/>
  <dimension ref="A2:I106"/>
  <sheetViews>
    <sheetView topLeftCell="A10" zoomScale="70" zoomScaleNormal="7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152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153</v>
      </c>
      <c r="B22" s="133"/>
      <c r="C22" s="134"/>
      <c r="D22" s="135"/>
      <c r="E22" s="138">
        <v>9100</v>
      </c>
    </row>
    <row r="23" spans="1:8" ht="15">
      <c r="A23" s="137"/>
      <c r="B23" s="502" t="s">
        <v>85</v>
      </c>
      <c r="C23" s="502"/>
      <c r="D23" s="503"/>
      <c r="E23" s="136">
        <f>E22-400</f>
        <v>8700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1900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750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157</v>
      </c>
      <c r="B36" s="133"/>
      <c r="C36" s="134"/>
      <c r="D36" s="135"/>
      <c r="E36" s="136">
        <v>884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15489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3097.8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18586.8</v>
      </c>
    </row>
    <row r="54" spans="1:9" ht="13.5" thickBot="1"/>
    <row r="55" spans="1:9">
      <c r="A55" s="219"/>
      <c r="B55" s="220"/>
      <c r="C55" s="220"/>
      <c r="D55" s="220"/>
      <c r="E55" s="221"/>
      <c r="I55" s="169"/>
    </row>
    <row r="56" spans="1:9">
      <c r="A56" s="222"/>
      <c r="B56" s="133"/>
      <c r="C56" s="133"/>
      <c r="D56" s="133"/>
      <c r="E56" s="223"/>
    </row>
    <row r="57" spans="1:9" ht="45">
      <c r="A57" s="224" t="s">
        <v>10</v>
      </c>
      <c r="B57" s="203"/>
      <c r="C57" s="203"/>
      <c r="D57" s="203"/>
      <c r="E57" s="225"/>
    </row>
    <row r="58" spans="1:9" ht="15.75">
      <c r="A58" s="226" t="s">
        <v>11</v>
      </c>
      <c r="B58" s="206"/>
      <c r="C58" s="206"/>
      <c r="D58" s="206"/>
      <c r="E58" s="227"/>
    </row>
    <row r="59" spans="1:9" ht="15.75">
      <c r="A59" s="228" t="s">
        <v>12</v>
      </c>
      <c r="B59" s="206"/>
      <c r="C59" s="206"/>
      <c r="D59" s="206"/>
      <c r="E59" s="227"/>
    </row>
    <row r="60" spans="1:9" ht="15.75">
      <c r="A60" s="229"/>
      <c r="B60" s="209"/>
      <c r="C60" s="209"/>
      <c r="D60" s="209"/>
      <c r="E60" s="230"/>
    </row>
    <row r="61" spans="1:9" ht="15.75">
      <c r="A61" s="231" t="s">
        <v>13</v>
      </c>
      <c r="B61" s="209"/>
      <c r="C61" s="209"/>
      <c r="D61" s="209"/>
      <c r="E61" s="230"/>
    </row>
    <row r="62" spans="1:9" ht="15.75">
      <c r="A62" s="231" t="s">
        <v>14</v>
      </c>
      <c r="B62" s="211"/>
      <c r="C62" s="211"/>
      <c r="D62" s="211"/>
      <c r="E62" s="232"/>
    </row>
    <row r="63" spans="1:9" ht="15.75">
      <c r="A63" s="233"/>
      <c r="B63" s="213"/>
      <c r="C63" s="213"/>
      <c r="D63" s="213"/>
      <c r="E63" s="234"/>
    </row>
    <row r="64" spans="1:9" ht="15.75">
      <c r="A64" s="233"/>
      <c r="B64" s="213"/>
      <c r="C64" s="213"/>
      <c r="D64" s="213"/>
      <c r="E64" s="234"/>
    </row>
    <row r="65" spans="1:5" ht="15.75" thickBot="1">
      <c r="A65" s="235"/>
      <c r="B65" s="134"/>
      <c r="C65" s="134"/>
      <c r="D65" s="134"/>
      <c r="E65" s="236"/>
    </row>
    <row r="66" spans="1:5" ht="16.5" thickBot="1">
      <c r="A66" s="235"/>
      <c r="B66" s="541" t="str">
        <f>Relax_700!B11</f>
        <v>ABDALLAH</v>
      </c>
      <c r="C66" s="542"/>
      <c r="D66" s="543"/>
      <c r="E66" s="236"/>
    </row>
    <row r="67" spans="1:5" ht="16.5" thickBot="1">
      <c r="A67" s="235"/>
      <c r="B67" s="504" t="str">
        <f>Relax_700!B12</f>
        <v>9 RUE BRUYERES</v>
      </c>
      <c r="C67" s="505"/>
      <c r="D67" s="506"/>
      <c r="E67" s="236"/>
    </row>
    <row r="68" spans="1:5" ht="16.5" thickBot="1">
      <c r="A68" s="235" t="s">
        <v>15</v>
      </c>
      <c r="B68" s="504" t="str">
        <f>Relax_700!B13</f>
        <v>34000</v>
      </c>
      <c r="C68" s="505"/>
      <c r="D68" s="506"/>
      <c r="E68" s="236"/>
    </row>
    <row r="69" spans="1:5" ht="16.5" thickBot="1">
      <c r="A69" s="237">
        <f ca="1">TODAY()</f>
        <v>43337</v>
      </c>
      <c r="B69" s="558">
        <f>Relax_700!B14</f>
        <v>678828187</v>
      </c>
      <c r="C69" s="559"/>
      <c r="D69" s="560"/>
      <c r="E69" s="236"/>
    </row>
    <row r="70" spans="1:5" ht="15.75" thickBot="1">
      <c r="A70" s="235"/>
      <c r="B70" s="496" t="str">
        <f>Relax_700!B15</f>
        <v>amel.gherroumi@gmail.com</v>
      </c>
      <c r="C70" s="547"/>
      <c r="D70" s="548"/>
      <c r="E70" s="236"/>
    </row>
    <row r="71" spans="1:5" ht="18.75">
      <c r="A71" s="238" t="s">
        <v>223</v>
      </c>
      <c r="B71" s="134"/>
      <c r="C71" s="134"/>
      <c r="D71" s="134"/>
      <c r="E71" s="236"/>
    </row>
    <row r="72" spans="1:5" ht="18.75">
      <c r="A72" s="239" t="str">
        <f ca="1">CONCATENATE("N°- ",YEAR(NOW()),DAY(NOW()),MONTH(NOW()),MINUTE(NOW()),SECOND(NOW()))</f>
        <v>N°- 201825815</v>
      </c>
      <c r="B72" s="134"/>
      <c r="C72" s="134"/>
      <c r="D72" s="134"/>
      <c r="E72" s="236"/>
    </row>
    <row r="73" spans="1:5" ht="15.75">
      <c r="A73" s="240" t="s">
        <v>16</v>
      </c>
      <c r="B73" s="125"/>
      <c r="C73" s="125"/>
      <c r="D73" s="125"/>
      <c r="E73" s="241" t="s">
        <v>17</v>
      </c>
    </row>
    <row r="74" spans="1:5" ht="15.75">
      <c r="A74" s="510" t="s">
        <v>255</v>
      </c>
      <c r="B74" s="511"/>
      <c r="C74" s="511"/>
      <c r="D74" s="512"/>
      <c r="E74" s="242"/>
    </row>
    <row r="75" spans="1:5" ht="15">
      <c r="A75" s="513"/>
      <c r="B75" s="514"/>
      <c r="C75" s="514"/>
      <c r="D75" s="515"/>
      <c r="E75" s="243"/>
    </row>
    <row r="76" spans="1:5" ht="15">
      <c r="A76" s="513"/>
      <c r="B76" s="514"/>
      <c r="C76" s="514"/>
      <c r="D76" s="515"/>
      <c r="E76" s="244"/>
    </row>
    <row r="77" spans="1:5" ht="15">
      <c r="A77" s="516" t="s">
        <v>250</v>
      </c>
      <c r="B77" s="517"/>
      <c r="C77" s="517"/>
      <c r="D77" s="518"/>
      <c r="E77" s="243"/>
    </row>
    <row r="78" spans="1:5">
      <c r="A78" s="198"/>
      <c r="B78" s="199"/>
      <c r="C78" s="199"/>
      <c r="D78" s="200"/>
      <c r="E78" s="246"/>
    </row>
    <row r="79" spans="1:5" ht="15">
      <c r="A79" s="180" t="s">
        <v>256</v>
      </c>
      <c r="B79" s="181"/>
      <c r="C79" s="181"/>
      <c r="D79" s="182"/>
      <c r="E79" s="243"/>
    </row>
    <row r="80" spans="1:5" ht="15">
      <c r="A80" s="180" t="s">
        <v>258</v>
      </c>
      <c r="B80" s="181"/>
      <c r="C80" s="181"/>
      <c r="D80" s="182"/>
      <c r="E80" s="243"/>
    </row>
    <row r="81" spans="1:5" ht="15">
      <c r="A81" s="180" t="s">
        <v>227</v>
      </c>
      <c r="B81" s="181"/>
      <c r="C81" s="181"/>
      <c r="D81" s="182"/>
      <c r="E81" s="248"/>
    </row>
    <row r="82" spans="1:5" ht="15">
      <c r="A82" s="183" t="s">
        <v>228</v>
      </c>
      <c r="B82" s="181"/>
      <c r="C82" s="181"/>
      <c r="D82" s="182"/>
      <c r="E82" s="243"/>
    </row>
    <row r="83" spans="1:5" ht="15">
      <c r="A83" s="180" t="s">
        <v>229</v>
      </c>
      <c r="B83" s="181"/>
      <c r="C83" s="181"/>
      <c r="D83" s="182"/>
      <c r="E83" s="243"/>
    </row>
    <row r="84" spans="1:5" ht="15">
      <c r="A84" s="180" t="s">
        <v>230</v>
      </c>
      <c r="B84" s="181" t="s">
        <v>27</v>
      </c>
      <c r="C84" s="181"/>
      <c r="D84" s="182"/>
      <c r="E84" s="243"/>
    </row>
    <row r="85" spans="1:5" ht="15">
      <c r="A85" s="180" t="s">
        <v>231</v>
      </c>
      <c r="B85" s="181"/>
      <c r="C85" s="181"/>
      <c r="D85" s="182"/>
      <c r="E85" s="243"/>
    </row>
    <row r="86" spans="1:5" ht="15">
      <c r="A86" s="180" t="s">
        <v>232</v>
      </c>
      <c r="B86" s="181"/>
      <c r="C86" s="181"/>
      <c r="D86" s="182"/>
      <c r="E86" s="243"/>
    </row>
    <row r="87" spans="1:5">
      <c r="A87" s="184" t="s">
        <v>233</v>
      </c>
      <c r="B87" s="181"/>
      <c r="C87" s="181"/>
      <c r="D87" s="182"/>
      <c r="E87" s="251"/>
    </row>
    <row r="88" spans="1:5" ht="15">
      <c r="A88" s="184" t="s">
        <v>234</v>
      </c>
      <c r="B88" s="181" t="s">
        <v>235</v>
      </c>
      <c r="C88" s="181"/>
      <c r="D88" s="182"/>
      <c r="E88" s="243"/>
    </row>
    <row r="89" spans="1:5" ht="15">
      <c r="A89" s="184" t="s">
        <v>236</v>
      </c>
      <c r="B89" s="181"/>
      <c r="C89" s="181"/>
      <c r="D89" s="182"/>
      <c r="E89" s="243"/>
    </row>
    <row r="90" spans="1:5" ht="15">
      <c r="A90" s="180" t="s">
        <v>237</v>
      </c>
      <c r="B90" s="181"/>
      <c r="C90" s="181"/>
      <c r="D90" s="182"/>
      <c r="E90" s="243"/>
    </row>
    <row r="91" spans="1:5" ht="15">
      <c r="A91" s="180" t="s">
        <v>238</v>
      </c>
      <c r="B91" s="181"/>
      <c r="C91" s="181"/>
      <c r="D91" s="182"/>
      <c r="E91" s="243"/>
    </row>
    <row r="92" spans="1:5" ht="15">
      <c r="A92" s="180" t="s">
        <v>239</v>
      </c>
      <c r="B92" s="181"/>
      <c r="C92" s="181"/>
      <c r="D92" s="182"/>
      <c r="E92" s="243"/>
    </row>
    <row r="93" spans="1:5" ht="15">
      <c r="A93" s="180" t="s">
        <v>240</v>
      </c>
      <c r="B93" s="181"/>
      <c r="C93" s="181"/>
      <c r="D93" s="182"/>
      <c r="E93" s="243"/>
    </row>
    <row r="94" spans="1:5" ht="15">
      <c r="A94" s="180" t="s">
        <v>241</v>
      </c>
      <c r="B94" s="181"/>
      <c r="C94" s="181"/>
      <c r="D94" s="182"/>
      <c r="E94" s="252"/>
    </row>
    <row r="95" spans="1:5">
      <c r="A95" s="185" t="s">
        <v>242</v>
      </c>
      <c r="B95" s="181"/>
      <c r="C95" s="181"/>
      <c r="D95" s="182"/>
      <c r="E95" s="246"/>
    </row>
    <row r="96" spans="1:5" ht="15">
      <c r="A96" s="185" t="s">
        <v>243</v>
      </c>
      <c r="B96" s="181"/>
      <c r="C96" s="181"/>
      <c r="D96" s="182"/>
      <c r="E96" s="243"/>
    </row>
    <row r="97" spans="1:5" ht="15">
      <c r="A97" s="185" t="s">
        <v>244</v>
      </c>
      <c r="B97" s="181"/>
      <c r="C97" s="181"/>
      <c r="D97" s="182"/>
      <c r="E97" s="252"/>
    </row>
    <row r="98" spans="1:5">
      <c r="A98" s="185" t="s">
        <v>245</v>
      </c>
      <c r="B98" s="181"/>
      <c r="C98" s="181"/>
      <c r="D98" s="182"/>
      <c r="E98" s="246"/>
    </row>
    <row r="99" spans="1:5" ht="15">
      <c r="A99" s="185" t="s">
        <v>246</v>
      </c>
      <c r="B99" s="181"/>
      <c r="C99" s="181"/>
      <c r="D99" s="182"/>
      <c r="E99" s="243"/>
    </row>
    <row r="100" spans="1:5">
      <c r="A100" s="185" t="s">
        <v>247</v>
      </c>
      <c r="B100" s="181"/>
      <c r="C100" s="181"/>
      <c r="D100" s="182"/>
      <c r="E100" s="246"/>
    </row>
    <row r="101" spans="1:5" ht="15">
      <c r="A101" s="185" t="s">
        <v>248</v>
      </c>
      <c r="B101" s="181"/>
      <c r="C101" s="181"/>
      <c r="D101" s="182"/>
      <c r="E101" s="243"/>
    </row>
    <row r="102" spans="1:5" ht="15">
      <c r="A102" s="185" t="s">
        <v>249</v>
      </c>
      <c r="B102" s="181"/>
      <c r="C102" s="181"/>
      <c r="D102" s="182"/>
      <c r="E102" s="252"/>
    </row>
    <row r="103" spans="1:5" ht="15">
      <c r="A103" s="150"/>
      <c r="B103" s="151"/>
      <c r="C103" s="151"/>
      <c r="D103" s="152"/>
      <c r="E103" s="255"/>
    </row>
    <row r="104" spans="1:5" ht="15.75">
      <c r="A104" s="256" t="s">
        <v>100</v>
      </c>
      <c r="B104" s="155" t="s">
        <v>37</v>
      </c>
      <c r="C104" s="156"/>
      <c r="D104" s="157"/>
      <c r="E104" s="257">
        <f>SUM(E77:E103)</f>
        <v>0</v>
      </c>
    </row>
    <row r="105" spans="1:5" ht="15.75">
      <c r="A105" s="258" t="s">
        <v>101</v>
      </c>
      <c r="B105" s="160" t="s">
        <v>38</v>
      </c>
      <c r="C105" s="161"/>
      <c r="D105" s="162"/>
      <c r="E105" s="259">
        <f>E104*0.2</f>
        <v>0</v>
      </c>
    </row>
    <row r="106" spans="1:5" ht="16.5" thickBot="1">
      <c r="A106" s="260" t="s">
        <v>102</v>
      </c>
      <c r="B106" s="261" t="s">
        <v>39</v>
      </c>
      <c r="C106" s="262"/>
      <c r="D106" s="263"/>
      <c r="E106" s="264">
        <f>E104+E105</f>
        <v>0</v>
      </c>
    </row>
  </sheetData>
  <mergeCells count="20">
    <mergeCell ref="A74:D76"/>
    <mergeCell ref="A77:D77"/>
    <mergeCell ref="B66:D66"/>
    <mergeCell ref="B67:D67"/>
    <mergeCell ref="B68:D68"/>
    <mergeCell ref="B69:D69"/>
    <mergeCell ref="B70:D70"/>
    <mergeCell ref="A45:D45"/>
    <mergeCell ref="A20:D20"/>
    <mergeCell ref="B23:D23"/>
    <mergeCell ref="A33:D33"/>
    <mergeCell ref="A35:D35"/>
    <mergeCell ref="A39:D39"/>
    <mergeCell ref="B43:D43"/>
    <mergeCell ref="G17:H19"/>
    <mergeCell ref="B11:D11"/>
    <mergeCell ref="B12:D12"/>
    <mergeCell ref="B13:D13"/>
    <mergeCell ref="B14:D14"/>
    <mergeCell ref="B15:D15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5"/>
  <dimension ref="A2:I106"/>
  <sheetViews>
    <sheetView zoomScale="70" zoomScaleNormal="7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154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155</v>
      </c>
      <c r="B22" s="133"/>
      <c r="C22" s="134"/>
      <c r="D22" s="135"/>
      <c r="E22" s="138">
        <v>10700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10300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156</v>
      </c>
      <c r="B36" s="133"/>
      <c r="C36" s="134"/>
      <c r="D36" s="135"/>
      <c r="E36" s="136">
        <v>1003</v>
      </c>
    </row>
    <row r="37" spans="1:5" ht="15">
      <c r="A37" s="137" t="s">
        <v>144</v>
      </c>
      <c r="B37" s="133"/>
      <c r="C37" s="134"/>
      <c r="D37" s="135"/>
      <c r="E37" s="136">
        <v>85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17478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3495.6000000000004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20973.599999999999</v>
      </c>
    </row>
    <row r="54" spans="1:9" ht="13.5" thickBot="1"/>
    <row r="55" spans="1:9">
      <c r="A55" s="219"/>
      <c r="B55" s="220"/>
      <c r="C55" s="220"/>
      <c r="D55" s="220"/>
      <c r="E55" s="221"/>
      <c r="I55" s="169"/>
    </row>
    <row r="56" spans="1:9">
      <c r="A56" s="222"/>
      <c r="B56" s="133"/>
      <c r="C56" s="133"/>
      <c r="D56" s="133"/>
      <c r="E56" s="223"/>
    </row>
    <row r="57" spans="1:9" ht="45">
      <c r="A57" s="224" t="s">
        <v>10</v>
      </c>
      <c r="B57" s="203"/>
      <c r="C57" s="203"/>
      <c r="D57" s="203"/>
      <c r="E57" s="225"/>
    </row>
    <row r="58" spans="1:9" ht="15.75">
      <c r="A58" s="226" t="s">
        <v>11</v>
      </c>
      <c r="B58" s="206"/>
      <c r="C58" s="206"/>
      <c r="D58" s="206"/>
      <c r="E58" s="227"/>
    </row>
    <row r="59" spans="1:9" ht="15.75">
      <c r="A59" s="228" t="s">
        <v>12</v>
      </c>
      <c r="B59" s="206"/>
      <c r="C59" s="206"/>
      <c r="D59" s="206"/>
      <c r="E59" s="227"/>
    </row>
    <row r="60" spans="1:9" ht="15.75">
      <c r="A60" s="229"/>
      <c r="B60" s="209"/>
      <c r="C60" s="209"/>
      <c r="D60" s="209"/>
      <c r="E60" s="230"/>
    </row>
    <row r="61" spans="1:9" ht="15.75">
      <c r="A61" s="231" t="s">
        <v>13</v>
      </c>
      <c r="B61" s="209"/>
      <c r="C61" s="209"/>
      <c r="D61" s="209"/>
      <c r="E61" s="230"/>
    </row>
    <row r="62" spans="1:9" ht="15.75">
      <c r="A62" s="231" t="s">
        <v>14</v>
      </c>
      <c r="B62" s="211"/>
      <c r="C62" s="211"/>
      <c r="D62" s="211"/>
      <c r="E62" s="232"/>
    </row>
    <row r="63" spans="1:9" ht="15.75">
      <c r="A63" s="233"/>
      <c r="B63" s="213"/>
      <c r="C63" s="213"/>
      <c r="D63" s="213"/>
      <c r="E63" s="234"/>
    </row>
    <row r="64" spans="1:9" ht="15.75">
      <c r="A64" s="233"/>
      <c r="B64" s="213"/>
      <c r="C64" s="213"/>
      <c r="D64" s="213"/>
      <c r="E64" s="234"/>
    </row>
    <row r="65" spans="1:5" ht="15.75" thickBot="1">
      <c r="A65" s="235"/>
      <c r="B65" s="134"/>
      <c r="C65" s="134"/>
      <c r="D65" s="134"/>
      <c r="E65" s="236"/>
    </row>
    <row r="66" spans="1:5" ht="16.5" thickBot="1">
      <c r="A66" s="235"/>
      <c r="B66" s="541" t="str">
        <f>Relax_700!B11</f>
        <v>ABDALLAH</v>
      </c>
      <c r="C66" s="542"/>
      <c r="D66" s="543"/>
      <c r="E66" s="236"/>
    </row>
    <row r="67" spans="1:5" ht="16.5" thickBot="1">
      <c r="A67" s="235"/>
      <c r="B67" s="504" t="str">
        <f>Relax_700!B12</f>
        <v>9 RUE BRUYERES</v>
      </c>
      <c r="C67" s="505"/>
      <c r="D67" s="506"/>
      <c r="E67" s="236"/>
    </row>
    <row r="68" spans="1:5" ht="16.5" thickBot="1">
      <c r="A68" s="235" t="s">
        <v>15</v>
      </c>
      <c r="B68" s="504" t="str">
        <f>Relax_700!B13</f>
        <v>34000</v>
      </c>
      <c r="C68" s="505"/>
      <c r="D68" s="506"/>
      <c r="E68" s="236"/>
    </row>
    <row r="69" spans="1:5" ht="16.5" thickBot="1">
      <c r="A69" s="237">
        <f ca="1">TODAY()</f>
        <v>43337</v>
      </c>
      <c r="B69" s="558">
        <f>Relax_700!B14</f>
        <v>678828187</v>
      </c>
      <c r="C69" s="559"/>
      <c r="D69" s="560"/>
      <c r="E69" s="236"/>
    </row>
    <row r="70" spans="1:5" ht="15.75" thickBot="1">
      <c r="A70" s="235"/>
      <c r="B70" s="496" t="str">
        <f>Relax_700!B15</f>
        <v>amel.gherroumi@gmail.com</v>
      </c>
      <c r="C70" s="547"/>
      <c r="D70" s="548"/>
      <c r="E70" s="236"/>
    </row>
    <row r="71" spans="1:5" ht="18.75">
      <c r="A71" s="238" t="s">
        <v>223</v>
      </c>
      <c r="B71" s="134"/>
      <c r="C71" s="134"/>
      <c r="D71" s="134"/>
      <c r="E71" s="236"/>
    </row>
    <row r="72" spans="1:5" ht="18.75">
      <c r="A72" s="239" t="str">
        <f ca="1">CONCATENATE("N°- ",YEAR(NOW()),DAY(NOW()),MONTH(NOW()),MINUTE(NOW()),SECOND(NOW()))</f>
        <v>N°- 201825815</v>
      </c>
      <c r="B72" s="134"/>
      <c r="C72" s="134"/>
      <c r="D72" s="134"/>
      <c r="E72" s="236"/>
    </row>
    <row r="73" spans="1:5" ht="15.75">
      <c r="A73" s="240" t="s">
        <v>16</v>
      </c>
      <c r="B73" s="125"/>
      <c r="C73" s="125"/>
      <c r="D73" s="125"/>
      <c r="E73" s="241" t="s">
        <v>17</v>
      </c>
    </row>
    <row r="74" spans="1:5" ht="15.75">
      <c r="A74" s="510" t="s">
        <v>255</v>
      </c>
      <c r="B74" s="511"/>
      <c r="C74" s="511"/>
      <c r="D74" s="512"/>
      <c r="E74" s="242"/>
    </row>
    <row r="75" spans="1:5" ht="15">
      <c r="A75" s="513"/>
      <c r="B75" s="514"/>
      <c r="C75" s="514"/>
      <c r="D75" s="515"/>
      <c r="E75" s="243"/>
    </row>
    <row r="76" spans="1:5" ht="15">
      <c r="A76" s="513"/>
      <c r="B76" s="514"/>
      <c r="C76" s="514"/>
      <c r="D76" s="515"/>
      <c r="E76" s="244"/>
    </row>
    <row r="77" spans="1:5" ht="15">
      <c r="A77" s="516" t="s">
        <v>250</v>
      </c>
      <c r="B77" s="517"/>
      <c r="C77" s="517"/>
      <c r="D77" s="518"/>
      <c r="E77" s="243"/>
    </row>
    <row r="78" spans="1:5">
      <c r="A78" s="198"/>
      <c r="B78" s="199"/>
      <c r="C78" s="199"/>
      <c r="D78" s="200"/>
      <c r="E78" s="246"/>
    </row>
    <row r="79" spans="1:5" ht="15">
      <c r="A79" s="180" t="s">
        <v>256</v>
      </c>
      <c r="B79" s="181"/>
      <c r="C79" s="181"/>
      <c r="D79" s="182"/>
      <c r="E79" s="243"/>
    </row>
    <row r="80" spans="1:5" ht="15">
      <c r="A80" s="180" t="s">
        <v>258</v>
      </c>
      <c r="B80" s="181"/>
      <c r="C80" s="181"/>
      <c r="D80" s="182"/>
      <c r="E80" s="243"/>
    </row>
    <row r="81" spans="1:5" ht="15">
      <c r="A81" s="180" t="s">
        <v>227</v>
      </c>
      <c r="B81" s="181"/>
      <c r="C81" s="181"/>
      <c r="D81" s="182"/>
      <c r="E81" s="248"/>
    </row>
    <row r="82" spans="1:5" ht="15">
      <c r="A82" s="183" t="s">
        <v>228</v>
      </c>
      <c r="B82" s="181"/>
      <c r="C82" s="181"/>
      <c r="D82" s="182"/>
      <c r="E82" s="243"/>
    </row>
    <row r="83" spans="1:5" ht="15">
      <c r="A83" s="180" t="s">
        <v>229</v>
      </c>
      <c r="B83" s="181"/>
      <c r="C83" s="181"/>
      <c r="D83" s="182"/>
      <c r="E83" s="243"/>
    </row>
    <row r="84" spans="1:5" ht="15">
      <c r="A84" s="180" t="s">
        <v>230</v>
      </c>
      <c r="B84" s="181" t="s">
        <v>27</v>
      </c>
      <c r="C84" s="181"/>
      <c r="D84" s="182"/>
      <c r="E84" s="243"/>
    </row>
    <row r="85" spans="1:5" ht="15">
      <c r="A85" s="180" t="s">
        <v>231</v>
      </c>
      <c r="B85" s="181"/>
      <c r="C85" s="181"/>
      <c r="D85" s="182"/>
      <c r="E85" s="243"/>
    </row>
    <row r="86" spans="1:5" ht="15">
      <c r="A86" s="180" t="s">
        <v>232</v>
      </c>
      <c r="B86" s="181"/>
      <c r="C86" s="181"/>
      <c r="D86" s="182"/>
      <c r="E86" s="243"/>
    </row>
    <row r="87" spans="1:5">
      <c r="A87" s="184" t="s">
        <v>233</v>
      </c>
      <c r="B87" s="181"/>
      <c r="C87" s="181"/>
      <c r="D87" s="182"/>
      <c r="E87" s="251"/>
    </row>
    <row r="88" spans="1:5" ht="15">
      <c r="A88" s="184" t="s">
        <v>234</v>
      </c>
      <c r="B88" s="181" t="s">
        <v>235</v>
      </c>
      <c r="C88" s="181"/>
      <c r="D88" s="182"/>
      <c r="E88" s="243"/>
    </row>
    <row r="89" spans="1:5" ht="15">
      <c r="A89" s="184" t="s">
        <v>236</v>
      </c>
      <c r="B89" s="181"/>
      <c r="C89" s="181"/>
      <c r="D89" s="182"/>
      <c r="E89" s="243"/>
    </row>
    <row r="90" spans="1:5" ht="15">
      <c r="A90" s="180" t="s">
        <v>237</v>
      </c>
      <c r="B90" s="181"/>
      <c r="C90" s="181"/>
      <c r="D90" s="182"/>
      <c r="E90" s="243"/>
    </row>
    <row r="91" spans="1:5" ht="15">
      <c r="A91" s="180" t="s">
        <v>238</v>
      </c>
      <c r="B91" s="181"/>
      <c r="C91" s="181"/>
      <c r="D91" s="182"/>
      <c r="E91" s="243"/>
    </row>
    <row r="92" spans="1:5" ht="15">
      <c r="A92" s="180" t="s">
        <v>239</v>
      </c>
      <c r="B92" s="181"/>
      <c r="C92" s="181"/>
      <c r="D92" s="182"/>
      <c r="E92" s="243"/>
    </row>
    <row r="93" spans="1:5" ht="15">
      <c r="A93" s="180" t="s">
        <v>240</v>
      </c>
      <c r="B93" s="181"/>
      <c r="C93" s="181"/>
      <c r="D93" s="182"/>
      <c r="E93" s="243"/>
    </row>
    <row r="94" spans="1:5" ht="15">
      <c r="A94" s="180" t="s">
        <v>241</v>
      </c>
      <c r="B94" s="181"/>
      <c r="C94" s="181"/>
      <c r="D94" s="182"/>
      <c r="E94" s="252"/>
    </row>
    <row r="95" spans="1:5">
      <c r="A95" s="185" t="s">
        <v>242</v>
      </c>
      <c r="B95" s="181"/>
      <c r="C95" s="181"/>
      <c r="D95" s="182"/>
      <c r="E95" s="246"/>
    </row>
    <row r="96" spans="1:5" ht="15">
      <c r="A96" s="185" t="s">
        <v>243</v>
      </c>
      <c r="B96" s="181"/>
      <c r="C96" s="181"/>
      <c r="D96" s="182"/>
      <c r="E96" s="243"/>
    </row>
    <row r="97" spans="1:5" ht="15">
      <c r="A97" s="185" t="s">
        <v>244</v>
      </c>
      <c r="B97" s="181"/>
      <c r="C97" s="181"/>
      <c r="D97" s="182"/>
      <c r="E97" s="252"/>
    </row>
    <row r="98" spans="1:5">
      <c r="A98" s="185" t="s">
        <v>245</v>
      </c>
      <c r="B98" s="181"/>
      <c r="C98" s="181"/>
      <c r="D98" s="182"/>
      <c r="E98" s="246"/>
    </row>
    <row r="99" spans="1:5" ht="15">
      <c r="A99" s="185" t="s">
        <v>246</v>
      </c>
      <c r="B99" s="181"/>
      <c r="C99" s="181"/>
      <c r="D99" s="182"/>
      <c r="E99" s="243"/>
    </row>
    <row r="100" spans="1:5">
      <c r="A100" s="185" t="s">
        <v>247</v>
      </c>
      <c r="B100" s="181"/>
      <c r="C100" s="181"/>
      <c r="D100" s="182"/>
      <c r="E100" s="246"/>
    </row>
    <row r="101" spans="1:5" ht="15">
      <c r="A101" s="185" t="s">
        <v>248</v>
      </c>
      <c r="B101" s="181"/>
      <c r="C101" s="181"/>
      <c r="D101" s="182"/>
      <c r="E101" s="243"/>
    </row>
    <row r="102" spans="1:5" ht="15">
      <c r="A102" s="185" t="s">
        <v>249</v>
      </c>
      <c r="B102" s="181"/>
      <c r="C102" s="181"/>
      <c r="D102" s="182"/>
      <c r="E102" s="252"/>
    </row>
    <row r="103" spans="1:5" ht="15">
      <c r="A103" s="150"/>
      <c r="B103" s="151"/>
      <c r="C103" s="151"/>
      <c r="D103" s="152"/>
      <c r="E103" s="255"/>
    </row>
    <row r="104" spans="1:5" ht="15.75">
      <c r="A104" s="256" t="s">
        <v>100</v>
      </c>
      <c r="B104" s="155" t="s">
        <v>37</v>
      </c>
      <c r="C104" s="156"/>
      <c r="D104" s="157"/>
      <c r="E104" s="257">
        <f>SUM(E77:E103)</f>
        <v>0</v>
      </c>
    </row>
    <row r="105" spans="1:5" ht="15.75">
      <c r="A105" s="258" t="s">
        <v>101</v>
      </c>
      <c r="B105" s="160" t="s">
        <v>38</v>
      </c>
      <c r="C105" s="161"/>
      <c r="D105" s="162"/>
      <c r="E105" s="259">
        <f>E104*0.2</f>
        <v>0</v>
      </c>
    </row>
    <row r="106" spans="1:5" ht="16.5" thickBot="1">
      <c r="A106" s="260" t="s">
        <v>102</v>
      </c>
      <c r="B106" s="261" t="s">
        <v>39</v>
      </c>
      <c r="C106" s="262"/>
      <c r="D106" s="263"/>
      <c r="E106" s="264">
        <f>E104+E105</f>
        <v>0</v>
      </c>
    </row>
  </sheetData>
  <mergeCells count="20">
    <mergeCell ref="A74:D76"/>
    <mergeCell ref="A77:D77"/>
    <mergeCell ref="B66:D66"/>
    <mergeCell ref="B67:D67"/>
    <mergeCell ref="B68:D68"/>
    <mergeCell ref="B69:D69"/>
    <mergeCell ref="B70:D70"/>
    <mergeCell ref="A45:D45"/>
    <mergeCell ref="A20:D20"/>
    <mergeCell ref="B23:D23"/>
    <mergeCell ref="A33:D33"/>
    <mergeCell ref="A35:D35"/>
    <mergeCell ref="A39:D39"/>
    <mergeCell ref="B43:D43"/>
    <mergeCell ref="G17:H19"/>
    <mergeCell ref="B11:D11"/>
    <mergeCell ref="B12:D12"/>
    <mergeCell ref="B13:D13"/>
    <mergeCell ref="B14:D14"/>
    <mergeCell ref="B15:D15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6"/>
  <dimension ref="A2:I55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166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167</v>
      </c>
      <c r="B22" s="133"/>
      <c r="C22" s="134"/>
      <c r="D22" s="135"/>
      <c r="E22" s="138">
        <v>10100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9700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1900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750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146</v>
      </c>
      <c r="B36" s="133"/>
      <c r="C36" s="134"/>
      <c r="D36" s="135"/>
      <c r="E36" s="136">
        <v>986</v>
      </c>
    </row>
    <row r="37" spans="1:5" ht="15">
      <c r="A37" s="137" t="s">
        <v>144</v>
      </c>
      <c r="B37" s="133"/>
      <c r="C37" s="134"/>
      <c r="D37" s="135"/>
      <c r="E37" s="136">
        <v>85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16611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3322.2000000000003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19933.2</v>
      </c>
    </row>
    <row r="55" spans="1:9">
      <c r="I55" s="169"/>
    </row>
  </sheetData>
  <mergeCells count="13">
    <mergeCell ref="A45:D45"/>
    <mergeCell ref="A20:D20"/>
    <mergeCell ref="B23:D23"/>
    <mergeCell ref="A33:D33"/>
    <mergeCell ref="A35:D35"/>
    <mergeCell ref="A39:D39"/>
    <mergeCell ref="B43:D43"/>
    <mergeCell ref="G17:H19"/>
    <mergeCell ref="B11:D11"/>
    <mergeCell ref="B12:D12"/>
    <mergeCell ref="B13:D13"/>
    <mergeCell ref="B14:D14"/>
    <mergeCell ref="B15:D15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7"/>
  <dimension ref="A2:I55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168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169</v>
      </c>
      <c r="B22" s="133"/>
      <c r="C22" s="134"/>
      <c r="D22" s="135"/>
      <c r="E22" s="138">
        <v>9100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8700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1900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750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170</v>
      </c>
      <c r="B36" s="133"/>
      <c r="C36" s="134"/>
      <c r="D36" s="135"/>
      <c r="E36" s="136">
        <v>901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15506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3101.2000000000003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18607.2</v>
      </c>
    </row>
    <row r="55" spans="1:9">
      <c r="I55" s="169"/>
    </row>
  </sheetData>
  <mergeCells count="13">
    <mergeCell ref="G17:H19"/>
    <mergeCell ref="B11:D11"/>
    <mergeCell ref="B12:D12"/>
    <mergeCell ref="B13:D13"/>
    <mergeCell ref="B14:D14"/>
    <mergeCell ref="B15:D15"/>
    <mergeCell ref="A45:D45"/>
    <mergeCell ref="A20:D20"/>
    <mergeCell ref="B23:D23"/>
    <mergeCell ref="A33:D33"/>
    <mergeCell ref="A35:D35"/>
    <mergeCell ref="A39:D39"/>
    <mergeCell ref="B43:D43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8"/>
  <dimension ref="A2:I55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171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172</v>
      </c>
      <c r="B22" s="133"/>
      <c r="C22" s="134"/>
      <c r="D22" s="135"/>
      <c r="E22" s="138">
        <v>10700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10300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750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173</v>
      </c>
      <c r="B36" s="133"/>
      <c r="C36" s="134"/>
      <c r="D36" s="135"/>
      <c r="E36" s="136">
        <v>1071</v>
      </c>
    </row>
    <row r="37" spans="1:5" ht="15">
      <c r="A37" s="137" t="s">
        <v>144</v>
      </c>
      <c r="B37" s="133"/>
      <c r="C37" s="134"/>
      <c r="D37" s="135"/>
      <c r="E37" s="136">
        <v>85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17446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3489.2000000000003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20935.2</v>
      </c>
    </row>
    <row r="55" spans="1:9">
      <c r="I55" s="169"/>
    </row>
  </sheetData>
  <mergeCells count="13">
    <mergeCell ref="G17:H19"/>
    <mergeCell ref="B11:D11"/>
    <mergeCell ref="B12:D12"/>
    <mergeCell ref="B13:D13"/>
    <mergeCell ref="B14:D14"/>
    <mergeCell ref="B15:D15"/>
    <mergeCell ref="A45:D45"/>
    <mergeCell ref="A20:D20"/>
    <mergeCell ref="B23:D23"/>
    <mergeCell ref="A33:D33"/>
    <mergeCell ref="A35:D35"/>
    <mergeCell ref="A39:D39"/>
    <mergeCell ref="B43:D43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9"/>
  <dimension ref="A2:I55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174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175</v>
      </c>
      <c r="B22" s="133"/>
      <c r="C22" s="134"/>
      <c r="D22" s="135"/>
      <c r="E22" s="138">
        <v>9700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9300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1900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750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146</v>
      </c>
      <c r="B36" s="133"/>
      <c r="C36" s="134"/>
      <c r="D36" s="135"/>
      <c r="E36" s="136">
        <v>986</v>
      </c>
    </row>
    <row r="37" spans="1:5" ht="15">
      <c r="A37" s="137" t="s">
        <v>144</v>
      </c>
      <c r="B37" s="133"/>
      <c r="C37" s="134"/>
      <c r="D37" s="135"/>
      <c r="E37" s="136">
        <v>85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16211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3242.2000000000003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19453.2</v>
      </c>
    </row>
    <row r="55" spans="1:9">
      <c r="I55" s="169"/>
    </row>
  </sheetData>
  <mergeCells count="13">
    <mergeCell ref="G17:H19"/>
    <mergeCell ref="B11:D11"/>
    <mergeCell ref="B12:D12"/>
    <mergeCell ref="B13:D13"/>
    <mergeCell ref="B14:D14"/>
    <mergeCell ref="B15:D15"/>
    <mergeCell ref="A45:D45"/>
    <mergeCell ref="A20:D20"/>
    <mergeCell ref="B23:D23"/>
    <mergeCell ref="A33:D33"/>
    <mergeCell ref="A35:D35"/>
    <mergeCell ref="A39:D39"/>
    <mergeCell ref="B43:D43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0"/>
  <dimension ref="A2:I55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176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177</v>
      </c>
      <c r="B22" s="133"/>
      <c r="C22" s="134"/>
      <c r="D22" s="135"/>
      <c r="E22" s="138">
        <v>11700</v>
      </c>
    </row>
    <row r="23" spans="1:8" ht="15">
      <c r="A23" s="137"/>
      <c r="B23" s="502" t="s">
        <v>85</v>
      </c>
      <c r="C23" s="502"/>
      <c r="D23" s="503"/>
      <c r="E23" s="136">
        <f>E22-400</f>
        <v>11300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750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178</v>
      </c>
      <c r="B36" s="133"/>
      <c r="C36" s="134"/>
      <c r="D36" s="135"/>
      <c r="E36" s="136">
        <v>1156</v>
      </c>
    </row>
    <row r="37" spans="1:5" ht="15">
      <c r="A37" s="137" t="s">
        <v>144</v>
      </c>
      <c r="B37" s="133"/>
      <c r="C37" s="134"/>
      <c r="D37" s="135"/>
      <c r="E37" s="136">
        <v>85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18531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3706.2000000000003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22237.200000000001</v>
      </c>
    </row>
    <row r="55" spans="1:9">
      <c r="I55" s="169"/>
    </row>
  </sheetData>
  <mergeCells count="13">
    <mergeCell ref="G17:H19"/>
    <mergeCell ref="B11:D11"/>
    <mergeCell ref="B12:D12"/>
    <mergeCell ref="B13:D13"/>
    <mergeCell ref="B14:D14"/>
    <mergeCell ref="B15:D15"/>
    <mergeCell ref="A45:D45"/>
    <mergeCell ref="A20:D20"/>
    <mergeCell ref="B23:D23"/>
    <mergeCell ref="A33:D33"/>
    <mergeCell ref="A35:D35"/>
    <mergeCell ref="A39:D39"/>
    <mergeCell ref="B43:D43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3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1"/>
  <dimension ref="A2:I55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179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180</v>
      </c>
      <c r="B22" s="133"/>
      <c r="C22" s="134"/>
      <c r="D22" s="135"/>
      <c r="E22" s="138">
        <v>10500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10100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1950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750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173</v>
      </c>
      <c r="B36" s="133"/>
      <c r="C36" s="134"/>
      <c r="D36" s="135"/>
      <c r="E36" s="136">
        <v>1071</v>
      </c>
    </row>
    <row r="37" spans="1:5" ht="15">
      <c r="A37" s="137" t="s">
        <v>144</v>
      </c>
      <c r="B37" s="133"/>
      <c r="C37" s="134"/>
      <c r="D37" s="135"/>
      <c r="E37" s="136">
        <v>85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17146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3429.2000000000003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20575.2</v>
      </c>
    </row>
    <row r="55" spans="1:9">
      <c r="I55" s="169"/>
    </row>
  </sheetData>
  <mergeCells count="13">
    <mergeCell ref="G17:H19"/>
    <mergeCell ref="B11:D11"/>
    <mergeCell ref="B12:D12"/>
    <mergeCell ref="B13:D13"/>
    <mergeCell ref="B14:D14"/>
    <mergeCell ref="B15:D15"/>
    <mergeCell ref="A45:D45"/>
    <mergeCell ref="A20:D20"/>
    <mergeCell ref="B23:D23"/>
    <mergeCell ref="A33:D33"/>
    <mergeCell ref="A35:D35"/>
    <mergeCell ref="A39:D39"/>
    <mergeCell ref="B43:D43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2"/>
  <dimension ref="A2:I55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181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182</v>
      </c>
      <c r="B22" s="133"/>
      <c r="C22" s="134"/>
      <c r="D22" s="135"/>
      <c r="E22" s="138">
        <v>11000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10600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750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145</v>
      </c>
      <c r="B36" s="133"/>
      <c r="C36" s="134"/>
      <c r="D36" s="135"/>
      <c r="E36" s="136">
        <v>1037</v>
      </c>
    </row>
    <row r="37" spans="1:5" ht="15">
      <c r="A37" s="137" t="s">
        <v>144</v>
      </c>
      <c r="B37" s="133"/>
      <c r="C37" s="134"/>
      <c r="D37" s="135"/>
      <c r="E37" s="136">
        <v>85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17712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3542.4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21254.400000000001</v>
      </c>
    </row>
    <row r="55" spans="1:9">
      <c r="I55" s="169"/>
    </row>
  </sheetData>
  <mergeCells count="13">
    <mergeCell ref="G17:H19"/>
    <mergeCell ref="B11:D11"/>
    <mergeCell ref="B12:D12"/>
    <mergeCell ref="B13:D13"/>
    <mergeCell ref="B14:D14"/>
    <mergeCell ref="B15:D15"/>
    <mergeCell ref="A45:D45"/>
    <mergeCell ref="A20:D20"/>
    <mergeCell ref="B23:D23"/>
    <mergeCell ref="A33:D33"/>
    <mergeCell ref="A35:D35"/>
    <mergeCell ref="A39:D39"/>
    <mergeCell ref="B43:D43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3"/>
  <dimension ref="A2:I55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183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184</v>
      </c>
      <c r="B22" s="133"/>
      <c r="C22" s="134"/>
      <c r="D22" s="135"/>
      <c r="E22" s="138">
        <v>12600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12200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750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178</v>
      </c>
      <c r="B36" s="133"/>
      <c r="C36" s="134"/>
      <c r="D36" s="135"/>
      <c r="E36" s="136">
        <v>1156</v>
      </c>
    </row>
    <row r="37" spans="1:5" ht="15">
      <c r="A37" s="137" t="s">
        <v>144</v>
      </c>
      <c r="B37" s="133"/>
      <c r="C37" s="134"/>
      <c r="D37" s="135"/>
      <c r="E37" s="136">
        <v>85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19431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3886.2000000000003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23317.200000000001</v>
      </c>
    </row>
    <row r="55" spans="1:9">
      <c r="I55" s="169"/>
    </row>
  </sheetData>
  <mergeCells count="13">
    <mergeCell ref="G17:H19"/>
    <mergeCell ref="B11:D11"/>
    <mergeCell ref="B12:D12"/>
    <mergeCell ref="B13:D13"/>
    <mergeCell ref="B14:D14"/>
    <mergeCell ref="B15:D15"/>
    <mergeCell ref="A45:D45"/>
    <mergeCell ref="A20:D20"/>
    <mergeCell ref="B23:D23"/>
    <mergeCell ref="A33:D33"/>
    <mergeCell ref="A35:D35"/>
    <mergeCell ref="A39:D39"/>
    <mergeCell ref="B43:D43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4"/>
  <dimension ref="A2:I55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200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201</v>
      </c>
      <c r="B22" s="133"/>
      <c r="C22" s="134"/>
      <c r="D22" s="135"/>
      <c r="E22" s="138">
        <v>8900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8500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1900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750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202</v>
      </c>
      <c r="B36" s="133"/>
      <c r="C36" s="134"/>
      <c r="D36" s="135"/>
      <c r="E36" s="136">
        <v>833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15238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3047.6000000000004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18285.599999999999</v>
      </c>
    </row>
    <row r="55" spans="1:9">
      <c r="I55" s="169"/>
    </row>
  </sheetData>
  <mergeCells count="13">
    <mergeCell ref="G17:H19"/>
    <mergeCell ref="B11:D11"/>
    <mergeCell ref="B12:D12"/>
    <mergeCell ref="B13:D13"/>
    <mergeCell ref="B14:D14"/>
    <mergeCell ref="B15:D15"/>
    <mergeCell ref="A45:D45"/>
    <mergeCell ref="A20:D20"/>
    <mergeCell ref="B23:D23"/>
    <mergeCell ref="A33:D33"/>
    <mergeCell ref="A35:D35"/>
    <mergeCell ref="A39:D39"/>
    <mergeCell ref="B43:D43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5"/>
  <dimension ref="A2:I55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203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204</v>
      </c>
      <c r="B22" s="133"/>
      <c r="C22" s="134"/>
      <c r="D22" s="135"/>
      <c r="E22" s="138">
        <v>9100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8700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1900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750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202</v>
      </c>
      <c r="B36" s="133"/>
      <c r="C36" s="134"/>
      <c r="D36" s="135"/>
      <c r="E36" s="136">
        <v>833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15438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3087.6000000000004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18525.599999999999</v>
      </c>
    </row>
    <row r="55" spans="1:9">
      <c r="I55" s="169"/>
    </row>
  </sheetData>
  <mergeCells count="13">
    <mergeCell ref="G17:H19"/>
    <mergeCell ref="B11:D11"/>
    <mergeCell ref="B12:D12"/>
    <mergeCell ref="B13:D13"/>
    <mergeCell ref="B14:D14"/>
    <mergeCell ref="B15:D15"/>
    <mergeCell ref="A45:D45"/>
    <mergeCell ref="A20:D20"/>
    <mergeCell ref="B23:D23"/>
    <mergeCell ref="A33:D33"/>
    <mergeCell ref="A35:D35"/>
    <mergeCell ref="A39:D39"/>
    <mergeCell ref="B43:D43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6"/>
  <dimension ref="A2:I55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205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206</v>
      </c>
      <c r="B22" s="133"/>
      <c r="C22" s="134"/>
      <c r="D22" s="135"/>
      <c r="E22" s="138">
        <v>9700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9300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1900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750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157</v>
      </c>
      <c r="B36" s="133"/>
      <c r="C36" s="134"/>
      <c r="D36" s="135"/>
      <c r="E36" s="136">
        <v>884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16089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3217.8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19306.8</v>
      </c>
    </row>
    <row r="55" spans="1:9">
      <c r="I55" s="169"/>
    </row>
  </sheetData>
  <mergeCells count="13">
    <mergeCell ref="G17:H19"/>
    <mergeCell ref="B11:D11"/>
    <mergeCell ref="B12:D12"/>
    <mergeCell ref="B13:D13"/>
    <mergeCell ref="B14:D14"/>
    <mergeCell ref="B15:D15"/>
    <mergeCell ref="A45:D45"/>
    <mergeCell ref="A20:D20"/>
    <mergeCell ref="B23:D23"/>
    <mergeCell ref="A33:D33"/>
    <mergeCell ref="A35:D35"/>
    <mergeCell ref="A39:D39"/>
    <mergeCell ref="B43:D43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7"/>
  <dimension ref="A2:I55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207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208</v>
      </c>
      <c r="B22" s="133"/>
      <c r="C22" s="134"/>
      <c r="D22" s="135"/>
      <c r="E22" s="138">
        <v>10300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9900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750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209</v>
      </c>
      <c r="B36" s="133"/>
      <c r="C36" s="134"/>
      <c r="D36" s="135"/>
      <c r="E36" s="136">
        <v>1020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16975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3395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20370</v>
      </c>
    </row>
    <row r="55" spans="1:9">
      <c r="I55" s="169"/>
    </row>
  </sheetData>
  <mergeCells count="13">
    <mergeCell ref="G17:H19"/>
    <mergeCell ref="B11:D11"/>
    <mergeCell ref="B12:D12"/>
    <mergeCell ref="B13:D13"/>
    <mergeCell ref="B14:D14"/>
    <mergeCell ref="B15:D15"/>
    <mergeCell ref="A45:D45"/>
    <mergeCell ref="A20:D20"/>
    <mergeCell ref="B23:D23"/>
    <mergeCell ref="A33:D33"/>
    <mergeCell ref="A35:D35"/>
    <mergeCell ref="A39:D39"/>
    <mergeCell ref="B43:D43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8"/>
  <dimension ref="A2:I55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210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211</v>
      </c>
      <c r="B22" s="133"/>
      <c r="C22" s="134"/>
      <c r="D22" s="135"/>
      <c r="E22" s="138">
        <v>10800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10400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750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212</v>
      </c>
      <c r="B36" s="133"/>
      <c r="C36" s="134"/>
      <c r="D36" s="135"/>
      <c r="E36" s="136">
        <v>1088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17543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3508.6000000000004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21051.599999999999</v>
      </c>
    </row>
    <row r="55" spans="1:9">
      <c r="I55" s="169"/>
    </row>
  </sheetData>
  <mergeCells count="13">
    <mergeCell ref="G17:H19"/>
    <mergeCell ref="B11:D11"/>
    <mergeCell ref="B12:D12"/>
    <mergeCell ref="B13:D13"/>
    <mergeCell ref="B14:D14"/>
    <mergeCell ref="B15:D15"/>
    <mergeCell ref="A45:D45"/>
    <mergeCell ref="A20:D20"/>
    <mergeCell ref="B23:D23"/>
    <mergeCell ref="A33:D33"/>
    <mergeCell ref="A35:D35"/>
    <mergeCell ref="A39:D39"/>
    <mergeCell ref="B43:D43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9"/>
  <dimension ref="A2:I55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214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215</v>
      </c>
      <c r="B22" s="133"/>
      <c r="C22" s="134"/>
      <c r="D22" s="135"/>
      <c r="E22" s="138">
        <v>9700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9300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750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212</v>
      </c>
      <c r="B36" s="133"/>
      <c r="C36" s="134"/>
      <c r="D36" s="135"/>
      <c r="E36" s="136">
        <v>1088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16443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3288.6000000000004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19731.599999999999</v>
      </c>
    </row>
    <row r="55" spans="1:9">
      <c r="I55" s="169"/>
    </row>
  </sheetData>
  <mergeCells count="13">
    <mergeCell ref="A45:D45"/>
    <mergeCell ref="A20:D20"/>
    <mergeCell ref="B23:D23"/>
    <mergeCell ref="A33:D33"/>
    <mergeCell ref="A35:D35"/>
    <mergeCell ref="A39:D39"/>
    <mergeCell ref="B43:D43"/>
    <mergeCell ref="G17:H19"/>
    <mergeCell ref="B11:D11"/>
    <mergeCell ref="B12:D12"/>
    <mergeCell ref="B13:D13"/>
    <mergeCell ref="B14:D14"/>
    <mergeCell ref="B15:D15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0"/>
  <dimension ref="A2:I55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216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217</v>
      </c>
      <c r="B22" s="133"/>
      <c r="C22" s="134"/>
      <c r="D22" s="135"/>
      <c r="E22" s="138">
        <v>9100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8700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1950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750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157</v>
      </c>
      <c r="B36" s="133"/>
      <c r="C36" s="134"/>
      <c r="D36" s="135"/>
      <c r="E36" s="136">
        <v>884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15539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3107.8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18646.8</v>
      </c>
    </row>
    <row r="55" spans="1:9">
      <c r="I55" s="169"/>
    </row>
  </sheetData>
  <mergeCells count="13">
    <mergeCell ref="A45:D45"/>
    <mergeCell ref="A20:D20"/>
    <mergeCell ref="B23:D23"/>
    <mergeCell ref="A33:D33"/>
    <mergeCell ref="A35:D35"/>
    <mergeCell ref="A39:D39"/>
    <mergeCell ref="B43:D43"/>
    <mergeCell ref="G17:H19"/>
    <mergeCell ref="B11:D11"/>
    <mergeCell ref="B12:D12"/>
    <mergeCell ref="B13:D13"/>
    <mergeCell ref="B14:D14"/>
    <mergeCell ref="B15:D15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1"/>
  <dimension ref="A2:I55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218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219</v>
      </c>
      <c r="B22" s="133"/>
      <c r="C22" s="134"/>
      <c r="D22" s="135"/>
      <c r="E22" s="138">
        <v>9700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9300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1950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750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220</v>
      </c>
      <c r="B36" s="133"/>
      <c r="C36" s="134"/>
      <c r="D36" s="135"/>
      <c r="E36" s="136">
        <v>952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16207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3241.4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19448.400000000001</v>
      </c>
    </row>
    <row r="55" spans="1:9">
      <c r="I55" s="169"/>
    </row>
  </sheetData>
  <mergeCells count="13">
    <mergeCell ref="A45:D45"/>
    <mergeCell ref="A20:D20"/>
    <mergeCell ref="B23:D23"/>
    <mergeCell ref="A33:D33"/>
    <mergeCell ref="A35:D35"/>
    <mergeCell ref="A39:D39"/>
    <mergeCell ref="B43:D43"/>
    <mergeCell ref="G17:H19"/>
    <mergeCell ref="B11:D11"/>
    <mergeCell ref="B12:D12"/>
    <mergeCell ref="B13:D13"/>
    <mergeCell ref="B14:D14"/>
    <mergeCell ref="B15:D15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177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2"/>
  <dimension ref="A2:I55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221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222</v>
      </c>
      <c r="B22" s="133"/>
      <c r="C22" s="134"/>
      <c r="D22" s="135"/>
      <c r="E22" s="138">
        <v>9700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9300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220</v>
      </c>
      <c r="B36" s="133"/>
      <c r="C36" s="134"/>
      <c r="D36" s="135"/>
      <c r="E36" s="136">
        <v>952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 ht="18.75">
      <c r="A45" s="493"/>
      <c r="B45" s="494"/>
      <c r="C45" s="494"/>
      <c r="D45" s="495"/>
      <c r="E45" s="136"/>
    </row>
    <row r="46" spans="1:5">
      <c r="A46" s="132"/>
      <c r="B46" s="133"/>
      <c r="C46" s="133"/>
      <c r="D46" s="148"/>
      <c r="E46" s="139"/>
    </row>
    <row r="47" spans="1:5" ht="15">
      <c r="A47" s="149" t="s">
        <v>97</v>
      </c>
      <c r="B47" s="133"/>
      <c r="C47" s="134"/>
      <c r="D47" s="135"/>
      <c r="E47" s="136"/>
    </row>
    <row r="48" spans="1:5" ht="15">
      <c r="A48" s="149" t="s">
        <v>98</v>
      </c>
      <c r="B48" s="133"/>
      <c r="C48" s="134"/>
      <c r="D48" s="135"/>
      <c r="E48" s="147"/>
    </row>
    <row r="49" spans="1:9" ht="15">
      <c r="A49" s="150" t="s">
        <v>99</v>
      </c>
      <c r="B49" s="151"/>
      <c r="C49" s="151"/>
      <c r="D49" s="152"/>
      <c r="E49" s="153"/>
    </row>
    <row r="50" spans="1:9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16407</v>
      </c>
    </row>
    <row r="51" spans="1:9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3281.4</v>
      </c>
    </row>
    <row r="52" spans="1:9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19688.400000000001</v>
      </c>
    </row>
    <row r="55" spans="1:9">
      <c r="I55" s="169"/>
    </row>
  </sheetData>
  <mergeCells count="13">
    <mergeCell ref="A45:D45"/>
    <mergeCell ref="A20:D20"/>
    <mergeCell ref="B23:D23"/>
    <mergeCell ref="A33:D33"/>
    <mergeCell ref="A35:D35"/>
    <mergeCell ref="A39:D39"/>
    <mergeCell ref="B43:D43"/>
    <mergeCell ref="G17:H19"/>
    <mergeCell ref="B11:D11"/>
    <mergeCell ref="B12:D12"/>
    <mergeCell ref="B13:D13"/>
    <mergeCell ref="B14:D14"/>
    <mergeCell ref="B15:D15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01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3"/>
  <dimension ref="A2:I54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265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266</v>
      </c>
      <c r="B22" s="133"/>
      <c r="C22" s="134"/>
      <c r="D22" s="135"/>
      <c r="E22" s="138">
        <v>9700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9300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267</v>
      </c>
      <c r="B36" s="133"/>
      <c r="C36" s="134"/>
      <c r="D36" s="135"/>
      <c r="E36" s="136">
        <v>935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16390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3278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19668</v>
      </c>
    </row>
    <row r="54" spans="1:9">
      <c r="I54" s="169"/>
    </row>
  </sheetData>
  <mergeCells count="12"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9393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4"/>
  <dimension ref="A2:I54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268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269</v>
      </c>
      <c r="B22" s="133"/>
      <c r="C22" s="134"/>
      <c r="D22" s="135"/>
      <c r="E22" s="138">
        <v>10050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9650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156</v>
      </c>
      <c r="B36" s="133"/>
      <c r="C36" s="134"/>
      <c r="D36" s="135"/>
      <c r="E36" s="136">
        <v>1003</v>
      </c>
    </row>
    <row r="37" spans="1:5" ht="15">
      <c r="A37" s="137" t="s">
        <v>144</v>
      </c>
      <c r="B37" s="133"/>
      <c r="C37" s="134"/>
      <c r="D37" s="135"/>
      <c r="E37" s="136">
        <v>90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3150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16983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3396.6000000000004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20379.599999999999</v>
      </c>
    </row>
    <row r="54" spans="1:9">
      <c r="I54" s="169"/>
    </row>
  </sheetData>
  <mergeCells count="12"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0417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5"/>
  <dimension ref="A2:I54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273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274</v>
      </c>
      <c r="B22" s="133"/>
      <c r="C22" s="134"/>
      <c r="D22" s="135"/>
      <c r="E22" s="138">
        <v>9800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9400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156</v>
      </c>
      <c r="B36" s="133"/>
      <c r="C36" s="134"/>
      <c r="D36" s="135"/>
      <c r="E36" s="136">
        <v>1003</v>
      </c>
    </row>
    <row r="37" spans="1:5" ht="15">
      <c r="A37" s="137" t="s">
        <v>144</v>
      </c>
      <c r="B37" s="133"/>
      <c r="C37" s="134"/>
      <c r="D37" s="135"/>
      <c r="E37" s="136">
        <v>90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16583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3316.6000000000004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19899.599999999999</v>
      </c>
    </row>
    <row r="54" spans="1:9">
      <c r="I54" s="169"/>
    </row>
  </sheetData>
  <mergeCells count="12"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41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6"/>
  <dimension ref="A2:I54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275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276</v>
      </c>
      <c r="B22" s="133"/>
      <c r="C22" s="134"/>
      <c r="D22" s="135"/>
      <c r="E22" s="138">
        <v>9900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9500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173</v>
      </c>
      <c r="B36" s="133"/>
      <c r="C36" s="134"/>
      <c r="D36" s="135"/>
      <c r="E36" s="136">
        <v>1071</v>
      </c>
    </row>
    <row r="37" spans="1:5" ht="15">
      <c r="A37" s="137" t="s">
        <v>144</v>
      </c>
      <c r="B37" s="133"/>
      <c r="C37" s="134"/>
      <c r="D37" s="135"/>
      <c r="E37" s="136">
        <v>90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16751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3350.2000000000003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20101.2</v>
      </c>
    </row>
    <row r="54" spans="1:9">
      <c r="I54" s="169"/>
    </row>
  </sheetData>
  <mergeCells count="12"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2465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7"/>
  <dimension ref="A2:I54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277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278</v>
      </c>
      <c r="B22" s="133"/>
      <c r="C22" s="134"/>
      <c r="D22" s="135"/>
      <c r="E22" s="138">
        <v>10500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10100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950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178</v>
      </c>
      <c r="B36" s="133"/>
      <c r="C36" s="134"/>
      <c r="D36" s="135"/>
      <c r="E36" s="136">
        <v>1156</v>
      </c>
    </row>
    <row r="37" spans="1:5" ht="15">
      <c r="A37" s="137" t="s">
        <v>144</v>
      </c>
      <c r="B37" s="133"/>
      <c r="C37" s="134"/>
      <c r="D37" s="135"/>
      <c r="E37" s="136">
        <v>90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17536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3507.2000000000003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21043.200000000001</v>
      </c>
    </row>
    <row r="54" spans="1:9">
      <c r="I54" s="169"/>
    </row>
  </sheetData>
  <mergeCells count="12"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489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8"/>
  <dimension ref="A2:I106"/>
  <sheetViews>
    <sheetView topLeftCell="A16"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285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286</v>
      </c>
      <c r="B22" s="133"/>
      <c r="C22" s="134"/>
      <c r="D22" s="135"/>
      <c r="E22" s="138">
        <v>7500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7100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1850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750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287</v>
      </c>
      <c r="B36" s="133"/>
      <c r="C36" s="134"/>
      <c r="D36" s="135"/>
      <c r="E36" s="136">
        <v>646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13601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2720.2000000000003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16321.2</v>
      </c>
    </row>
    <row r="54" spans="1:9" ht="13.5" thickBot="1">
      <c r="I54" s="169"/>
    </row>
    <row r="55" spans="1:9">
      <c r="A55" s="219"/>
      <c r="B55" s="220"/>
      <c r="C55" s="220"/>
      <c r="D55" s="220"/>
      <c r="E55" s="221"/>
    </row>
    <row r="56" spans="1:9">
      <c r="A56" s="222"/>
      <c r="B56" s="133"/>
      <c r="C56" s="133"/>
      <c r="D56" s="133"/>
      <c r="E56" s="223"/>
    </row>
    <row r="57" spans="1:9" ht="45">
      <c r="A57" s="224" t="s">
        <v>10</v>
      </c>
      <c r="B57" s="203"/>
      <c r="C57" s="203"/>
      <c r="D57" s="203"/>
      <c r="E57" s="225"/>
    </row>
    <row r="58" spans="1:9" ht="15.75">
      <c r="A58" s="226" t="s">
        <v>11</v>
      </c>
      <c r="B58" s="206"/>
      <c r="C58" s="206"/>
      <c r="D58" s="206"/>
      <c r="E58" s="227"/>
    </row>
    <row r="59" spans="1:9" ht="15.75">
      <c r="A59" s="228" t="s">
        <v>12</v>
      </c>
      <c r="B59" s="206"/>
      <c r="C59" s="206"/>
      <c r="D59" s="206"/>
      <c r="E59" s="227"/>
    </row>
    <row r="60" spans="1:9" ht="15.75">
      <c r="A60" s="229"/>
      <c r="B60" s="209"/>
      <c r="C60" s="209"/>
      <c r="D60" s="209"/>
      <c r="E60" s="230"/>
    </row>
    <row r="61" spans="1:9" ht="15.75">
      <c r="A61" s="231" t="s">
        <v>13</v>
      </c>
      <c r="B61" s="209"/>
      <c r="C61" s="209"/>
      <c r="D61" s="209"/>
      <c r="E61" s="230"/>
    </row>
    <row r="62" spans="1:9" ht="15.75">
      <c r="A62" s="231" t="s">
        <v>14</v>
      </c>
      <c r="B62" s="211"/>
      <c r="C62" s="211"/>
      <c r="D62" s="211"/>
      <c r="E62" s="232"/>
    </row>
    <row r="63" spans="1:9" ht="15.75">
      <c r="A63" s="233"/>
      <c r="B63" s="213"/>
      <c r="C63" s="213"/>
      <c r="D63" s="213"/>
      <c r="E63" s="234"/>
    </row>
    <row r="64" spans="1:9" ht="15.75">
      <c r="A64" s="233"/>
      <c r="B64" s="213"/>
      <c r="C64" s="213"/>
      <c r="D64" s="213"/>
      <c r="E64" s="234"/>
    </row>
    <row r="65" spans="1:5" ht="15.75" thickBot="1">
      <c r="A65" s="235"/>
      <c r="B65" s="134"/>
      <c r="C65" s="134"/>
      <c r="D65" s="134"/>
      <c r="E65" s="236"/>
    </row>
    <row r="66" spans="1:5" ht="16.5" thickBot="1">
      <c r="A66" s="235"/>
      <c r="B66" s="541" t="str">
        <f>Relax_700!B11</f>
        <v>ABDALLAH</v>
      </c>
      <c r="C66" s="542"/>
      <c r="D66" s="543"/>
      <c r="E66" s="236"/>
    </row>
    <row r="67" spans="1:5" ht="16.5" thickBot="1">
      <c r="A67" s="235"/>
      <c r="B67" s="504" t="str">
        <f>Relax_700!B12</f>
        <v>9 RUE BRUYERES</v>
      </c>
      <c r="C67" s="505"/>
      <c r="D67" s="506"/>
      <c r="E67" s="236"/>
    </row>
    <row r="68" spans="1:5" ht="16.5" thickBot="1">
      <c r="A68" s="235" t="s">
        <v>15</v>
      </c>
      <c r="B68" s="504" t="str">
        <f>Relax_700!B13</f>
        <v>34000</v>
      </c>
      <c r="C68" s="505"/>
      <c r="D68" s="506"/>
      <c r="E68" s="236"/>
    </row>
    <row r="69" spans="1:5" ht="16.5" thickBot="1">
      <c r="A69" s="237">
        <f ca="1">TODAY()</f>
        <v>43337</v>
      </c>
      <c r="B69" s="558">
        <f>Relax_700!B14</f>
        <v>678828187</v>
      </c>
      <c r="C69" s="559"/>
      <c r="D69" s="560"/>
      <c r="E69" s="236"/>
    </row>
    <row r="70" spans="1:5" ht="15.75" thickBot="1">
      <c r="A70" s="235"/>
      <c r="B70" s="496" t="str">
        <f>Relax_700!B15</f>
        <v>amel.gherroumi@gmail.com</v>
      </c>
      <c r="C70" s="547"/>
      <c r="D70" s="548"/>
      <c r="E70" s="236"/>
    </row>
    <row r="71" spans="1:5" ht="18.75">
      <c r="A71" s="238" t="s">
        <v>223</v>
      </c>
      <c r="B71" s="134"/>
      <c r="C71" s="134"/>
      <c r="D71" s="134"/>
      <c r="E71" s="236"/>
    </row>
    <row r="72" spans="1:5" ht="18.75">
      <c r="A72" s="239" t="str">
        <f ca="1">CONCATENATE("N°- ",YEAR(NOW()),DAY(NOW()),MONTH(NOW()),MINUTE(NOW()),SECOND(NOW()))</f>
        <v>N°- 201825815</v>
      </c>
      <c r="B72" s="134"/>
      <c r="C72" s="134"/>
      <c r="D72" s="134"/>
      <c r="E72" s="236"/>
    </row>
    <row r="73" spans="1:5" ht="15.75">
      <c r="A73" s="240" t="s">
        <v>16</v>
      </c>
      <c r="B73" s="125"/>
      <c r="C73" s="125"/>
      <c r="D73" s="125"/>
      <c r="E73" s="241" t="s">
        <v>17</v>
      </c>
    </row>
    <row r="74" spans="1:5" ht="15.75">
      <c r="A74" s="510" t="s">
        <v>255</v>
      </c>
      <c r="B74" s="511"/>
      <c r="C74" s="511"/>
      <c r="D74" s="512"/>
      <c r="E74" s="242"/>
    </row>
    <row r="75" spans="1:5" ht="15">
      <c r="A75" s="513"/>
      <c r="B75" s="514"/>
      <c r="C75" s="514"/>
      <c r="D75" s="515"/>
      <c r="E75" s="243"/>
    </row>
    <row r="76" spans="1:5" ht="15">
      <c r="A76" s="513"/>
      <c r="B76" s="514"/>
      <c r="C76" s="514"/>
      <c r="D76" s="515"/>
      <c r="E76" s="244"/>
    </row>
    <row r="77" spans="1:5" ht="15">
      <c r="A77" s="516" t="s">
        <v>250</v>
      </c>
      <c r="B77" s="517"/>
      <c r="C77" s="517"/>
      <c r="D77" s="518"/>
      <c r="E77" s="243"/>
    </row>
    <row r="78" spans="1:5">
      <c r="A78" s="408"/>
      <c r="B78" s="409"/>
      <c r="C78" s="409"/>
      <c r="D78" s="410"/>
      <c r="E78" s="246"/>
    </row>
    <row r="79" spans="1:5" ht="15">
      <c r="A79" s="180" t="s">
        <v>256</v>
      </c>
      <c r="B79" s="181"/>
      <c r="C79" s="181"/>
      <c r="D79" s="182"/>
      <c r="E79" s="243"/>
    </row>
    <row r="80" spans="1:5" ht="15">
      <c r="A80" s="180" t="s">
        <v>258</v>
      </c>
      <c r="B80" s="181"/>
      <c r="C80" s="181"/>
      <c r="D80" s="182"/>
      <c r="E80" s="243"/>
    </row>
    <row r="81" spans="1:5" ht="15">
      <c r="A81" s="180" t="s">
        <v>227</v>
      </c>
      <c r="B81" s="181"/>
      <c r="C81" s="181"/>
      <c r="D81" s="182"/>
      <c r="E81" s="248"/>
    </row>
    <row r="82" spans="1:5" ht="15">
      <c r="A82" s="183" t="s">
        <v>228</v>
      </c>
      <c r="B82" s="181"/>
      <c r="C82" s="181"/>
      <c r="D82" s="182"/>
      <c r="E82" s="243"/>
    </row>
    <row r="83" spans="1:5" ht="15">
      <c r="A83" s="180" t="s">
        <v>229</v>
      </c>
      <c r="B83" s="181"/>
      <c r="C83" s="181"/>
      <c r="D83" s="182"/>
      <c r="E83" s="243"/>
    </row>
    <row r="84" spans="1:5" ht="15">
      <c r="A84" s="180" t="s">
        <v>230</v>
      </c>
      <c r="B84" s="181" t="s">
        <v>27</v>
      </c>
      <c r="C84" s="181"/>
      <c r="D84" s="182"/>
      <c r="E84" s="243"/>
    </row>
    <row r="85" spans="1:5" ht="15">
      <c r="A85" s="180" t="s">
        <v>231</v>
      </c>
      <c r="B85" s="181"/>
      <c r="C85" s="181"/>
      <c r="D85" s="182"/>
      <c r="E85" s="243"/>
    </row>
    <row r="86" spans="1:5" ht="15">
      <c r="A86" s="180" t="s">
        <v>232</v>
      </c>
      <c r="B86" s="181"/>
      <c r="C86" s="181"/>
      <c r="D86" s="182"/>
      <c r="E86" s="243"/>
    </row>
    <row r="87" spans="1:5">
      <c r="A87" s="184" t="s">
        <v>233</v>
      </c>
      <c r="B87" s="181"/>
      <c r="C87" s="181"/>
      <c r="D87" s="182"/>
      <c r="E87" s="251"/>
    </row>
    <row r="88" spans="1:5" ht="15">
      <c r="A88" s="184" t="s">
        <v>234</v>
      </c>
      <c r="B88" s="181" t="s">
        <v>235</v>
      </c>
      <c r="C88" s="181"/>
      <c r="D88" s="182"/>
      <c r="E88" s="243"/>
    </row>
    <row r="89" spans="1:5" ht="15">
      <c r="A89" s="184" t="s">
        <v>236</v>
      </c>
      <c r="B89" s="181"/>
      <c r="C89" s="181"/>
      <c r="D89" s="182"/>
      <c r="E89" s="243"/>
    </row>
    <row r="90" spans="1:5" ht="15">
      <c r="A90" s="180" t="s">
        <v>237</v>
      </c>
      <c r="B90" s="181"/>
      <c r="C90" s="181"/>
      <c r="D90" s="182"/>
      <c r="E90" s="243"/>
    </row>
    <row r="91" spans="1:5" ht="15">
      <c r="A91" s="180" t="s">
        <v>238</v>
      </c>
      <c r="B91" s="181"/>
      <c r="C91" s="181"/>
      <c r="D91" s="182"/>
      <c r="E91" s="243"/>
    </row>
    <row r="92" spans="1:5" ht="15">
      <c r="A92" s="180" t="s">
        <v>239</v>
      </c>
      <c r="B92" s="181"/>
      <c r="C92" s="181"/>
      <c r="D92" s="182"/>
      <c r="E92" s="243"/>
    </row>
    <row r="93" spans="1:5" ht="15">
      <c r="A93" s="180" t="s">
        <v>240</v>
      </c>
      <c r="B93" s="181"/>
      <c r="C93" s="181"/>
      <c r="D93" s="182"/>
      <c r="E93" s="243"/>
    </row>
    <row r="94" spans="1:5" ht="15">
      <c r="A94" s="180" t="s">
        <v>241</v>
      </c>
      <c r="B94" s="181"/>
      <c r="C94" s="181"/>
      <c r="D94" s="182"/>
      <c r="E94" s="252"/>
    </row>
    <row r="95" spans="1:5">
      <c r="A95" s="185" t="s">
        <v>242</v>
      </c>
      <c r="B95" s="181"/>
      <c r="C95" s="181"/>
      <c r="D95" s="182"/>
      <c r="E95" s="246"/>
    </row>
    <row r="96" spans="1:5" ht="15">
      <c r="A96" s="185" t="s">
        <v>243</v>
      </c>
      <c r="B96" s="181"/>
      <c r="C96" s="181"/>
      <c r="D96" s="182"/>
      <c r="E96" s="243"/>
    </row>
    <row r="97" spans="1:5" ht="15">
      <c r="A97" s="185" t="s">
        <v>244</v>
      </c>
      <c r="B97" s="181"/>
      <c r="C97" s="181"/>
      <c r="D97" s="182"/>
      <c r="E97" s="252"/>
    </row>
    <row r="98" spans="1:5">
      <c r="A98" s="185" t="s">
        <v>245</v>
      </c>
      <c r="B98" s="181"/>
      <c r="C98" s="181"/>
      <c r="D98" s="182"/>
      <c r="E98" s="246"/>
    </row>
    <row r="99" spans="1:5" ht="15">
      <c r="A99" s="185" t="s">
        <v>246</v>
      </c>
      <c r="B99" s="181"/>
      <c r="C99" s="181"/>
      <c r="D99" s="182"/>
      <c r="E99" s="243"/>
    </row>
    <row r="100" spans="1:5">
      <c r="A100" s="185" t="s">
        <v>247</v>
      </c>
      <c r="B100" s="181"/>
      <c r="C100" s="181"/>
      <c r="D100" s="182"/>
      <c r="E100" s="246"/>
    </row>
    <row r="101" spans="1:5" ht="15">
      <c r="A101" s="185" t="s">
        <v>248</v>
      </c>
      <c r="B101" s="181"/>
      <c r="C101" s="181"/>
      <c r="D101" s="182"/>
      <c r="E101" s="243"/>
    </row>
    <row r="102" spans="1:5" ht="15">
      <c r="A102" s="185" t="s">
        <v>249</v>
      </c>
      <c r="B102" s="181"/>
      <c r="C102" s="181"/>
      <c r="D102" s="182"/>
      <c r="E102" s="252"/>
    </row>
    <row r="103" spans="1:5" ht="15">
      <c r="A103" s="150"/>
      <c r="B103" s="151"/>
      <c r="C103" s="151"/>
      <c r="D103" s="152"/>
      <c r="E103" s="255"/>
    </row>
    <row r="104" spans="1:5" ht="15.75">
      <c r="A104" s="256" t="s">
        <v>100</v>
      </c>
      <c r="B104" s="155" t="s">
        <v>37</v>
      </c>
      <c r="C104" s="156"/>
      <c r="D104" s="157"/>
      <c r="E104" s="257">
        <f>SUM(E77:E103)</f>
        <v>0</v>
      </c>
    </row>
    <row r="105" spans="1:5" ht="15.75">
      <c r="A105" s="258" t="s">
        <v>101</v>
      </c>
      <c r="B105" s="160" t="s">
        <v>38</v>
      </c>
      <c r="C105" s="161"/>
      <c r="D105" s="162"/>
      <c r="E105" s="259">
        <f>E104*0.2</f>
        <v>0</v>
      </c>
    </row>
    <row r="106" spans="1:5" ht="16.5" thickBot="1">
      <c r="A106" s="260" t="s">
        <v>102</v>
      </c>
      <c r="B106" s="261" t="s">
        <v>39</v>
      </c>
      <c r="C106" s="262"/>
      <c r="D106" s="263"/>
      <c r="E106" s="264">
        <f>E104+E105</f>
        <v>0</v>
      </c>
    </row>
  </sheetData>
  <mergeCells count="19"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  <mergeCell ref="A77:D77"/>
    <mergeCell ref="B69:D69"/>
    <mergeCell ref="B70:D70"/>
    <mergeCell ref="A74:D76"/>
    <mergeCell ref="B66:D66"/>
    <mergeCell ref="B67:D67"/>
    <mergeCell ref="B68:D68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rowBreaks count="1" manualBreakCount="1">
    <brk id="54" max="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513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9"/>
  <dimension ref="A2:I106"/>
  <sheetViews>
    <sheetView zoomScale="130" zoomScaleNormal="13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288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289</v>
      </c>
      <c r="B22" s="133"/>
      <c r="C22" s="134"/>
      <c r="D22" s="135"/>
      <c r="E22" s="138">
        <v>7800</v>
      </c>
    </row>
    <row r="23" spans="1:8" ht="15">
      <c r="A23" s="137" t="s">
        <v>434</v>
      </c>
      <c r="B23" s="502" t="s">
        <v>85</v>
      </c>
      <c r="C23" s="502"/>
      <c r="D23" s="503"/>
      <c r="E23" s="136">
        <f>E22-400</f>
        <v>7400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1900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142</v>
      </c>
      <c r="B36" s="133"/>
      <c r="C36" s="134"/>
      <c r="D36" s="135"/>
      <c r="E36" s="136">
        <v>731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14136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2827.2000000000003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16963.2</v>
      </c>
    </row>
    <row r="54" spans="1:9" ht="13.5" thickBot="1">
      <c r="I54" s="169"/>
    </row>
    <row r="55" spans="1:9">
      <c r="A55" s="219"/>
      <c r="B55" s="220"/>
      <c r="C55" s="220"/>
      <c r="D55" s="220"/>
      <c r="E55" s="221"/>
    </row>
    <row r="56" spans="1:9">
      <c r="A56" s="222"/>
      <c r="B56" s="133"/>
      <c r="C56" s="133"/>
      <c r="D56" s="133"/>
      <c r="E56" s="223"/>
    </row>
    <row r="57" spans="1:9" ht="45">
      <c r="A57" s="224" t="s">
        <v>10</v>
      </c>
      <c r="B57" s="203"/>
      <c r="C57" s="203"/>
      <c r="D57" s="203"/>
      <c r="E57" s="225"/>
    </row>
    <row r="58" spans="1:9" ht="15.75">
      <c r="A58" s="226" t="s">
        <v>11</v>
      </c>
      <c r="B58" s="206"/>
      <c r="C58" s="206"/>
      <c r="D58" s="206"/>
      <c r="E58" s="227"/>
    </row>
    <row r="59" spans="1:9" ht="15.75">
      <c r="A59" s="228" t="s">
        <v>12</v>
      </c>
      <c r="B59" s="206"/>
      <c r="C59" s="206"/>
      <c r="D59" s="206"/>
      <c r="E59" s="227"/>
    </row>
    <row r="60" spans="1:9" ht="15.75">
      <c r="A60" s="229"/>
      <c r="B60" s="209"/>
      <c r="C60" s="209"/>
      <c r="D60" s="209"/>
      <c r="E60" s="230"/>
    </row>
    <row r="61" spans="1:9" ht="15.75">
      <c r="A61" s="231" t="s">
        <v>13</v>
      </c>
      <c r="B61" s="209"/>
      <c r="C61" s="209"/>
      <c r="D61" s="209"/>
      <c r="E61" s="230"/>
    </row>
    <row r="62" spans="1:9" ht="15.75">
      <c r="A62" s="231" t="s">
        <v>14</v>
      </c>
      <c r="B62" s="211"/>
      <c r="C62" s="211"/>
      <c r="D62" s="211"/>
      <c r="E62" s="232"/>
    </row>
    <row r="63" spans="1:9" ht="15.75">
      <c r="A63" s="233"/>
      <c r="B63" s="213"/>
      <c r="C63" s="213"/>
      <c r="D63" s="213"/>
      <c r="E63" s="234"/>
    </row>
    <row r="64" spans="1:9" ht="15.75">
      <c r="A64" s="233"/>
      <c r="B64" s="213"/>
      <c r="C64" s="213"/>
      <c r="D64" s="213"/>
      <c r="E64" s="234"/>
    </row>
    <row r="65" spans="1:5" ht="15.75" thickBot="1">
      <c r="A65" s="235"/>
      <c r="B65" s="134"/>
      <c r="C65" s="134"/>
      <c r="D65" s="134"/>
      <c r="E65" s="236"/>
    </row>
    <row r="66" spans="1:5" ht="16.5" thickBot="1">
      <c r="A66" s="235"/>
      <c r="B66" s="541" t="str">
        <f>Relax_700!B11</f>
        <v>ABDALLAH</v>
      </c>
      <c r="C66" s="542"/>
      <c r="D66" s="543"/>
      <c r="E66" s="236"/>
    </row>
    <row r="67" spans="1:5" ht="16.5" thickBot="1">
      <c r="A67" s="235"/>
      <c r="B67" s="504" t="str">
        <f>Relax_700!B12</f>
        <v>9 RUE BRUYERES</v>
      </c>
      <c r="C67" s="505"/>
      <c r="D67" s="506"/>
      <c r="E67" s="236"/>
    </row>
    <row r="68" spans="1:5" ht="16.5" thickBot="1">
      <c r="A68" s="235" t="s">
        <v>15</v>
      </c>
      <c r="B68" s="504" t="str">
        <f>Relax_700!B13</f>
        <v>34000</v>
      </c>
      <c r="C68" s="505"/>
      <c r="D68" s="506"/>
      <c r="E68" s="236"/>
    </row>
    <row r="69" spans="1:5" ht="16.5" thickBot="1">
      <c r="A69" s="237">
        <f ca="1">TODAY()</f>
        <v>43337</v>
      </c>
      <c r="B69" s="558">
        <f>Relax_700!B14</f>
        <v>678828187</v>
      </c>
      <c r="C69" s="559"/>
      <c r="D69" s="560"/>
      <c r="E69" s="236"/>
    </row>
    <row r="70" spans="1:5" ht="15.75" thickBot="1">
      <c r="A70" s="235"/>
      <c r="B70" s="496" t="str">
        <f>Relax_700!B15</f>
        <v>amel.gherroumi@gmail.com</v>
      </c>
      <c r="C70" s="547"/>
      <c r="D70" s="548"/>
      <c r="E70" s="236"/>
    </row>
    <row r="71" spans="1:5" ht="18.75">
      <c r="A71" s="238" t="s">
        <v>223</v>
      </c>
      <c r="B71" s="134"/>
      <c r="C71" s="134"/>
      <c r="D71" s="134"/>
      <c r="E71" s="236"/>
    </row>
    <row r="72" spans="1:5" ht="18.75">
      <c r="A72" s="239" t="str">
        <f ca="1">CONCATENATE("N°- ",YEAR(NOW()),DAY(NOW()),MONTH(NOW()),MINUTE(NOW()),SECOND(NOW()))</f>
        <v>N°- 201825815</v>
      </c>
      <c r="B72" s="134"/>
      <c r="C72" s="134"/>
      <c r="D72" s="134"/>
      <c r="E72" s="236"/>
    </row>
    <row r="73" spans="1:5" ht="15.75">
      <c r="A73" s="240" t="s">
        <v>16</v>
      </c>
      <c r="B73" s="125"/>
      <c r="C73" s="125"/>
      <c r="D73" s="125"/>
      <c r="E73" s="241" t="s">
        <v>17</v>
      </c>
    </row>
    <row r="74" spans="1:5" ht="15.75">
      <c r="A74" s="510" t="s">
        <v>255</v>
      </c>
      <c r="B74" s="511"/>
      <c r="C74" s="511"/>
      <c r="D74" s="512"/>
      <c r="E74" s="242"/>
    </row>
    <row r="75" spans="1:5" ht="15">
      <c r="A75" s="513"/>
      <c r="B75" s="514"/>
      <c r="C75" s="514"/>
      <c r="D75" s="515"/>
      <c r="E75" s="243"/>
    </row>
    <row r="76" spans="1:5" ht="15">
      <c r="A76" s="513"/>
      <c r="B76" s="514"/>
      <c r="C76" s="514"/>
      <c r="D76" s="515"/>
      <c r="E76" s="244"/>
    </row>
    <row r="77" spans="1:5" ht="15">
      <c r="A77" s="516" t="s">
        <v>250</v>
      </c>
      <c r="B77" s="517"/>
      <c r="C77" s="517"/>
      <c r="D77" s="518"/>
      <c r="E77" s="243"/>
    </row>
    <row r="78" spans="1:5">
      <c r="A78" s="408"/>
      <c r="B78" s="409"/>
      <c r="C78" s="409"/>
      <c r="D78" s="410"/>
      <c r="E78" s="246"/>
    </row>
    <row r="79" spans="1:5" ht="15">
      <c r="A79" s="180" t="s">
        <v>256</v>
      </c>
      <c r="B79" s="181"/>
      <c r="C79" s="181"/>
      <c r="D79" s="182"/>
      <c r="E79" s="243"/>
    </row>
    <row r="80" spans="1:5" ht="15">
      <c r="A80" s="180" t="s">
        <v>258</v>
      </c>
      <c r="B80" s="181"/>
      <c r="C80" s="181"/>
      <c r="D80" s="182"/>
      <c r="E80" s="243"/>
    </row>
    <row r="81" spans="1:5" ht="15">
      <c r="A81" s="180" t="s">
        <v>227</v>
      </c>
      <c r="B81" s="181"/>
      <c r="C81" s="181"/>
      <c r="D81" s="182"/>
      <c r="E81" s="248"/>
    </row>
    <row r="82" spans="1:5" ht="15">
      <c r="A82" s="183" t="s">
        <v>228</v>
      </c>
      <c r="B82" s="181"/>
      <c r="C82" s="181"/>
      <c r="D82" s="182"/>
      <c r="E82" s="243"/>
    </row>
    <row r="83" spans="1:5" ht="15">
      <c r="A83" s="180" t="s">
        <v>229</v>
      </c>
      <c r="B83" s="181"/>
      <c r="C83" s="181"/>
      <c r="D83" s="182"/>
      <c r="E83" s="243"/>
    </row>
    <row r="84" spans="1:5" ht="15">
      <c r="A84" s="180" t="s">
        <v>230</v>
      </c>
      <c r="B84" s="181" t="s">
        <v>27</v>
      </c>
      <c r="C84" s="181"/>
      <c r="D84" s="182"/>
      <c r="E84" s="243"/>
    </row>
    <row r="85" spans="1:5" ht="15">
      <c r="A85" s="180" t="s">
        <v>231</v>
      </c>
      <c r="B85" s="181"/>
      <c r="C85" s="181"/>
      <c r="D85" s="182"/>
      <c r="E85" s="243"/>
    </row>
    <row r="86" spans="1:5" ht="15">
      <c r="A86" s="180" t="s">
        <v>232</v>
      </c>
      <c r="B86" s="181"/>
      <c r="C86" s="181"/>
      <c r="D86" s="182"/>
      <c r="E86" s="243"/>
    </row>
    <row r="87" spans="1:5">
      <c r="A87" s="184" t="s">
        <v>233</v>
      </c>
      <c r="B87" s="181"/>
      <c r="C87" s="181"/>
      <c r="D87" s="182"/>
      <c r="E87" s="251"/>
    </row>
    <row r="88" spans="1:5" ht="15">
      <c r="A88" s="184" t="s">
        <v>234</v>
      </c>
      <c r="B88" s="181" t="s">
        <v>235</v>
      </c>
      <c r="C88" s="181"/>
      <c r="D88" s="182"/>
      <c r="E88" s="243"/>
    </row>
    <row r="89" spans="1:5" ht="15">
      <c r="A89" s="184" t="s">
        <v>236</v>
      </c>
      <c r="B89" s="181"/>
      <c r="C89" s="181"/>
      <c r="D89" s="182"/>
      <c r="E89" s="243"/>
    </row>
    <row r="90" spans="1:5" ht="15">
      <c r="A90" s="180" t="s">
        <v>237</v>
      </c>
      <c r="B90" s="181"/>
      <c r="C90" s="181"/>
      <c r="D90" s="182"/>
      <c r="E90" s="243"/>
    </row>
    <row r="91" spans="1:5" ht="15">
      <c r="A91" s="180" t="s">
        <v>238</v>
      </c>
      <c r="B91" s="181"/>
      <c r="C91" s="181"/>
      <c r="D91" s="182"/>
      <c r="E91" s="243"/>
    </row>
    <row r="92" spans="1:5" ht="15">
      <c r="A92" s="180" t="s">
        <v>239</v>
      </c>
      <c r="B92" s="181"/>
      <c r="C92" s="181"/>
      <c r="D92" s="182"/>
      <c r="E92" s="243"/>
    </row>
    <row r="93" spans="1:5" ht="15">
      <c r="A93" s="180" t="s">
        <v>240</v>
      </c>
      <c r="B93" s="181"/>
      <c r="C93" s="181"/>
      <c r="D93" s="182"/>
      <c r="E93" s="243"/>
    </row>
    <row r="94" spans="1:5" ht="15">
      <c r="A94" s="180" t="s">
        <v>241</v>
      </c>
      <c r="B94" s="181"/>
      <c r="C94" s="181"/>
      <c r="D94" s="182"/>
      <c r="E94" s="252"/>
    </row>
    <row r="95" spans="1:5">
      <c r="A95" s="185" t="s">
        <v>242</v>
      </c>
      <c r="B95" s="181"/>
      <c r="C95" s="181"/>
      <c r="D95" s="182"/>
      <c r="E95" s="246"/>
    </row>
    <row r="96" spans="1:5" ht="15">
      <c r="A96" s="185" t="s">
        <v>243</v>
      </c>
      <c r="B96" s="181"/>
      <c r="C96" s="181"/>
      <c r="D96" s="182"/>
      <c r="E96" s="243"/>
    </row>
    <row r="97" spans="1:5" ht="15">
      <c r="A97" s="185" t="s">
        <v>244</v>
      </c>
      <c r="B97" s="181"/>
      <c r="C97" s="181"/>
      <c r="D97" s="182"/>
      <c r="E97" s="252"/>
    </row>
    <row r="98" spans="1:5">
      <c r="A98" s="185" t="s">
        <v>245</v>
      </c>
      <c r="B98" s="181"/>
      <c r="C98" s="181"/>
      <c r="D98" s="182"/>
      <c r="E98" s="246"/>
    </row>
    <row r="99" spans="1:5" ht="15">
      <c r="A99" s="185" t="s">
        <v>246</v>
      </c>
      <c r="B99" s="181"/>
      <c r="C99" s="181"/>
      <c r="D99" s="182"/>
      <c r="E99" s="243"/>
    </row>
    <row r="100" spans="1:5">
      <c r="A100" s="185" t="s">
        <v>247</v>
      </c>
      <c r="B100" s="181"/>
      <c r="C100" s="181"/>
      <c r="D100" s="182"/>
      <c r="E100" s="246"/>
    </row>
    <row r="101" spans="1:5" ht="15">
      <c r="A101" s="185" t="s">
        <v>248</v>
      </c>
      <c r="B101" s="181"/>
      <c r="C101" s="181"/>
      <c r="D101" s="182"/>
      <c r="E101" s="243"/>
    </row>
    <row r="102" spans="1:5" ht="15">
      <c r="A102" s="185" t="s">
        <v>249</v>
      </c>
      <c r="B102" s="181"/>
      <c r="C102" s="181"/>
      <c r="D102" s="182"/>
      <c r="E102" s="252"/>
    </row>
    <row r="103" spans="1:5" ht="15">
      <c r="A103" s="150"/>
      <c r="B103" s="151"/>
      <c r="C103" s="151"/>
      <c r="D103" s="152"/>
      <c r="E103" s="255"/>
    </row>
    <row r="104" spans="1:5" ht="15.75">
      <c r="A104" s="256" t="s">
        <v>100</v>
      </c>
      <c r="B104" s="155" t="s">
        <v>37</v>
      </c>
      <c r="C104" s="156"/>
      <c r="D104" s="157"/>
      <c r="E104" s="257">
        <f>SUM(E77:E103)</f>
        <v>0</v>
      </c>
    </row>
    <row r="105" spans="1:5" ht="15.75">
      <c r="A105" s="258" t="s">
        <v>101</v>
      </c>
      <c r="B105" s="160" t="s">
        <v>38</v>
      </c>
      <c r="C105" s="161"/>
      <c r="D105" s="162"/>
      <c r="E105" s="259">
        <f>E104*0.2</f>
        <v>0</v>
      </c>
    </row>
    <row r="106" spans="1:5" ht="16.5" thickBot="1">
      <c r="A106" s="260" t="s">
        <v>102</v>
      </c>
      <c r="B106" s="261" t="s">
        <v>39</v>
      </c>
      <c r="C106" s="262"/>
      <c r="D106" s="263"/>
      <c r="E106" s="264">
        <f>E104+E105</f>
        <v>0</v>
      </c>
    </row>
  </sheetData>
  <mergeCells count="19"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  <mergeCell ref="A74:D76"/>
    <mergeCell ref="A77:D77"/>
    <mergeCell ref="B66:D66"/>
    <mergeCell ref="B67:D67"/>
    <mergeCell ref="B68:D68"/>
    <mergeCell ref="B69:D69"/>
    <mergeCell ref="B70:D70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rowBreaks count="1" manualBreakCount="1">
    <brk id="54" max="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5537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0"/>
  <dimension ref="A2:I106"/>
  <sheetViews>
    <sheetView topLeftCell="A16"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290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291</v>
      </c>
      <c r="B22" s="133"/>
      <c r="C22" s="134"/>
      <c r="D22" s="135"/>
      <c r="E22" s="138">
        <v>8100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7700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2000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157</v>
      </c>
      <c r="B36" s="133"/>
      <c r="C36" s="134"/>
      <c r="D36" s="135"/>
      <c r="E36" s="136">
        <v>884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14689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2937.8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17626.8</v>
      </c>
    </row>
    <row r="54" spans="1:9" ht="13.5" thickBot="1">
      <c r="I54" s="169"/>
    </row>
    <row r="55" spans="1:9">
      <c r="A55" s="219"/>
      <c r="B55" s="220"/>
      <c r="C55" s="220"/>
      <c r="D55" s="220"/>
      <c r="E55" s="221"/>
    </row>
    <row r="56" spans="1:9">
      <c r="A56" s="222"/>
      <c r="B56" s="133"/>
      <c r="C56" s="133"/>
      <c r="D56" s="133"/>
      <c r="E56" s="223"/>
    </row>
    <row r="57" spans="1:9" ht="45">
      <c r="A57" s="224" t="s">
        <v>10</v>
      </c>
      <c r="B57" s="203"/>
      <c r="C57" s="203"/>
      <c r="D57" s="203"/>
      <c r="E57" s="225"/>
    </row>
    <row r="58" spans="1:9" ht="15.75">
      <c r="A58" s="226" t="s">
        <v>11</v>
      </c>
      <c r="B58" s="206"/>
      <c r="C58" s="206"/>
      <c r="D58" s="206"/>
      <c r="E58" s="227"/>
    </row>
    <row r="59" spans="1:9" ht="15.75">
      <c r="A59" s="228" t="s">
        <v>12</v>
      </c>
      <c r="B59" s="206"/>
      <c r="C59" s="206"/>
      <c r="D59" s="206"/>
      <c r="E59" s="227"/>
    </row>
    <row r="60" spans="1:9" ht="15.75">
      <c r="A60" s="229"/>
      <c r="B60" s="209"/>
      <c r="C60" s="209"/>
      <c r="D60" s="209"/>
      <c r="E60" s="230"/>
    </row>
    <row r="61" spans="1:9" ht="15.75">
      <c r="A61" s="231" t="s">
        <v>13</v>
      </c>
      <c r="B61" s="209"/>
      <c r="C61" s="209"/>
      <c r="D61" s="209"/>
      <c r="E61" s="230"/>
    </row>
    <row r="62" spans="1:9" ht="15.75">
      <c r="A62" s="231" t="s">
        <v>14</v>
      </c>
      <c r="B62" s="211"/>
      <c r="C62" s="211"/>
      <c r="D62" s="211"/>
      <c r="E62" s="232"/>
    </row>
    <row r="63" spans="1:9" ht="15.75">
      <c r="A63" s="233"/>
      <c r="B63" s="213"/>
      <c r="C63" s="213"/>
      <c r="D63" s="213"/>
      <c r="E63" s="234"/>
    </row>
    <row r="64" spans="1:9" ht="15.75">
      <c r="A64" s="233"/>
      <c r="B64" s="213"/>
      <c r="C64" s="213"/>
      <c r="D64" s="213"/>
      <c r="E64" s="234"/>
    </row>
    <row r="65" spans="1:5" ht="15.75" thickBot="1">
      <c r="A65" s="235"/>
      <c r="B65" s="134"/>
      <c r="C65" s="134"/>
      <c r="D65" s="134"/>
      <c r="E65" s="236"/>
    </row>
    <row r="66" spans="1:5" ht="16.5" thickBot="1">
      <c r="A66" s="235"/>
      <c r="B66" s="541" t="str">
        <f>Relax_700!B11</f>
        <v>ABDALLAH</v>
      </c>
      <c r="C66" s="542"/>
      <c r="D66" s="543"/>
      <c r="E66" s="236"/>
    </row>
    <row r="67" spans="1:5" ht="16.5" thickBot="1">
      <c r="A67" s="235"/>
      <c r="B67" s="504" t="str">
        <f>Relax_700!B12</f>
        <v>9 RUE BRUYERES</v>
      </c>
      <c r="C67" s="505"/>
      <c r="D67" s="506"/>
      <c r="E67" s="236"/>
    </row>
    <row r="68" spans="1:5" ht="16.5" thickBot="1">
      <c r="A68" s="235" t="s">
        <v>15</v>
      </c>
      <c r="B68" s="504" t="str">
        <f>Relax_700!B13</f>
        <v>34000</v>
      </c>
      <c r="C68" s="505"/>
      <c r="D68" s="506"/>
      <c r="E68" s="236"/>
    </row>
    <row r="69" spans="1:5" ht="16.5" thickBot="1">
      <c r="A69" s="237">
        <f ca="1">TODAY()</f>
        <v>43337</v>
      </c>
      <c r="B69" s="558">
        <f>Relax_700!B14</f>
        <v>678828187</v>
      </c>
      <c r="C69" s="559"/>
      <c r="D69" s="560"/>
      <c r="E69" s="236"/>
    </row>
    <row r="70" spans="1:5" ht="15.75" thickBot="1">
      <c r="A70" s="235"/>
      <c r="B70" s="496" t="str">
        <f>Relax_700!B15</f>
        <v>amel.gherroumi@gmail.com</v>
      </c>
      <c r="C70" s="547"/>
      <c r="D70" s="548"/>
      <c r="E70" s="236"/>
    </row>
    <row r="71" spans="1:5" ht="18.75">
      <c r="A71" s="238" t="s">
        <v>223</v>
      </c>
      <c r="B71" s="134"/>
      <c r="C71" s="134"/>
      <c r="D71" s="134"/>
      <c r="E71" s="236"/>
    </row>
    <row r="72" spans="1:5" ht="18.75">
      <c r="A72" s="239" t="str">
        <f ca="1">CONCATENATE("N°- ",YEAR(NOW()),DAY(NOW()),MONTH(NOW()),MINUTE(NOW()),SECOND(NOW()))</f>
        <v>N°- 201825815</v>
      </c>
      <c r="B72" s="134"/>
      <c r="C72" s="134"/>
      <c r="D72" s="134"/>
      <c r="E72" s="236"/>
    </row>
    <row r="73" spans="1:5" ht="15.75">
      <c r="A73" s="240" t="s">
        <v>16</v>
      </c>
      <c r="B73" s="125"/>
      <c r="C73" s="125"/>
      <c r="D73" s="125"/>
      <c r="E73" s="241" t="s">
        <v>17</v>
      </c>
    </row>
    <row r="74" spans="1:5" ht="15.75">
      <c r="A74" s="510" t="s">
        <v>255</v>
      </c>
      <c r="B74" s="511"/>
      <c r="C74" s="511"/>
      <c r="D74" s="512"/>
      <c r="E74" s="242"/>
    </row>
    <row r="75" spans="1:5" ht="15">
      <c r="A75" s="513"/>
      <c r="B75" s="514"/>
      <c r="C75" s="514"/>
      <c r="D75" s="515"/>
      <c r="E75" s="243"/>
    </row>
    <row r="76" spans="1:5" ht="15">
      <c r="A76" s="513"/>
      <c r="B76" s="514"/>
      <c r="C76" s="514"/>
      <c r="D76" s="515"/>
      <c r="E76" s="244"/>
    </row>
    <row r="77" spans="1:5" ht="15">
      <c r="A77" s="516" t="s">
        <v>250</v>
      </c>
      <c r="B77" s="517"/>
      <c r="C77" s="517"/>
      <c r="D77" s="518"/>
      <c r="E77" s="243"/>
    </row>
    <row r="78" spans="1:5">
      <c r="A78" s="408"/>
      <c r="B78" s="409"/>
      <c r="C78" s="409"/>
      <c r="D78" s="410"/>
      <c r="E78" s="246"/>
    </row>
    <row r="79" spans="1:5" ht="15">
      <c r="A79" s="180" t="s">
        <v>256</v>
      </c>
      <c r="B79" s="181"/>
      <c r="C79" s="181"/>
      <c r="D79" s="182"/>
      <c r="E79" s="243"/>
    </row>
    <row r="80" spans="1:5" ht="15">
      <c r="A80" s="180" t="s">
        <v>258</v>
      </c>
      <c r="B80" s="181"/>
      <c r="C80" s="181"/>
      <c r="D80" s="182"/>
      <c r="E80" s="243"/>
    </row>
    <row r="81" spans="1:5" ht="15">
      <c r="A81" s="180" t="s">
        <v>227</v>
      </c>
      <c r="B81" s="181"/>
      <c r="C81" s="181"/>
      <c r="D81" s="182"/>
      <c r="E81" s="248"/>
    </row>
    <row r="82" spans="1:5" ht="15">
      <c r="A82" s="183" t="s">
        <v>228</v>
      </c>
      <c r="B82" s="181"/>
      <c r="C82" s="181"/>
      <c r="D82" s="182"/>
      <c r="E82" s="243"/>
    </row>
    <row r="83" spans="1:5" ht="15">
      <c r="A83" s="180" t="s">
        <v>229</v>
      </c>
      <c r="B83" s="181"/>
      <c r="C83" s="181"/>
      <c r="D83" s="182"/>
      <c r="E83" s="243"/>
    </row>
    <row r="84" spans="1:5" ht="15">
      <c r="A84" s="180" t="s">
        <v>230</v>
      </c>
      <c r="B84" s="181" t="s">
        <v>27</v>
      </c>
      <c r="C84" s="181"/>
      <c r="D84" s="182"/>
      <c r="E84" s="243"/>
    </row>
    <row r="85" spans="1:5" ht="15">
      <c r="A85" s="180" t="s">
        <v>231</v>
      </c>
      <c r="B85" s="181"/>
      <c r="C85" s="181"/>
      <c r="D85" s="182"/>
      <c r="E85" s="243"/>
    </row>
    <row r="86" spans="1:5" ht="15">
      <c r="A86" s="180" t="s">
        <v>232</v>
      </c>
      <c r="B86" s="181"/>
      <c r="C86" s="181"/>
      <c r="D86" s="182"/>
      <c r="E86" s="243"/>
    </row>
    <row r="87" spans="1:5">
      <c r="A87" s="184" t="s">
        <v>233</v>
      </c>
      <c r="B87" s="181"/>
      <c r="C87" s="181"/>
      <c r="D87" s="182"/>
      <c r="E87" s="251"/>
    </row>
    <row r="88" spans="1:5" ht="15">
      <c r="A88" s="184" t="s">
        <v>234</v>
      </c>
      <c r="B88" s="181" t="s">
        <v>235</v>
      </c>
      <c r="C88" s="181"/>
      <c r="D88" s="182"/>
      <c r="E88" s="243"/>
    </row>
    <row r="89" spans="1:5" ht="15">
      <c r="A89" s="184" t="s">
        <v>236</v>
      </c>
      <c r="B89" s="181"/>
      <c r="C89" s="181"/>
      <c r="D89" s="182"/>
      <c r="E89" s="243"/>
    </row>
    <row r="90" spans="1:5" ht="15">
      <c r="A90" s="180" t="s">
        <v>237</v>
      </c>
      <c r="B90" s="181"/>
      <c r="C90" s="181"/>
      <c r="D90" s="182"/>
      <c r="E90" s="243"/>
    </row>
    <row r="91" spans="1:5" ht="15">
      <c r="A91" s="180" t="s">
        <v>238</v>
      </c>
      <c r="B91" s="181"/>
      <c r="C91" s="181"/>
      <c r="D91" s="182"/>
      <c r="E91" s="243"/>
    </row>
    <row r="92" spans="1:5" ht="15">
      <c r="A92" s="180" t="s">
        <v>239</v>
      </c>
      <c r="B92" s="181"/>
      <c r="C92" s="181"/>
      <c r="D92" s="182"/>
      <c r="E92" s="243"/>
    </row>
    <row r="93" spans="1:5" ht="15">
      <c r="A93" s="180" t="s">
        <v>240</v>
      </c>
      <c r="B93" s="181"/>
      <c r="C93" s="181"/>
      <c r="D93" s="182"/>
      <c r="E93" s="243"/>
    </row>
    <row r="94" spans="1:5" ht="15">
      <c r="A94" s="180" t="s">
        <v>241</v>
      </c>
      <c r="B94" s="181"/>
      <c r="C94" s="181"/>
      <c r="D94" s="182"/>
      <c r="E94" s="252"/>
    </row>
    <row r="95" spans="1:5">
      <c r="A95" s="185" t="s">
        <v>242</v>
      </c>
      <c r="B95" s="181"/>
      <c r="C95" s="181"/>
      <c r="D95" s="182"/>
      <c r="E95" s="246"/>
    </row>
    <row r="96" spans="1:5" ht="15">
      <c r="A96" s="185" t="s">
        <v>243</v>
      </c>
      <c r="B96" s="181"/>
      <c r="C96" s="181"/>
      <c r="D96" s="182"/>
      <c r="E96" s="243"/>
    </row>
    <row r="97" spans="1:5" ht="15">
      <c r="A97" s="185" t="s">
        <v>244</v>
      </c>
      <c r="B97" s="181"/>
      <c r="C97" s="181"/>
      <c r="D97" s="182"/>
      <c r="E97" s="252"/>
    </row>
    <row r="98" spans="1:5">
      <c r="A98" s="185" t="s">
        <v>245</v>
      </c>
      <c r="B98" s="181"/>
      <c r="C98" s="181"/>
      <c r="D98" s="182"/>
      <c r="E98" s="246"/>
    </row>
    <row r="99" spans="1:5" ht="15">
      <c r="A99" s="185" t="s">
        <v>246</v>
      </c>
      <c r="B99" s="181"/>
      <c r="C99" s="181"/>
      <c r="D99" s="182"/>
      <c r="E99" s="243"/>
    </row>
    <row r="100" spans="1:5">
      <c r="A100" s="185" t="s">
        <v>247</v>
      </c>
      <c r="B100" s="181"/>
      <c r="C100" s="181"/>
      <c r="D100" s="182"/>
      <c r="E100" s="246"/>
    </row>
    <row r="101" spans="1:5" ht="15">
      <c r="A101" s="185" t="s">
        <v>248</v>
      </c>
      <c r="B101" s="181"/>
      <c r="C101" s="181"/>
      <c r="D101" s="182"/>
      <c r="E101" s="243"/>
    </row>
    <row r="102" spans="1:5" ht="15">
      <c r="A102" s="185" t="s">
        <v>249</v>
      </c>
      <c r="B102" s="181"/>
      <c r="C102" s="181"/>
      <c r="D102" s="182"/>
      <c r="E102" s="252"/>
    </row>
    <row r="103" spans="1:5" ht="15">
      <c r="A103" s="150"/>
      <c r="B103" s="151"/>
      <c r="C103" s="151"/>
      <c r="D103" s="152"/>
      <c r="E103" s="255"/>
    </row>
    <row r="104" spans="1:5" ht="15.75">
      <c r="A104" s="256" t="s">
        <v>100</v>
      </c>
      <c r="B104" s="155" t="s">
        <v>37</v>
      </c>
      <c r="C104" s="156"/>
      <c r="D104" s="157"/>
      <c r="E104" s="257">
        <f>SUM(E77:E103)</f>
        <v>0</v>
      </c>
    </row>
    <row r="105" spans="1:5" ht="15.75">
      <c r="A105" s="258" t="s">
        <v>101</v>
      </c>
      <c r="B105" s="160" t="s">
        <v>38</v>
      </c>
      <c r="C105" s="161"/>
      <c r="D105" s="162"/>
      <c r="E105" s="259">
        <f>E104*0.2</f>
        <v>0</v>
      </c>
    </row>
    <row r="106" spans="1:5" ht="16.5" thickBot="1">
      <c r="A106" s="260" t="s">
        <v>102</v>
      </c>
      <c r="B106" s="261" t="s">
        <v>39</v>
      </c>
      <c r="C106" s="262"/>
      <c r="D106" s="263"/>
      <c r="E106" s="264">
        <f>E104+E105</f>
        <v>0</v>
      </c>
    </row>
  </sheetData>
  <mergeCells count="19"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  <mergeCell ref="A74:D76"/>
    <mergeCell ref="A77:D77"/>
    <mergeCell ref="B66:D66"/>
    <mergeCell ref="B67:D67"/>
    <mergeCell ref="B68:D68"/>
    <mergeCell ref="B69:D69"/>
    <mergeCell ref="B70:D70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6561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1"/>
  <dimension ref="A2:I106"/>
  <sheetViews>
    <sheetView topLeftCell="A16"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292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293</v>
      </c>
      <c r="B22" s="133"/>
      <c r="C22" s="134"/>
      <c r="D22" s="135"/>
      <c r="E22" s="138">
        <v>8400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8000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2000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157</v>
      </c>
      <c r="B36" s="133"/>
      <c r="C36" s="134"/>
      <c r="D36" s="135"/>
      <c r="E36" s="136">
        <v>884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14989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2997.8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17986.8</v>
      </c>
    </row>
    <row r="54" spans="1:9" ht="13.5" thickBot="1">
      <c r="I54" s="169"/>
    </row>
    <row r="55" spans="1:9">
      <c r="A55" s="219"/>
      <c r="B55" s="220"/>
      <c r="C55" s="220"/>
      <c r="D55" s="220"/>
      <c r="E55" s="221"/>
    </row>
    <row r="56" spans="1:9">
      <c r="A56" s="222"/>
      <c r="B56" s="133"/>
      <c r="C56" s="133"/>
      <c r="D56" s="133"/>
      <c r="E56" s="223"/>
    </row>
    <row r="57" spans="1:9" ht="45">
      <c r="A57" s="224" t="s">
        <v>10</v>
      </c>
      <c r="B57" s="203"/>
      <c r="C57" s="203"/>
      <c r="D57" s="203"/>
      <c r="E57" s="225"/>
    </row>
    <row r="58" spans="1:9" ht="15.75">
      <c r="A58" s="226" t="s">
        <v>11</v>
      </c>
      <c r="B58" s="206"/>
      <c r="C58" s="206"/>
      <c r="D58" s="206"/>
      <c r="E58" s="227"/>
    </row>
    <row r="59" spans="1:9" ht="15.75">
      <c r="A59" s="228" t="s">
        <v>12</v>
      </c>
      <c r="B59" s="206"/>
      <c r="C59" s="206"/>
      <c r="D59" s="206"/>
      <c r="E59" s="227"/>
    </row>
    <row r="60" spans="1:9" ht="15.75">
      <c r="A60" s="229"/>
      <c r="B60" s="209"/>
      <c r="C60" s="209"/>
      <c r="D60" s="209"/>
      <c r="E60" s="230"/>
    </row>
    <row r="61" spans="1:9" ht="15.75">
      <c r="A61" s="231" t="s">
        <v>13</v>
      </c>
      <c r="B61" s="209"/>
      <c r="C61" s="209"/>
      <c r="D61" s="209"/>
      <c r="E61" s="230"/>
    </row>
    <row r="62" spans="1:9" ht="15.75">
      <c r="A62" s="231" t="s">
        <v>14</v>
      </c>
      <c r="B62" s="211"/>
      <c r="C62" s="211"/>
      <c r="D62" s="211"/>
      <c r="E62" s="232"/>
    </row>
    <row r="63" spans="1:9" ht="15.75">
      <c r="A63" s="233"/>
      <c r="B63" s="213"/>
      <c r="C63" s="213"/>
      <c r="D63" s="213"/>
      <c r="E63" s="234"/>
    </row>
    <row r="64" spans="1:9" ht="15.75">
      <c r="A64" s="233"/>
      <c r="B64" s="213"/>
      <c r="C64" s="213"/>
      <c r="D64" s="213"/>
      <c r="E64" s="234"/>
    </row>
    <row r="65" spans="1:5" ht="15.75" thickBot="1">
      <c r="A65" s="235"/>
      <c r="B65" s="134"/>
      <c r="C65" s="134"/>
      <c r="D65" s="134"/>
      <c r="E65" s="236"/>
    </row>
    <row r="66" spans="1:5" ht="16.5" thickBot="1">
      <c r="A66" s="235"/>
      <c r="B66" s="541" t="str">
        <f>Relax_700!B11</f>
        <v>ABDALLAH</v>
      </c>
      <c r="C66" s="542"/>
      <c r="D66" s="543"/>
      <c r="E66" s="236"/>
    </row>
    <row r="67" spans="1:5" ht="16.5" thickBot="1">
      <c r="A67" s="235"/>
      <c r="B67" s="504" t="str">
        <f>Relax_700!B12</f>
        <v>9 RUE BRUYERES</v>
      </c>
      <c r="C67" s="505"/>
      <c r="D67" s="506"/>
      <c r="E67" s="236"/>
    </row>
    <row r="68" spans="1:5" ht="16.5" thickBot="1">
      <c r="A68" s="235" t="s">
        <v>15</v>
      </c>
      <c r="B68" s="504" t="str">
        <f>Relax_700!B13</f>
        <v>34000</v>
      </c>
      <c r="C68" s="505"/>
      <c r="D68" s="506"/>
      <c r="E68" s="236"/>
    </row>
    <row r="69" spans="1:5" ht="16.5" thickBot="1">
      <c r="A69" s="237">
        <f ca="1">TODAY()</f>
        <v>43337</v>
      </c>
      <c r="B69" s="558">
        <f>Relax_700!B14</f>
        <v>678828187</v>
      </c>
      <c r="C69" s="559"/>
      <c r="D69" s="560"/>
      <c r="E69" s="236"/>
    </row>
    <row r="70" spans="1:5" ht="15.75" thickBot="1">
      <c r="A70" s="235"/>
      <c r="B70" s="496" t="str">
        <f>Relax_700!B15</f>
        <v>amel.gherroumi@gmail.com</v>
      </c>
      <c r="C70" s="547"/>
      <c r="D70" s="548"/>
      <c r="E70" s="236"/>
    </row>
    <row r="71" spans="1:5" ht="18.75">
      <c r="A71" s="238" t="s">
        <v>223</v>
      </c>
      <c r="B71" s="134"/>
      <c r="C71" s="134"/>
      <c r="D71" s="134"/>
      <c r="E71" s="236"/>
    </row>
    <row r="72" spans="1:5" ht="18.75">
      <c r="A72" s="239" t="str">
        <f ca="1">CONCATENATE("N°- ",YEAR(NOW()),DAY(NOW()),MONTH(NOW()),MINUTE(NOW()),SECOND(NOW()))</f>
        <v>N°- 201825815</v>
      </c>
      <c r="B72" s="134"/>
      <c r="C72" s="134"/>
      <c r="D72" s="134"/>
      <c r="E72" s="236"/>
    </row>
    <row r="73" spans="1:5" ht="15.75">
      <c r="A73" s="240" t="s">
        <v>16</v>
      </c>
      <c r="B73" s="125"/>
      <c r="C73" s="125"/>
      <c r="D73" s="125"/>
      <c r="E73" s="241" t="s">
        <v>17</v>
      </c>
    </row>
    <row r="74" spans="1:5" ht="15.75">
      <c r="A74" s="510" t="s">
        <v>255</v>
      </c>
      <c r="B74" s="511"/>
      <c r="C74" s="511"/>
      <c r="D74" s="512"/>
      <c r="E74" s="242"/>
    </row>
    <row r="75" spans="1:5" ht="15">
      <c r="A75" s="513"/>
      <c r="B75" s="514"/>
      <c r="C75" s="514"/>
      <c r="D75" s="515"/>
      <c r="E75" s="243"/>
    </row>
    <row r="76" spans="1:5" ht="15">
      <c r="A76" s="513"/>
      <c r="B76" s="514"/>
      <c r="C76" s="514"/>
      <c r="D76" s="515"/>
      <c r="E76" s="244"/>
    </row>
    <row r="77" spans="1:5" ht="15">
      <c r="A77" s="516" t="s">
        <v>250</v>
      </c>
      <c r="B77" s="517"/>
      <c r="C77" s="517"/>
      <c r="D77" s="518"/>
      <c r="E77" s="243"/>
    </row>
    <row r="78" spans="1:5">
      <c r="A78" s="408"/>
      <c r="B78" s="409"/>
      <c r="C78" s="409"/>
      <c r="D78" s="410"/>
      <c r="E78" s="246"/>
    </row>
    <row r="79" spans="1:5" ht="15">
      <c r="A79" s="180" t="s">
        <v>256</v>
      </c>
      <c r="B79" s="181"/>
      <c r="C79" s="181"/>
      <c r="D79" s="182"/>
      <c r="E79" s="243"/>
    </row>
    <row r="80" spans="1:5" ht="15">
      <c r="A80" s="180" t="s">
        <v>258</v>
      </c>
      <c r="B80" s="181"/>
      <c r="C80" s="181"/>
      <c r="D80" s="182"/>
      <c r="E80" s="243"/>
    </row>
    <row r="81" spans="1:5" ht="15">
      <c r="A81" s="180" t="s">
        <v>227</v>
      </c>
      <c r="B81" s="181"/>
      <c r="C81" s="181"/>
      <c r="D81" s="182"/>
      <c r="E81" s="248"/>
    </row>
    <row r="82" spans="1:5" ht="15">
      <c r="A82" s="183" t="s">
        <v>228</v>
      </c>
      <c r="B82" s="181"/>
      <c r="C82" s="181"/>
      <c r="D82" s="182"/>
      <c r="E82" s="243"/>
    </row>
    <row r="83" spans="1:5" ht="15">
      <c r="A83" s="180" t="s">
        <v>229</v>
      </c>
      <c r="B83" s="181"/>
      <c r="C83" s="181"/>
      <c r="D83" s="182"/>
      <c r="E83" s="243"/>
    </row>
    <row r="84" spans="1:5" ht="15">
      <c r="A84" s="180" t="s">
        <v>230</v>
      </c>
      <c r="B84" s="181" t="s">
        <v>27</v>
      </c>
      <c r="C84" s="181"/>
      <c r="D84" s="182"/>
      <c r="E84" s="243"/>
    </row>
    <row r="85" spans="1:5" ht="15">
      <c r="A85" s="180" t="s">
        <v>231</v>
      </c>
      <c r="B85" s="181"/>
      <c r="C85" s="181"/>
      <c r="D85" s="182"/>
      <c r="E85" s="243"/>
    </row>
    <row r="86" spans="1:5" ht="15">
      <c r="A86" s="180" t="s">
        <v>232</v>
      </c>
      <c r="B86" s="181"/>
      <c r="C86" s="181"/>
      <c r="D86" s="182"/>
      <c r="E86" s="243"/>
    </row>
    <row r="87" spans="1:5">
      <c r="A87" s="184" t="s">
        <v>233</v>
      </c>
      <c r="B87" s="181"/>
      <c r="C87" s="181"/>
      <c r="D87" s="182"/>
      <c r="E87" s="251"/>
    </row>
    <row r="88" spans="1:5" ht="15">
      <c r="A88" s="184" t="s">
        <v>234</v>
      </c>
      <c r="B88" s="181" t="s">
        <v>235</v>
      </c>
      <c r="C88" s="181"/>
      <c r="D88" s="182"/>
      <c r="E88" s="243"/>
    </row>
    <row r="89" spans="1:5" ht="15">
      <c r="A89" s="184" t="s">
        <v>236</v>
      </c>
      <c r="B89" s="181"/>
      <c r="C89" s="181"/>
      <c r="D89" s="182"/>
      <c r="E89" s="243"/>
    </row>
    <row r="90" spans="1:5" ht="15">
      <c r="A90" s="180" t="s">
        <v>237</v>
      </c>
      <c r="B90" s="181"/>
      <c r="C90" s="181"/>
      <c r="D90" s="182"/>
      <c r="E90" s="243"/>
    </row>
    <row r="91" spans="1:5" ht="15">
      <c r="A91" s="180" t="s">
        <v>238</v>
      </c>
      <c r="B91" s="181"/>
      <c r="C91" s="181"/>
      <c r="D91" s="182"/>
      <c r="E91" s="243"/>
    </row>
    <row r="92" spans="1:5" ht="15">
      <c r="A92" s="180" t="s">
        <v>239</v>
      </c>
      <c r="B92" s="181"/>
      <c r="C92" s="181"/>
      <c r="D92" s="182"/>
      <c r="E92" s="243"/>
    </row>
    <row r="93" spans="1:5" ht="15">
      <c r="A93" s="180" t="s">
        <v>240</v>
      </c>
      <c r="B93" s="181"/>
      <c r="C93" s="181"/>
      <c r="D93" s="182"/>
      <c r="E93" s="243"/>
    </row>
    <row r="94" spans="1:5" ht="15">
      <c r="A94" s="180" t="s">
        <v>241</v>
      </c>
      <c r="B94" s="181"/>
      <c r="C94" s="181"/>
      <c r="D94" s="182"/>
      <c r="E94" s="252"/>
    </row>
    <row r="95" spans="1:5">
      <c r="A95" s="185" t="s">
        <v>242</v>
      </c>
      <c r="B95" s="181"/>
      <c r="C95" s="181"/>
      <c r="D95" s="182"/>
      <c r="E95" s="246"/>
    </row>
    <row r="96" spans="1:5" ht="15">
      <c r="A96" s="185" t="s">
        <v>243</v>
      </c>
      <c r="B96" s="181"/>
      <c r="C96" s="181"/>
      <c r="D96" s="182"/>
      <c r="E96" s="243"/>
    </row>
    <row r="97" spans="1:5" ht="15">
      <c r="A97" s="185" t="s">
        <v>244</v>
      </c>
      <c r="B97" s="181"/>
      <c r="C97" s="181"/>
      <c r="D97" s="182"/>
      <c r="E97" s="252"/>
    </row>
    <row r="98" spans="1:5">
      <c r="A98" s="185" t="s">
        <v>245</v>
      </c>
      <c r="B98" s="181"/>
      <c r="C98" s="181"/>
      <c r="D98" s="182"/>
      <c r="E98" s="246"/>
    </row>
    <row r="99" spans="1:5" ht="15">
      <c r="A99" s="185" t="s">
        <v>246</v>
      </c>
      <c r="B99" s="181"/>
      <c r="C99" s="181"/>
      <c r="D99" s="182"/>
      <c r="E99" s="243"/>
    </row>
    <row r="100" spans="1:5">
      <c r="A100" s="185" t="s">
        <v>247</v>
      </c>
      <c r="B100" s="181"/>
      <c r="C100" s="181"/>
      <c r="D100" s="182"/>
      <c r="E100" s="246"/>
    </row>
    <row r="101" spans="1:5" ht="15">
      <c r="A101" s="185" t="s">
        <v>248</v>
      </c>
      <c r="B101" s="181"/>
      <c r="C101" s="181"/>
      <c r="D101" s="182"/>
      <c r="E101" s="243"/>
    </row>
    <row r="102" spans="1:5" ht="15">
      <c r="A102" s="185" t="s">
        <v>249</v>
      </c>
      <c r="B102" s="181"/>
      <c r="C102" s="181"/>
      <c r="D102" s="182"/>
      <c r="E102" s="252"/>
    </row>
    <row r="103" spans="1:5" ht="15">
      <c r="A103" s="150"/>
      <c r="B103" s="151"/>
      <c r="C103" s="151"/>
      <c r="D103" s="152"/>
      <c r="E103" s="255"/>
    </row>
    <row r="104" spans="1:5" ht="15.75">
      <c r="A104" s="256" t="s">
        <v>100</v>
      </c>
      <c r="B104" s="155" t="s">
        <v>37</v>
      </c>
      <c r="C104" s="156"/>
      <c r="D104" s="157"/>
      <c r="E104" s="257">
        <f>SUM(E77:E103)</f>
        <v>0</v>
      </c>
    </row>
    <row r="105" spans="1:5" ht="15.75">
      <c r="A105" s="258" t="s">
        <v>101</v>
      </c>
      <c r="B105" s="160" t="s">
        <v>38</v>
      </c>
      <c r="C105" s="161"/>
      <c r="D105" s="162"/>
      <c r="E105" s="259">
        <f>E104*0.2</f>
        <v>0</v>
      </c>
    </row>
    <row r="106" spans="1:5" ht="16.5" thickBot="1">
      <c r="A106" s="260" t="s">
        <v>102</v>
      </c>
      <c r="B106" s="261" t="s">
        <v>39</v>
      </c>
      <c r="C106" s="262"/>
      <c r="D106" s="263"/>
      <c r="E106" s="264">
        <f>E104+E105</f>
        <v>0</v>
      </c>
    </row>
  </sheetData>
  <mergeCells count="19"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  <mergeCell ref="A74:D76"/>
    <mergeCell ref="A77:D77"/>
    <mergeCell ref="B66:D66"/>
    <mergeCell ref="B67:D67"/>
    <mergeCell ref="B68:D68"/>
    <mergeCell ref="B69:D69"/>
    <mergeCell ref="B70:D70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7585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2"/>
  <dimension ref="A2:I106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294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295</v>
      </c>
      <c r="B22" s="133"/>
      <c r="C22" s="134"/>
      <c r="D22" s="135"/>
      <c r="E22" s="138">
        <v>9100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8700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148</v>
      </c>
      <c r="B36" s="133"/>
      <c r="C36" s="134"/>
      <c r="D36" s="135"/>
      <c r="E36" s="136">
        <v>969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15824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3164.8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18988.8</v>
      </c>
    </row>
    <row r="54" spans="1:9" ht="13.5" thickBot="1">
      <c r="I54" s="169"/>
    </row>
    <row r="55" spans="1:9">
      <c r="A55" s="219"/>
      <c r="B55" s="220"/>
      <c r="C55" s="220"/>
      <c r="D55" s="220"/>
      <c r="E55" s="221"/>
    </row>
    <row r="56" spans="1:9">
      <c r="A56" s="222"/>
      <c r="B56" s="133"/>
      <c r="C56" s="133"/>
      <c r="D56" s="133"/>
      <c r="E56" s="223"/>
    </row>
    <row r="57" spans="1:9" ht="45">
      <c r="A57" s="224" t="s">
        <v>10</v>
      </c>
      <c r="B57" s="203"/>
      <c r="C57" s="203"/>
      <c r="D57" s="203"/>
      <c r="E57" s="225"/>
    </row>
    <row r="58" spans="1:9" ht="15.75">
      <c r="A58" s="226" t="s">
        <v>11</v>
      </c>
      <c r="B58" s="206"/>
      <c r="C58" s="206"/>
      <c r="D58" s="206"/>
      <c r="E58" s="227"/>
    </row>
    <row r="59" spans="1:9" ht="15.75">
      <c r="A59" s="228" t="s">
        <v>12</v>
      </c>
      <c r="B59" s="206"/>
      <c r="C59" s="206"/>
      <c r="D59" s="206"/>
      <c r="E59" s="227"/>
    </row>
    <row r="60" spans="1:9" ht="15.75">
      <c r="A60" s="229"/>
      <c r="B60" s="209"/>
      <c r="C60" s="209"/>
      <c r="D60" s="209"/>
      <c r="E60" s="230"/>
    </row>
    <row r="61" spans="1:9" ht="15.75">
      <c r="A61" s="231" t="s">
        <v>13</v>
      </c>
      <c r="B61" s="209"/>
      <c r="C61" s="209"/>
      <c r="D61" s="209"/>
      <c r="E61" s="230"/>
    </row>
    <row r="62" spans="1:9" ht="15.75">
      <c r="A62" s="231" t="s">
        <v>14</v>
      </c>
      <c r="B62" s="211"/>
      <c r="C62" s="211"/>
      <c r="D62" s="211"/>
      <c r="E62" s="232"/>
    </row>
    <row r="63" spans="1:9" ht="15.75">
      <c r="A63" s="233"/>
      <c r="B63" s="213"/>
      <c r="C63" s="213"/>
      <c r="D63" s="213"/>
      <c r="E63" s="234"/>
    </row>
    <row r="64" spans="1:9" ht="15.75">
      <c r="A64" s="233"/>
      <c r="B64" s="213"/>
      <c r="C64" s="213"/>
      <c r="D64" s="213"/>
      <c r="E64" s="234"/>
    </row>
    <row r="65" spans="1:5" ht="15.75" thickBot="1">
      <c r="A65" s="235"/>
      <c r="B65" s="134"/>
      <c r="C65" s="134"/>
      <c r="D65" s="134"/>
      <c r="E65" s="236"/>
    </row>
    <row r="66" spans="1:5" ht="16.5" thickBot="1">
      <c r="A66" s="235"/>
      <c r="B66" s="541" t="str">
        <f>Relax_700!B11</f>
        <v>ABDALLAH</v>
      </c>
      <c r="C66" s="542"/>
      <c r="D66" s="543"/>
      <c r="E66" s="236"/>
    </row>
    <row r="67" spans="1:5" ht="16.5" thickBot="1">
      <c r="A67" s="235"/>
      <c r="B67" s="504" t="str">
        <f>Relax_700!B12</f>
        <v>9 RUE BRUYERES</v>
      </c>
      <c r="C67" s="505"/>
      <c r="D67" s="506"/>
      <c r="E67" s="236"/>
    </row>
    <row r="68" spans="1:5" ht="16.5" thickBot="1">
      <c r="A68" s="235" t="s">
        <v>15</v>
      </c>
      <c r="B68" s="504" t="str">
        <f>Relax_700!B13</f>
        <v>34000</v>
      </c>
      <c r="C68" s="505"/>
      <c r="D68" s="506"/>
      <c r="E68" s="236"/>
    </row>
    <row r="69" spans="1:5" ht="16.5" thickBot="1">
      <c r="A69" s="237">
        <f ca="1">TODAY()</f>
        <v>43337</v>
      </c>
      <c r="B69" s="558">
        <f>Relax_700!B14</f>
        <v>678828187</v>
      </c>
      <c r="C69" s="559"/>
      <c r="D69" s="560"/>
      <c r="E69" s="236"/>
    </row>
    <row r="70" spans="1:5" ht="15.75" thickBot="1">
      <c r="A70" s="235"/>
      <c r="B70" s="496" t="str">
        <f>Relax_700!B15</f>
        <v>amel.gherroumi@gmail.com</v>
      </c>
      <c r="C70" s="547"/>
      <c r="D70" s="548"/>
      <c r="E70" s="236"/>
    </row>
    <row r="71" spans="1:5" ht="18.75">
      <c r="A71" s="238" t="s">
        <v>223</v>
      </c>
      <c r="B71" s="134"/>
      <c r="C71" s="134"/>
      <c r="D71" s="134"/>
      <c r="E71" s="236"/>
    </row>
    <row r="72" spans="1:5" ht="18.75">
      <c r="A72" s="239" t="str">
        <f ca="1">CONCATENATE("N°- ",YEAR(NOW()),DAY(NOW()),MONTH(NOW()),MINUTE(NOW()),SECOND(NOW()))</f>
        <v>N°- 201825815</v>
      </c>
      <c r="B72" s="134"/>
      <c r="C72" s="134"/>
      <c r="D72" s="134"/>
      <c r="E72" s="236"/>
    </row>
    <row r="73" spans="1:5" ht="15.75">
      <c r="A73" s="240" t="s">
        <v>16</v>
      </c>
      <c r="B73" s="125"/>
      <c r="C73" s="125"/>
      <c r="D73" s="125"/>
      <c r="E73" s="241" t="s">
        <v>17</v>
      </c>
    </row>
    <row r="74" spans="1:5" ht="15.75">
      <c r="A74" s="510" t="s">
        <v>255</v>
      </c>
      <c r="B74" s="511"/>
      <c r="C74" s="511"/>
      <c r="D74" s="512"/>
      <c r="E74" s="242"/>
    </row>
    <row r="75" spans="1:5" ht="15">
      <c r="A75" s="513"/>
      <c r="B75" s="514"/>
      <c r="C75" s="514"/>
      <c r="D75" s="515"/>
      <c r="E75" s="243"/>
    </row>
    <row r="76" spans="1:5" ht="15">
      <c r="A76" s="513"/>
      <c r="B76" s="514"/>
      <c r="C76" s="514"/>
      <c r="D76" s="515"/>
      <c r="E76" s="244"/>
    </row>
    <row r="77" spans="1:5" ht="15">
      <c r="A77" s="516" t="s">
        <v>250</v>
      </c>
      <c r="B77" s="517"/>
      <c r="C77" s="517"/>
      <c r="D77" s="518"/>
      <c r="E77" s="243"/>
    </row>
    <row r="78" spans="1:5">
      <c r="A78" s="408"/>
      <c r="B78" s="409"/>
      <c r="C78" s="409"/>
      <c r="D78" s="410"/>
      <c r="E78" s="246"/>
    </row>
    <row r="79" spans="1:5" ht="15">
      <c r="A79" s="180" t="s">
        <v>256</v>
      </c>
      <c r="B79" s="181"/>
      <c r="C79" s="181"/>
      <c r="D79" s="182"/>
      <c r="E79" s="243"/>
    </row>
    <row r="80" spans="1:5" ht="15">
      <c r="A80" s="180" t="s">
        <v>258</v>
      </c>
      <c r="B80" s="181"/>
      <c r="C80" s="181"/>
      <c r="D80" s="182"/>
      <c r="E80" s="243"/>
    </row>
    <row r="81" spans="1:5" ht="15">
      <c r="A81" s="180" t="s">
        <v>227</v>
      </c>
      <c r="B81" s="181"/>
      <c r="C81" s="181"/>
      <c r="D81" s="182"/>
      <c r="E81" s="248"/>
    </row>
    <row r="82" spans="1:5" ht="15">
      <c r="A82" s="183" t="s">
        <v>228</v>
      </c>
      <c r="B82" s="181"/>
      <c r="C82" s="181"/>
      <c r="D82" s="182"/>
      <c r="E82" s="243"/>
    </row>
    <row r="83" spans="1:5" ht="15">
      <c r="A83" s="180" t="s">
        <v>229</v>
      </c>
      <c r="B83" s="181"/>
      <c r="C83" s="181"/>
      <c r="D83" s="182"/>
      <c r="E83" s="243"/>
    </row>
    <row r="84" spans="1:5" ht="15">
      <c r="A84" s="180" t="s">
        <v>230</v>
      </c>
      <c r="B84" s="181" t="s">
        <v>27</v>
      </c>
      <c r="C84" s="181"/>
      <c r="D84" s="182"/>
      <c r="E84" s="243"/>
    </row>
    <row r="85" spans="1:5" ht="15">
      <c r="A85" s="180" t="s">
        <v>231</v>
      </c>
      <c r="B85" s="181"/>
      <c r="C85" s="181"/>
      <c r="D85" s="182"/>
      <c r="E85" s="243"/>
    </row>
    <row r="86" spans="1:5" ht="15">
      <c r="A86" s="180" t="s">
        <v>232</v>
      </c>
      <c r="B86" s="181"/>
      <c r="C86" s="181"/>
      <c r="D86" s="182"/>
      <c r="E86" s="243"/>
    </row>
    <row r="87" spans="1:5">
      <c r="A87" s="184" t="s">
        <v>233</v>
      </c>
      <c r="B87" s="181"/>
      <c r="C87" s="181"/>
      <c r="D87" s="182"/>
      <c r="E87" s="251"/>
    </row>
    <row r="88" spans="1:5" ht="15">
      <c r="A88" s="184" t="s">
        <v>234</v>
      </c>
      <c r="B88" s="181" t="s">
        <v>235</v>
      </c>
      <c r="C88" s="181"/>
      <c r="D88" s="182"/>
      <c r="E88" s="243"/>
    </row>
    <row r="89" spans="1:5" ht="15">
      <c r="A89" s="184" t="s">
        <v>236</v>
      </c>
      <c r="B89" s="181"/>
      <c r="C89" s="181"/>
      <c r="D89" s="182"/>
      <c r="E89" s="243"/>
    </row>
    <row r="90" spans="1:5" ht="15">
      <c r="A90" s="180" t="s">
        <v>237</v>
      </c>
      <c r="B90" s="181"/>
      <c r="C90" s="181"/>
      <c r="D90" s="182"/>
      <c r="E90" s="243"/>
    </row>
    <row r="91" spans="1:5" ht="15">
      <c r="A91" s="180" t="s">
        <v>238</v>
      </c>
      <c r="B91" s="181"/>
      <c r="C91" s="181"/>
      <c r="D91" s="182"/>
      <c r="E91" s="243"/>
    </row>
    <row r="92" spans="1:5" ht="15">
      <c r="A92" s="180" t="s">
        <v>239</v>
      </c>
      <c r="B92" s="181"/>
      <c r="C92" s="181"/>
      <c r="D92" s="182"/>
      <c r="E92" s="243"/>
    </row>
    <row r="93" spans="1:5" ht="15">
      <c r="A93" s="180" t="s">
        <v>240</v>
      </c>
      <c r="B93" s="181"/>
      <c r="C93" s="181"/>
      <c r="D93" s="182"/>
      <c r="E93" s="243"/>
    </row>
    <row r="94" spans="1:5" ht="15">
      <c r="A94" s="180" t="s">
        <v>241</v>
      </c>
      <c r="B94" s="181"/>
      <c r="C94" s="181"/>
      <c r="D94" s="182"/>
      <c r="E94" s="252"/>
    </row>
    <row r="95" spans="1:5">
      <c r="A95" s="185" t="s">
        <v>242</v>
      </c>
      <c r="B95" s="181"/>
      <c r="C95" s="181"/>
      <c r="D95" s="182"/>
      <c r="E95" s="246"/>
    </row>
    <row r="96" spans="1:5" ht="15">
      <c r="A96" s="185" t="s">
        <v>243</v>
      </c>
      <c r="B96" s="181"/>
      <c r="C96" s="181"/>
      <c r="D96" s="182"/>
      <c r="E96" s="243"/>
    </row>
    <row r="97" spans="1:5" ht="15">
      <c r="A97" s="185" t="s">
        <v>244</v>
      </c>
      <c r="B97" s="181"/>
      <c r="C97" s="181"/>
      <c r="D97" s="182"/>
      <c r="E97" s="252"/>
    </row>
    <row r="98" spans="1:5">
      <c r="A98" s="185" t="s">
        <v>245</v>
      </c>
      <c r="B98" s="181"/>
      <c r="C98" s="181"/>
      <c r="D98" s="182"/>
      <c r="E98" s="246"/>
    </row>
    <row r="99" spans="1:5" ht="15">
      <c r="A99" s="185" t="s">
        <v>246</v>
      </c>
      <c r="B99" s="181"/>
      <c r="C99" s="181"/>
      <c r="D99" s="182"/>
      <c r="E99" s="243"/>
    </row>
    <row r="100" spans="1:5">
      <c r="A100" s="185" t="s">
        <v>247</v>
      </c>
      <c r="B100" s="181"/>
      <c r="C100" s="181"/>
      <c r="D100" s="182"/>
      <c r="E100" s="246"/>
    </row>
    <row r="101" spans="1:5" ht="15">
      <c r="A101" s="185" t="s">
        <v>248</v>
      </c>
      <c r="B101" s="181"/>
      <c r="C101" s="181"/>
      <c r="D101" s="182"/>
      <c r="E101" s="243"/>
    </row>
    <row r="102" spans="1:5" ht="15">
      <c r="A102" s="185" t="s">
        <v>249</v>
      </c>
      <c r="B102" s="181"/>
      <c r="C102" s="181"/>
      <c r="D102" s="182"/>
      <c r="E102" s="252"/>
    </row>
    <row r="103" spans="1:5" ht="15">
      <c r="A103" s="150"/>
      <c r="B103" s="151"/>
      <c r="C103" s="151"/>
      <c r="D103" s="152"/>
      <c r="E103" s="255"/>
    </row>
    <row r="104" spans="1:5" ht="15.75">
      <c r="A104" s="256" t="s">
        <v>100</v>
      </c>
      <c r="B104" s="155" t="s">
        <v>37</v>
      </c>
      <c r="C104" s="156"/>
      <c r="D104" s="157"/>
      <c r="E104" s="257">
        <f>SUM(E77:E103)</f>
        <v>0</v>
      </c>
    </row>
    <row r="105" spans="1:5" ht="15.75">
      <c r="A105" s="258" t="s">
        <v>101</v>
      </c>
      <c r="B105" s="160" t="s">
        <v>38</v>
      </c>
      <c r="C105" s="161"/>
      <c r="D105" s="162"/>
      <c r="E105" s="259">
        <f>E104*0.2</f>
        <v>0</v>
      </c>
    </row>
    <row r="106" spans="1:5" ht="16.5" thickBot="1">
      <c r="A106" s="260" t="s">
        <v>102</v>
      </c>
      <c r="B106" s="261" t="s">
        <v>39</v>
      </c>
      <c r="C106" s="262"/>
      <c r="D106" s="263"/>
      <c r="E106" s="264">
        <f>E104+E105</f>
        <v>0</v>
      </c>
    </row>
  </sheetData>
  <mergeCells count="19"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  <mergeCell ref="A74:D76"/>
    <mergeCell ref="A77:D77"/>
    <mergeCell ref="B66:D66"/>
    <mergeCell ref="B67:D67"/>
    <mergeCell ref="B68:D68"/>
    <mergeCell ref="B69:D69"/>
    <mergeCell ref="B70:D70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8609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3"/>
  <dimension ref="A2:I106"/>
  <sheetViews>
    <sheetView topLeftCell="A7"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296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297</v>
      </c>
      <c r="B22" s="133"/>
      <c r="C22" s="134"/>
      <c r="D22" s="135"/>
      <c r="E22" s="138">
        <v>9800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9400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145</v>
      </c>
      <c r="B36" s="133"/>
      <c r="C36" s="134"/>
      <c r="D36" s="135"/>
      <c r="E36" s="136">
        <v>1037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16592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3318.4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19910.400000000001</v>
      </c>
    </row>
    <row r="54" spans="1:9" ht="13.5" thickBot="1">
      <c r="I54" s="169"/>
    </row>
    <row r="55" spans="1:9">
      <c r="A55" s="219"/>
      <c r="B55" s="220"/>
      <c r="C55" s="220"/>
      <c r="D55" s="220"/>
      <c r="E55" s="221"/>
    </row>
    <row r="56" spans="1:9">
      <c r="A56" s="222"/>
      <c r="B56" s="133"/>
      <c r="C56" s="133"/>
      <c r="D56" s="133"/>
      <c r="E56" s="223"/>
    </row>
    <row r="57" spans="1:9" ht="45">
      <c r="A57" s="224" t="s">
        <v>10</v>
      </c>
      <c r="B57" s="203"/>
      <c r="C57" s="203"/>
      <c r="D57" s="203"/>
      <c r="E57" s="225"/>
    </row>
    <row r="58" spans="1:9" ht="15.75">
      <c r="A58" s="226" t="s">
        <v>11</v>
      </c>
      <c r="B58" s="206"/>
      <c r="C58" s="206"/>
      <c r="D58" s="206"/>
      <c r="E58" s="227"/>
    </row>
    <row r="59" spans="1:9" ht="15.75">
      <c r="A59" s="228" t="s">
        <v>12</v>
      </c>
      <c r="B59" s="206"/>
      <c r="C59" s="206"/>
      <c r="D59" s="206"/>
      <c r="E59" s="227"/>
    </row>
    <row r="60" spans="1:9" ht="15.75">
      <c r="A60" s="229"/>
      <c r="B60" s="209"/>
      <c r="C60" s="209"/>
      <c r="D60" s="209"/>
      <c r="E60" s="230"/>
    </row>
    <row r="61" spans="1:9" ht="15.75">
      <c r="A61" s="231" t="s">
        <v>13</v>
      </c>
      <c r="B61" s="209"/>
      <c r="C61" s="209"/>
      <c r="D61" s="209"/>
      <c r="E61" s="230"/>
    </row>
    <row r="62" spans="1:9" ht="15.75">
      <c r="A62" s="231" t="s">
        <v>14</v>
      </c>
      <c r="B62" s="211"/>
      <c r="C62" s="211"/>
      <c r="D62" s="211"/>
      <c r="E62" s="232"/>
    </row>
    <row r="63" spans="1:9" ht="15.75">
      <c r="A63" s="233"/>
      <c r="B63" s="213"/>
      <c r="C63" s="213"/>
      <c r="D63" s="213"/>
      <c r="E63" s="234"/>
    </row>
    <row r="64" spans="1:9" ht="15.75">
      <c r="A64" s="233"/>
      <c r="B64" s="213"/>
      <c r="C64" s="213"/>
      <c r="D64" s="213"/>
      <c r="E64" s="234"/>
    </row>
    <row r="65" spans="1:5" ht="15.75" thickBot="1">
      <c r="A65" s="235"/>
      <c r="B65" s="134"/>
      <c r="C65" s="134"/>
      <c r="D65" s="134"/>
      <c r="E65" s="236"/>
    </row>
    <row r="66" spans="1:5" ht="16.5" thickBot="1">
      <c r="A66" s="235"/>
      <c r="B66" s="541" t="str">
        <f>Relax_700!B11</f>
        <v>ABDALLAH</v>
      </c>
      <c r="C66" s="542"/>
      <c r="D66" s="543"/>
      <c r="E66" s="236"/>
    </row>
    <row r="67" spans="1:5" ht="16.5" thickBot="1">
      <c r="A67" s="235"/>
      <c r="B67" s="504" t="str">
        <f>Relax_700!B12</f>
        <v>9 RUE BRUYERES</v>
      </c>
      <c r="C67" s="505"/>
      <c r="D67" s="506"/>
      <c r="E67" s="236"/>
    </row>
    <row r="68" spans="1:5" ht="16.5" thickBot="1">
      <c r="A68" s="235" t="s">
        <v>15</v>
      </c>
      <c r="B68" s="504" t="str">
        <f>Relax_700!B13</f>
        <v>34000</v>
      </c>
      <c r="C68" s="505"/>
      <c r="D68" s="506"/>
      <c r="E68" s="236"/>
    </row>
    <row r="69" spans="1:5" ht="16.5" thickBot="1">
      <c r="A69" s="237">
        <f ca="1">TODAY()</f>
        <v>43337</v>
      </c>
      <c r="B69" s="558">
        <f>Relax_700!B14</f>
        <v>678828187</v>
      </c>
      <c r="C69" s="559"/>
      <c r="D69" s="560"/>
      <c r="E69" s="236"/>
    </row>
    <row r="70" spans="1:5" ht="15.75" thickBot="1">
      <c r="A70" s="235"/>
      <c r="B70" s="496" t="str">
        <f>Relax_700!B15</f>
        <v>amel.gherroumi@gmail.com</v>
      </c>
      <c r="C70" s="547"/>
      <c r="D70" s="548"/>
      <c r="E70" s="236"/>
    </row>
    <row r="71" spans="1:5" ht="18.75">
      <c r="A71" s="238" t="s">
        <v>223</v>
      </c>
      <c r="B71" s="134"/>
      <c r="C71" s="134"/>
      <c r="D71" s="134"/>
      <c r="E71" s="236"/>
    </row>
    <row r="72" spans="1:5" ht="18.75">
      <c r="A72" s="239" t="str">
        <f ca="1">CONCATENATE("N°- ",YEAR(NOW()),DAY(NOW()),MONTH(NOW()),MINUTE(NOW()),SECOND(NOW()))</f>
        <v>N°- 201825815</v>
      </c>
      <c r="B72" s="134"/>
      <c r="C72" s="134"/>
      <c r="D72" s="134"/>
      <c r="E72" s="236"/>
    </row>
    <row r="73" spans="1:5" ht="15.75">
      <c r="A73" s="240" t="s">
        <v>16</v>
      </c>
      <c r="B73" s="125"/>
      <c r="C73" s="125"/>
      <c r="D73" s="125"/>
      <c r="E73" s="241" t="s">
        <v>17</v>
      </c>
    </row>
    <row r="74" spans="1:5" ht="15.75">
      <c r="A74" s="510" t="s">
        <v>255</v>
      </c>
      <c r="B74" s="511"/>
      <c r="C74" s="511"/>
      <c r="D74" s="512"/>
      <c r="E74" s="242"/>
    </row>
    <row r="75" spans="1:5" ht="15">
      <c r="A75" s="513"/>
      <c r="B75" s="514"/>
      <c r="C75" s="514"/>
      <c r="D75" s="515"/>
      <c r="E75" s="243"/>
    </row>
    <row r="76" spans="1:5" ht="15">
      <c r="A76" s="513"/>
      <c r="B76" s="514"/>
      <c r="C76" s="514"/>
      <c r="D76" s="515"/>
      <c r="E76" s="244"/>
    </row>
    <row r="77" spans="1:5" ht="15">
      <c r="A77" s="516" t="s">
        <v>250</v>
      </c>
      <c r="B77" s="517"/>
      <c r="C77" s="517"/>
      <c r="D77" s="518"/>
      <c r="E77" s="243"/>
    </row>
    <row r="78" spans="1:5">
      <c r="A78" s="408"/>
      <c r="B78" s="409"/>
      <c r="C78" s="409"/>
      <c r="D78" s="410"/>
      <c r="E78" s="246"/>
    </row>
    <row r="79" spans="1:5" ht="15">
      <c r="A79" s="180" t="s">
        <v>256</v>
      </c>
      <c r="B79" s="181"/>
      <c r="C79" s="181"/>
      <c r="D79" s="182"/>
      <c r="E79" s="243"/>
    </row>
    <row r="80" spans="1:5" ht="15">
      <c r="A80" s="180" t="s">
        <v>258</v>
      </c>
      <c r="B80" s="181"/>
      <c r="C80" s="181"/>
      <c r="D80" s="182"/>
      <c r="E80" s="243"/>
    </row>
    <row r="81" spans="1:5" ht="15">
      <c r="A81" s="180" t="s">
        <v>227</v>
      </c>
      <c r="B81" s="181"/>
      <c r="C81" s="181"/>
      <c r="D81" s="182"/>
      <c r="E81" s="248"/>
    </row>
    <row r="82" spans="1:5" ht="15">
      <c r="A82" s="183" t="s">
        <v>228</v>
      </c>
      <c r="B82" s="181"/>
      <c r="C82" s="181"/>
      <c r="D82" s="182"/>
      <c r="E82" s="243"/>
    </row>
    <row r="83" spans="1:5" ht="15">
      <c r="A83" s="180" t="s">
        <v>229</v>
      </c>
      <c r="B83" s="181"/>
      <c r="C83" s="181"/>
      <c r="D83" s="182"/>
      <c r="E83" s="243"/>
    </row>
    <row r="84" spans="1:5" ht="15">
      <c r="A84" s="180" t="s">
        <v>230</v>
      </c>
      <c r="B84" s="181" t="s">
        <v>27</v>
      </c>
      <c r="C84" s="181"/>
      <c r="D84" s="182"/>
      <c r="E84" s="243"/>
    </row>
    <row r="85" spans="1:5" ht="15">
      <c r="A85" s="180" t="s">
        <v>231</v>
      </c>
      <c r="B85" s="181"/>
      <c r="C85" s="181"/>
      <c r="D85" s="182"/>
      <c r="E85" s="243"/>
    </row>
    <row r="86" spans="1:5" ht="15">
      <c r="A86" s="180" t="s">
        <v>232</v>
      </c>
      <c r="B86" s="181"/>
      <c r="C86" s="181"/>
      <c r="D86" s="182"/>
      <c r="E86" s="243"/>
    </row>
    <row r="87" spans="1:5">
      <c r="A87" s="184" t="s">
        <v>233</v>
      </c>
      <c r="B87" s="181"/>
      <c r="C87" s="181"/>
      <c r="D87" s="182"/>
      <c r="E87" s="251"/>
    </row>
    <row r="88" spans="1:5" ht="15">
      <c r="A88" s="184" t="s">
        <v>234</v>
      </c>
      <c r="B88" s="181" t="s">
        <v>235</v>
      </c>
      <c r="C88" s="181"/>
      <c r="D88" s="182"/>
      <c r="E88" s="243"/>
    </row>
    <row r="89" spans="1:5" ht="15">
      <c r="A89" s="184" t="s">
        <v>236</v>
      </c>
      <c r="B89" s="181"/>
      <c r="C89" s="181"/>
      <c r="D89" s="182"/>
      <c r="E89" s="243"/>
    </row>
    <row r="90" spans="1:5" ht="15">
      <c r="A90" s="180" t="s">
        <v>237</v>
      </c>
      <c r="B90" s="181"/>
      <c r="C90" s="181"/>
      <c r="D90" s="182"/>
      <c r="E90" s="243"/>
    </row>
    <row r="91" spans="1:5" ht="15">
      <c r="A91" s="180" t="s">
        <v>238</v>
      </c>
      <c r="B91" s="181"/>
      <c r="C91" s="181"/>
      <c r="D91" s="182"/>
      <c r="E91" s="243"/>
    </row>
    <row r="92" spans="1:5" ht="15">
      <c r="A92" s="180" t="s">
        <v>239</v>
      </c>
      <c r="B92" s="181"/>
      <c r="C92" s="181"/>
      <c r="D92" s="182"/>
      <c r="E92" s="243"/>
    </row>
    <row r="93" spans="1:5" ht="15">
      <c r="A93" s="180" t="s">
        <v>240</v>
      </c>
      <c r="B93" s="181"/>
      <c r="C93" s="181"/>
      <c r="D93" s="182"/>
      <c r="E93" s="243"/>
    </row>
    <row r="94" spans="1:5" ht="15">
      <c r="A94" s="180" t="s">
        <v>241</v>
      </c>
      <c r="B94" s="181"/>
      <c r="C94" s="181"/>
      <c r="D94" s="182"/>
      <c r="E94" s="252"/>
    </row>
    <row r="95" spans="1:5">
      <c r="A95" s="185" t="s">
        <v>242</v>
      </c>
      <c r="B95" s="181"/>
      <c r="C95" s="181"/>
      <c r="D95" s="182"/>
      <c r="E95" s="246"/>
    </row>
    <row r="96" spans="1:5" ht="15">
      <c r="A96" s="185" t="s">
        <v>243</v>
      </c>
      <c r="B96" s="181"/>
      <c r="C96" s="181"/>
      <c r="D96" s="182"/>
      <c r="E96" s="243"/>
    </row>
    <row r="97" spans="1:5" ht="15">
      <c r="A97" s="185" t="s">
        <v>244</v>
      </c>
      <c r="B97" s="181"/>
      <c r="C97" s="181"/>
      <c r="D97" s="182"/>
      <c r="E97" s="252"/>
    </row>
    <row r="98" spans="1:5">
      <c r="A98" s="185" t="s">
        <v>245</v>
      </c>
      <c r="B98" s="181"/>
      <c r="C98" s="181"/>
      <c r="D98" s="182"/>
      <c r="E98" s="246"/>
    </row>
    <row r="99" spans="1:5" ht="15">
      <c r="A99" s="185" t="s">
        <v>246</v>
      </c>
      <c r="B99" s="181"/>
      <c r="C99" s="181"/>
      <c r="D99" s="182"/>
      <c r="E99" s="243"/>
    </row>
    <row r="100" spans="1:5">
      <c r="A100" s="185" t="s">
        <v>247</v>
      </c>
      <c r="B100" s="181"/>
      <c r="C100" s="181"/>
      <c r="D100" s="182"/>
      <c r="E100" s="246"/>
    </row>
    <row r="101" spans="1:5" ht="15">
      <c r="A101" s="185" t="s">
        <v>248</v>
      </c>
      <c r="B101" s="181"/>
      <c r="C101" s="181"/>
      <c r="D101" s="182"/>
      <c r="E101" s="243"/>
    </row>
    <row r="102" spans="1:5" ht="15">
      <c r="A102" s="185" t="s">
        <v>249</v>
      </c>
      <c r="B102" s="181"/>
      <c r="C102" s="181"/>
      <c r="D102" s="182"/>
      <c r="E102" s="252"/>
    </row>
    <row r="103" spans="1:5" ht="15">
      <c r="A103" s="150"/>
      <c r="B103" s="151"/>
      <c r="C103" s="151"/>
      <c r="D103" s="152"/>
      <c r="E103" s="255"/>
    </row>
    <row r="104" spans="1:5" ht="15.75">
      <c r="A104" s="256" t="s">
        <v>100</v>
      </c>
      <c r="B104" s="155" t="s">
        <v>37</v>
      </c>
      <c r="C104" s="156"/>
      <c r="D104" s="157"/>
      <c r="E104" s="257">
        <f>SUM(E77:E103)</f>
        <v>0</v>
      </c>
    </row>
    <row r="105" spans="1:5" ht="15.75">
      <c r="A105" s="258" t="s">
        <v>101</v>
      </c>
      <c r="B105" s="160" t="s">
        <v>38</v>
      </c>
      <c r="C105" s="161"/>
      <c r="D105" s="162"/>
      <c r="E105" s="259">
        <f>E104*0.2</f>
        <v>0</v>
      </c>
    </row>
    <row r="106" spans="1:5" ht="16.5" thickBot="1">
      <c r="A106" s="260" t="s">
        <v>102</v>
      </c>
      <c r="B106" s="261" t="s">
        <v>39</v>
      </c>
      <c r="C106" s="262"/>
      <c r="D106" s="263"/>
      <c r="E106" s="264">
        <f>E104+E105</f>
        <v>0</v>
      </c>
    </row>
  </sheetData>
  <mergeCells count="19"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  <mergeCell ref="A74:D76"/>
    <mergeCell ref="A77:D77"/>
    <mergeCell ref="B66:D66"/>
    <mergeCell ref="B67:D67"/>
    <mergeCell ref="B68:D68"/>
    <mergeCell ref="B69:D69"/>
    <mergeCell ref="B70:D70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9633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4"/>
  <dimension ref="A2:I54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302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303</v>
      </c>
      <c r="B22" s="133"/>
      <c r="C22" s="134"/>
      <c r="D22" s="135"/>
      <c r="E22" s="138">
        <v>7600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7200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1850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750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202</v>
      </c>
      <c r="B36" s="133"/>
      <c r="C36" s="134"/>
      <c r="D36" s="135"/>
      <c r="E36" s="136">
        <v>833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13888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2777.6000000000004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16665.599999999999</v>
      </c>
    </row>
    <row r="54" spans="1:9">
      <c r="I54" s="169"/>
    </row>
  </sheetData>
  <mergeCells count="12"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0657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5"/>
  <dimension ref="A2:I54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304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305</v>
      </c>
      <c r="B22" s="133"/>
      <c r="C22" s="134"/>
      <c r="D22" s="135"/>
      <c r="E22" s="138">
        <v>7800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7400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1900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202</v>
      </c>
      <c r="B36" s="133"/>
      <c r="C36" s="134"/>
      <c r="D36" s="135"/>
      <c r="E36" s="136">
        <v>833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14238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2847.6000000000004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17085.599999999999</v>
      </c>
    </row>
    <row r="54" spans="1:9">
      <c r="I54" s="169"/>
    </row>
  </sheetData>
  <mergeCells count="12"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81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6"/>
  <dimension ref="A2:I54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308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309</v>
      </c>
      <c r="B22" s="133"/>
      <c r="C22" s="134"/>
      <c r="D22" s="135"/>
      <c r="E22" s="138">
        <v>8600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8200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1900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267</v>
      </c>
      <c r="B36" s="133"/>
      <c r="C36" s="134"/>
      <c r="D36" s="135"/>
      <c r="E36" s="136">
        <v>935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15140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3028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18168</v>
      </c>
    </row>
    <row r="54" spans="1:9">
      <c r="I54" s="169"/>
    </row>
  </sheetData>
  <mergeCells count="12"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705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7"/>
  <dimension ref="A2:I54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310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311</v>
      </c>
      <c r="B22" s="133"/>
      <c r="C22" s="134"/>
      <c r="D22" s="135"/>
      <c r="E22" s="138">
        <v>8800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8400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1900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148</v>
      </c>
      <c r="B36" s="133"/>
      <c r="C36" s="134"/>
      <c r="D36" s="135"/>
      <c r="E36" s="136">
        <v>969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15374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3074.8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18448.8</v>
      </c>
    </row>
    <row r="54" spans="1:9">
      <c r="I54" s="169"/>
    </row>
  </sheetData>
  <mergeCells count="12"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3729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8"/>
  <dimension ref="A2:I54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315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316</v>
      </c>
      <c r="B22" s="133"/>
      <c r="C22" s="134"/>
      <c r="D22" s="135"/>
      <c r="E22" s="138">
        <v>7800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7400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1900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147</v>
      </c>
      <c r="B36" s="133"/>
      <c r="C36" s="134"/>
      <c r="D36" s="135"/>
      <c r="E36" s="136">
        <v>782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14187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2837.4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17024.400000000001</v>
      </c>
    </row>
    <row r="54" spans="1:9">
      <c r="I54" s="169"/>
    </row>
  </sheetData>
  <mergeCells count="12"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4753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9"/>
  <dimension ref="A2:I54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317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318</v>
      </c>
      <c r="B22" s="133"/>
      <c r="C22" s="134"/>
      <c r="D22" s="135"/>
      <c r="E22" s="138">
        <v>8300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7900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1900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149</v>
      </c>
      <c r="B36" s="133"/>
      <c r="C36" s="134"/>
      <c r="D36" s="135"/>
      <c r="E36" s="136">
        <v>867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14772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2954.4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17726.400000000001</v>
      </c>
    </row>
    <row r="54" spans="1:9">
      <c r="I54" s="169"/>
    </row>
  </sheetData>
  <mergeCells count="12"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5777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0"/>
  <dimension ref="A2:I54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319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320</v>
      </c>
      <c r="B22" s="133"/>
      <c r="C22" s="134"/>
      <c r="D22" s="135"/>
      <c r="E22" s="138">
        <v>8900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8500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220</v>
      </c>
      <c r="B36" s="133"/>
      <c r="C36" s="134"/>
      <c r="D36" s="135"/>
      <c r="E36" s="136">
        <v>952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15607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3121.4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18728.400000000001</v>
      </c>
    </row>
    <row r="54" spans="1:9">
      <c r="I54" s="169"/>
    </row>
  </sheetData>
  <mergeCells count="12"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6801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1"/>
  <dimension ref="A2:I54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322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323</v>
      </c>
      <c r="B22" s="133"/>
      <c r="C22" s="134"/>
      <c r="D22" s="135"/>
      <c r="E22" s="138">
        <v>9200</v>
      </c>
    </row>
    <row r="23" spans="1:8" ht="15">
      <c r="A23" s="137" t="s">
        <v>433</v>
      </c>
      <c r="B23" s="502" t="s">
        <v>85</v>
      </c>
      <c r="C23" s="502"/>
      <c r="D23" s="503"/>
      <c r="E23" s="136">
        <f>E22-400</f>
        <v>8800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157</v>
      </c>
      <c r="B36" s="133"/>
      <c r="C36" s="134"/>
      <c r="D36" s="135"/>
      <c r="E36" s="136">
        <v>884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15839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3167.8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19006.8</v>
      </c>
    </row>
    <row r="54" spans="1:9">
      <c r="I54" s="169"/>
    </row>
  </sheetData>
  <mergeCells count="12"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3969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2"/>
  <dimension ref="A2:I54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329</v>
      </c>
      <c r="B20" s="550"/>
      <c r="C20" s="550"/>
      <c r="D20" s="551"/>
      <c r="E20" s="131"/>
    </row>
    <row r="21" spans="1:8" ht="15">
      <c r="A21" s="132"/>
      <c r="B21" s="133"/>
      <c r="C21" s="134"/>
      <c r="D21" s="135"/>
      <c r="E21" s="136"/>
    </row>
    <row r="22" spans="1:8" ht="15">
      <c r="A22" s="170" t="s">
        <v>330</v>
      </c>
      <c r="B22" s="191"/>
      <c r="C22" s="192"/>
      <c r="D22" s="193"/>
      <c r="E22" s="194">
        <v>8600</v>
      </c>
    </row>
    <row r="23" spans="1:8" ht="15">
      <c r="A23" s="170" t="s">
        <v>433</v>
      </c>
      <c r="B23" s="561" t="s">
        <v>85</v>
      </c>
      <c r="C23" s="561"/>
      <c r="D23" s="562"/>
      <c r="E23" s="195">
        <f>E22-400</f>
        <v>8200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170</v>
      </c>
      <c r="B36" s="133"/>
      <c r="C36" s="134"/>
      <c r="D36" s="135"/>
      <c r="E36" s="136">
        <v>901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15256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3051.2000000000003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18307.2</v>
      </c>
    </row>
    <row r="54" spans="1:9">
      <c r="I54" s="169"/>
    </row>
  </sheetData>
  <mergeCells count="12"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1137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5"/>
  <dimension ref="A2:I54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335</v>
      </c>
      <c r="B20" s="550"/>
      <c r="C20" s="550"/>
      <c r="D20" s="551"/>
      <c r="E20" s="196"/>
    </row>
    <row r="21" spans="1:8" ht="15">
      <c r="A21" s="197"/>
      <c r="B21" s="191"/>
      <c r="C21" s="192"/>
      <c r="D21" s="193"/>
      <c r="E21" s="195"/>
    </row>
    <row r="22" spans="1:8" ht="15">
      <c r="A22" s="170" t="s">
        <v>336</v>
      </c>
      <c r="B22" s="191"/>
      <c r="C22" s="192"/>
      <c r="D22" s="193"/>
      <c r="E22" s="194">
        <v>8000</v>
      </c>
    </row>
    <row r="23" spans="1:8" ht="15">
      <c r="A23" s="170" t="s">
        <v>433</v>
      </c>
      <c r="B23" s="561" t="s">
        <v>85</v>
      </c>
      <c r="C23" s="561"/>
      <c r="D23" s="562"/>
      <c r="E23" s="195">
        <f>E22-400</f>
        <v>7600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337</v>
      </c>
      <c r="B36" s="133"/>
      <c r="C36" s="134"/>
      <c r="D36" s="135"/>
      <c r="E36" s="136">
        <v>799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14554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2910.8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17464.8</v>
      </c>
    </row>
    <row r="54" spans="1:9">
      <c r="I54" s="169"/>
    </row>
  </sheetData>
  <mergeCells count="12"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497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3"/>
  <dimension ref="A2:I54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331</v>
      </c>
      <c r="B20" s="550"/>
      <c r="C20" s="550"/>
      <c r="D20" s="551"/>
      <c r="E20" s="196"/>
    </row>
    <row r="21" spans="1:8" ht="15">
      <c r="A21" s="197"/>
      <c r="B21" s="191"/>
      <c r="C21" s="192"/>
      <c r="D21" s="193"/>
      <c r="E21" s="195"/>
    </row>
    <row r="22" spans="1:8" ht="15">
      <c r="A22" s="170" t="s">
        <v>332</v>
      </c>
      <c r="B22" s="191"/>
      <c r="C22" s="192"/>
      <c r="D22" s="193"/>
      <c r="E22" s="194">
        <v>10600</v>
      </c>
    </row>
    <row r="23" spans="1:8" ht="15">
      <c r="A23" s="170" t="s">
        <v>433</v>
      </c>
      <c r="B23" s="561" t="s">
        <v>85</v>
      </c>
      <c r="C23" s="561"/>
      <c r="D23" s="562"/>
      <c r="E23" s="195">
        <f>E22-400</f>
        <v>10200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2400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173</v>
      </c>
      <c r="B36" s="133"/>
      <c r="C36" s="134"/>
      <c r="D36" s="135"/>
      <c r="E36" s="136">
        <v>1071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17776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3555.2000000000003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21331.200000000001</v>
      </c>
    </row>
    <row r="54" spans="1:9">
      <c r="I54" s="169"/>
    </row>
  </sheetData>
  <mergeCells count="12"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61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6"/>
  <dimension ref="A2:I54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338</v>
      </c>
      <c r="B20" s="550"/>
      <c r="C20" s="550"/>
      <c r="D20" s="551"/>
      <c r="E20" s="196"/>
    </row>
    <row r="21" spans="1:8" ht="15">
      <c r="A21" s="197"/>
      <c r="B21" s="191"/>
      <c r="C21" s="192"/>
      <c r="D21" s="193"/>
      <c r="E21" s="195"/>
    </row>
    <row r="22" spans="1:8" ht="15">
      <c r="A22" s="170" t="s">
        <v>339</v>
      </c>
      <c r="B22" s="191"/>
      <c r="C22" s="192"/>
      <c r="D22" s="193"/>
      <c r="E22" s="194">
        <v>9600</v>
      </c>
    </row>
    <row r="23" spans="1:8" ht="15">
      <c r="A23" s="170" t="s">
        <v>433</v>
      </c>
      <c r="B23" s="561" t="s">
        <v>85</v>
      </c>
      <c r="C23" s="561"/>
      <c r="D23" s="562"/>
      <c r="E23" s="195">
        <f>E22-400</f>
        <v>9200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2400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146</v>
      </c>
      <c r="B36" s="133"/>
      <c r="C36" s="134"/>
      <c r="D36" s="135"/>
      <c r="E36" s="136">
        <v>986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16691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3338.2000000000003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20029.2</v>
      </c>
    </row>
    <row r="54" spans="1:9">
      <c r="I54" s="169"/>
    </row>
  </sheetData>
  <mergeCells count="12"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521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4"/>
  <dimension ref="A2:I54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333</v>
      </c>
      <c r="B20" s="550"/>
      <c r="C20" s="550"/>
      <c r="D20" s="551"/>
      <c r="E20" s="196"/>
    </row>
    <row r="21" spans="1:8" ht="15">
      <c r="A21" s="197"/>
      <c r="B21" s="191"/>
      <c r="C21" s="192"/>
      <c r="D21" s="193"/>
      <c r="E21" s="195"/>
    </row>
    <row r="22" spans="1:8" ht="15">
      <c r="A22" s="170" t="s">
        <v>334</v>
      </c>
      <c r="B22" s="191"/>
      <c r="C22" s="192"/>
      <c r="D22" s="193"/>
      <c r="E22" s="194">
        <v>9400</v>
      </c>
    </row>
    <row r="23" spans="1:8" ht="15">
      <c r="A23" s="170" t="s">
        <v>433</v>
      </c>
      <c r="B23" s="561" t="s">
        <v>85</v>
      </c>
      <c r="C23" s="561"/>
      <c r="D23" s="562"/>
      <c r="E23" s="195">
        <f>E22-400</f>
        <v>9000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2100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146</v>
      </c>
      <c r="B36" s="133"/>
      <c r="C36" s="134"/>
      <c r="D36" s="135"/>
      <c r="E36" s="136">
        <v>986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16191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3238.2000000000003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19429.2</v>
      </c>
    </row>
    <row r="54" spans="1:9">
      <c r="I54" s="169"/>
    </row>
  </sheetData>
  <mergeCells count="12"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9329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7"/>
  <dimension ref="A2:I106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351</v>
      </c>
      <c r="B20" s="550"/>
      <c r="C20" s="550"/>
      <c r="D20" s="551"/>
      <c r="E20" s="196"/>
    </row>
    <row r="21" spans="1:8" ht="15">
      <c r="A21" s="197"/>
      <c r="B21" s="191"/>
      <c r="C21" s="192"/>
      <c r="D21" s="193"/>
      <c r="E21" s="195"/>
    </row>
    <row r="22" spans="1:8" ht="15">
      <c r="A22" s="170" t="s">
        <v>352</v>
      </c>
      <c r="B22" s="191"/>
      <c r="C22" s="192"/>
      <c r="D22" s="193"/>
      <c r="E22" s="194">
        <v>6100</v>
      </c>
    </row>
    <row r="23" spans="1:8" ht="15">
      <c r="A23" s="170" t="s">
        <v>433</v>
      </c>
      <c r="B23" s="561" t="s">
        <v>85</v>
      </c>
      <c r="C23" s="561"/>
      <c r="D23" s="562"/>
      <c r="E23" s="195">
        <f>E22-400</f>
        <v>5700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1950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353</v>
      </c>
      <c r="B36" s="133"/>
      <c r="C36" s="134"/>
      <c r="D36" s="135"/>
      <c r="E36" s="136">
        <v>578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12333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2466.6000000000004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14799.6</v>
      </c>
    </row>
    <row r="54" spans="1:9" ht="13.5" thickBot="1">
      <c r="I54" s="169"/>
    </row>
    <row r="55" spans="1:9">
      <c r="A55" s="219"/>
      <c r="B55" s="220"/>
      <c r="C55" s="220"/>
      <c r="D55" s="220"/>
      <c r="E55" s="221"/>
    </row>
    <row r="56" spans="1:9">
      <c r="A56" s="222"/>
      <c r="B56" s="133"/>
      <c r="C56" s="133"/>
      <c r="D56" s="133"/>
      <c r="E56" s="223"/>
    </row>
    <row r="57" spans="1:9" ht="45">
      <c r="A57" s="224" t="s">
        <v>10</v>
      </c>
      <c r="B57" s="203"/>
      <c r="C57" s="203"/>
      <c r="D57" s="203"/>
      <c r="E57" s="225"/>
    </row>
    <row r="58" spans="1:9" ht="15.75">
      <c r="A58" s="226" t="s">
        <v>11</v>
      </c>
      <c r="B58" s="206"/>
      <c r="C58" s="206"/>
      <c r="D58" s="206"/>
      <c r="E58" s="227"/>
    </row>
    <row r="59" spans="1:9" ht="15.75">
      <c r="A59" s="228" t="s">
        <v>12</v>
      </c>
      <c r="B59" s="206"/>
      <c r="C59" s="206"/>
      <c r="D59" s="206"/>
      <c r="E59" s="227"/>
    </row>
    <row r="60" spans="1:9" ht="15.75">
      <c r="A60" s="229"/>
      <c r="B60" s="209"/>
      <c r="C60" s="209"/>
      <c r="D60" s="209"/>
      <c r="E60" s="230"/>
    </row>
    <row r="61" spans="1:9" ht="15.75">
      <c r="A61" s="231" t="s">
        <v>13</v>
      </c>
      <c r="B61" s="209"/>
      <c r="C61" s="209"/>
      <c r="D61" s="209"/>
      <c r="E61" s="230"/>
    </row>
    <row r="62" spans="1:9" ht="15.75">
      <c r="A62" s="231" t="s">
        <v>14</v>
      </c>
      <c r="B62" s="211"/>
      <c r="C62" s="211"/>
      <c r="D62" s="211"/>
      <c r="E62" s="232"/>
    </row>
    <row r="63" spans="1:9" ht="15.75">
      <c r="A63" s="233"/>
      <c r="B63" s="213"/>
      <c r="C63" s="213"/>
      <c r="D63" s="213"/>
      <c r="E63" s="234"/>
    </row>
    <row r="64" spans="1:9" ht="15.75">
      <c r="A64" s="233"/>
      <c r="B64" s="213"/>
      <c r="C64" s="213"/>
      <c r="D64" s="213"/>
      <c r="E64" s="234"/>
    </row>
    <row r="65" spans="1:5" ht="15.75" thickBot="1">
      <c r="A65" s="235"/>
      <c r="B65" s="134"/>
      <c r="C65" s="134"/>
      <c r="D65" s="134"/>
      <c r="E65" s="236"/>
    </row>
    <row r="66" spans="1:5" ht="16.5" thickBot="1">
      <c r="A66" s="235"/>
      <c r="B66" s="541" t="str">
        <f>Relax_700!B11</f>
        <v>ABDALLAH</v>
      </c>
      <c r="C66" s="542"/>
      <c r="D66" s="543"/>
      <c r="E66" s="236"/>
    </row>
    <row r="67" spans="1:5" ht="16.5" thickBot="1">
      <c r="A67" s="235"/>
      <c r="B67" s="504" t="str">
        <f>Relax_700!B12</f>
        <v>9 RUE BRUYERES</v>
      </c>
      <c r="C67" s="505"/>
      <c r="D67" s="506"/>
      <c r="E67" s="236"/>
    </row>
    <row r="68" spans="1:5" ht="16.5" thickBot="1">
      <c r="A68" s="235" t="s">
        <v>15</v>
      </c>
      <c r="B68" s="504" t="str">
        <f>Relax_700!B13</f>
        <v>34000</v>
      </c>
      <c r="C68" s="505"/>
      <c r="D68" s="506"/>
      <c r="E68" s="236"/>
    </row>
    <row r="69" spans="1:5" ht="16.5" thickBot="1">
      <c r="A69" s="237">
        <f ca="1">TODAY()</f>
        <v>43337</v>
      </c>
      <c r="B69" s="558">
        <f>Relax_700!B14</f>
        <v>678828187</v>
      </c>
      <c r="C69" s="559"/>
      <c r="D69" s="560"/>
      <c r="E69" s="236"/>
    </row>
    <row r="70" spans="1:5" ht="15.75" thickBot="1">
      <c r="A70" s="235"/>
      <c r="B70" s="496" t="str">
        <f>Relax_700!B15</f>
        <v>amel.gherroumi@gmail.com</v>
      </c>
      <c r="C70" s="547"/>
      <c r="D70" s="548"/>
      <c r="E70" s="236"/>
    </row>
    <row r="71" spans="1:5" ht="18.75">
      <c r="A71" s="238" t="s">
        <v>223</v>
      </c>
      <c r="B71" s="134"/>
      <c r="C71" s="134"/>
      <c r="D71" s="134"/>
      <c r="E71" s="236"/>
    </row>
    <row r="72" spans="1:5" ht="18.75">
      <c r="A72" s="239" t="str">
        <f ca="1">CONCATENATE("N°- ",YEAR(NOW()),DAY(NOW()),MONTH(NOW()),MINUTE(NOW()),SECOND(NOW()))</f>
        <v>N°- 201825815</v>
      </c>
      <c r="B72" s="134"/>
      <c r="C72" s="134"/>
      <c r="D72" s="134"/>
      <c r="E72" s="236"/>
    </row>
    <row r="73" spans="1:5" ht="15.75">
      <c r="A73" s="240" t="s">
        <v>16</v>
      </c>
      <c r="B73" s="125"/>
      <c r="C73" s="125"/>
      <c r="D73" s="125"/>
      <c r="E73" s="241" t="s">
        <v>17</v>
      </c>
    </row>
    <row r="74" spans="1:5" ht="15.75">
      <c r="A74" s="552" t="s">
        <v>224</v>
      </c>
      <c r="B74" s="511"/>
      <c r="C74" s="511"/>
      <c r="D74" s="512"/>
      <c r="E74" s="242"/>
    </row>
    <row r="75" spans="1:5" ht="15">
      <c r="A75" s="553"/>
      <c r="B75" s="514"/>
      <c r="C75" s="514"/>
      <c r="D75" s="515"/>
      <c r="E75" s="243"/>
    </row>
    <row r="76" spans="1:5" ht="15">
      <c r="A76" s="553"/>
      <c r="B76" s="514"/>
      <c r="C76" s="514"/>
      <c r="D76" s="515"/>
      <c r="E76" s="244"/>
    </row>
    <row r="77" spans="1:5" ht="15">
      <c r="A77" s="554" t="s">
        <v>250</v>
      </c>
      <c r="B77" s="517"/>
      <c r="C77" s="517"/>
      <c r="D77" s="518"/>
      <c r="E77" s="243"/>
    </row>
    <row r="78" spans="1:5">
      <c r="A78" s="245"/>
      <c r="B78" s="199"/>
      <c r="C78" s="199"/>
      <c r="D78" s="200"/>
      <c r="E78" s="246"/>
    </row>
    <row r="79" spans="1:5" ht="15">
      <c r="A79" s="247" t="s">
        <v>225</v>
      </c>
      <c r="B79" s="181"/>
      <c r="C79" s="181"/>
      <c r="D79" s="182"/>
      <c r="E79" s="243"/>
    </row>
    <row r="80" spans="1:5" ht="15">
      <c r="A80" s="247" t="s">
        <v>258</v>
      </c>
      <c r="B80" s="181"/>
      <c r="C80" s="181"/>
      <c r="D80" s="182"/>
      <c r="E80" s="243"/>
    </row>
    <row r="81" spans="1:5" ht="15">
      <c r="A81" s="247" t="s">
        <v>227</v>
      </c>
      <c r="B81" s="181"/>
      <c r="C81" s="181"/>
      <c r="D81" s="182"/>
      <c r="E81" s="248"/>
    </row>
    <row r="82" spans="1:5" ht="15">
      <c r="A82" s="249" t="s">
        <v>228</v>
      </c>
      <c r="B82" s="181"/>
      <c r="C82" s="181"/>
      <c r="D82" s="182"/>
      <c r="E82" s="243"/>
    </row>
    <row r="83" spans="1:5" ht="15">
      <c r="A83" s="247" t="s">
        <v>229</v>
      </c>
      <c r="B83" s="181"/>
      <c r="C83" s="181"/>
      <c r="D83" s="182"/>
      <c r="E83" s="243"/>
    </row>
    <row r="84" spans="1:5" ht="15">
      <c r="A84" s="247" t="s">
        <v>230</v>
      </c>
      <c r="B84" s="181" t="s">
        <v>27</v>
      </c>
      <c r="C84" s="181"/>
      <c r="D84" s="182"/>
      <c r="E84" s="243"/>
    </row>
    <row r="85" spans="1:5" ht="15">
      <c r="A85" s="247" t="s">
        <v>231</v>
      </c>
      <c r="B85" s="181"/>
      <c r="C85" s="181"/>
      <c r="D85" s="182"/>
      <c r="E85" s="243"/>
    </row>
    <row r="86" spans="1:5" ht="15">
      <c r="A86" s="247" t="s">
        <v>232</v>
      </c>
      <c r="B86" s="181"/>
      <c r="C86" s="181"/>
      <c r="D86" s="182"/>
      <c r="E86" s="243"/>
    </row>
    <row r="87" spans="1:5">
      <c r="A87" s="250" t="s">
        <v>233</v>
      </c>
      <c r="B87" s="181"/>
      <c r="C87" s="181"/>
      <c r="D87" s="182"/>
      <c r="E87" s="251"/>
    </row>
    <row r="88" spans="1:5" ht="15">
      <c r="A88" s="250" t="s">
        <v>234</v>
      </c>
      <c r="B88" s="181" t="s">
        <v>235</v>
      </c>
      <c r="C88" s="181"/>
      <c r="D88" s="182"/>
      <c r="E88" s="243"/>
    </row>
    <row r="89" spans="1:5" ht="15">
      <c r="A89" s="250" t="s">
        <v>236</v>
      </c>
      <c r="B89" s="181"/>
      <c r="C89" s="181"/>
      <c r="D89" s="182"/>
      <c r="E89" s="243"/>
    </row>
    <row r="90" spans="1:5" ht="15">
      <c r="A90" s="247" t="s">
        <v>237</v>
      </c>
      <c r="B90" s="181"/>
      <c r="C90" s="181"/>
      <c r="D90" s="182"/>
      <c r="E90" s="243"/>
    </row>
    <row r="91" spans="1:5" ht="15">
      <c r="A91" s="247" t="s">
        <v>238</v>
      </c>
      <c r="B91" s="181"/>
      <c r="C91" s="181"/>
      <c r="D91" s="182"/>
      <c r="E91" s="243"/>
    </row>
    <row r="92" spans="1:5" ht="15">
      <c r="A92" s="247" t="s">
        <v>239</v>
      </c>
      <c r="B92" s="181"/>
      <c r="C92" s="181"/>
      <c r="D92" s="182"/>
      <c r="E92" s="243"/>
    </row>
    <row r="93" spans="1:5" ht="15">
      <c r="A93" s="247" t="s">
        <v>240</v>
      </c>
      <c r="B93" s="181"/>
      <c r="C93" s="181"/>
      <c r="D93" s="182"/>
      <c r="E93" s="243"/>
    </row>
    <row r="94" spans="1:5" ht="15">
      <c r="A94" s="247" t="s">
        <v>241</v>
      </c>
      <c r="B94" s="181"/>
      <c r="C94" s="181"/>
      <c r="D94" s="182"/>
      <c r="E94" s="252"/>
    </row>
    <row r="95" spans="1:5">
      <c r="A95" s="253" t="s">
        <v>242</v>
      </c>
      <c r="B95" s="181"/>
      <c r="C95" s="181"/>
      <c r="D95" s="182"/>
      <c r="E95" s="246"/>
    </row>
    <row r="96" spans="1:5" ht="15">
      <c r="A96" s="253" t="s">
        <v>243</v>
      </c>
      <c r="B96" s="181"/>
      <c r="C96" s="181"/>
      <c r="D96" s="182"/>
      <c r="E96" s="243"/>
    </row>
    <row r="97" spans="1:5" ht="15">
      <c r="A97" s="253" t="s">
        <v>244</v>
      </c>
      <c r="B97" s="181"/>
      <c r="C97" s="181"/>
      <c r="D97" s="182"/>
      <c r="E97" s="252"/>
    </row>
    <row r="98" spans="1:5">
      <c r="A98" s="253" t="s">
        <v>245</v>
      </c>
      <c r="B98" s="181"/>
      <c r="C98" s="181"/>
      <c r="D98" s="182"/>
      <c r="E98" s="246"/>
    </row>
    <row r="99" spans="1:5" ht="15">
      <c r="A99" s="253" t="s">
        <v>246</v>
      </c>
      <c r="B99" s="181"/>
      <c r="C99" s="181"/>
      <c r="D99" s="182"/>
      <c r="E99" s="243"/>
    </row>
    <row r="100" spans="1:5">
      <c r="A100" s="253" t="s">
        <v>247</v>
      </c>
      <c r="B100" s="181"/>
      <c r="C100" s="181"/>
      <c r="D100" s="182"/>
      <c r="E100" s="246"/>
    </row>
    <row r="101" spans="1:5" ht="15">
      <c r="A101" s="253" t="s">
        <v>248</v>
      </c>
      <c r="B101" s="181"/>
      <c r="C101" s="181"/>
      <c r="D101" s="182"/>
      <c r="E101" s="243"/>
    </row>
    <row r="102" spans="1:5" ht="15">
      <c r="A102" s="253" t="s">
        <v>249</v>
      </c>
      <c r="B102" s="181"/>
      <c r="C102" s="181"/>
      <c r="D102" s="182"/>
      <c r="E102" s="252"/>
    </row>
    <row r="103" spans="1:5" ht="15">
      <c r="A103" s="254"/>
      <c r="B103" s="151"/>
      <c r="C103" s="151"/>
      <c r="D103" s="152"/>
      <c r="E103" s="255"/>
    </row>
    <row r="104" spans="1:5" ht="15.75">
      <c r="A104" s="256" t="s">
        <v>100</v>
      </c>
      <c r="B104" s="155" t="s">
        <v>37</v>
      </c>
      <c r="C104" s="156"/>
      <c r="D104" s="157"/>
      <c r="E104" s="257">
        <f>SUM(E77:E103)</f>
        <v>0</v>
      </c>
    </row>
    <row r="105" spans="1:5" ht="15.75">
      <c r="A105" s="258" t="s">
        <v>101</v>
      </c>
      <c r="B105" s="160" t="s">
        <v>38</v>
      </c>
      <c r="C105" s="161"/>
      <c r="D105" s="162"/>
      <c r="E105" s="259">
        <f>E104*0.2</f>
        <v>0</v>
      </c>
    </row>
    <row r="106" spans="1:5" ht="16.5" thickBot="1">
      <c r="A106" s="260" t="s">
        <v>102</v>
      </c>
      <c r="B106" s="261" t="s">
        <v>39</v>
      </c>
      <c r="C106" s="262"/>
      <c r="D106" s="263"/>
      <c r="E106" s="264">
        <f>E104+E105</f>
        <v>0</v>
      </c>
    </row>
  </sheetData>
  <mergeCells count="19">
    <mergeCell ref="A77:D77"/>
    <mergeCell ref="B66:D66"/>
    <mergeCell ref="B67:D67"/>
    <mergeCell ref="B68:D68"/>
    <mergeCell ref="B69:D69"/>
    <mergeCell ref="B70:D70"/>
    <mergeCell ref="A74:D76"/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rowBreaks count="1" manualBreakCount="1">
    <brk id="54" max="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8545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8"/>
  <dimension ref="A2:I106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354</v>
      </c>
      <c r="B20" s="550"/>
      <c r="C20" s="550"/>
      <c r="D20" s="551"/>
      <c r="E20" s="196"/>
    </row>
    <row r="21" spans="1:8" ht="15">
      <c r="A21" s="197"/>
      <c r="B21" s="191"/>
      <c r="C21" s="192"/>
      <c r="D21" s="193"/>
      <c r="E21" s="195"/>
    </row>
    <row r="22" spans="1:8" ht="15">
      <c r="A22" s="170" t="s">
        <v>355</v>
      </c>
      <c r="B22" s="191"/>
      <c r="C22" s="192"/>
      <c r="D22" s="193"/>
      <c r="E22" s="194">
        <v>6600</v>
      </c>
    </row>
    <row r="23" spans="1:8" ht="15">
      <c r="A23" s="170" t="s">
        <v>433</v>
      </c>
      <c r="B23" s="561" t="s">
        <v>85</v>
      </c>
      <c r="C23" s="561"/>
      <c r="D23" s="562"/>
      <c r="E23" s="195">
        <f>E22-400</f>
        <v>6200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1950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356</v>
      </c>
      <c r="B36" s="133"/>
      <c r="C36" s="134"/>
      <c r="D36" s="135"/>
      <c r="E36" s="136">
        <v>612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12867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2573.4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15440.4</v>
      </c>
    </row>
    <row r="54" spans="1:9" ht="13.5" thickBot="1">
      <c r="I54" s="169"/>
    </row>
    <row r="55" spans="1:9">
      <c r="A55" s="219"/>
      <c r="B55" s="220"/>
      <c r="C55" s="220"/>
      <c r="D55" s="220"/>
      <c r="E55" s="221"/>
    </row>
    <row r="56" spans="1:9">
      <c r="A56" s="222"/>
      <c r="B56" s="133"/>
      <c r="C56" s="133"/>
      <c r="D56" s="133"/>
      <c r="E56" s="223"/>
    </row>
    <row r="57" spans="1:9" ht="45">
      <c r="A57" s="224" t="s">
        <v>10</v>
      </c>
      <c r="B57" s="203"/>
      <c r="C57" s="203"/>
      <c r="D57" s="203"/>
      <c r="E57" s="225"/>
    </row>
    <row r="58" spans="1:9" ht="15.75">
      <c r="A58" s="226" t="s">
        <v>11</v>
      </c>
      <c r="B58" s="206"/>
      <c r="C58" s="206"/>
      <c r="D58" s="206"/>
      <c r="E58" s="227"/>
    </row>
    <row r="59" spans="1:9" ht="15.75">
      <c r="A59" s="228" t="s">
        <v>12</v>
      </c>
      <c r="B59" s="206"/>
      <c r="C59" s="206"/>
      <c r="D59" s="206"/>
      <c r="E59" s="227"/>
    </row>
    <row r="60" spans="1:9" ht="15.75">
      <c r="A60" s="229"/>
      <c r="B60" s="209"/>
      <c r="C60" s="209"/>
      <c r="D60" s="209"/>
      <c r="E60" s="230"/>
    </row>
    <row r="61" spans="1:9" ht="15.75">
      <c r="A61" s="231" t="s">
        <v>13</v>
      </c>
      <c r="B61" s="209"/>
      <c r="C61" s="209"/>
      <c r="D61" s="209"/>
      <c r="E61" s="230"/>
    </row>
    <row r="62" spans="1:9" ht="15.75">
      <c r="A62" s="231" t="s">
        <v>14</v>
      </c>
      <c r="B62" s="211"/>
      <c r="C62" s="211"/>
      <c r="D62" s="211"/>
      <c r="E62" s="232"/>
    </row>
    <row r="63" spans="1:9" ht="15.75">
      <c r="A63" s="233"/>
      <c r="B63" s="213"/>
      <c r="C63" s="213"/>
      <c r="D63" s="213"/>
      <c r="E63" s="234"/>
    </row>
    <row r="64" spans="1:9" ht="15.75">
      <c r="A64" s="233"/>
      <c r="B64" s="213"/>
      <c r="C64" s="213"/>
      <c r="D64" s="213"/>
      <c r="E64" s="234"/>
    </row>
    <row r="65" spans="1:5" ht="15.75" thickBot="1">
      <c r="A65" s="235"/>
      <c r="B65" s="134"/>
      <c r="C65" s="134"/>
      <c r="D65" s="134"/>
      <c r="E65" s="236"/>
    </row>
    <row r="66" spans="1:5" ht="16.5" thickBot="1">
      <c r="A66" s="235"/>
      <c r="B66" s="541" t="str">
        <f>Relax_700!B11</f>
        <v>ABDALLAH</v>
      </c>
      <c r="C66" s="542"/>
      <c r="D66" s="543"/>
      <c r="E66" s="236"/>
    </row>
    <row r="67" spans="1:5" ht="16.5" thickBot="1">
      <c r="A67" s="235"/>
      <c r="B67" s="504" t="str">
        <f>Relax_700!B12</f>
        <v>9 RUE BRUYERES</v>
      </c>
      <c r="C67" s="505"/>
      <c r="D67" s="506"/>
      <c r="E67" s="236"/>
    </row>
    <row r="68" spans="1:5" ht="16.5" thickBot="1">
      <c r="A68" s="235" t="s">
        <v>15</v>
      </c>
      <c r="B68" s="504" t="str">
        <f>Relax_700!B13</f>
        <v>34000</v>
      </c>
      <c r="C68" s="505"/>
      <c r="D68" s="506"/>
      <c r="E68" s="236"/>
    </row>
    <row r="69" spans="1:5" ht="16.5" thickBot="1">
      <c r="A69" s="237">
        <f ca="1">TODAY()</f>
        <v>43337</v>
      </c>
      <c r="B69" s="558">
        <f>Relax_700!B14</f>
        <v>678828187</v>
      </c>
      <c r="C69" s="559"/>
      <c r="D69" s="560"/>
      <c r="E69" s="236"/>
    </row>
    <row r="70" spans="1:5" ht="15.75" thickBot="1">
      <c r="A70" s="235"/>
      <c r="B70" s="496" t="str">
        <f>Relax_700!B15</f>
        <v>amel.gherroumi@gmail.com</v>
      </c>
      <c r="C70" s="547"/>
      <c r="D70" s="548"/>
      <c r="E70" s="236"/>
    </row>
    <row r="71" spans="1:5" ht="18.75">
      <c r="A71" s="238" t="s">
        <v>223</v>
      </c>
      <c r="B71" s="134"/>
      <c r="C71" s="134"/>
      <c r="D71" s="134"/>
      <c r="E71" s="236"/>
    </row>
    <row r="72" spans="1:5" ht="18.75">
      <c r="A72" s="239" t="str">
        <f ca="1">CONCATENATE("N°- ",YEAR(NOW()),DAY(NOW()),MONTH(NOW()),MINUTE(NOW()),SECOND(NOW()))</f>
        <v>N°- 201825815</v>
      </c>
      <c r="B72" s="134"/>
      <c r="C72" s="134"/>
      <c r="D72" s="134"/>
      <c r="E72" s="236"/>
    </row>
    <row r="73" spans="1:5" ht="15.75">
      <c r="A73" s="240" t="s">
        <v>16</v>
      </c>
      <c r="B73" s="125"/>
      <c r="C73" s="125"/>
      <c r="D73" s="125"/>
      <c r="E73" s="241" t="s">
        <v>17</v>
      </c>
    </row>
    <row r="74" spans="1:5" ht="15.75">
      <c r="A74" s="552" t="s">
        <v>224</v>
      </c>
      <c r="B74" s="511"/>
      <c r="C74" s="511"/>
      <c r="D74" s="512"/>
      <c r="E74" s="242"/>
    </row>
    <row r="75" spans="1:5" ht="15">
      <c r="A75" s="553"/>
      <c r="B75" s="514"/>
      <c r="C75" s="514"/>
      <c r="D75" s="515"/>
      <c r="E75" s="243"/>
    </row>
    <row r="76" spans="1:5" ht="15">
      <c r="A76" s="553"/>
      <c r="B76" s="514"/>
      <c r="C76" s="514"/>
      <c r="D76" s="515"/>
      <c r="E76" s="244"/>
    </row>
    <row r="77" spans="1:5" ht="15">
      <c r="A77" s="554" t="s">
        <v>250</v>
      </c>
      <c r="B77" s="517"/>
      <c r="C77" s="517"/>
      <c r="D77" s="518"/>
      <c r="E77" s="243"/>
    </row>
    <row r="78" spans="1:5">
      <c r="A78" s="245"/>
      <c r="B78" s="199"/>
      <c r="C78" s="199"/>
      <c r="D78" s="200"/>
      <c r="E78" s="246"/>
    </row>
    <row r="79" spans="1:5" ht="15">
      <c r="A79" s="247" t="s">
        <v>225</v>
      </c>
      <c r="B79" s="181"/>
      <c r="C79" s="181"/>
      <c r="D79" s="182"/>
      <c r="E79" s="243"/>
    </row>
    <row r="80" spans="1:5" ht="15">
      <c r="A80" s="247" t="s">
        <v>258</v>
      </c>
      <c r="B80" s="181"/>
      <c r="C80" s="181"/>
      <c r="D80" s="182"/>
      <c r="E80" s="243"/>
    </row>
    <row r="81" spans="1:5" ht="15">
      <c r="A81" s="247" t="s">
        <v>227</v>
      </c>
      <c r="B81" s="181"/>
      <c r="C81" s="181"/>
      <c r="D81" s="182"/>
      <c r="E81" s="248"/>
    </row>
    <row r="82" spans="1:5" ht="15">
      <c r="A82" s="249" t="s">
        <v>228</v>
      </c>
      <c r="B82" s="181"/>
      <c r="C82" s="181"/>
      <c r="D82" s="182"/>
      <c r="E82" s="243"/>
    </row>
    <row r="83" spans="1:5" ht="15">
      <c r="A83" s="247" t="s">
        <v>229</v>
      </c>
      <c r="B83" s="181"/>
      <c r="C83" s="181"/>
      <c r="D83" s="182"/>
      <c r="E83" s="243"/>
    </row>
    <row r="84" spans="1:5" ht="15">
      <c r="A84" s="247" t="s">
        <v>230</v>
      </c>
      <c r="B84" s="181" t="s">
        <v>27</v>
      </c>
      <c r="C84" s="181"/>
      <c r="D84" s="182"/>
      <c r="E84" s="243"/>
    </row>
    <row r="85" spans="1:5" ht="15">
      <c r="A85" s="247" t="s">
        <v>231</v>
      </c>
      <c r="B85" s="181"/>
      <c r="C85" s="181"/>
      <c r="D85" s="182"/>
      <c r="E85" s="243"/>
    </row>
    <row r="86" spans="1:5" ht="15">
      <c r="A86" s="247" t="s">
        <v>232</v>
      </c>
      <c r="B86" s="181"/>
      <c r="C86" s="181"/>
      <c r="D86" s="182"/>
      <c r="E86" s="243"/>
    </row>
    <row r="87" spans="1:5">
      <c r="A87" s="250" t="s">
        <v>233</v>
      </c>
      <c r="B87" s="181"/>
      <c r="C87" s="181"/>
      <c r="D87" s="182"/>
      <c r="E87" s="251"/>
    </row>
    <row r="88" spans="1:5" ht="15">
      <c r="A88" s="250" t="s">
        <v>234</v>
      </c>
      <c r="B88" s="181" t="s">
        <v>235</v>
      </c>
      <c r="C88" s="181"/>
      <c r="D88" s="182"/>
      <c r="E88" s="243"/>
    </row>
    <row r="89" spans="1:5" ht="15">
      <c r="A89" s="250" t="s">
        <v>236</v>
      </c>
      <c r="B89" s="181"/>
      <c r="C89" s="181"/>
      <c r="D89" s="182"/>
      <c r="E89" s="243"/>
    </row>
    <row r="90" spans="1:5" ht="15">
      <c r="A90" s="247" t="s">
        <v>237</v>
      </c>
      <c r="B90" s="181"/>
      <c r="C90" s="181"/>
      <c r="D90" s="182"/>
      <c r="E90" s="243"/>
    </row>
    <row r="91" spans="1:5" ht="15">
      <c r="A91" s="247" t="s">
        <v>238</v>
      </c>
      <c r="B91" s="181"/>
      <c r="C91" s="181"/>
      <c r="D91" s="182"/>
      <c r="E91" s="243"/>
    </row>
    <row r="92" spans="1:5" ht="15">
      <c r="A92" s="247" t="s">
        <v>239</v>
      </c>
      <c r="B92" s="181"/>
      <c r="C92" s="181"/>
      <c r="D92" s="182"/>
      <c r="E92" s="243"/>
    </row>
    <row r="93" spans="1:5" ht="15">
      <c r="A93" s="247" t="s">
        <v>240</v>
      </c>
      <c r="B93" s="181"/>
      <c r="C93" s="181"/>
      <c r="D93" s="182"/>
      <c r="E93" s="243"/>
    </row>
    <row r="94" spans="1:5" ht="15">
      <c r="A94" s="247" t="s">
        <v>241</v>
      </c>
      <c r="B94" s="181"/>
      <c r="C94" s="181"/>
      <c r="D94" s="182"/>
      <c r="E94" s="252"/>
    </row>
    <row r="95" spans="1:5">
      <c r="A95" s="253" t="s">
        <v>242</v>
      </c>
      <c r="B95" s="181"/>
      <c r="C95" s="181"/>
      <c r="D95" s="182"/>
      <c r="E95" s="246"/>
    </row>
    <row r="96" spans="1:5" ht="15">
      <c r="A96" s="253" t="s">
        <v>243</v>
      </c>
      <c r="B96" s="181"/>
      <c r="C96" s="181"/>
      <c r="D96" s="182"/>
      <c r="E96" s="243"/>
    </row>
    <row r="97" spans="1:5" ht="15">
      <c r="A97" s="253" t="s">
        <v>244</v>
      </c>
      <c r="B97" s="181"/>
      <c r="C97" s="181"/>
      <c r="D97" s="182"/>
      <c r="E97" s="252"/>
    </row>
    <row r="98" spans="1:5">
      <c r="A98" s="253" t="s">
        <v>245</v>
      </c>
      <c r="B98" s="181"/>
      <c r="C98" s="181"/>
      <c r="D98" s="182"/>
      <c r="E98" s="246"/>
    </row>
    <row r="99" spans="1:5" ht="15">
      <c r="A99" s="253" t="s">
        <v>246</v>
      </c>
      <c r="B99" s="181"/>
      <c r="C99" s="181"/>
      <c r="D99" s="182"/>
      <c r="E99" s="243"/>
    </row>
    <row r="100" spans="1:5">
      <c r="A100" s="253" t="s">
        <v>247</v>
      </c>
      <c r="B100" s="181"/>
      <c r="C100" s="181"/>
      <c r="D100" s="182"/>
      <c r="E100" s="246"/>
    </row>
    <row r="101" spans="1:5" ht="15">
      <c r="A101" s="253" t="s">
        <v>248</v>
      </c>
      <c r="B101" s="181"/>
      <c r="C101" s="181"/>
      <c r="D101" s="182"/>
      <c r="E101" s="243"/>
    </row>
    <row r="102" spans="1:5" ht="15">
      <c r="A102" s="253" t="s">
        <v>249</v>
      </c>
      <c r="B102" s="181"/>
      <c r="C102" s="181"/>
      <c r="D102" s="182"/>
      <c r="E102" s="252"/>
    </row>
    <row r="103" spans="1:5" ht="15">
      <c r="A103" s="254"/>
      <c r="B103" s="151"/>
      <c r="C103" s="151"/>
      <c r="D103" s="152"/>
      <c r="E103" s="255"/>
    </row>
    <row r="104" spans="1:5" ht="15.75">
      <c r="A104" s="256" t="s">
        <v>100</v>
      </c>
      <c r="B104" s="155" t="s">
        <v>37</v>
      </c>
      <c r="C104" s="156"/>
      <c r="D104" s="157"/>
      <c r="E104" s="257">
        <f>SUM(E77:E103)</f>
        <v>0</v>
      </c>
    </row>
    <row r="105" spans="1:5" ht="15.75">
      <c r="A105" s="258" t="s">
        <v>101</v>
      </c>
      <c r="B105" s="160" t="s">
        <v>38</v>
      </c>
      <c r="C105" s="161"/>
      <c r="D105" s="162"/>
      <c r="E105" s="259">
        <f>E104*0.2</f>
        <v>0</v>
      </c>
    </row>
    <row r="106" spans="1:5" ht="16.5" thickBot="1">
      <c r="A106" s="260" t="s">
        <v>102</v>
      </c>
      <c r="B106" s="261" t="s">
        <v>39</v>
      </c>
      <c r="C106" s="262"/>
      <c r="D106" s="263"/>
      <c r="E106" s="264">
        <f>E104+E105</f>
        <v>0</v>
      </c>
    </row>
  </sheetData>
  <mergeCells count="19">
    <mergeCell ref="A77:D77"/>
    <mergeCell ref="B66:D66"/>
    <mergeCell ref="B67:D67"/>
    <mergeCell ref="B68:D68"/>
    <mergeCell ref="B69:D69"/>
    <mergeCell ref="B70:D70"/>
    <mergeCell ref="A74:D76"/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rowBreaks count="1" manualBreakCount="1">
    <brk id="54" max="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9569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9"/>
  <dimension ref="A2:I106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357</v>
      </c>
      <c r="B20" s="550"/>
      <c r="C20" s="550"/>
      <c r="D20" s="551"/>
      <c r="E20" s="196"/>
    </row>
    <row r="21" spans="1:8" ht="15">
      <c r="A21" s="197"/>
      <c r="B21" s="191"/>
      <c r="C21" s="192"/>
      <c r="D21" s="193"/>
      <c r="E21" s="195"/>
    </row>
    <row r="22" spans="1:8" ht="15">
      <c r="A22" s="170" t="s">
        <v>358</v>
      </c>
      <c r="B22" s="191"/>
      <c r="C22" s="192"/>
      <c r="D22" s="193"/>
      <c r="E22" s="194">
        <v>6600</v>
      </c>
    </row>
    <row r="23" spans="1:8" ht="15">
      <c r="A23" s="170" t="s">
        <v>433</v>
      </c>
      <c r="B23" s="561" t="s">
        <v>85</v>
      </c>
      <c r="C23" s="561"/>
      <c r="D23" s="562"/>
      <c r="E23" s="195">
        <f>E22-400</f>
        <v>6200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1950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356</v>
      </c>
      <c r="B36" s="133"/>
      <c r="C36" s="134"/>
      <c r="D36" s="135"/>
      <c r="E36" s="136">
        <v>612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12867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2573.4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15440.4</v>
      </c>
    </row>
    <row r="54" spans="1:9" ht="13.5" thickBot="1">
      <c r="I54" s="169"/>
    </row>
    <row r="55" spans="1:9">
      <c r="A55" s="219"/>
      <c r="B55" s="220"/>
      <c r="C55" s="220"/>
      <c r="D55" s="220"/>
      <c r="E55" s="221"/>
    </row>
    <row r="56" spans="1:9">
      <c r="A56" s="222"/>
      <c r="B56" s="133"/>
      <c r="C56" s="133"/>
      <c r="D56" s="133"/>
      <c r="E56" s="223"/>
    </row>
    <row r="57" spans="1:9" ht="45">
      <c r="A57" s="224" t="s">
        <v>10</v>
      </c>
      <c r="B57" s="203"/>
      <c r="C57" s="203"/>
      <c r="D57" s="203"/>
      <c r="E57" s="225"/>
    </row>
    <row r="58" spans="1:9" ht="15.75">
      <c r="A58" s="226" t="s">
        <v>11</v>
      </c>
      <c r="B58" s="206"/>
      <c r="C58" s="206"/>
      <c r="D58" s="206"/>
      <c r="E58" s="227"/>
    </row>
    <row r="59" spans="1:9" ht="15.75">
      <c r="A59" s="228" t="s">
        <v>12</v>
      </c>
      <c r="B59" s="206"/>
      <c r="C59" s="206"/>
      <c r="D59" s="206"/>
      <c r="E59" s="227"/>
    </row>
    <row r="60" spans="1:9" ht="15.75">
      <c r="A60" s="229"/>
      <c r="B60" s="209"/>
      <c r="C60" s="209"/>
      <c r="D60" s="209"/>
      <c r="E60" s="230"/>
    </row>
    <row r="61" spans="1:9" ht="15.75">
      <c r="A61" s="231" t="s">
        <v>13</v>
      </c>
      <c r="B61" s="209"/>
      <c r="C61" s="209"/>
      <c r="D61" s="209"/>
      <c r="E61" s="230"/>
    </row>
    <row r="62" spans="1:9" ht="15.75">
      <c r="A62" s="231" t="s">
        <v>14</v>
      </c>
      <c r="B62" s="211"/>
      <c r="C62" s="211"/>
      <c r="D62" s="211"/>
      <c r="E62" s="232"/>
    </row>
    <row r="63" spans="1:9" ht="15.75">
      <c r="A63" s="233"/>
      <c r="B63" s="213"/>
      <c r="C63" s="213"/>
      <c r="D63" s="213"/>
      <c r="E63" s="234"/>
    </row>
    <row r="64" spans="1:9" ht="15.75">
      <c r="A64" s="233"/>
      <c r="B64" s="213"/>
      <c r="C64" s="213"/>
      <c r="D64" s="213"/>
      <c r="E64" s="234"/>
    </row>
    <row r="65" spans="1:5" ht="15.75" thickBot="1">
      <c r="A65" s="235"/>
      <c r="B65" s="134"/>
      <c r="C65" s="134"/>
      <c r="D65" s="134"/>
      <c r="E65" s="236"/>
    </row>
    <row r="66" spans="1:5" ht="16.5" thickBot="1">
      <c r="A66" s="235"/>
      <c r="B66" s="541" t="str">
        <f>Relax_700!B11</f>
        <v>ABDALLAH</v>
      </c>
      <c r="C66" s="542"/>
      <c r="D66" s="543"/>
      <c r="E66" s="236"/>
    </row>
    <row r="67" spans="1:5" ht="16.5" thickBot="1">
      <c r="A67" s="235"/>
      <c r="B67" s="504" t="str">
        <f>Relax_700!B12</f>
        <v>9 RUE BRUYERES</v>
      </c>
      <c r="C67" s="505"/>
      <c r="D67" s="506"/>
      <c r="E67" s="236"/>
    </row>
    <row r="68" spans="1:5" ht="16.5" thickBot="1">
      <c r="A68" s="235" t="s">
        <v>15</v>
      </c>
      <c r="B68" s="504" t="str">
        <f>Relax_700!B13</f>
        <v>34000</v>
      </c>
      <c r="C68" s="505"/>
      <c r="D68" s="506"/>
      <c r="E68" s="236"/>
    </row>
    <row r="69" spans="1:5" ht="16.5" thickBot="1">
      <c r="A69" s="237">
        <f ca="1">TODAY()</f>
        <v>43337</v>
      </c>
      <c r="B69" s="558">
        <f>Relax_700!B14</f>
        <v>678828187</v>
      </c>
      <c r="C69" s="559"/>
      <c r="D69" s="560"/>
      <c r="E69" s="236"/>
    </row>
    <row r="70" spans="1:5" ht="15.75" thickBot="1">
      <c r="A70" s="235"/>
      <c r="B70" s="496" t="str">
        <f>Relax_700!B15</f>
        <v>amel.gherroumi@gmail.com</v>
      </c>
      <c r="C70" s="547"/>
      <c r="D70" s="548"/>
      <c r="E70" s="236"/>
    </row>
    <row r="71" spans="1:5" ht="18.75">
      <c r="A71" s="238" t="s">
        <v>223</v>
      </c>
      <c r="B71" s="134"/>
      <c r="C71" s="134"/>
      <c r="D71" s="134"/>
      <c r="E71" s="236"/>
    </row>
    <row r="72" spans="1:5" ht="18.75">
      <c r="A72" s="239" t="str">
        <f ca="1">CONCATENATE("N°- ",YEAR(NOW()),DAY(NOW()),MONTH(NOW()),MINUTE(NOW()),SECOND(NOW()))</f>
        <v>N°- 201825815</v>
      </c>
      <c r="B72" s="134"/>
      <c r="C72" s="134"/>
      <c r="D72" s="134"/>
      <c r="E72" s="236"/>
    </row>
    <row r="73" spans="1:5" ht="15.75">
      <c r="A73" s="240" t="s">
        <v>16</v>
      </c>
      <c r="B73" s="125"/>
      <c r="C73" s="125"/>
      <c r="D73" s="125"/>
      <c r="E73" s="241" t="s">
        <v>17</v>
      </c>
    </row>
    <row r="74" spans="1:5" ht="15.75">
      <c r="A74" s="552" t="s">
        <v>224</v>
      </c>
      <c r="B74" s="511"/>
      <c r="C74" s="511"/>
      <c r="D74" s="512"/>
      <c r="E74" s="242"/>
    </row>
    <row r="75" spans="1:5" ht="15">
      <c r="A75" s="553"/>
      <c r="B75" s="514"/>
      <c r="C75" s="514"/>
      <c r="D75" s="515"/>
      <c r="E75" s="243"/>
    </row>
    <row r="76" spans="1:5" ht="15">
      <c r="A76" s="553"/>
      <c r="B76" s="514"/>
      <c r="C76" s="514"/>
      <c r="D76" s="515"/>
      <c r="E76" s="244"/>
    </row>
    <row r="77" spans="1:5" ht="15">
      <c r="A77" s="554" t="s">
        <v>250</v>
      </c>
      <c r="B77" s="517"/>
      <c r="C77" s="517"/>
      <c r="D77" s="518"/>
      <c r="E77" s="243"/>
    </row>
    <row r="78" spans="1:5">
      <c r="A78" s="245"/>
      <c r="B78" s="199"/>
      <c r="C78" s="199"/>
      <c r="D78" s="200"/>
      <c r="E78" s="246"/>
    </row>
    <row r="79" spans="1:5" ht="15">
      <c r="A79" s="247" t="s">
        <v>225</v>
      </c>
      <c r="B79" s="181"/>
      <c r="C79" s="181"/>
      <c r="D79" s="182"/>
      <c r="E79" s="243"/>
    </row>
    <row r="80" spans="1:5" ht="15">
      <c r="A80" s="247" t="s">
        <v>258</v>
      </c>
      <c r="B80" s="181"/>
      <c r="C80" s="181"/>
      <c r="D80" s="182"/>
      <c r="E80" s="243"/>
    </row>
    <row r="81" spans="1:5" ht="15">
      <c r="A81" s="247" t="s">
        <v>227</v>
      </c>
      <c r="B81" s="181"/>
      <c r="C81" s="181"/>
      <c r="D81" s="182"/>
      <c r="E81" s="248"/>
    </row>
    <row r="82" spans="1:5" ht="15">
      <c r="A82" s="249" t="s">
        <v>228</v>
      </c>
      <c r="B82" s="181"/>
      <c r="C82" s="181"/>
      <c r="D82" s="182"/>
      <c r="E82" s="243"/>
    </row>
    <row r="83" spans="1:5" ht="15">
      <c r="A83" s="247" t="s">
        <v>229</v>
      </c>
      <c r="B83" s="181"/>
      <c r="C83" s="181"/>
      <c r="D83" s="182"/>
      <c r="E83" s="243"/>
    </row>
    <row r="84" spans="1:5" ht="15">
      <c r="A84" s="247" t="s">
        <v>230</v>
      </c>
      <c r="B84" s="181" t="s">
        <v>27</v>
      </c>
      <c r="C84" s="181"/>
      <c r="D84" s="182"/>
      <c r="E84" s="243"/>
    </row>
    <row r="85" spans="1:5" ht="15">
      <c r="A85" s="247" t="s">
        <v>231</v>
      </c>
      <c r="B85" s="181"/>
      <c r="C85" s="181"/>
      <c r="D85" s="182"/>
      <c r="E85" s="243"/>
    </row>
    <row r="86" spans="1:5" ht="15">
      <c r="A86" s="247" t="s">
        <v>232</v>
      </c>
      <c r="B86" s="181"/>
      <c r="C86" s="181"/>
      <c r="D86" s="182"/>
      <c r="E86" s="243"/>
    </row>
    <row r="87" spans="1:5">
      <c r="A87" s="250" t="s">
        <v>233</v>
      </c>
      <c r="B87" s="181"/>
      <c r="C87" s="181"/>
      <c r="D87" s="182"/>
      <c r="E87" s="251"/>
    </row>
    <row r="88" spans="1:5" ht="15">
      <c r="A88" s="250" t="s">
        <v>234</v>
      </c>
      <c r="B88" s="181" t="s">
        <v>235</v>
      </c>
      <c r="C88" s="181"/>
      <c r="D88" s="182"/>
      <c r="E88" s="243"/>
    </row>
    <row r="89" spans="1:5" ht="15">
      <c r="A89" s="250" t="s">
        <v>236</v>
      </c>
      <c r="B89" s="181"/>
      <c r="C89" s="181"/>
      <c r="D89" s="182"/>
      <c r="E89" s="243"/>
    </row>
    <row r="90" spans="1:5" ht="15">
      <c r="A90" s="247" t="s">
        <v>237</v>
      </c>
      <c r="B90" s="181"/>
      <c r="C90" s="181"/>
      <c r="D90" s="182"/>
      <c r="E90" s="243"/>
    </row>
    <row r="91" spans="1:5" ht="15">
      <c r="A91" s="247" t="s">
        <v>238</v>
      </c>
      <c r="B91" s="181"/>
      <c r="C91" s="181"/>
      <c r="D91" s="182"/>
      <c r="E91" s="243"/>
    </row>
    <row r="92" spans="1:5" ht="15">
      <c r="A92" s="247" t="s">
        <v>239</v>
      </c>
      <c r="B92" s="181"/>
      <c r="C92" s="181"/>
      <c r="D92" s="182"/>
      <c r="E92" s="243"/>
    </row>
    <row r="93" spans="1:5" ht="15">
      <c r="A93" s="247" t="s">
        <v>240</v>
      </c>
      <c r="B93" s="181"/>
      <c r="C93" s="181"/>
      <c r="D93" s="182"/>
      <c r="E93" s="243"/>
    </row>
    <row r="94" spans="1:5" ht="15">
      <c r="A94" s="247" t="s">
        <v>241</v>
      </c>
      <c r="B94" s="181"/>
      <c r="C94" s="181"/>
      <c r="D94" s="182"/>
      <c r="E94" s="252"/>
    </row>
    <row r="95" spans="1:5">
      <c r="A95" s="253" t="s">
        <v>242</v>
      </c>
      <c r="B95" s="181"/>
      <c r="C95" s="181"/>
      <c r="D95" s="182"/>
      <c r="E95" s="246"/>
    </row>
    <row r="96" spans="1:5" ht="15">
      <c r="A96" s="253" t="s">
        <v>243</v>
      </c>
      <c r="B96" s="181"/>
      <c r="C96" s="181"/>
      <c r="D96" s="182"/>
      <c r="E96" s="243"/>
    </row>
    <row r="97" spans="1:5" ht="15">
      <c r="A97" s="253" t="s">
        <v>244</v>
      </c>
      <c r="B97" s="181"/>
      <c r="C97" s="181"/>
      <c r="D97" s="182"/>
      <c r="E97" s="252"/>
    </row>
    <row r="98" spans="1:5">
      <c r="A98" s="253" t="s">
        <v>245</v>
      </c>
      <c r="B98" s="181"/>
      <c r="C98" s="181"/>
      <c r="D98" s="182"/>
      <c r="E98" s="246"/>
    </row>
    <row r="99" spans="1:5" ht="15">
      <c r="A99" s="253" t="s">
        <v>246</v>
      </c>
      <c r="B99" s="181"/>
      <c r="C99" s="181"/>
      <c r="D99" s="182"/>
      <c r="E99" s="243"/>
    </row>
    <row r="100" spans="1:5">
      <c r="A100" s="253" t="s">
        <v>247</v>
      </c>
      <c r="B100" s="181"/>
      <c r="C100" s="181"/>
      <c r="D100" s="182"/>
      <c r="E100" s="246"/>
    </row>
    <row r="101" spans="1:5" ht="15">
      <c r="A101" s="253" t="s">
        <v>248</v>
      </c>
      <c r="B101" s="181"/>
      <c r="C101" s="181"/>
      <c r="D101" s="182"/>
      <c r="E101" s="243"/>
    </row>
    <row r="102" spans="1:5" ht="15">
      <c r="A102" s="253" t="s">
        <v>249</v>
      </c>
      <c r="B102" s="181"/>
      <c r="C102" s="181"/>
      <c r="D102" s="182"/>
      <c r="E102" s="252"/>
    </row>
    <row r="103" spans="1:5" ht="15">
      <c r="A103" s="254"/>
      <c r="B103" s="151"/>
      <c r="C103" s="151"/>
      <c r="D103" s="152"/>
      <c r="E103" s="255"/>
    </row>
    <row r="104" spans="1:5" ht="15.75">
      <c r="A104" s="256" t="s">
        <v>100</v>
      </c>
      <c r="B104" s="155" t="s">
        <v>37</v>
      </c>
      <c r="C104" s="156"/>
      <c r="D104" s="157"/>
      <c r="E104" s="257">
        <f>SUM(E77:E103)</f>
        <v>0</v>
      </c>
    </row>
    <row r="105" spans="1:5" ht="15.75">
      <c r="A105" s="258" t="s">
        <v>101</v>
      </c>
      <c r="B105" s="160" t="s">
        <v>38</v>
      </c>
      <c r="C105" s="161"/>
      <c r="D105" s="162"/>
      <c r="E105" s="259">
        <f>E104*0.2</f>
        <v>0</v>
      </c>
    </row>
    <row r="106" spans="1:5" ht="16.5" thickBot="1">
      <c r="A106" s="260" t="s">
        <v>102</v>
      </c>
      <c r="B106" s="261" t="s">
        <v>39</v>
      </c>
      <c r="C106" s="262"/>
      <c r="D106" s="263"/>
      <c r="E106" s="264">
        <f>E104+E105</f>
        <v>0</v>
      </c>
    </row>
  </sheetData>
  <mergeCells count="19">
    <mergeCell ref="A77:D77"/>
    <mergeCell ref="B66:D66"/>
    <mergeCell ref="B67:D67"/>
    <mergeCell ref="B68:D68"/>
    <mergeCell ref="B69:D69"/>
    <mergeCell ref="B70:D70"/>
    <mergeCell ref="A74:D76"/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rowBreaks count="1" manualBreakCount="1">
    <brk id="54" max="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0593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0"/>
  <dimension ref="A2:I106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359</v>
      </c>
      <c r="B20" s="550"/>
      <c r="C20" s="550"/>
      <c r="D20" s="551"/>
      <c r="E20" s="196"/>
    </row>
    <row r="21" spans="1:8" ht="15">
      <c r="A21" s="197"/>
      <c r="B21" s="191"/>
      <c r="C21" s="192"/>
      <c r="D21" s="193"/>
      <c r="E21" s="195"/>
    </row>
    <row r="22" spans="1:8" ht="15">
      <c r="A22" s="170" t="s">
        <v>360</v>
      </c>
      <c r="B22" s="191"/>
      <c r="C22" s="192"/>
      <c r="D22" s="193"/>
      <c r="E22" s="194">
        <v>7000</v>
      </c>
    </row>
    <row r="23" spans="1:8" ht="15">
      <c r="A23" s="170" t="s">
        <v>433</v>
      </c>
      <c r="B23" s="561" t="s">
        <v>85</v>
      </c>
      <c r="C23" s="561"/>
      <c r="D23" s="562"/>
      <c r="E23" s="195">
        <f>E22-400</f>
        <v>6600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361</v>
      </c>
      <c r="B36" s="133"/>
      <c r="C36" s="134"/>
      <c r="D36" s="135"/>
      <c r="E36" s="136">
        <v>663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13418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2683.6000000000004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16101.6</v>
      </c>
    </row>
    <row r="54" spans="1:9" ht="13.5" thickBot="1">
      <c r="I54" s="169"/>
    </row>
    <row r="55" spans="1:9">
      <c r="A55" s="219"/>
      <c r="B55" s="220"/>
      <c r="C55" s="220"/>
      <c r="D55" s="220"/>
      <c r="E55" s="221"/>
    </row>
    <row r="56" spans="1:9">
      <c r="A56" s="222"/>
      <c r="B56" s="133"/>
      <c r="C56" s="133"/>
      <c r="D56" s="133"/>
      <c r="E56" s="223"/>
    </row>
    <row r="57" spans="1:9" ht="45">
      <c r="A57" s="224" t="s">
        <v>10</v>
      </c>
      <c r="B57" s="203"/>
      <c r="C57" s="203"/>
      <c r="D57" s="203"/>
      <c r="E57" s="225"/>
    </row>
    <row r="58" spans="1:9" ht="15.75">
      <c r="A58" s="226" t="s">
        <v>11</v>
      </c>
      <c r="B58" s="206"/>
      <c r="C58" s="206"/>
      <c r="D58" s="206"/>
      <c r="E58" s="227"/>
    </row>
    <row r="59" spans="1:9" ht="15.75">
      <c r="A59" s="228" t="s">
        <v>12</v>
      </c>
      <c r="B59" s="206"/>
      <c r="C59" s="206"/>
      <c r="D59" s="206"/>
      <c r="E59" s="227"/>
    </row>
    <row r="60" spans="1:9" ht="15.75">
      <c r="A60" s="229"/>
      <c r="B60" s="209"/>
      <c r="C60" s="209"/>
      <c r="D60" s="209"/>
      <c r="E60" s="230"/>
    </row>
    <row r="61" spans="1:9" ht="15.75">
      <c r="A61" s="231" t="s">
        <v>13</v>
      </c>
      <c r="B61" s="209"/>
      <c r="C61" s="209"/>
      <c r="D61" s="209"/>
      <c r="E61" s="230"/>
    </row>
    <row r="62" spans="1:9" ht="15.75">
      <c r="A62" s="231" t="s">
        <v>14</v>
      </c>
      <c r="B62" s="211"/>
      <c r="C62" s="211"/>
      <c r="D62" s="211"/>
      <c r="E62" s="232"/>
    </row>
    <row r="63" spans="1:9" ht="15.75">
      <c r="A63" s="233"/>
      <c r="B63" s="213"/>
      <c r="C63" s="213"/>
      <c r="D63" s="213"/>
      <c r="E63" s="234"/>
    </row>
    <row r="64" spans="1:9" ht="15.75">
      <c r="A64" s="233"/>
      <c r="B64" s="213"/>
      <c r="C64" s="213"/>
      <c r="D64" s="213"/>
      <c r="E64" s="234"/>
    </row>
    <row r="65" spans="1:5" ht="15.75" thickBot="1">
      <c r="A65" s="235"/>
      <c r="B65" s="134"/>
      <c r="C65" s="134"/>
      <c r="D65" s="134"/>
      <c r="E65" s="236"/>
    </row>
    <row r="66" spans="1:5" ht="16.5" thickBot="1">
      <c r="A66" s="235"/>
      <c r="B66" s="541" t="str">
        <f>Relax_700!B11</f>
        <v>ABDALLAH</v>
      </c>
      <c r="C66" s="542"/>
      <c r="D66" s="543"/>
      <c r="E66" s="236"/>
    </row>
    <row r="67" spans="1:5" ht="16.5" thickBot="1">
      <c r="A67" s="235"/>
      <c r="B67" s="504" t="str">
        <f>Relax_700!B12</f>
        <v>9 RUE BRUYERES</v>
      </c>
      <c r="C67" s="505"/>
      <c r="D67" s="506"/>
      <c r="E67" s="236"/>
    </row>
    <row r="68" spans="1:5" ht="16.5" thickBot="1">
      <c r="A68" s="235" t="s">
        <v>15</v>
      </c>
      <c r="B68" s="504" t="str">
        <f>Relax_700!B13</f>
        <v>34000</v>
      </c>
      <c r="C68" s="505"/>
      <c r="D68" s="506"/>
      <c r="E68" s="236"/>
    </row>
    <row r="69" spans="1:5" ht="16.5" thickBot="1">
      <c r="A69" s="237">
        <f ca="1">TODAY()</f>
        <v>43337</v>
      </c>
      <c r="B69" s="558">
        <f>Relax_700!B14</f>
        <v>678828187</v>
      </c>
      <c r="C69" s="559"/>
      <c r="D69" s="560"/>
      <c r="E69" s="236"/>
    </row>
    <row r="70" spans="1:5" ht="15.75" thickBot="1">
      <c r="A70" s="235"/>
      <c r="B70" s="496" t="str">
        <f>Relax_700!B15</f>
        <v>amel.gherroumi@gmail.com</v>
      </c>
      <c r="C70" s="547"/>
      <c r="D70" s="548"/>
      <c r="E70" s="236"/>
    </row>
    <row r="71" spans="1:5" ht="18.75">
      <c r="A71" s="238" t="s">
        <v>223</v>
      </c>
      <c r="B71" s="134"/>
      <c r="C71" s="134"/>
      <c r="D71" s="134"/>
      <c r="E71" s="236"/>
    </row>
    <row r="72" spans="1:5" ht="18.75">
      <c r="A72" s="239" t="str">
        <f ca="1">CONCATENATE("N°- ",YEAR(NOW()),DAY(NOW()),MONTH(NOW()),MINUTE(NOW()),SECOND(NOW()))</f>
        <v>N°- 201825815</v>
      </c>
      <c r="B72" s="134"/>
      <c r="C72" s="134"/>
      <c r="D72" s="134"/>
      <c r="E72" s="236"/>
    </row>
    <row r="73" spans="1:5" ht="15.75">
      <c r="A73" s="240" t="s">
        <v>16</v>
      </c>
      <c r="B73" s="125"/>
      <c r="C73" s="125"/>
      <c r="D73" s="125"/>
      <c r="E73" s="241" t="s">
        <v>17</v>
      </c>
    </row>
    <row r="74" spans="1:5" ht="15.75">
      <c r="A74" s="552" t="s">
        <v>224</v>
      </c>
      <c r="B74" s="511"/>
      <c r="C74" s="511"/>
      <c r="D74" s="512"/>
      <c r="E74" s="242"/>
    </row>
    <row r="75" spans="1:5" ht="15">
      <c r="A75" s="553"/>
      <c r="B75" s="514"/>
      <c r="C75" s="514"/>
      <c r="D75" s="515"/>
      <c r="E75" s="243"/>
    </row>
    <row r="76" spans="1:5" ht="15">
      <c r="A76" s="553"/>
      <c r="B76" s="514"/>
      <c r="C76" s="514"/>
      <c r="D76" s="515"/>
      <c r="E76" s="244"/>
    </row>
    <row r="77" spans="1:5" ht="15">
      <c r="A77" s="554" t="s">
        <v>250</v>
      </c>
      <c r="B77" s="517"/>
      <c r="C77" s="517"/>
      <c r="D77" s="518"/>
      <c r="E77" s="243"/>
    </row>
    <row r="78" spans="1:5">
      <c r="A78" s="245"/>
      <c r="B78" s="199"/>
      <c r="C78" s="199"/>
      <c r="D78" s="200"/>
      <c r="E78" s="246"/>
    </row>
    <row r="79" spans="1:5" ht="15">
      <c r="A79" s="247" t="s">
        <v>225</v>
      </c>
      <c r="B79" s="181"/>
      <c r="C79" s="181"/>
      <c r="D79" s="182"/>
      <c r="E79" s="243"/>
    </row>
    <row r="80" spans="1:5" ht="15">
      <c r="A80" s="247" t="s">
        <v>258</v>
      </c>
      <c r="B80" s="181"/>
      <c r="C80" s="181"/>
      <c r="D80" s="182"/>
      <c r="E80" s="243"/>
    </row>
    <row r="81" spans="1:5" ht="15">
      <c r="A81" s="247" t="s">
        <v>227</v>
      </c>
      <c r="B81" s="181"/>
      <c r="C81" s="181"/>
      <c r="D81" s="182"/>
      <c r="E81" s="248"/>
    </row>
    <row r="82" spans="1:5" ht="15">
      <c r="A82" s="249" t="s">
        <v>228</v>
      </c>
      <c r="B82" s="181"/>
      <c r="C82" s="181"/>
      <c r="D82" s="182"/>
      <c r="E82" s="243"/>
    </row>
    <row r="83" spans="1:5" ht="15">
      <c r="A83" s="247" t="s">
        <v>229</v>
      </c>
      <c r="B83" s="181"/>
      <c r="C83" s="181"/>
      <c r="D83" s="182"/>
      <c r="E83" s="243"/>
    </row>
    <row r="84" spans="1:5" ht="15">
      <c r="A84" s="247" t="s">
        <v>230</v>
      </c>
      <c r="B84" s="181" t="s">
        <v>27</v>
      </c>
      <c r="C84" s="181"/>
      <c r="D84" s="182"/>
      <c r="E84" s="243"/>
    </row>
    <row r="85" spans="1:5" ht="15">
      <c r="A85" s="247" t="s">
        <v>231</v>
      </c>
      <c r="B85" s="181"/>
      <c r="C85" s="181"/>
      <c r="D85" s="182"/>
      <c r="E85" s="243"/>
    </row>
    <row r="86" spans="1:5" ht="15">
      <c r="A86" s="247" t="s">
        <v>232</v>
      </c>
      <c r="B86" s="181"/>
      <c r="C86" s="181"/>
      <c r="D86" s="182"/>
      <c r="E86" s="243"/>
    </row>
    <row r="87" spans="1:5">
      <c r="A87" s="250" t="s">
        <v>233</v>
      </c>
      <c r="B87" s="181"/>
      <c r="C87" s="181"/>
      <c r="D87" s="182"/>
      <c r="E87" s="251"/>
    </row>
    <row r="88" spans="1:5" ht="15">
      <c r="A88" s="250" t="s">
        <v>234</v>
      </c>
      <c r="B88" s="181" t="s">
        <v>235</v>
      </c>
      <c r="C88" s="181"/>
      <c r="D88" s="182"/>
      <c r="E88" s="243"/>
    </row>
    <row r="89" spans="1:5" ht="15">
      <c r="A89" s="250" t="s">
        <v>236</v>
      </c>
      <c r="B89" s="181"/>
      <c r="C89" s="181"/>
      <c r="D89" s="182"/>
      <c r="E89" s="243"/>
    </row>
    <row r="90" spans="1:5" ht="15">
      <c r="A90" s="247" t="s">
        <v>237</v>
      </c>
      <c r="B90" s="181"/>
      <c r="C90" s="181"/>
      <c r="D90" s="182"/>
      <c r="E90" s="243"/>
    </row>
    <row r="91" spans="1:5" ht="15">
      <c r="A91" s="247" t="s">
        <v>238</v>
      </c>
      <c r="B91" s="181"/>
      <c r="C91" s="181"/>
      <c r="D91" s="182"/>
      <c r="E91" s="243"/>
    </row>
    <row r="92" spans="1:5" ht="15">
      <c r="A92" s="247" t="s">
        <v>239</v>
      </c>
      <c r="B92" s="181"/>
      <c r="C92" s="181"/>
      <c r="D92" s="182"/>
      <c r="E92" s="243"/>
    </row>
    <row r="93" spans="1:5" ht="15">
      <c r="A93" s="247" t="s">
        <v>240</v>
      </c>
      <c r="B93" s="181"/>
      <c r="C93" s="181"/>
      <c r="D93" s="182"/>
      <c r="E93" s="243"/>
    </row>
    <row r="94" spans="1:5" ht="15">
      <c r="A94" s="247" t="s">
        <v>241</v>
      </c>
      <c r="B94" s="181"/>
      <c r="C94" s="181"/>
      <c r="D94" s="182"/>
      <c r="E94" s="252"/>
    </row>
    <row r="95" spans="1:5">
      <c r="A95" s="253" t="s">
        <v>242</v>
      </c>
      <c r="B95" s="181"/>
      <c r="C95" s="181"/>
      <c r="D95" s="182"/>
      <c r="E95" s="246"/>
    </row>
    <row r="96" spans="1:5" ht="15">
      <c r="A96" s="253" t="s">
        <v>243</v>
      </c>
      <c r="B96" s="181"/>
      <c r="C96" s="181"/>
      <c r="D96" s="182"/>
      <c r="E96" s="243"/>
    </row>
    <row r="97" spans="1:5" ht="15">
      <c r="A97" s="253" t="s">
        <v>244</v>
      </c>
      <c r="B97" s="181"/>
      <c r="C97" s="181"/>
      <c r="D97" s="182"/>
      <c r="E97" s="252"/>
    </row>
    <row r="98" spans="1:5">
      <c r="A98" s="253" t="s">
        <v>245</v>
      </c>
      <c r="B98" s="181"/>
      <c r="C98" s="181"/>
      <c r="D98" s="182"/>
      <c r="E98" s="246"/>
    </row>
    <row r="99" spans="1:5" ht="15">
      <c r="A99" s="253" t="s">
        <v>246</v>
      </c>
      <c r="B99" s="181"/>
      <c r="C99" s="181"/>
      <c r="D99" s="182"/>
      <c r="E99" s="243"/>
    </row>
    <row r="100" spans="1:5">
      <c r="A100" s="253" t="s">
        <v>247</v>
      </c>
      <c r="B100" s="181"/>
      <c r="C100" s="181"/>
      <c r="D100" s="182"/>
      <c r="E100" s="246"/>
    </row>
    <row r="101" spans="1:5" ht="15">
      <c r="A101" s="253" t="s">
        <v>248</v>
      </c>
      <c r="B101" s="181"/>
      <c r="C101" s="181"/>
      <c r="D101" s="182"/>
      <c r="E101" s="243"/>
    </row>
    <row r="102" spans="1:5" ht="15">
      <c r="A102" s="253" t="s">
        <v>249</v>
      </c>
      <c r="B102" s="181"/>
      <c r="C102" s="181"/>
      <c r="D102" s="182"/>
      <c r="E102" s="252"/>
    </row>
    <row r="103" spans="1:5" ht="15">
      <c r="A103" s="254"/>
      <c r="B103" s="151"/>
      <c r="C103" s="151"/>
      <c r="D103" s="152"/>
      <c r="E103" s="255"/>
    </row>
    <row r="104" spans="1:5" ht="15.75">
      <c r="A104" s="256" t="s">
        <v>100</v>
      </c>
      <c r="B104" s="155" t="s">
        <v>37</v>
      </c>
      <c r="C104" s="156"/>
      <c r="D104" s="157"/>
      <c r="E104" s="257">
        <f>SUM(E77:E103)</f>
        <v>0</v>
      </c>
    </row>
    <row r="105" spans="1:5" ht="15.75">
      <c r="A105" s="258" t="s">
        <v>101</v>
      </c>
      <c r="B105" s="160" t="s">
        <v>38</v>
      </c>
      <c r="C105" s="161"/>
      <c r="D105" s="162"/>
      <c r="E105" s="259">
        <f>E104*0.2</f>
        <v>0</v>
      </c>
    </row>
    <row r="106" spans="1:5" ht="16.5" thickBot="1">
      <c r="A106" s="260" t="s">
        <v>102</v>
      </c>
      <c r="B106" s="261" t="s">
        <v>39</v>
      </c>
      <c r="C106" s="262"/>
      <c r="D106" s="263"/>
      <c r="E106" s="264">
        <f>E104+E105</f>
        <v>0</v>
      </c>
    </row>
  </sheetData>
  <mergeCells count="19">
    <mergeCell ref="A77:D77"/>
    <mergeCell ref="B66:D66"/>
    <mergeCell ref="B67:D67"/>
    <mergeCell ref="B68:D68"/>
    <mergeCell ref="B69:D69"/>
    <mergeCell ref="B70:D70"/>
    <mergeCell ref="A74:D76"/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rowBreaks count="1" manualBreakCount="1">
    <brk id="54" max="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1617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1"/>
  <dimension ref="A2:I106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362</v>
      </c>
      <c r="B20" s="550"/>
      <c r="C20" s="550"/>
      <c r="D20" s="551"/>
      <c r="E20" s="196"/>
    </row>
    <row r="21" spans="1:8" ht="15">
      <c r="A21" s="197"/>
      <c r="B21" s="191"/>
      <c r="C21" s="192"/>
      <c r="D21" s="193"/>
      <c r="E21" s="195"/>
    </row>
    <row r="22" spans="1:8" ht="15">
      <c r="A22" s="170" t="s">
        <v>363</v>
      </c>
      <c r="B22" s="191"/>
      <c r="C22" s="192"/>
      <c r="D22" s="193"/>
      <c r="E22" s="194">
        <v>700</v>
      </c>
    </row>
    <row r="23" spans="1:8" ht="15">
      <c r="A23" s="170" t="s">
        <v>433</v>
      </c>
      <c r="B23" s="561" t="s">
        <v>85</v>
      </c>
      <c r="C23" s="561"/>
      <c r="D23" s="562"/>
      <c r="E23" s="195">
        <f>E22-400</f>
        <v>300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287</v>
      </c>
      <c r="B36" s="133"/>
      <c r="C36" s="134"/>
      <c r="D36" s="135"/>
      <c r="E36" s="136">
        <v>646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7101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1420.2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8521.2000000000007</v>
      </c>
    </row>
    <row r="54" spans="1:9" ht="13.5" thickBot="1">
      <c r="I54" s="169"/>
    </row>
    <row r="55" spans="1:9">
      <c r="A55" s="219"/>
      <c r="B55" s="220"/>
      <c r="C55" s="220"/>
      <c r="D55" s="220"/>
      <c r="E55" s="221"/>
    </row>
    <row r="56" spans="1:9">
      <c r="A56" s="222"/>
      <c r="B56" s="133"/>
      <c r="C56" s="133"/>
      <c r="D56" s="133"/>
      <c r="E56" s="223"/>
    </row>
    <row r="57" spans="1:9" ht="45">
      <c r="A57" s="224" t="s">
        <v>10</v>
      </c>
      <c r="B57" s="203"/>
      <c r="C57" s="203"/>
      <c r="D57" s="203"/>
      <c r="E57" s="225"/>
    </row>
    <row r="58" spans="1:9" ht="15.75">
      <c r="A58" s="226" t="s">
        <v>11</v>
      </c>
      <c r="B58" s="206"/>
      <c r="C58" s="206"/>
      <c r="D58" s="206"/>
      <c r="E58" s="227"/>
    </row>
    <row r="59" spans="1:9" ht="15.75">
      <c r="A59" s="228" t="s">
        <v>12</v>
      </c>
      <c r="B59" s="206"/>
      <c r="C59" s="206"/>
      <c r="D59" s="206"/>
      <c r="E59" s="227"/>
    </row>
    <row r="60" spans="1:9" ht="15.75">
      <c r="A60" s="229"/>
      <c r="B60" s="209"/>
      <c r="C60" s="209"/>
      <c r="D60" s="209"/>
      <c r="E60" s="230"/>
    </row>
    <row r="61" spans="1:9" ht="15.75">
      <c r="A61" s="231" t="s">
        <v>13</v>
      </c>
      <c r="B61" s="209"/>
      <c r="C61" s="209"/>
      <c r="D61" s="209"/>
      <c r="E61" s="230"/>
    </row>
    <row r="62" spans="1:9" ht="15.75">
      <c r="A62" s="231" t="s">
        <v>14</v>
      </c>
      <c r="B62" s="211"/>
      <c r="C62" s="211"/>
      <c r="D62" s="211"/>
      <c r="E62" s="232"/>
    </row>
    <row r="63" spans="1:9" ht="15.75">
      <c r="A63" s="233"/>
      <c r="B63" s="213"/>
      <c r="C63" s="213"/>
      <c r="D63" s="213"/>
      <c r="E63" s="234"/>
    </row>
    <row r="64" spans="1:9" ht="15.75">
      <c r="A64" s="233"/>
      <c r="B64" s="213"/>
      <c r="C64" s="213"/>
      <c r="D64" s="213"/>
      <c r="E64" s="234"/>
    </row>
    <row r="65" spans="1:5" ht="15.75" thickBot="1">
      <c r="A65" s="235"/>
      <c r="B65" s="134"/>
      <c r="C65" s="134"/>
      <c r="D65" s="134"/>
      <c r="E65" s="236"/>
    </row>
    <row r="66" spans="1:5" ht="16.5" thickBot="1">
      <c r="A66" s="235"/>
      <c r="B66" s="541" t="str">
        <f>Relax_700!B11</f>
        <v>ABDALLAH</v>
      </c>
      <c r="C66" s="542"/>
      <c r="D66" s="543"/>
      <c r="E66" s="236"/>
    </row>
    <row r="67" spans="1:5" ht="16.5" thickBot="1">
      <c r="A67" s="235"/>
      <c r="B67" s="504" t="str">
        <f>Relax_700!B12</f>
        <v>9 RUE BRUYERES</v>
      </c>
      <c r="C67" s="505"/>
      <c r="D67" s="506"/>
      <c r="E67" s="236"/>
    </row>
    <row r="68" spans="1:5" ht="16.5" thickBot="1">
      <c r="A68" s="235" t="s">
        <v>15</v>
      </c>
      <c r="B68" s="504" t="str">
        <f>Relax_700!B13</f>
        <v>34000</v>
      </c>
      <c r="C68" s="505"/>
      <c r="D68" s="506"/>
      <c r="E68" s="236"/>
    </row>
    <row r="69" spans="1:5" ht="16.5" thickBot="1">
      <c r="A69" s="237">
        <f ca="1">TODAY()</f>
        <v>43337</v>
      </c>
      <c r="B69" s="558">
        <f>Relax_700!B14</f>
        <v>678828187</v>
      </c>
      <c r="C69" s="559"/>
      <c r="D69" s="560"/>
      <c r="E69" s="236"/>
    </row>
    <row r="70" spans="1:5" ht="15.75" thickBot="1">
      <c r="A70" s="235"/>
      <c r="B70" s="496" t="str">
        <f>Relax_700!B15</f>
        <v>amel.gherroumi@gmail.com</v>
      </c>
      <c r="C70" s="547"/>
      <c r="D70" s="548"/>
      <c r="E70" s="236"/>
    </row>
    <row r="71" spans="1:5" ht="18.75">
      <c r="A71" s="238" t="s">
        <v>223</v>
      </c>
      <c r="B71" s="134"/>
      <c r="C71" s="134"/>
      <c r="D71" s="134"/>
      <c r="E71" s="236"/>
    </row>
    <row r="72" spans="1:5" ht="18.75">
      <c r="A72" s="239" t="str">
        <f ca="1">CONCATENATE("N°- ",YEAR(NOW()),DAY(NOW()),MONTH(NOW()),MINUTE(NOW()),SECOND(NOW()))</f>
        <v>N°- 201825815</v>
      </c>
      <c r="B72" s="134"/>
      <c r="C72" s="134"/>
      <c r="D72" s="134"/>
      <c r="E72" s="236"/>
    </row>
    <row r="73" spans="1:5" ht="15.75">
      <c r="A73" s="240" t="s">
        <v>16</v>
      </c>
      <c r="B73" s="125"/>
      <c r="C73" s="125"/>
      <c r="D73" s="125"/>
      <c r="E73" s="241" t="s">
        <v>17</v>
      </c>
    </row>
    <row r="74" spans="1:5" ht="15.75">
      <c r="A74" s="552" t="s">
        <v>224</v>
      </c>
      <c r="B74" s="511"/>
      <c r="C74" s="511"/>
      <c r="D74" s="512"/>
      <c r="E74" s="242"/>
    </row>
    <row r="75" spans="1:5" ht="15">
      <c r="A75" s="553"/>
      <c r="B75" s="514"/>
      <c r="C75" s="514"/>
      <c r="D75" s="515"/>
      <c r="E75" s="243"/>
    </row>
    <row r="76" spans="1:5" ht="15">
      <c r="A76" s="553"/>
      <c r="B76" s="514"/>
      <c r="C76" s="514"/>
      <c r="D76" s="515"/>
      <c r="E76" s="244"/>
    </row>
    <row r="77" spans="1:5" ht="15">
      <c r="A77" s="554" t="s">
        <v>250</v>
      </c>
      <c r="B77" s="517"/>
      <c r="C77" s="517"/>
      <c r="D77" s="518"/>
      <c r="E77" s="243"/>
    </row>
    <row r="78" spans="1:5">
      <c r="A78" s="245"/>
      <c r="B78" s="199"/>
      <c r="C78" s="199"/>
      <c r="D78" s="200"/>
      <c r="E78" s="246"/>
    </row>
    <row r="79" spans="1:5" ht="15">
      <c r="A79" s="247" t="s">
        <v>225</v>
      </c>
      <c r="B79" s="181"/>
      <c r="C79" s="181"/>
      <c r="D79" s="182"/>
      <c r="E79" s="243"/>
    </row>
    <row r="80" spans="1:5" ht="15">
      <c r="A80" s="247" t="s">
        <v>258</v>
      </c>
      <c r="B80" s="181"/>
      <c r="C80" s="181"/>
      <c r="D80" s="182"/>
      <c r="E80" s="243"/>
    </row>
    <row r="81" spans="1:5" ht="15">
      <c r="A81" s="247" t="s">
        <v>227</v>
      </c>
      <c r="B81" s="181"/>
      <c r="C81" s="181"/>
      <c r="D81" s="182"/>
      <c r="E81" s="248"/>
    </row>
    <row r="82" spans="1:5" ht="15">
      <c r="A82" s="249" t="s">
        <v>228</v>
      </c>
      <c r="B82" s="181"/>
      <c r="C82" s="181"/>
      <c r="D82" s="182"/>
      <c r="E82" s="243"/>
    </row>
    <row r="83" spans="1:5" ht="15">
      <c r="A83" s="247" t="s">
        <v>229</v>
      </c>
      <c r="B83" s="181"/>
      <c r="C83" s="181"/>
      <c r="D83" s="182"/>
      <c r="E83" s="243"/>
    </row>
    <row r="84" spans="1:5" ht="15">
      <c r="A84" s="247" t="s">
        <v>230</v>
      </c>
      <c r="B84" s="181" t="s">
        <v>27</v>
      </c>
      <c r="C84" s="181"/>
      <c r="D84" s="182"/>
      <c r="E84" s="243"/>
    </row>
    <row r="85" spans="1:5" ht="15">
      <c r="A85" s="247" t="s">
        <v>231</v>
      </c>
      <c r="B85" s="181"/>
      <c r="C85" s="181"/>
      <c r="D85" s="182"/>
      <c r="E85" s="243"/>
    </row>
    <row r="86" spans="1:5" ht="15">
      <c r="A86" s="247" t="s">
        <v>232</v>
      </c>
      <c r="B86" s="181"/>
      <c r="C86" s="181"/>
      <c r="D86" s="182"/>
      <c r="E86" s="243"/>
    </row>
    <row r="87" spans="1:5">
      <c r="A87" s="250" t="s">
        <v>233</v>
      </c>
      <c r="B87" s="181"/>
      <c r="C87" s="181"/>
      <c r="D87" s="182"/>
      <c r="E87" s="251"/>
    </row>
    <row r="88" spans="1:5" ht="15">
      <c r="A88" s="250" t="s">
        <v>234</v>
      </c>
      <c r="B88" s="181" t="s">
        <v>235</v>
      </c>
      <c r="C88" s="181"/>
      <c r="D88" s="182"/>
      <c r="E88" s="243"/>
    </row>
    <row r="89" spans="1:5" ht="15">
      <c r="A89" s="250" t="s">
        <v>236</v>
      </c>
      <c r="B89" s="181"/>
      <c r="C89" s="181"/>
      <c r="D89" s="182"/>
      <c r="E89" s="243"/>
    </row>
    <row r="90" spans="1:5" ht="15">
      <c r="A90" s="247" t="s">
        <v>237</v>
      </c>
      <c r="B90" s="181"/>
      <c r="C90" s="181"/>
      <c r="D90" s="182"/>
      <c r="E90" s="243"/>
    </row>
    <row r="91" spans="1:5" ht="15">
      <c r="A91" s="247" t="s">
        <v>238</v>
      </c>
      <c r="B91" s="181"/>
      <c r="C91" s="181"/>
      <c r="D91" s="182"/>
      <c r="E91" s="243"/>
    </row>
    <row r="92" spans="1:5" ht="15">
      <c r="A92" s="247" t="s">
        <v>239</v>
      </c>
      <c r="B92" s="181"/>
      <c r="C92" s="181"/>
      <c r="D92" s="182"/>
      <c r="E92" s="243"/>
    </row>
    <row r="93" spans="1:5" ht="15">
      <c r="A93" s="247" t="s">
        <v>240</v>
      </c>
      <c r="B93" s="181"/>
      <c r="C93" s="181"/>
      <c r="D93" s="182"/>
      <c r="E93" s="243"/>
    </row>
    <row r="94" spans="1:5" ht="15">
      <c r="A94" s="247" t="s">
        <v>241</v>
      </c>
      <c r="B94" s="181"/>
      <c r="C94" s="181"/>
      <c r="D94" s="182"/>
      <c r="E94" s="252"/>
    </row>
    <row r="95" spans="1:5">
      <c r="A95" s="253" t="s">
        <v>242</v>
      </c>
      <c r="B95" s="181"/>
      <c r="C95" s="181"/>
      <c r="D95" s="182"/>
      <c r="E95" s="246"/>
    </row>
    <row r="96" spans="1:5" ht="15">
      <c r="A96" s="253" t="s">
        <v>243</v>
      </c>
      <c r="B96" s="181"/>
      <c r="C96" s="181"/>
      <c r="D96" s="182"/>
      <c r="E96" s="243"/>
    </row>
    <row r="97" spans="1:5" ht="15">
      <c r="A97" s="253" t="s">
        <v>244</v>
      </c>
      <c r="B97" s="181"/>
      <c r="C97" s="181"/>
      <c r="D97" s="182"/>
      <c r="E97" s="252"/>
    </row>
    <row r="98" spans="1:5">
      <c r="A98" s="253" t="s">
        <v>245</v>
      </c>
      <c r="B98" s="181"/>
      <c r="C98" s="181"/>
      <c r="D98" s="182"/>
      <c r="E98" s="246"/>
    </row>
    <row r="99" spans="1:5" ht="15">
      <c r="A99" s="253" t="s">
        <v>246</v>
      </c>
      <c r="B99" s="181"/>
      <c r="C99" s="181"/>
      <c r="D99" s="182"/>
      <c r="E99" s="243"/>
    </row>
    <row r="100" spans="1:5">
      <c r="A100" s="253" t="s">
        <v>247</v>
      </c>
      <c r="B100" s="181"/>
      <c r="C100" s="181"/>
      <c r="D100" s="182"/>
      <c r="E100" s="246"/>
    </row>
    <row r="101" spans="1:5" ht="15">
      <c r="A101" s="253" t="s">
        <v>248</v>
      </c>
      <c r="B101" s="181"/>
      <c r="C101" s="181"/>
      <c r="D101" s="182"/>
      <c r="E101" s="243"/>
    </row>
    <row r="102" spans="1:5" ht="15">
      <c r="A102" s="253" t="s">
        <v>249</v>
      </c>
      <c r="B102" s="181"/>
      <c r="C102" s="181"/>
      <c r="D102" s="182"/>
      <c r="E102" s="252"/>
    </row>
    <row r="103" spans="1:5" ht="15">
      <c r="A103" s="254"/>
      <c r="B103" s="151"/>
      <c r="C103" s="151"/>
      <c r="D103" s="152"/>
      <c r="E103" s="255"/>
    </row>
    <row r="104" spans="1:5" ht="15.75">
      <c r="A104" s="256" t="s">
        <v>100</v>
      </c>
      <c r="B104" s="155" t="s">
        <v>37</v>
      </c>
      <c r="C104" s="156"/>
      <c r="D104" s="157"/>
      <c r="E104" s="257">
        <f>SUM(E77:E103)</f>
        <v>0</v>
      </c>
    </row>
    <row r="105" spans="1:5" ht="15.75">
      <c r="A105" s="258" t="s">
        <v>101</v>
      </c>
      <c r="B105" s="160" t="s">
        <v>38</v>
      </c>
      <c r="C105" s="161"/>
      <c r="D105" s="162"/>
      <c r="E105" s="259">
        <f>E104*0.2</f>
        <v>0</v>
      </c>
    </row>
    <row r="106" spans="1:5" ht="16.5" thickBot="1">
      <c r="A106" s="260" t="s">
        <v>102</v>
      </c>
      <c r="B106" s="261" t="s">
        <v>39</v>
      </c>
      <c r="C106" s="262"/>
      <c r="D106" s="263"/>
      <c r="E106" s="264">
        <f>E104+E105</f>
        <v>0</v>
      </c>
    </row>
  </sheetData>
  <mergeCells count="19">
    <mergeCell ref="A77:D77"/>
    <mergeCell ref="B66:D66"/>
    <mergeCell ref="B67:D67"/>
    <mergeCell ref="B68:D68"/>
    <mergeCell ref="B69:D69"/>
    <mergeCell ref="B70:D70"/>
    <mergeCell ref="A74:D76"/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rowBreaks count="1" manualBreakCount="1">
    <brk id="54" max="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41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2"/>
  <dimension ref="A2:I106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364</v>
      </c>
      <c r="B20" s="550"/>
      <c r="C20" s="550"/>
      <c r="D20" s="551"/>
      <c r="E20" s="196"/>
    </row>
    <row r="21" spans="1:8" ht="15">
      <c r="A21" s="197"/>
      <c r="B21" s="191"/>
      <c r="C21" s="192"/>
      <c r="D21" s="193"/>
      <c r="E21" s="195"/>
    </row>
    <row r="22" spans="1:8" ht="15">
      <c r="A22" s="170" t="s">
        <v>365</v>
      </c>
      <c r="B22" s="191"/>
      <c r="C22" s="192"/>
      <c r="D22" s="193"/>
      <c r="E22" s="194">
        <v>7000</v>
      </c>
    </row>
    <row r="23" spans="1:8" ht="15">
      <c r="A23" s="170" t="s">
        <v>433</v>
      </c>
      <c r="B23" s="561" t="s">
        <v>85</v>
      </c>
      <c r="C23" s="561"/>
      <c r="D23" s="562"/>
      <c r="E23" s="195">
        <f>E22-400</f>
        <v>6600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361</v>
      </c>
      <c r="B36" s="133"/>
      <c r="C36" s="134"/>
      <c r="D36" s="135"/>
      <c r="E36" s="136">
        <v>663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13418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2683.6000000000004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16101.6</v>
      </c>
    </row>
    <row r="54" spans="1:9" ht="13.5" thickBot="1">
      <c r="I54" s="169"/>
    </row>
    <row r="55" spans="1:9">
      <c r="A55" s="219"/>
      <c r="B55" s="220"/>
      <c r="C55" s="220"/>
      <c r="D55" s="220"/>
      <c r="E55" s="221"/>
    </row>
    <row r="56" spans="1:9">
      <c r="A56" s="222"/>
      <c r="B56" s="133"/>
      <c r="C56" s="133"/>
      <c r="D56" s="133"/>
      <c r="E56" s="223"/>
    </row>
    <row r="57" spans="1:9" ht="45">
      <c r="A57" s="224" t="s">
        <v>10</v>
      </c>
      <c r="B57" s="203"/>
      <c r="C57" s="203"/>
      <c r="D57" s="203"/>
      <c r="E57" s="225"/>
    </row>
    <row r="58" spans="1:9" ht="15.75">
      <c r="A58" s="226" t="s">
        <v>11</v>
      </c>
      <c r="B58" s="206"/>
      <c r="C58" s="206"/>
      <c r="D58" s="206"/>
      <c r="E58" s="227"/>
    </row>
    <row r="59" spans="1:9" ht="15.75">
      <c r="A59" s="228" t="s">
        <v>12</v>
      </c>
      <c r="B59" s="206"/>
      <c r="C59" s="206"/>
      <c r="D59" s="206"/>
      <c r="E59" s="227"/>
    </row>
    <row r="60" spans="1:9" ht="15.75">
      <c r="A60" s="229"/>
      <c r="B60" s="209"/>
      <c r="C60" s="209"/>
      <c r="D60" s="209"/>
      <c r="E60" s="230"/>
    </row>
    <row r="61" spans="1:9" ht="15.75">
      <c r="A61" s="231" t="s">
        <v>13</v>
      </c>
      <c r="B61" s="209"/>
      <c r="C61" s="209"/>
      <c r="D61" s="209"/>
      <c r="E61" s="230"/>
    </row>
    <row r="62" spans="1:9" ht="15.75">
      <c r="A62" s="231" t="s">
        <v>14</v>
      </c>
      <c r="B62" s="211"/>
      <c r="C62" s="211"/>
      <c r="D62" s="211"/>
      <c r="E62" s="232"/>
    </row>
    <row r="63" spans="1:9" ht="15.75">
      <c r="A63" s="233"/>
      <c r="B63" s="213"/>
      <c r="C63" s="213"/>
      <c r="D63" s="213"/>
      <c r="E63" s="234"/>
    </row>
    <row r="64" spans="1:9" ht="15.75">
      <c r="A64" s="233"/>
      <c r="B64" s="213"/>
      <c r="C64" s="213"/>
      <c r="D64" s="213"/>
      <c r="E64" s="234"/>
    </row>
    <row r="65" spans="1:5" ht="15.75" thickBot="1">
      <c r="A65" s="235"/>
      <c r="B65" s="134"/>
      <c r="C65" s="134"/>
      <c r="D65" s="134"/>
      <c r="E65" s="236"/>
    </row>
    <row r="66" spans="1:5" ht="16.5" thickBot="1">
      <c r="A66" s="235"/>
      <c r="B66" s="541" t="str">
        <f>Relax_700!B11</f>
        <v>ABDALLAH</v>
      </c>
      <c r="C66" s="542"/>
      <c r="D66" s="543"/>
      <c r="E66" s="236"/>
    </row>
    <row r="67" spans="1:5" ht="16.5" thickBot="1">
      <c r="A67" s="235"/>
      <c r="B67" s="504" t="str">
        <f>Relax_700!B12</f>
        <v>9 RUE BRUYERES</v>
      </c>
      <c r="C67" s="505"/>
      <c r="D67" s="506"/>
      <c r="E67" s="236"/>
    </row>
    <row r="68" spans="1:5" ht="16.5" thickBot="1">
      <c r="A68" s="235" t="s">
        <v>15</v>
      </c>
      <c r="B68" s="504" t="str">
        <f>Relax_700!B13</f>
        <v>34000</v>
      </c>
      <c r="C68" s="505"/>
      <c r="D68" s="506"/>
      <c r="E68" s="236"/>
    </row>
    <row r="69" spans="1:5" ht="16.5" thickBot="1">
      <c r="A69" s="237">
        <f ca="1">TODAY()</f>
        <v>43337</v>
      </c>
      <c r="B69" s="558">
        <f>Relax_700!B14</f>
        <v>678828187</v>
      </c>
      <c r="C69" s="559"/>
      <c r="D69" s="560"/>
      <c r="E69" s="236"/>
    </row>
    <row r="70" spans="1:5" ht="15.75" thickBot="1">
      <c r="A70" s="235"/>
      <c r="B70" s="496" t="str">
        <f>Relax_700!B15</f>
        <v>amel.gherroumi@gmail.com</v>
      </c>
      <c r="C70" s="547"/>
      <c r="D70" s="548"/>
      <c r="E70" s="236"/>
    </row>
    <row r="71" spans="1:5" ht="18.75">
      <c r="A71" s="238" t="s">
        <v>223</v>
      </c>
      <c r="B71" s="134"/>
      <c r="C71" s="134"/>
      <c r="D71" s="134"/>
      <c r="E71" s="236"/>
    </row>
    <row r="72" spans="1:5" ht="18.75">
      <c r="A72" s="239" t="str">
        <f ca="1">CONCATENATE("N°- ",YEAR(NOW()),DAY(NOW()),MONTH(NOW()),MINUTE(NOW()),SECOND(NOW()))</f>
        <v>N°- 201825815</v>
      </c>
      <c r="B72" s="134"/>
      <c r="C72" s="134"/>
      <c r="D72" s="134"/>
      <c r="E72" s="236"/>
    </row>
    <row r="73" spans="1:5" ht="15.75">
      <c r="A73" s="240" t="s">
        <v>16</v>
      </c>
      <c r="B73" s="125"/>
      <c r="C73" s="125"/>
      <c r="D73" s="125"/>
      <c r="E73" s="241" t="s">
        <v>17</v>
      </c>
    </row>
    <row r="74" spans="1:5" ht="15.75">
      <c r="A74" s="552" t="s">
        <v>224</v>
      </c>
      <c r="B74" s="511"/>
      <c r="C74" s="511"/>
      <c r="D74" s="512"/>
      <c r="E74" s="242"/>
    </row>
    <row r="75" spans="1:5" ht="15">
      <c r="A75" s="553"/>
      <c r="B75" s="514"/>
      <c r="C75" s="514"/>
      <c r="D75" s="515"/>
      <c r="E75" s="243"/>
    </row>
    <row r="76" spans="1:5" ht="15">
      <c r="A76" s="553"/>
      <c r="B76" s="514"/>
      <c r="C76" s="514"/>
      <c r="D76" s="515"/>
      <c r="E76" s="244"/>
    </row>
    <row r="77" spans="1:5" ht="15">
      <c r="A77" s="554" t="s">
        <v>250</v>
      </c>
      <c r="B77" s="517"/>
      <c r="C77" s="517"/>
      <c r="D77" s="518"/>
      <c r="E77" s="243"/>
    </row>
    <row r="78" spans="1:5">
      <c r="A78" s="245"/>
      <c r="B78" s="199"/>
      <c r="C78" s="199"/>
      <c r="D78" s="200"/>
      <c r="E78" s="246"/>
    </row>
    <row r="79" spans="1:5" ht="15">
      <c r="A79" s="247" t="s">
        <v>225</v>
      </c>
      <c r="B79" s="181"/>
      <c r="C79" s="181"/>
      <c r="D79" s="182"/>
      <c r="E79" s="243"/>
    </row>
    <row r="80" spans="1:5" ht="15">
      <c r="A80" s="247" t="s">
        <v>258</v>
      </c>
      <c r="B80" s="181"/>
      <c r="C80" s="181"/>
      <c r="D80" s="182"/>
      <c r="E80" s="243"/>
    </row>
    <row r="81" spans="1:5" ht="15">
      <c r="A81" s="247" t="s">
        <v>227</v>
      </c>
      <c r="B81" s="181"/>
      <c r="C81" s="181"/>
      <c r="D81" s="182"/>
      <c r="E81" s="248"/>
    </row>
    <row r="82" spans="1:5" ht="15">
      <c r="A82" s="249" t="s">
        <v>228</v>
      </c>
      <c r="B82" s="181"/>
      <c r="C82" s="181"/>
      <c r="D82" s="182"/>
      <c r="E82" s="243"/>
    </row>
    <row r="83" spans="1:5" ht="15">
      <c r="A83" s="247" t="s">
        <v>229</v>
      </c>
      <c r="B83" s="181"/>
      <c r="C83" s="181"/>
      <c r="D83" s="182"/>
      <c r="E83" s="243"/>
    </row>
    <row r="84" spans="1:5" ht="15">
      <c r="A84" s="247" t="s">
        <v>230</v>
      </c>
      <c r="B84" s="181" t="s">
        <v>27</v>
      </c>
      <c r="C84" s="181"/>
      <c r="D84" s="182"/>
      <c r="E84" s="243"/>
    </row>
    <row r="85" spans="1:5" ht="15">
      <c r="A85" s="247" t="s">
        <v>231</v>
      </c>
      <c r="B85" s="181"/>
      <c r="C85" s="181"/>
      <c r="D85" s="182"/>
      <c r="E85" s="243"/>
    </row>
    <row r="86" spans="1:5" ht="15">
      <c r="A86" s="247" t="s">
        <v>232</v>
      </c>
      <c r="B86" s="181"/>
      <c r="C86" s="181"/>
      <c r="D86" s="182"/>
      <c r="E86" s="243"/>
    </row>
    <row r="87" spans="1:5">
      <c r="A87" s="250" t="s">
        <v>233</v>
      </c>
      <c r="B87" s="181"/>
      <c r="C87" s="181"/>
      <c r="D87" s="182"/>
      <c r="E87" s="251"/>
    </row>
    <row r="88" spans="1:5" ht="15">
      <c r="A88" s="250" t="s">
        <v>234</v>
      </c>
      <c r="B88" s="181" t="s">
        <v>235</v>
      </c>
      <c r="C88" s="181"/>
      <c r="D88" s="182"/>
      <c r="E88" s="243"/>
    </row>
    <row r="89" spans="1:5" ht="15">
      <c r="A89" s="250" t="s">
        <v>236</v>
      </c>
      <c r="B89" s="181"/>
      <c r="C89" s="181"/>
      <c r="D89" s="182"/>
      <c r="E89" s="243"/>
    </row>
    <row r="90" spans="1:5" ht="15">
      <c r="A90" s="247" t="s">
        <v>237</v>
      </c>
      <c r="B90" s="181"/>
      <c r="C90" s="181"/>
      <c r="D90" s="182"/>
      <c r="E90" s="243"/>
    </row>
    <row r="91" spans="1:5" ht="15">
      <c r="A91" s="247" t="s">
        <v>238</v>
      </c>
      <c r="B91" s="181"/>
      <c r="C91" s="181"/>
      <c r="D91" s="182"/>
      <c r="E91" s="243"/>
    </row>
    <row r="92" spans="1:5" ht="15">
      <c r="A92" s="247" t="s">
        <v>239</v>
      </c>
      <c r="B92" s="181"/>
      <c r="C92" s="181"/>
      <c r="D92" s="182"/>
      <c r="E92" s="243"/>
    </row>
    <row r="93" spans="1:5" ht="15">
      <c r="A93" s="247" t="s">
        <v>240</v>
      </c>
      <c r="B93" s="181"/>
      <c r="C93" s="181"/>
      <c r="D93" s="182"/>
      <c r="E93" s="243"/>
    </row>
    <row r="94" spans="1:5" ht="15">
      <c r="A94" s="247" t="s">
        <v>241</v>
      </c>
      <c r="B94" s="181"/>
      <c r="C94" s="181"/>
      <c r="D94" s="182"/>
      <c r="E94" s="252"/>
    </row>
    <row r="95" spans="1:5">
      <c r="A95" s="253" t="s">
        <v>242</v>
      </c>
      <c r="B95" s="181"/>
      <c r="C95" s="181"/>
      <c r="D95" s="182"/>
      <c r="E95" s="246"/>
    </row>
    <row r="96" spans="1:5" ht="15">
      <c r="A96" s="253" t="s">
        <v>243</v>
      </c>
      <c r="B96" s="181"/>
      <c r="C96" s="181"/>
      <c r="D96" s="182"/>
      <c r="E96" s="243"/>
    </row>
    <row r="97" spans="1:5" ht="15">
      <c r="A97" s="253" t="s">
        <v>244</v>
      </c>
      <c r="B97" s="181"/>
      <c r="C97" s="181"/>
      <c r="D97" s="182"/>
      <c r="E97" s="252"/>
    </row>
    <row r="98" spans="1:5">
      <c r="A98" s="253" t="s">
        <v>245</v>
      </c>
      <c r="B98" s="181"/>
      <c r="C98" s="181"/>
      <c r="D98" s="182"/>
      <c r="E98" s="246"/>
    </row>
    <row r="99" spans="1:5" ht="15">
      <c r="A99" s="253" t="s">
        <v>246</v>
      </c>
      <c r="B99" s="181"/>
      <c r="C99" s="181"/>
      <c r="D99" s="182"/>
      <c r="E99" s="243"/>
    </row>
    <row r="100" spans="1:5">
      <c r="A100" s="253" t="s">
        <v>247</v>
      </c>
      <c r="B100" s="181"/>
      <c r="C100" s="181"/>
      <c r="D100" s="182"/>
      <c r="E100" s="246"/>
    </row>
    <row r="101" spans="1:5" ht="15">
      <c r="A101" s="253" t="s">
        <v>248</v>
      </c>
      <c r="B101" s="181"/>
      <c r="C101" s="181"/>
      <c r="D101" s="182"/>
      <c r="E101" s="243"/>
    </row>
    <row r="102" spans="1:5" ht="15">
      <c r="A102" s="253" t="s">
        <v>249</v>
      </c>
      <c r="B102" s="181"/>
      <c r="C102" s="181"/>
      <c r="D102" s="182"/>
      <c r="E102" s="252"/>
    </row>
    <row r="103" spans="1:5" ht="15">
      <c r="A103" s="254"/>
      <c r="B103" s="151"/>
      <c r="C103" s="151"/>
      <c r="D103" s="152"/>
      <c r="E103" s="255"/>
    </row>
    <row r="104" spans="1:5" ht="15.75">
      <c r="A104" s="256" t="s">
        <v>100</v>
      </c>
      <c r="B104" s="155" t="s">
        <v>37</v>
      </c>
      <c r="C104" s="156"/>
      <c r="D104" s="157"/>
      <c r="E104" s="257">
        <f>SUM(E77:E103)</f>
        <v>0</v>
      </c>
    </row>
    <row r="105" spans="1:5" ht="15.75">
      <c r="A105" s="258" t="s">
        <v>101</v>
      </c>
      <c r="B105" s="160" t="s">
        <v>38</v>
      </c>
      <c r="C105" s="161"/>
      <c r="D105" s="162"/>
      <c r="E105" s="259">
        <f>E104*0.2</f>
        <v>0</v>
      </c>
    </row>
    <row r="106" spans="1:5" ht="16.5" thickBot="1">
      <c r="A106" s="260" t="s">
        <v>102</v>
      </c>
      <c r="B106" s="261" t="s">
        <v>39</v>
      </c>
      <c r="C106" s="262"/>
      <c r="D106" s="263"/>
      <c r="E106" s="264">
        <f>E104+E105</f>
        <v>0</v>
      </c>
    </row>
  </sheetData>
  <mergeCells count="19">
    <mergeCell ref="A77:D77"/>
    <mergeCell ref="B66:D66"/>
    <mergeCell ref="B67:D67"/>
    <mergeCell ref="B68:D68"/>
    <mergeCell ref="B69:D69"/>
    <mergeCell ref="B70:D70"/>
    <mergeCell ref="A74:D76"/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rowBreaks count="1" manualBreakCount="1">
    <brk id="54" max="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3665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3"/>
  <dimension ref="A2:I106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366</v>
      </c>
      <c r="B20" s="550"/>
      <c r="C20" s="550"/>
      <c r="D20" s="551"/>
      <c r="E20" s="196"/>
    </row>
    <row r="21" spans="1:8" ht="15">
      <c r="A21" s="197"/>
      <c r="B21" s="191"/>
      <c r="C21" s="192"/>
      <c r="D21" s="193"/>
      <c r="E21" s="195"/>
    </row>
    <row r="22" spans="1:8" ht="15">
      <c r="A22" s="170" t="s">
        <v>367</v>
      </c>
      <c r="B22" s="191"/>
      <c r="C22" s="192"/>
      <c r="D22" s="193"/>
      <c r="E22" s="194">
        <v>7300</v>
      </c>
    </row>
    <row r="23" spans="1:8" ht="15">
      <c r="A23" s="170" t="s">
        <v>433</v>
      </c>
      <c r="B23" s="561" t="s">
        <v>85</v>
      </c>
      <c r="C23" s="561"/>
      <c r="D23" s="562"/>
      <c r="E23" s="195">
        <f>E22-400</f>
        <v>6900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142</v>
      </c>
      <c r="B36" s="133"/>
      <c r="C36" s="134"/>
      <c r="D36" s="135"/>
      <c r="E36" s="136">
        <v>731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13786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2757.2000000000003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16543.2</v>
      </c>
    </row>
    <row r="54" spans="1:9" ht="13.5" thickBot="1">
      <c r="I54" s="169"/>
    </row>
    <row r="55" spans="1:9">
      <c r="A55" s="219"/>
      <c r="B55" s="220"/>
      <c r="C55" s="220"/>
      <c r="D55" s="220"/>
      <c r="E55" s="221"/>
    </row>
    <row r="56" spans="1:9">
      <c r="A56" s="222"/>
      <c r="B56" s="133"/>
      <c r="C56" s="133"/>
      <c r="D56" s="133"/>
      <c r="E56" s="223"/>
    </row>
    <row r="57" spans="1:9" ht="45">
      <c r="A57" s="224" t="s">
        <v>10</v>
      </c>
      <c r="B57" s="203"/>
      <c r="C57" s="203"/>
      <c r="D57" s="203"/>
      <c r="E57" s="225"/>
    </row>
    <row r="58" spans="1:9" ht="15.75">
      <c r="A58" s="226" t="s">
        <v>11</v>
      </c>
      <c r="B58" s="206"/>
      <c r="C58" s="206"/>
      <c r="D58" s="206"/>
      <c r="E58" s="227"/>
    </row>
    <row r="59" spans="1:9" ht="15.75">
      <c r="A59" s="228" t="s">
        <v>12</v>
      </c>
      <c r="B59" s="206"/>
      <c r="C59" s="206"/>
      <c r="D59" s="206"/>
      <c r="E59" s="227"/>
    </row>
    <row r="60" spans="1:9" ht="15.75">
      <c r="A60" s="229"/>
      <c r="B60" s="209"/>
      <c r="C60" s="209"/>
      <c r="D60" s="209"/>
      <c r="E60" s="230"/>
    </row>
    <row r="61" spans="1:9" ht="15.75">
      <c r="A61" s="231" t="s">
        <v>13</v>
      </c>
      <c r="B61" s="209"/>
      <c r="C61" s="209"/>
      <c r="D61" s="209"/>
      <c r="E61" s="230"/>
    </row>
    <row r="62" spans="1:9" ht="15.75">
      <c r="A62" s="231" t="s">
        <v>14</v>
      </c>
      <c r="B62" s="211"/>
      <c r="C62" s="211"/>
      <c r="D62" s="211"/>
      <c r="E62" s="232"/>
    </row>
    <row r="63" spans="1:9" ht="15.75">
      <c r="A63" s="233"/>
      <c r="B63" s="213"/>
      <c r="C63" s="213"/>
      <c r="D63" s="213"/>
      <c r="E63" s="234"/>
    </row>
    <row r="64" spans="1:9" ht="15.75">
      <c r="A64" s="233"/>
      <c r="B64" s="213"/>
      <c r="C64" s="213"/>
      <c r="D64" s="213"/>
      <c r="E64" s="234"/>
    </row>
    <row r="65" spans="1:5" ht="15.75" thickBot="1">
      <c r="A65" s="235"/>
      <c r="B65" s="134"/>
      <c r="C65" s="134"/>
      <c r="D65" s="134"/>
      <c r="E65" s="236"/>
    </row>
    <row r="66" spans="1:5" ht="16.5" thickBot="1">
      <c r="A66" s="235"/>
      <c r="B66" s="541" t="str">
        <f>Relax_700!B11</f>
        <v>ABDALLAH</v>
      </c>
      <c r="C66" s="542"/>
      <c r="D66" s="543"/>
      <c r="E66" s="236"/>
    </row>
    <row r="67" spans="1:5" ht="16.5" thickBot="1">
      <c r="A67" s="235"/>
      <c r="B67" s="504" t="str">
        <f>Relax_700!B12</f>
        <v>9 RUE BRUYERES</v>
      </c>
      <c r="C67" s="505"/>
      <c r="D67" s="506"/>
      <c r="E67" s="236"/>
    </row>
    <row r="68" spans="1:5" ht="16.5" thickBot="1">
      <c r="A68" s="235" t="s">
        <v>15</v>
      </c>
      <c r="B68" s="504" t="str">
        <f>Relax_700!B13</f>
        <v>34000</v>
      </c>
      <c r="C68" s="505"/>
      <c r="D68" s="506"/>
      <c r="E68" s="236"/>
    </row>
    <row r="69" spans="1:5" ht="16.5" thickBot="1">
      <c r="A69" s="237">
        <f ca="1">TODAY()</f>
        <v>43337</v>
      </c>
      <c r="B69" s="558">
        <f>Relax_700!B14</f>
        <v>678828187</v>
      </c>
      <c r="C69" s="559"/>
      <c r="D69" s="560"/>
      <c r="E69" s="236"/>
    </row>
    <row r="70" spans="1:5" ht="15.75" thickBot="1">
      <c r="A70" s="235"/>
      <c r="B70" s="496" t="str">
        <f>Relax_700!B15</f>
        <v>amel.gherroumi@gmail.com</v>
      </c>
      <c r="C70" s="547"/>
      <c r="D70" s="548"/>
      <c r="E70" s="236"/>
    </row>
    <row r="71" spans="1:5" ht="18.75">
      <c r="A71" s="238" t="s">
        <v>223</v>
      </c>
      <c r="B71" s="134"/>
      <c r="C71" s="134"/>
      <c r="D71" s="134"/>
      <c r="E71" s="236"/>
    </row>
    <row r="72" spans="1:5" ht="18.75">
      <c r="A72" s="239" t="str">
        <f ca="1">CONCATENATE("N°- ",YEAR(NOW()),DAY(NOW()),MONTH(NOW()),MINUTE(NOW()),SECOND(NOW()))</f>
        <v>N°- 201825815</v>
      </c>
      <c r="B72" s="134"/>
      <c r="C72" s="134"/>
      <c r="D72" s="134"/>
      <c r="E72" s="236"/>
    </row>
    <row r="73" spans="1:5" ht="15.75">
      <c r="A73" s="240" t="s">
        <v>16</v>
      </c>
      <c r="B73" s="125"/>
      <c r="C73" s="125"/>
      <c r="D73" s="125"/>
      <c r="E73" s="241" t="s">
        <v>17</v>
      </c>
    </row>
    <row r="74" spans="1:5" ht="15.75">
      <c r="A74" s="552" t="s">
        <v>224</v>
      </c>
      <c r="B74" s="511"/>
      <c r="C74" s="511"/>
      <c r="D74" s="512"/>
      <c r="E74" s="242"/>
    </row>
    <row r="75" spans="1:5" ht="15">
      <c r="A75" s="553"/>
      <c r="B75" s="514"/>
      <c r="C75" s="514"/>
      <c r="D75" s="515"/>
      <c r="E75" s="243"/>
    </row>
    <row r="76" spans="1:5" ht="15">
      <c r="A76" s="553"/>
      <c r="B76" s="514"/>
      <c r="C76" s="514"/>
      <c r="D76" s="515"/>
      <c r="E76" s="244"/>
    </row>
    <row r="77" spans="1:5" ht="15">
      <c r="A77" s="554" t="s">
        <v>250</v>
      </c>
      <c r="B77" s="517"/>
      <c r="C77" s="517"/>
      <c r="D77" s="518"/>
      <c r="E77" s="243"/>
    </row>
    <row r="78" spans="1:5">
      <c r="A78" s="245"/>
      <c r="B78" s="199"/>
      <c r="C78" s="199"/>
      <c r="D78" s="200"/>
      <c r="E78" s="246"/>
    </row>
    <row r="79" spans="1:5" ht="15">
      <c r="A79" s="247" t="s">
        <v>225</v>
      </c>
      <c r="B79" s="181"/>
      <c r="C79" s="181"/>
      <c r="D79" s="182"/>
      <c r="E79" s="243"/>
    </row>
    <row r="80" spans="1:5" ht="15">
      <c r="A80" s="247" t="s">
        <v>258</v>
      </c>
      <c r="B80" s="181"/>
      <c r="C80" s="181"/>
      <c r="D80" s="182"/>
      <c r="E80" s="243"/>
    </row>
    <row r="81" spans="1:5" ht="15">
      <c r="A81" s="247" t="s">
        <v>227</v>
      </c>
      <c r="B81" s="181"/>
      <c r="C81" s="181"/>
      <c r="D81" s="182"/>
      <c r="E81" s="248"/>
    </row>
    <row r="82" spans="1:5" ht="15">
      <c r="A82" s="249" t="s">
        <v>228</v>
      </c>
      <c r="B82" s="181"/>
      <c r="C82" s="181"/>
      <c r="D82" s="182"/>
      <c r="E82" s="243"/>
    </row>
    <row r="83" spans="1:5" ht="15">
      <c r="A83" s="247" t="s">
        <v>229</v>
      </c>
      <c r="B83" s="181"/>
      <c r="C83" s="181"/>
      <c r="D83" s="182"/>
      <c r="E83" s="243"/>
    </row>
    <row r="84" spans="1:5" ht="15">
      <c r="A84" s="247" t="s">
        <v>230</v>
      </c>
      <c r="B84" s="181" t="s">
        <v>27</v>
      </c>
      <c r="C84" s="181"/>
      <c r="D84" s="182"/>
      <c r="E84" s="243"/>
    </row>
    <row r="85" spans="1:5" ht="15">
      <c r="A85" s="247" t="s">
        <v>231</v>
      </c>
      <c r="B85" s="181"/>
      <c r="C85" s="181"/>
      <c r="D85" s="182"/>
      <c r="E85" s="243"/>
    </row>
    <row r="86" spans="1:5" ht="15">
      <c r="A86" s="247" t="s">
        <v>232</v>
      </c>
      <c r="B86" s="181"/>
      <c r="C86" s="181"/>
      <c r="D86" s="182"/>
      <c r="E86" s="243"/>
    </row>
    <row r="87" spans="1:5">
      <c r="A87" s="250" t="s">
        <v>233</v>
      </c>
      <c r="B87" s="181"/>
      <c r="C87" s="181"/>
      <c r="D87" s="182"/>
      <c r="E87" s="251"/>
    </row>
    <row r="88" spans="1:5" ht="15">
      <c r="A88" s="250" t="s">
        <v>234</v>
      </c>
      <c r="B88" s="181" t="s">
        <v>235</v>
      </c>
      <c r="C88" s="181"/>
      <c r="D88" s="182"/>
      <c r="E88" s="243"/>
    </row>
    <row r="89" spans="1:5" ht="15">
      <c r="A89" s="250" t="s">
        <v>236</v>
      </c>
      <c r="B89" s="181"/>
      <c r="C89" s="181"/>
      <c r="D89" s="182"/>
      <c r="E89" s="243"/>
    </row>
    <row r="90" spans="1:5" ht="15">
      <c r="A90" s="247" t="s">
        <v>237</v>
      </c>
      <c r="B90" s="181"/>
      <c r="C90" s="181"/>
      <c r="D90" s="182"/>
      <c r="E90" s="243"/>
    </row>
    <row r="91" spans="1:5" ht="15">
      <c r="A91" s="247" t="s">
        <v>238</v>
      </c>
      <c r="B91" s="181"/>
      <c r="C91" s="181"/>
      <c r="D91" s="182"/>
      <c r="E91" s="243"/>
    </row>
    <row r="92" spans="1:5" ht="15">
      <c r="A92" s="247" t="s">
        <v>239</v>
      </c>
      <c r="B92" s="181"/>
      <c r="C92" s="181"/>
      <c r="D92" s="182"/>
      <c r="E92" s="243"/>
    </row>
    <row r="93" spans="1:5" ht="15">
      <c r="A93" s="247" t="s">
        <v>240</v>
      </c>
      <c r="B93" s="181"/>
      <c r="C93" s="181"/>
      <c r="D93" s="182"/>
      <c r="E93" s="243"/>
    </row>
    <row r="94" spans="1:5" ht="15">
      <c r="A94" s="247" t="s">
        <v>241</v>
      </c>
      <c r="B94" s="181"/>
      <c r="C94" s="181"/>
      <c r="D94" s="182"/>
      <c r="E94" s="252"/>
    </row>
    <row r="95" spans="1:5">
      <c r="A95" s="253" t="s">
        <v>242</v>
      </c>
      <c r="B95" s="181"/>
      <c r="C95" s="181"/>
      <c r="D95" s="182"/>
      <c r="E95" s="246"/>
    </row>
    <row r="96" spans="1:5" ht="15">
      <c r="A96" s="253" t="s">
        <v>243</v>
      </c>
      <c r="B96" s="181"/>
      <c r="C96" s="181"/>
      <c r="D96" s="182"/>
      <c r="E96" s="243"/>
    </row>
    <row r="97" spans="1:5" ht="15">
      <c r="A97" s="253" t="s">
        <v>244</v>
      </c>
      <c r="B97" s="181"/>
      <c r="C97" s="181"/>
      <c r="D97" s="182"/>
      <c r="E97" s="252"/>
    </row>
    <row r="98" spans="1:5">
      <c r="A98" s="253" t="s">
        <v>245</v>
      </c>
      <c r="B98" s="181"/>
      <c r="C98" s="181"/>
      <c r="D98" s="182"/>
      <c r="E98" s="246"/>
    </row>
    <row r="99" spans="1:5" ht="15">
      <c r="A99" s="253" t="s">
        <v>246</v>
      </c>
      <c r="B99" s="181"/>
      <c r="C99" s="181"/>
      <c r="D99" s="182"/>
      <c r="E99" s="243"/>
    </row>
    <row r="100" spans="1:5">
      <c r="A100" s="253" t="s">
        <v>247</v>
      </c>
      <c r="B100" s="181"/>
      <c r="C100" s="181"/>
      <c r="D100" s="182"/>
      <c r="E100" s="246"/>
    </row>
    <row r="101" spans="1:5" ht="15">
      <c r="A101" s="253" t="s">
        <v>248</v>
      </c>
      <c r="B101" s="181"/>
      <c r="C101" s="181"/>
      <c r="D101" s="182"/>
      <c r="E101" s="243"/>
    </row>
    <row r="102" spans="1:5" ht="15">
      <c r="A102" s="253" t="s">
        <v>249</v>
      </c>
      <c r="B102" s="181"/>
      <c r="C102" s="181"/>
      <c r="D102" s="182"/>
      <c r="E102" s="252"/>
    </row>
    <row r="103" spans="1:5" ht="15">
      <c r="A103" s="254"/>
      <c r="B103" s="151"/>
      <c r="C103" s="151"/>
      <c r="D103" s="152"/>
      <c r="E103" s="255"/>
    </row>
    <row r="104" spans="1:5" ht="15.75">
      <c r="A104" s="256" t="s">
        <v>100</v>
      </c>
      <c r="B104" s="155" t="s">
        <v>37</v>
      </c>
      <c r="C104" s="156"/>
      <c r="D104" s="157"/>
      <c r="E104" s="257">
        <f>SUM(E77:E103)</f>
        <v>0</v>
      </c>
    </row>
    <row r="105" spans="1:5" ht="15.75">
      <c r="A105" s="258" t="s">
        <v>101</v>
      </c>
      <c r="B105" s="160" t="s">
        <v>38</v>
      </c>
      <c r="C105" s="161"/>
      <c r="D105" s="162"/>
      <c r="E105" s="259">
        <f>E104*0.2</f>
        <v>0</v>
      </c>
    </row>
    <row r="106" spans="1:5" ht="16.5" thickBot="1">
      <c r="A106" s="260" t="s">
        <v>102</v>
      </c>
      <c r="B106" s="261" t="s">
        <v>39</v>
      </c>
      <c r="C106" s="262"/>
      <c r="D106" s="263"/>
      <c r="E106" s="264">
        <f>E104+E105</f>
        <v>0</v>
      </c>
    </row>
  </sheetData>
  <mergeCells count="19">
    <mergeCell ref="A77:D77"/>
    <mergeCell ref="B66:D66"/>
    <mergeCell ref="B67:D67"/>
    <mergeCell ref="B68:D68"/>
    <mergeCell ref="B69:D69"/>
    <mergeCell ref="B70:D70"/>
    <mergeCell ref="A74:D76"/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rowBreaks count="1" manualBreakCount="1">
    <brk id="54" max="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4689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4"/>
  <dimension ref="A2:I106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368</v>
      </c>
      <c r="B20" s="550"/>
      <c r="C20" s="550"/>
      <c r="D20" s="551"/>
      <c r="E20" s="196"/>
    </row>
    <row r="21" spans="1:8" ht="15">
      <c r="A21" s="197"/>
      <c r="B21" s="191"/>
      <c r="C21" s="192"/>
      <c r="D21" s="193"/>
      <c r="E21" s="195"/>
    </row>
    <row r="22" spans="1:8" ht="15">
      <c r="A22" s="170" t="s">
        <v>369</v>
      </c>
      <c r="B22" s="191"/>
      <c r="C22" s="192"/>
      <c r="D22" s="193"/>
      <c r="E22" s="194">
        <v>7300</v>
      </c>
    </row>
    <row r="23" spans="1:8" ht="15">
      <c r="A23" s="170" t="s">
        <v>433</v>
      </c>
      <c r="B23" s="561" t="s">
        <v>85</v>
      </c>
      <c r="C23" s="561"/>
      <c r="D23" s="562"/>
      <c r="E23" s="195">
        <f>E22-400</f>
        <v>6900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142</v>
      </c>
      <c r="B36" s="133"/>
      <c r="C36" s="134"/>
      <c r="D36" s="135"/>
      <c r="E36" s="136">
        <v>731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13786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2757.2000000000003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16543.2</v>
      </c>
    </row>
    <row r="54" spans="1:9" ht="13.5" thickBot="1">
      <c r="I54" s="169"/>
    </row>
    <row r="55" spans="1:9">
      <c r="A55" s="219"/>
      <c r="B55" s="220"/>
      <c r="C55" s="220"/>
      <c r="D55" s="220"/>
      <c r="E55" s="221"/>
    </row>
    <row r="56" spans="1:9">
      <c r="A56" s="222"/>
      <c r="B56" s="133"/>
      <c r="C56" s="133"/>
      <c r="D56" s="133"/>
      <c r="E56" s="223"/>
    </row>
    <row r="57" spans="1:9" ht="45">
      <c r="A57" s="224" t="s">
        <v>10</v>
      </c>
      <c r="B57" s="203"/>
      <c r="C57" s="203"/>
      <c r="D57" s="203"/>
      <c r="E57" s="225"/>
    </row>
    <row r="58" spans="1:9" ht="15.75">
      <c r="A58" s="226" t="s">
        <v>11</v>
      </c>
      <c r="B58" s="206"/>
      <c r="C58" s="206"/>
      <c r="D58" s="206"/>
      <c r="E58" s="227"/>
    </row>
    <row r="59" spans="1:9" ht="15.75">
      <c r="A59" s="228" t="s">
        <v>12</v>
      </c>
      <c r="B59" s="206"/>
      <c r="C59" s="206"/>
      <c r="D59" s="206"/>
      <c r="E59" s="227"/>
    </row>
    <row r="60" spans="1:9" ht="15.75">
      <c r="A60" s="229"/>
      <c r="B60" s="209"/>
      <c r="C60" s="209"/>
      <c r="D60" s="209"/>
      <c r="E60" s="230"/>
    </row>
    <row r="61" spans="1:9" ht="15.75">
      <c r="A61" s="231" t="s">
        <v>13</v>
      </c>
      <c r="B61" s="209"/>
      <c r="C61" s="209"/>
      <c r="D61" s="209"/>
      <c r="E61" s="230"/>
    </row>
    <row r="62" spans="1:9" ht="15.75">
      <c r="A62" s="231" t="s">
        <v>14</v>
      </c>
      <c r="B62" s="211"/>
      <c r="C62" s="211"/>
      <c r="D62" s="211"/>
      <c r="E62" s="232"/>
    </row>
    <row r="63" spans="1:9" ht="15.75">
      <c r="A63" s="233"/>
      <c r="B63" s="213"/>
      <c r="C63" s="213"/>
      <c r="D63" s="213"/>
      <c r="E63" s="234"/>
    </row>
    <row r="64" spans="1:9" ht="15.75">
      <c r="A64" s="233"/>
      <c r="B64" s="213"/>
      <c r="C64" s="213"/>
      <c r="D64" s="213"/>
      <c r="E64" s="234"/>
    </row>
    <row r="65" spans="1:5" ht="15.75" thickBot="1">
      <c r="A65" s="235"/>
      <c r="B65" s="134"/>
      <c r="C65" s="134"/>
      <c r="D65" s="134"/>
      <c r="E65" s="236"/>
    </row>
    <row r="66" spans="1:5" ht="16.5" thickBot="1">
      <c r="A66" s="235"/>
      <c r="B66" s="541" t="str">
        <f>Relax_700!B11</f>
        <v>ABDALLAH</v>
      </c>
      <c r="C66" s="542"/>
      <c r="D66" s="543"/>
      <c r="E66" s="236"/>
    </row>
    <row r="67" spans="1:5" ht="16.5" thickBot="1">
      <c r="A67" s="235"/>
      <c r="B67" s="504" t="str">
        <f>Relax_700!B12</f>
        <v>9 RUE BRUYERES</v>
      </c>
      <c r="C67" s="505"/>
      <c r="D67" s="506"/>
      <c r="E67" s="236"/>
    </row>
    <row r="68" spans="1:5" ht="16.5" thickBot="1">
      <c r="A68" s="235" t="s">
        <v>15</v>
      </c>
      <c r="B68" s="504" t="str">
        <f>Relax_700!B13</f>
        <v>34000</v>
      </c>
      <c r="C68" s="505"/>
      <c r="D68" s="506"/>
      <c r="E68" s="236"/>
    </row>
    <row r="69" spans="1:5" ht="16.5" thickBot="1">
      <c r="A69" s="237">
        <f ca="1">TODAY()</f>
        <v>43337</v>
      </c>
      <c r="B69" s="558">
        <f>Relax_700!B14</f>
        <v>678828187</v>
      </c>
      <c r="C69" s="559"/>
      <c r="D69" s="560"/>
      <c r="E69" s="236"/>
    </row>
    <row r="70" spans="1:5" ht="15.75" thickBot="1">
      <c r="A70" s="235"/>
      <c r="B70" s="496" t="str">
        <f>Relax_700!B15</f>
        <v>amel.gherroumi@gmail.com</v>
      </c>
      <c r="C70" s="547"/>
      <c r="D70" s="548"/>
      <c r="E70" s="236"/>
    </row>
    <row r="71" spans="1:5" ht="18.75">
      <c r="A71" s="238" t="s">
        <v>223</v>
      </c>
      <c r="B71" s="134"/>
      <c r="C71" s="134"/>
      <c r="D71" s="134"/>
      <c r="E71" s="236"/>
    </row>
    <row r="72" spans="1:5" ht="18.75">
      <c r="A72" s="239" t="str">
        <f ca="1">CONCATENATE("N°- ",YEAR(NOW()),DAY(NOW()),MONTH(NOW()),MINUTE(NOW()),SECOND(NOW()))</f>
        <v>N°- 201825815</v>
      </c>
      <c r="B72" s="134"/>
      <c r="C72" s="134"/>
      <c r="D72" s="134"/>
      <c r="E72" s="236"/>
    </row>
    <row r="73" spans="1:5" ht="15.75">
      <c r="A73" s="240" t="s">
        <v>16</v>
      </c>
      <c r="B73" s="125"/>
      <c r="C73" s="125"/>
      <c r="D73" s="125"/>
      <c r="E73" s="241" t="s">
        <v>17</v>
      </c>
    </row>
    <row r="74" spans="1:5" ht="15.75">
      <c r="A74" s="552" t="s">
        <v>224</v>
      </c>
      <c r="B74" s="511"/>
      <c r="C74" s="511"/>
      <c r="D74" s="512"/>
      <c r="E74" s="242"/>
    </row>
    <row r="75" spans="1:5" ht="15">
      <c r="A75" s="553"/>
      <c r="B75" s="514"/>
      <c r="C75" s="514"/>
      <c r="D75" s="515"/>
      <c r="E75" s="243"/>
    </row>
    <row r="76" spans="1:5" ht="15">
      <c r="A76" s="553"/>
      <c r="B76" s="514"/>
      <c r="C76" s="514"/>
      <c r="D76" s="515"/>
      <c r="E76" s="244"/>
    </row>
    <row r="77" spans="1:5" ht="15">
      <c r="A77" s="554" t="s">
        <v>250</v>
      </c>
      <c r="B77" s="517"/>
      <c r="C77" s="517"/>
      <c r="D77" s="518"/>
      <c r="E77" s="243"/>
    </row>
    <row r="78" spans="1:5">
      <c r="A78" s="245"/>
      <c r="B78" s="199"/>
      <c r="C78" s="199"/>
      <c r="D78" s="200"/>
      <c r="E78" s="246"/>
    </row>
    <row r="79" spans="1:5" ht="15">
      <c r="A79" s="247" t="s">
        <v>225</v>
      </c>
      <c r="B79" s="181"/>
      <c r="C79" s="181"/>
      <c r="D79" s="182"/>
      <c r="E79" s="243"/>
    </row>
    <row r="80" spans="1:5" ht="15">
      <c r="A80" s="247" t="s">
        <v>258</v>
      </c>
      <c r="B80" s="181"/>
      <c r="C80" s="181"/>
      <c r="D80" s="182"/>
      <c r="E80" s="243"/>
    </row>
    <row r="81" spans="1:5" ht="15">
      <c r="A81" s="247" t="s">
        <v>227</v>
      </c>
      <c r="B81" s="181"/>
      <c r="C81" s="181"/>
      <c r="D81" s="182"/>
      <c r="E81" s="248"/>
    </row>
    <row r="82" spans="1:5" ht="15">
      <c r="A82" s="249" t="s">
        <v>228</v>
      </c>
      <c r="B82" s="181"/>
      <c r="C82" s="181"/>
      <c r="D82" s="182"/>
      <c r="E82" s="243"/>
    </row>
    <row r="83" spans="1:5" ht="15">
      <c r="A83" s="247" t="s">
        <v>229</v>
      </c>
      <c r="B83" s="181"/>
      <c r="C83" s="181"/>
      <c r="D83" s="182"/>
      <c r="E83" s="243"/>
    </row>
    <row r="84" spans="1:5" ht="15">
      <c r="A84" s="247" t="s">
        <v>230</v>
      </c>
      <c r="B84" s="181" t="s">
        <v>27</v>
      </c>
      <c r="C84" s="181"/>
      <c r="D84" s="182"/>
      <c r="E84" s="243"/>
    </row>
    <row r="85" spans="1:5" ht="15">
      <c r="A85" s="247" t="s">
        <v>231</v>
      </c>
      <c r="B85" s="181"/>
      <c r="C85" s="181"/>
      <c r="D85" s="182"/>
      <c r="E85" s="243"/>
    </row>
    <row r="86" spans="1:5" ht="15">
      <c r="A86" s="247" t="s">
        <v>232</v>
      </c>
      <c r="B86" s="181"/>
      <c r="C86" s="181"/>
      <c r="D86" s="182"/>
      <c r="E86" s="243"/>
    </row>
    <row r="87" spans="1:5">
      <c r="A87" s="250" t="s">
        <v>233</v>
      </c>
      <c r="B87" s="181"/>
      <c r="C87" s="181"/>
      <c r="D87" s="182"/>
      <c r="E87" s="251"/>
    </row>
    <row r="88" spans="1:5" ht="15">
      <c r="A88" s="250" t="s">
        <v>234</v>
      </c>
      <c r="B88" s="181" t="s">
        <v>235</v>
      </c>
      <c r="C88" s="181"/>
      <c r="D88" s="182"/>
      <c r="E88" s="243"/>
    </row>
    <row r="89" spans="1:5" ht="15">
      <c r="A89" s="250" t="s">
        <v>236</v>
      </c>
      <c r="B89" s="181"/>
      <c r="C89" s="181"/>
      <c r="D89" s="182"/>
      <c r="E89" s="243"/>
    </row>
    <row r="90" spans="1:5" ht="15">
      <c r="A90" s="247" t="s">
        <v>237</v>
      </c>
      <c r="B90" s="181"/>
      <c r="C90" s="181"/>
      <c r="D90" s="182"/>
      <c r="E90" s="243"/>
    </row>
    <row r="91" spans="1:5" ht="15">
      <c r="A91" s="247" t="s">
        <v>238</v>
      </c>
      <c r="B91" s="181"/>
      <c r="C91" s="181"/>
      <c r="D91" s="182"/>
      <c r="E91" s="243"/>
    </row>
    <row r="92" spans="1:5" ht="15">
      <c r="A92" s="247" t="s">
        <v>239</v>
      </c>
      <c r="B92" s="181"/>
      <c r="C92" s="181"/>
      <c r="D92" s="182"/>
      <c r="E92" s="243"/>
    </row>
    <row r="93" spans="1:5" ht="15">
      <c r="A93" s="247" t="s">
        <v>240</v>
      </c>
      <c r="B93" s="181"/>
      <c r="C93" s="181"/>
      <c r="D93" s="182"/>
      <c r="E93" s="243"/>
    </row>
    <row r="94" spans="1:5" ht="15">
      <c r="A94" s="247" t="s">
        <v>241</v>
      </c>
      <c r="B94" s="181"/>
      <c r="C94" s="181"/>
      <c r="D94" s="182"/>
      <c r="E94" s="252"/>
    </row>
    <row r="95" spans="1:5">
      <c r="A95" s="253" t="s">
        <v>242</v>
      </c>
      <c r="B95" s="181"/>
      <c r="C95" s="181"/>
      <c r="D95" s="182"/>
      <c r="E95" s="246"/>
    </row>
    <row r="96" spans="1:5" ht="15">
      <c r="A96" s="253" t="s">
        <v>243</v>
      </c>
      <c r="B96" s="181"/>
      <c r="C96" s="181"/>
      <c r="D96" s="182"/>
      <c r="E96" s="243"/>
    </row>
    <row r="97" spans="1:5" ht="15">
      <c r="A97" s="253" t="s">
        <v>244</v>
      </c>
      <c r="B97" s="181"/>
      <c r="C97" s="181"/>
      <c r="D97" s="182"/>
      <c r="E97" s="252"/>
    </row>
    <row r="98" spans="1:5">
      <c r="A98" s="253" t="s">
        <v>245</v>
      </c>
      <c r="B98" s="181"/>
      <c r="C98" s="181"/>
      <c r="D98" s="182"/>
      <c r="E98" s="246"/>
    </row>
    <row r="99" spans="1:5" ht="15">
      <c r="A99" s="253" t="s">
        <v>246</v>
      </c>
      <c r="B99" s="181"/>
      <c r="C99" s="181"/>
      <c r="D99" s="182"/>
      <c r="E99" s="243"/>
    </row>
    <row r="100" spans="1:5">
      <c r="A100" s="253" t="s">
        <v>247</v>
      </c>
      <c r="B100" s="181"/>
      <c r="C100" s="181"/>
      <c r="D100" s="182"/>
      <c r="E100" s="246"/>
    </row>
    <row r="101" spans="1:5" ht="15">
      <c r="A101" s="253" t="s">
        <v>248</v>
      </c>
      <c r="B101" s="181"/>
      <c r="C101" s="181"/>
      <c r="D101" s="182"/>
      <c r="E101" s="243"/>
    </row>
    <row r="102" spans="1:5" ht="15">
      <c r="A102" s="253" t="s">
        <v>249</v>
      </c>
      <c r="B102" s="181"/>
      <c r="C102" s="181"/>
      <c r="D102" s="182"/>
      <c r="E102" s="252"/>
    </row>
    <row r="103" spans="1:5" ht="15">
      <c r="A103" s="254"/>
      <c r="B103" s="151"/>
      <c r="C103" s="151"/>
      <c r="D103" s="152"/>
      <c r="E103" s="255"/>
    </row>
    <row r="104" spans="1:5" ht="15.75">
      <c r="A104" s="256" t="s">
        <v>100</v>
      </c>
      <c r="B104" s="155" t="s">
        <v>37</v>
      </c>
      <c r="C104" s="156"/>
      <c r="D104" s="157"/>
      <c r="E104" s="257">
        <f>SUM(E77:E103)</f>
        <v>0</v>
      </c>
    </row>
    <row r="105" spans="1:5" ht="15.75">
      <c r="A105" s="258" t="s">
        <v>101</v>
      </c>
      <c r="B105" s="160" t="s">
        <v>38</v>
      </c>
      <c r="C105" s="161"/>
      <c r="D105" s="162"/>
      <c r="E105" s="259">
        <f>E104*0.2</f>
        <v>0</v>
      </c>
    </row>
    <row r="106" spans="1:5" ht="16.5" thickBot="1">
      <c r="A106" s="260" t="s">
        <v>102</v>
      </c>
      <c r="B106" s="261" t="s">
        <v>39</v>
      </c>
      <c r="C106" s="262"/>
      <c r="D106" s="263"/>
      <c r="E106" s="264">
        <f>E104+E105</f>
        <v>0</v>
      </c>
    </row>
  </sheetData>
  <mergeCells count="19">
    <mergeCell ref="A77:D77"/>
    <mergeCell ref="B66:D66"/>
    <mergeCell ref="B67:D67"/>
    <mergeCell ref="B68:D68"/>
    <mergeCell ref="B69:D69"/>
    <mergeCell ref="B70:D70"/>
    <mergeCell ref="A74:D76"/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rowBreaks count="1" manualBreakCount="1">
    <brk id="54" max="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5713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5"/>
  <dimension ref="A2:I106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370</v>
      </c>
      <c r="B20" s="550"/>
      <c r="C20" s="550"/>
      <c r="D20" s="551"/>
      <c r="E20" s="196"/>
    </row>
    <row r="21" spans="1:8" ht="15">
      <c r="A21" s="197"/>
      <c r="B21" s="191"/>
      <c r="C21" s="192"/>
      <c r="D21" s="193"/>
      <c r="E21" s="195"/>
    </row>
    <row r="22" spans="1:8" ht="15">
      <c r="A22" s="170" t="s">
        <v>371</v>
      </c>
      <c r="B22" s="191"/>
      <c r="C22" s="192"/>
      <c r="D22" s="193"/>
      <c r="E22" s="194">
        <v>7000</v>
      </c>
    </row>
    <row r="23" spans="1:8" ht="15">
      <c r="A23" s="170" t="s">
        <v>433</v>
      </c>
      <c r="B23" s="561" t="s">
        <v>85</v>
      </c>
      <c r="C23" s="561"/>
      <c r="D23" s="562"/>
      <c r="E23" s="195">
        <f>E22-400</f>
        <v>6600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361</v>
      </c>
      <c r="B36" s="133"/>
      <c r="C36" s="134"/>
      <c r="D36" s="135"/>
      <c r="E36" s="136">
        <v>663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13418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2683.6000000000004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16101.6</v>
      </c>
    </row>
    <row r="54" spans="1:9" ht="13.5" thickBot="1">
      <c r="I54" s="169"/>
    </row>
    <row r="55" spans="1:9">
      <c r="A55" s="219"/>
      <c r="B55" s="220"/>
      <c r="C55" s="220"/>
      <c r="D55" s="220"/>
      <c r="E55" s="221"/>
    </row>
    <row r="56" spans="1:9">
      <c r="A56" s="222"/>
      <c r="B56" s="133"/>
      <c r="C56" s="133"/>
      <c r="D56" s="133"/>
      <c r="E56" s="223"/>
    </row>
    <row r="57" spans="1:9" ht="45">
      <c r="A57" s="224" t="s">
        <v>10</v>
      </c>
      <c r="B57" s="203"/>
      <c r="C57" s="203"/>
      <c r="D57" s="203"/>
      <c r="E57" s="225"/>
    </row>
    <row r="58" spans="1:9" ht="15.75">
      <c r="A58" s="226" t="s">
        <v>11</v>
      </c>
      <c r="B58" s="206"/>
      <c r="C58" s="206"/>
      <c r="D58" s="206"/>
      <c r="E58" s="227"/>
    </row>
    <row r="59" spans="1:9" ht="15.75">
      <c r="A59" s="228" t="s">
        <v>12</v>
      </c>
      <c r="B59" s="206"/>
      <c r="C59" s="206"/>
      <c r="D59" s="206"/>
      <c r="E59" s="227"/>
    </row>
    <row r="60" spans="1:9" ht="15.75">
      <c r="A60" s="229"/>
      <c r="B60" s="209"/>
      <c r="C60" s="209"/>
      <c r="D60" s="209"/>
      <c r="E60" s="230"/>
    </row>
    <row r="61" spans="1:9" ht="15.75">
      <c r="A61" s="231" t="s">
        <v>13</v>
      </c>
      <c r="B61" s="209"/>
      <c r="C61" s="209"/>
      <c r="D61" s="209"/>
      <c r="E61" s="230"/>
    </row>
    <row r="62" spans="1:9" ht="15.75">
      <c r="A62" s="231" t="s">
        <v>14</v>
      </c>
      <c r="B62" s="211"/>
      <c r="C62" s="211"/>
      <c r="D62" s="211"/>
      <c r="E62" s="232"/>
    </row>
    <row r="63" spans="1:9" ht="15.75">
      <c r="A63" s="233"/>
      <c r="B63" s="213"/>
      <c r="C63" s="213"/>
      <c r="D63" s="213"/>
      <c r="E63" s="234"/>
    </row>
    <row r="64" spans="1:9" ht="15.75">
      <c r="A64" s="233"/>
      <c r="B64" s="213"/>
      <c r="C64" s="213"/>
      <c r="D64" s="213"/>
      <c r="E64" s="234"/>
    </row>
    <row r="65" spans="1:5" ht="15.75" thickBot="1">
      <c r="A65" s="235"/>
      <c r="B65" s="134"/>
      <c r="C65" s="134"/>
      <c r="D65" s="134"/>
      <c r="E65" s="236"/>
    </row>
    <row r="66" spans="1:5" ht="16.5" thickBot="1">
      <c r="A66" s="235"/>
      <c r="B66" s="541" t="str">
        <f>Relax_700!B11</f>
        <v>ABDALLAH</v>
      </c>
      <c r="C66" s="542"/>
      <c r="D66" s="543"/>
      <c r="E66" s="236"/>
    </row>
    <row r="67" spans="1:5" ht="16.5" thickBot="1">
      <c r="A67" s="235"/>
      <c r="B67" s="504" t="str">
        <f>Relax_700!B12</f>
        <v>9 RUE BRUYERES</v>
      </c>
      <c r="C67" s="505"/>
      <c r="D67" s="506"/>
      <c r="E67" s="236"/>
    </row>
    <row r="68" spans="1:5" ht="16.5" thickBot="1">
      <c r="A68" s="235" t="s">
        <v>15</v>
      </c>
      <c r="B68" s="504" t="str">
        <f>Relax_700!B13</f>
        <v>34000</v>
      </c>
      <c r="C68" s="505"/>
      <c r="D68" s="506"/>
      <c r="E68" s="236"/>
    </row>
    <row r="69" spans="1:5" ht="16.5" thickBot="1">
      <c r="A69" s="237">
        <f ca="1">TODAY()</f>
        <v>43337</v>
      </c>
      <c r="B69" s="558">
        <f>Relax_700!B14</f>
        <v>678828187</v>
      </c>
      <c r="C69" s="559"/>
      <c r="D69" s="560"/>
      <c r="E69" s="236"/>
    </row>
    <row r="70" spans="1:5" ht="15.75" thickBot="1">
      <c r="A70" s="235"/>
      <c r="B70" s="496" t="str">
        <f>Relax_700!B15</f>
        <v>amel.gherroumi@gmail.com</v>
      </c>
      <c r="C70" s="547"/>
      <c r="D70" s="548"/>
      <c r="E70" s="236"/>
    </row>
    <row r="71" spans="1:5" ht="18.75">
      <c r="A71" s="238" t="s">
        <v>223</v>
      </c>
      <c r="B71" s="134"/>
      <c r="C71" s="134"/>
      <c r="D71" s="134"/>
      <c r="E71" s="236"/>
    </row>
    <row r="72" spans="1:5" ht="18.75">
      <c r="A72" s="239" t="str">
        <f ca="1">CONCATENATE("N°- ",YEAR(NOW()),DAY(NOW()),MONTH(NOW()),MINUTE(NOW()),SECOND(NOW()))</f>
        <v>N°- 201825815</v>
      </c>
      <c r="B72" s="134"/>
      <c r="C72" s="134"/>
      <c r="D72" s="134"/>
      <c r="E72" s="236"/>
    </row>
    <row r="73" spans="1:5" ht="15.75">
      <c r="A73" s="240" t="s">
        <v>16</v>
      </c>
      <c r="B73" s="125"/>
      <c r="C73" s="125"/>
      <c r="D73" s="125"/>
      <c r="E73" s="241" t="s">
        <v>17</v>
      </c>
    </row>
    <row r="74" spans="1:5" ht="15.75">
      <c r="A74" s="552" t="s">
        <v>224</v>
      </c>
      <c r="B74" s="511"/>
      <c r="C74" s="511"/>
      <c r="D74" s="512"/>
      <c r="E74" s="242"/>
    </row>
    <row r="75" spans="1:5" ht="15">
      <c r="A75" s="553"/>
      <c r="B75" s="514"/>
      <c r="C75" s="514"/>
      <c r="D75" s="515"/>
      <c r="E75" s="243"/>
    </row>
    <row r="76" spans="1:5" ht="15">
      <c r="A76" s="553"/>
      <c r="B76" s="514"/>
      <c r="C76" s="514"/>
      <c r="D76" s="515"/>
      <c r="E76" s="244"/>
    </row>
    <row r="77" spans="1:5" ht="15">
      <c r="A77" s="554" t="s">
        <v>250</v>
      </c>
      <c r="B77" s="517"/>
      <c r="C77" s="517"/>
      <c r="D77" s="518"/>
      <c r="E77" s="243"/>
    </row>
    <row r="78" spans="1:5">
      <c r="A78" s="245"/>
      <c r="B78" s="199"/>
      <c r="C78" s="199"/>
      <c r="D78" s="200"/>
      <c r="E78" s="246"/>
    </row>
    <row r="79" spans="1:5" ht="15">
      <c r="A79" s="247" t="s">
        <v>225</v>
      </c>
      <c r="B79" s="181"/>
      <c r="C79" s="181"/>
      <c r="D79" s="182"/>
      <c r="E79" s="243"/>
    </row>
    <row r="80" spans="1:5" ht="15">
      <c r="A80" s="247" t="s">
        <v>258</v>
      </c>
      <c r="B80" s="181"/>
      <c r="C80" s="181"/>
      <c r="D80" s="182"/>
      <c r="E80" s="243"/>
    </row>
    <row r="81" spans="1:5" ht="15">
      <c r="A81" s="247" t="s">
        <v>227</v>
      </c>
      <c r="B81" s="181"/>
      <c r="C81" s="181"/>
      <c r="D81" s="182"/>
      <c r="E81" s="248"/>
    </row>
    <row r="82" spans="1:5" ht="15">
      <c r="A82" s="249" t="s">
        <v>228</v>
      </c>
      <c r="B82" s="181"/>
      <c r="C82" s="181"/>
      <c r="D82" s="182"/>
      <c r="E82" s="243"/>
    </row>
    <row r="83" spans="1:5" ht="15">
      <c r="A83" s="247" t="s">
        <v>229</v>
      </c>
      <c r="B83" s="181"/>
      <c r="C83" s="181"/>
      <c r="D83" s="182"/>
      <c r="E83" s="243"/>
    </row>
    <row r="84" spans="1:5" ht="15">
      <c r="A84" s="247" t="s">
        <v>230</v>
      </c>
      <c r="B84" s="181" t="s">
        <v>27</v>
      </c>
      <c r="C84" s="181"/>
      <c r="D84" s="182"/>
      <c r="E84" s="243"/>
    </row>
    <row r="85" spans="1:5" ht="15">
      <c r="A85" s="247" t="s">
        <v>231</v>
      </c>
      <c r="B85" s="181"/>
      <c r="C85" s="181"/>
      <c r="D85" s="182"/>
      <c r="E85" s="243"/>
    </row>
    <row r="86" spans="1:5" ht="15">
      <c r="A86" s="247" t="s">
        <v>232</v>
      </c>
      <c r="B86" s="181"/>
      <c r="C86" s="181"/>
      <c r="D86" s="182"/>
      <c r="E86" s="243"/>
    </row>
    <row r="87" spans="1:5">
      <c r="A87" s="250" t="s">
        <v>233</v>
      </c>
      <c r="B87" s="181"/>
      <c r="C87" s="181"/>
      <c r="D87" s="182"/>
      <c r="E87" s="251"/>
    </row>
    <row r="88" spans="1:5" ht="15">
      <c r="A88" s="250" t="s">
        <v>234</v>
      </c>
      <c r="B88" s="181" t="s">
        <v>235</v>
      </c>
      <c r="C88" s="181"/>
      <c r="D88" s="182"/>
      <c r="E88" s="243"/>
    </row>
    <row r="89" spans="1:5" ht="15">
      <c r="A89" s="250" t="s">
        <v>236</v>
      </c>
      <c r="B89" s="181"/>
      <c r="C89" s="181"/>
      <c r="D89" s="182"/>
      <c r="E89" s="243"/>
    </row>
    <row r="90" spans="1:5" ht="15">
      <c r="A90" s="247" t="s">
        <v>237</v>
      </c>
      <c r="B90" s="181"/>
      <c r="C90" s="181"/>
      <c r="D90" s="182"/>
      <c r="E90" s="243"/>
    </row>
    <row r="91" spans="1:5" ht="15">
      <c r="A91" s="247" t="s">
        <v>238</v>
      </c>
      <c r="B91" s="181"/>
      <c r="C91" s="181"/>
      <c r="D91" s="182"/>
      <c r="E91" s="243"/>
    </row>
    <row r="92" spans="1:5" ht="15">
      <c r="A92" s="247" t="s">
        <v>239</v>
      </c>
      <c r="B92" s="181"/>
      <c r="C92" s="181"/>
      <c r="D92" s="182"/>
      <c r="E92" s="243"/>
    </row>
    <row r="93" spans="1:5" ht="15">
      <c r="A93" s="247" t="s">
        <v>240</v>
      </c>
      <c r="B93" s="181"/>
      <c r="C93" s="181"/>
      <c r="D93" s="182"/>
      <c r="E93" s="243"/>
    </row>
    <row r="94" spans="1:5" ht="15">
      <c r="A94" s="247" t="s">
        <v>241</v>
      </c>
      <c r="B94" s="181"/>
      <c r="C94" s="181"/>
      <c r="D94" s="182"/>
      <c r="E94" s="252"/>
    </row>
    <row r="95" spans="1:5">
      <c r="A95" s="253" t="s">
        <v>242</v>
      </c>
      <c r="B95" s="181"/>
      <c r="C95" s="181"/>
      <c r="D95" s="182"/>
      <c r="E95" s="246"/>
    </row>
    <row r="96" spans="1:5" ht="15">
      <c r="A96" s="253" t="s">
        <v>243</v>
      </c>
      <c r="B96" s="181"/>
      <c r="C96" s="181"/>
      <c r="D96" s="182"/>
      <c r="E96" s="243"/>
    </row>
    <row r="97" spans="1:5" ht="15">
      <c r="A97" s="253" t="s">
        <v>244</v>
      </c>
      <c r="B97" s="181"/>
      <c r="C97" s="181"/>
      <c r="D97" s="182"/>
      <c r="E97" s="252"/>
    </row>
    <row r="98" spans="1:5">
      <c r="A98" s="253" t="s">
        <v>245</v>
      </c>
      <c r="B98" s="181"/>
      <c r="C98" s="181"/>
      <c r="D98" s="182"/>
      <c r="E98" s="246"/>
    </row>
    <row r="99" spans="1:5" ht="15">
      <c r="A99" s="253" t="s">
        <v>246</v>
      </c>
      <c r="B99" s="181"/>
      <c r="C99" s="181"/>
      <c r="D99" s="182"/>
      <c r="E99" s="243"/>
    </row>
    <row r="100" spans="1:5">
      <c r="A100" s="253" t="s">
        <v>247</v>
      </c>
      <c r="B100" s="181"/>
      <c r="C100" s="181"/>
      <c r="D100" s="182"/>
      <c r="E100" s="246"/>
    </row>
    <row r="101" spans="1:5" ht="15">
      <c r="A101" s="253" t="s">
        <v>248</v>
      </c>
      <c r="B101" s="181"/>
      <c r="C101" s="181"/>
      <c r="D101" s="182"/>
      <c r="E101" s="243"/>
    </row>
    <row r="102" spans="1:5" ht="15">
      <c r="A102" s="253" t="s">
        <v>249</v>
      </c>
      <c r="B102" s="181"/>
      <c r="C102" s="181"/>
      <c r="D102" s="182"/>
      <c r="E102" s="252"/>
    </row>
    <row r="103" spans="1:5" ht="15">
      <c r="A103" s="254"/>
      <c r="B103" s="151"/>
      <c r="C103" s="151"/>
      <c r="D103" s="152"/>
      <c r="E103" s="255"/>
    </row>
    <row r="104" spans="1:5" ht="15.75">
      <c r="A104" s="256" t="s">
        <v>100</v>
      </c>
      <c r="B104" s="155" t="s">
        <v>37</v>
      </c>
      <c r="C104" s="156"/>
      <c r="D104" s="157"/>
      <c r="E104" s="257">
        <f>SUM(E77:E103)</f>
        <v>0</v>
      </c>
    </row>
    <row r="105" spans="1:5" ht="15.75">
      <c r="A105" s="258" t="s">
        <v>101</v>
      </c>
      <c r="B105" s="160" t="s">
        <v>38</v>
      </c>
      <c r="C105" s="161"/>
      <c r="D105" s="162"/>
      <c r="E105" s="259">
        <f>E104*0.2</f>
        <v>0</v>
      </c>
    </row>
    <row r="106" spans="1:5" ht="16.5" thickBot="1">
      <c r="A106" s="260" t="s">
        <v>102</v>
      </c>
      <c r="B106" s="261" t="s">
        <v>39</v>
      </c>
      <c r="C106" s="262"/>
      <c r="D106" s="263"/>
      <c r="E106" s="264">
        <f>E104+E105</f>
        <v>0</v>
      </c>
    </row>
  </sheetData>
  <mergeCells count="19">
    <mergeCell ref="A77:D77"/>
    <mergeCell ref="B66:D66"/>
    <mergeCell ref="B67:D67"/>
    <mergeCell ref="B68:D68"/>
    <mergeCell ref="B69:D69"/>
    <mergeCell ref="B70:D70"/>
    <mergeCell ref="A74:D76"/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rowBreaks count="1" manualBreakCount="1">
    <brk id="54" max="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6737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6"/>
  <dimension ref="A2:I106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372</v>
      </c>
      <c r="B20" s="550"/>
      <c r="C20" s="550"/>
      <c r="D20" s="551"/>
      <c r="E20" s="196"/>
    </row>
    <row r="21" spans="1:8" ht="15">
      <c r="A21" s="197"/>
      <c r="B21" s="191"/>
      <c r="C21" s="192"/>
      <c r="D21" s="193"/>
      <c r="E21" s="195"/>
    </row>
    <row r="22" spans="1:8" ht="15">
      <c r="A22" s="170" t="s">
        <v>373</v>
      </c>
      <c r="B22" s="191"/>
      <c r="C22" s="192"/>
      <c r="D22" s="193"/>
      <c r="E22" s="194">
        <v>7000</v>
      </c>
    </row>
    <row r="23" spans="1:8" ht="15">
      <c r="A23" s="170" t="s">
        <v>433</v>
      </c>
      <c r="B23" s="561" t="s">
        <v>85</v>
      </c>
      <c r="C23" s="561"/>
      <c r="D23" s="562"/>
      <c r="E23" s="195">
        <f>E22-400</f>
        <v>6600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361</v>
      </c>
      <c r="B36" s="133"/>
      <c r="C36" s="134"/>
      <c r="D36" s="135"/>
      <c r="E36" s="136">
        <v>663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13418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2683.6000000000004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16101.6</v>
      </c>
    </row>
    <row r="54" spans="1:9" ht="13.5" thickBot="1">
      <c r="I54" s="169"/>
    </row>
    <row r="55" spans="1:9">
      <c r="A55" s="219"/>
      <c r="B55" s="220"/>
      <c r="C55" s="220"/>
      <c r="D55" s="220"/>
      <c r="E55" s="221"/>
    </row>
    <row r="56" spans="1:9">
      <c r="A56" s="222"/>
      <c r="B56" s="133"/>
      <c r="C56" s="133"/>
      <c r="D56" s="133"/>
      <c r="E56" s="223"/>
    </row>
    <row r="57" spans="1:9" ht="45">
      <c r="A57" s="224" t="s">
        <v>10</v>
      </c>
      <c r="B57" s="203"/>
      <c r="C57" s="203"/>
      <c r="D57" s="203"/>
      <c r="E57" s="225"/>
    </row>
    <row r="58" spans="1:9" ht="15.75">
      <c r="A58" s="226" t="s">
        <v>11</v>
      </c>
      <c r="B58" s="206"/>
      <c r="C58" s="206"/>
      <c r="D58" s="206"/>
      <c r="E58" s="227"/>
    </row>
    <row r="59" spans="1:9" ht="15.75">
      <c r="A59" s="228" t="s">
        <v>12</v>
      </c>
      <c r="B59" s="206"/>
      <c r="C59" s="206"/>
      <c r="D59" s="206"/>
      <c r="E59" s="227"/>
    </row>
    <row r="60" spans="1:9" ht="15.75">
      <c r="A60" s="229"/>
      <c r="B60" s="209"/>
      <c r="C60" s="209"/>
      <c r="D60" s="209"/>
      <c r="E60" s="230"/>
    </row>
    <row r="61" spans="1:9" ht="15.75">
      <c r="A61" s="231" t="s">
        <v>13</v>
      </c>
      <c r="B61" s="209"/>
      <c r="C61" s="209"/>
      <c r="D61" s="209"/>
      <c r="E61" s="230"/>
    </row>
    <row r="62" spans="1:9" ht="15.75">
      <c r="A62" s="231" t="s">
        <v>14</v>
      </c>
      <c r="B62" s="211"/>
      <c r="C62" s="211"/>
      <c r="D62" s="211"/>
      <c r="E62" s="232"/>
    </row>
    <row r="63" spans="1:9" ht="15.75">
      <c r="A63" s="233"/>
      <c r="B63" s="213"/>
      <c r="C63" s="213"/>
      <c r="D63" s="213"/>
      <c r="E63" s="234"/>
    </row>
    <row r="64" spans="1:9" ht="15.75">
      <c r="A64" s="233"/>
      <c r="B64" s="213"/>
      <c r="C64" s="213"/>
      <c r="D64" s="213"/>
      <c r="E64" s="234"/>
    </row>
    <row r="65" spans="1:5" ht="15.75" thickBot="1">
      <c r="A65" s="235"/>
      <c r="B65" s="134"/>
      <c r="C65" s="134"/>
      <c r="D65" s="134"/>
      <c r="E65" s="236"/>
    </row>
    <row r="66" spans="1:5" ht="16.5" thickBot="1">
      <c r="A66" s="235"/>
      <c r="B66" s="541" t="str">
        <f>Relax_700!B11</f>
        <v>ABDALLAH</v>
      </c>
      <c r="C66" s="542"/>
      <c r="D66" s="543"/>
      <c r="E66" s="236"/>
    </row>
    <row r="67" spans="1:5" ht="16.5" thickBot="1">
      <c r="A67" s="235"/>
      <c r="B67" s="504" t="str">
        <f>Relax_700!B12</f>
        <v>9 RUE BRUYERES</v>
      </c>
      <c r="C67" s="505"/>
      <c r="D67" s="506"/>
      <c r="E67" s="236"/>
    </row>
    <row r="68" spans="1:5" ht="16.5" thickBot="1">
      <c r="A68" s="235" t="s">
        <v>15</v>
      </c>
      <c r="B68" s="504" t="str">
        <f>Relax_700!B13</f>
        <v>34000</v>
      </c>
      <c r="C68" s="505"/>
      <c r="D68" s="506"/>
      <c r="E68" s="236"/>
    </row>
    <row r="69" spans="1:5" ht="16.5" thickBot="1">
      <c r="A69" s="237">
        <f ca="1">TODAY()</f>
        <v>43337</v>
      </c>
      <c r="B69" s="558">
        <f>Relax_700!B14</f>
        <v>678828187</v>
      </c>
      <c r="C69" s="559"/>
      <c r="D69" s="560"/>
      <c r="E69" s="236"/>
    </row>
    <row r="70" spans="1:5" ht="15.75" thickBot="1">
      <c r="A70" s="235"/>
      <c r="B70" s="496" t="str">
        <f>Relax_700!B15</f>
        <v>amel.gherroumi@gmail.com</v>
      </c>
      <c r="C70" s="547"/>
      <c r="D70" s="548"/>
      <c r="E70" s="236"/>
    </row>
    <row r="71" spans="1:5" ht="18.75">
      <c r="A71" s="238" t="s">
        <v>223</v>
      </c>
      <c r="B71" s="134"/>
      <c r="C71" s="134"/>
      <c r="D71" s="134"/>
      <c r="E71" s="236"/>
    </row>
    <row r="72" spans="1:5" ht="18.75">
      <c r="A72" s="239" t="str">
        <f ca="1">CONCATENATE("N°- ",YEAR(NOW()),DAY(NOW()),MONTH(NOW()),MINUTE(NOW()),SECOND(NOW()))</f>
        <v>N°- 201825815</v>
      </c>
      <c r="B72" s="134"/>
      <c r="C72" s="134"/>
      <c r="D72" s="134"/>
      <c r="E72" s="236"/>
    </row>
    <row r="73" spans="1:5" ht="15.75">
      <c r="A73" s="240" t="s">
        <v>16</v>
      </c>
      <c r="B73" s="125"/>
      <c r="C73" s="125"/>
      <c r="D73" s="125"/>
      <c r="E73" s="241" t="s">
        <v>17</v>
      </c>
    </row>
    <row r="74" spans="1:5" ht="15.75">
      <c r="A74" s="552" t="s">
        <v>224</v>
      </c>
      <c r="B74" s="511"/>
      <c r="C74" s="511"/>
      <c r="D74" s="512"/>
      <c r="E74" s="242"/>
    </row>
    <row r="75" spans="1:5" ht="15">
      <c r="A75" s="553"/>
      <c r="B75" s="514"/>
      <c r="C75" s="514"/>
      <c r="D75" s="515"/>
      <c r="E75" s="243"/>
    </row>
    <row r="76" spans="1:5" ht="15">
      <c r="A76" s="553"/>
      <c r="B76" s="514"/>
      <c r="C76" s="514"/>
      <c r="D76" s="515"/>
      <c r="E76" s="244"/>
    </row>
    <row r="77" spans="1:5" ht="15">
      <c r="A77" s="554" t="s">
        <v>250</v>
      </c>
      <c r="B77" s="517"/>
      <c r="C77" s="517"/>
      <c r="D77" s="518"/>
      <c r="E77" s="243"/>
    </row>
    <row r="78" spans="1:5">
      <c r="A78" s="245"/>
      <c r="B78" s="199"/>
      <c r="C78" s="199"/>
      <c r="D78" s="200"/>
      <c r="E78" s="246"/>
    </row>
    <row r="79" spans="1:5" ht="15">
      <c r="A79" s="247" t="s">
        <v>225</v>
      </c>
      <c r="B79" s="181"/>
      <c r="C79" s="181"/>
      <c r="D79" s="182"/>
      <c r="E79" s="243"/>
    </row>
    <row r="80" spans="1:5" ht="15">
      <c r="A80" s="247" t="s">
        <v>258</v>
      </c>
      <c r="B80" s="181"/>
      <c r="C80" s="181"/>
      <c r="D80" s="182"/>
      <c r="E80" s="243"/>
    </row>
    <row r="81" spans="1:5" ht="15">
      <c r="A81" s="247" t="s">
        <v>227</v>
      </c>
      <c r="B81" s="181"/>
      <c r="C81" s="181"/>
      <c r="D81" s="182"/>
      <c r="E81" s="248"/>
    </row>
    <row r="82" spans="1:5" ht="15">
      <c r="A82" s="249" t="s">
        <v>228</v>
      </c>
      <c r="B82" s="181"/>
      <c r="C82" s="181"/>
      <c r="D82" s="182"/>
      <c r="E82" s="243"/>
    </row>
    <row r="83" spans="1:5" ht="15">
      <c r="A83" s="247" t="s">
        <v>229</v>
      </c>
      <c r="B83" s="181"/>
      <c r="C83" s="181"/>
      <c r="D83" s="182"/>
      <c r="E83" s="243"/>
    </row>
    <row r="84" spans="1:5" ht="15">
      <c r="A84" s="247" t="s">
        <v>230</v>
      </c>
      <c r="B84" s="181" t="s">
        <v>27</v>
      </c>
      <c r="C84" s="181"/>
      <c r="D84" s="182"/>
      <c r="E84" s="243"/>
    </row>
    <row r="85" spans="1:5" ht="15">
      <c r="A85" s="247" t="s">
        <v>231</v>
      </c>
      <c r="B85" s="181"/>
      <c r="C85" s="181"/>
      <c r="D85" s="182"/>
      <c r="E85" s="243"/>
    </row>
    <row r="86" spans="1:5" ht="15">
      <c r="A86" s="247" t="s">
        <v>232</v>
      </c>
      <c r="B86" s="181"/>
      <c r="C86" s="181"/>
      <c r="D86" s="182"/>
      <c r="E86" s="243"/>
    </row>
    <row r="87" spans="1:5">
      <c r="A87" s="250" t="s">
        <v>233</v>
      </c>
      <c r="B87" s="181"/>
      <c r="C87" s="181"/>
      <c r="D87" s="182"/>
      <c r="E87" s="251"/>
    </row>
    <row r="88" spans="1:5" ht="15">
      <c r="A88" s="250" t="s">
        <v>234</v>
      </c>
      <c r="B88" s="181" t="s">
        <v>235</v>
      </c>
      <c r="C88" s="181"/>
      <c r="D88" s="182"/>
      <c r="E88" s="243"/>
    </row>
    <row r="89" spans="1:5" ht="15">
      <c r="A89" s="250" t="s">
        <v>236</v>
      </c>
      <c r="B89" s="181"/>
      <c r="C89" s="181"/>
      <c r="D89" s="182"/>
      <c r="E89" s="243"/>
    </row>
    <row r="90" spans="1:5" ht="15">
      <c r="A90" s="247" t="s">
        <v>237</v>
      </c>
      <c r="B90" s="181"/>
      <c r="C90" s="181"/>
      <c r="D90" s="182"/>
      <c r="E90" s="243"/>
    </row>
    <row r="91" spans="1:5" ht="15">
      <c r="A91" s="247" t="s">
        <v>238</v>
      </c>
      <c r="B91" s="181"/>
      <c r="C91" s="181"/>
      <c r="D91" s="182"/>
      <c r="E91" s="243"/>
    </row>
    <row r="92" spans="1:5" ht="15">
      <c r="A92" s="247" t="s">
        <v>239</v>
      </c>
      <c r="B92" s="181"/>
      <c r="C92" s="181"/>
      <c r="D92" s="182"/>
      <c r="E92" s="243"/>
    </row>
    <row r="93" spans="1:5" ht="15">
      <c r="A93" s="247" t="s">
        <v>240</v>
      </c>
      <c r="B93" s="181"/>
      <c r="C93" s="181"/>
      <c r="D93" s="182"/>
      <c r="E93" s="243"/>
    </row>
    <row r="94" spans="1:5" ht="15">
      <c r="A94" s="247" t="s">
        <v>241</v>
      </c>
      <c r="B94" s="181"/>
      <c r="C94" s="181"/>
      <c r="D94" s="182"/>
      <c r="E94" s="252"/>
    </row>
    <row r="95" spans="1:5">
      <c r="A95" s="253" t="s">
        <v>242</v>
      </c>
      <c r="B95" s="181"/>
      <c r="C95" s="181"/>
      <c r="D95" s="182"/>
      <c r="E95" s="246"/>
    </row>
    <row r="96" spans="1:5" ht="15">
      <c r="A96" s="253" t="s">
        <v>243</v>
      </c>
      <c r="B96" s="181"/>
      <c r="C96" s="181"/>
      <c r="D96" s="182"/>
      <c r="E96" s="243"/>
    </row>
    <row r="97" spans="1:5" ht="15">
      <c r="A97" s="253" t="s">
        <v>244</v>
      </c>
      <c r="B97" s="181"/>
      <c r="C97" s="181"/>
      <c r="D97" s="182"/>
      <c r="E97" s="252"/>
    </row>
    <row r="98" spans="1:5">
      <c r="A98" s="253" t="s">
        <v>245</v>
      </c>
      <c r="B98" s="181"/>
      <c r="C98" s="181"/>
      <c r="D98" s="182"/>
      <c r="E98" s="246"/>
    </row>
    <row r="99" spans="1:5" ht="15">
      <c r="A99" s="253" t="s">
        <v>246</v>
      </c>
      <c r="B99" s="181"/>
      <c r="C99" s="181"/>
      <c r="D99" s="182"/>
      <c r="E99" s="243"/>
    </row>
    <row r="100" spans="1:5">
      <c r="A100" s="253" t="s">
        <v>247</v>
      </c>
      <c r="B100" s="181"/>
      <c r="C100" s="181"/>
      <c r="D100" s="182"/>
      <c r="E100" s="246"/>
    </row>
    <row r="101" spans="1:5" ht="15">
      <c r="A101" s="253" t="s">
        <v>248</v>
      </c>
      <c r="B101" s="181"/>
      <c r="C101" s="181"/>
      <c r="D101" s="182"/>
      <c r="E101" s="243"/>
    </row>
    <row r="102" spans="1:5" ht="15">
      <c r="A102" s="253" t="s">
        <v>249</v>
      </c>
      <c r="B102" s="181"/>
      <c r="C102" s="181"/>
      <c r="D102" s="182"/>
      <c r="E102" s="252"/>
    </row>
    <row r="103" spans="1:5" ht="15">
      <c r="A103" s="254"/>
      <c r="B103" s="151"/>
      <c r="C103" s="151"/>
      <c r="D103" s="152"/>
      <c r="E103" s="255"/>
    </row>
    <row r="104" spans="1:5" ht="15.75">
      <c r="A104" s="256" t="s">
        <v>100</v>
      </c>
      <c r="B104" s="155" t="s">
        <v>37</v>
      </c>
      <c r="C104" s="156"/>
      <c r="D104" s="157"/>
      <c r="E104" s="257">
        <f>SUM(E77:E103)</f>
        <v>0</v>
      </c>
    </row>
    <row r="105" spans="1:5" ht="15.75">
      <c r="A105" s="258" t="s">
        <v>101</v>
      </c>
      <c r="B105" s="160" t="s">
        <v>38</v>
      </c>
      <c r="C105" s="161"/>
      <c r="D105" s="162"/>
      <c r="E105" s="259">
        <f>E104*0.2</f>
        <v>0</v>
      </c>
    </row>
    <row r="106" spans="1:5" ht="16.5" thickBot="1">
      <c r="A106" s="260" t="s">
        <v>102</v>
      </c>
      <c r="B106" s="261" t="s">
        <v>39</v>
      </c>
      <c r="C106" s="262"/>
      <c r="D106" s="263"/>
      <c r="E106" s="264">
        <f>E104+E105</f>
        <v>0</v>
      </c>
    </row>
  </sheetData>
  <mergeCells count="19">
    <mergeCell ref="A77:D77"/>
    <mergeCell ref="B66:D66"/>
    <mergeCell ref="B67:D67"/>
    <mergeCell ref="B68:D68"/>
    <mergeCell ref="B69:D69"/>
    <mergeCell ref="B70:D70"/>
    <mergeCell ref="A74:D76"/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rowBreaks count="1" manualBreakCount="1">
    <brk id="54" max="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7761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7"/>
  <dimension ref="A2:I106"/>
  <sheetViews>
    <sheetView zoomScale="90" zoomScaleNormal="90" workbookViewId="0">
      <selection activeCell="G17" sqref="G17:H19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16384" width="11.5703125" style="110"/>
  </cols>
  <sheetData>
    <row r="2" spans="1:5" ht="45">
      <c r="A2" s="107" t="s">
        <v>10</v>
      </c>
      <c r="B2" s="108"/>
      <c r="C2" s="108"/>
      <c r="D2" s="108"/>
      <c r="E2" s="109"/>
    </row>
    <row r="3" spans="1:5" s="114" customFormat="1" ht="15.75">
      <c r="A3" s="111" t="s">
        <v>11</v>
      </c>
      <c r="B3" s="112"/>
      <c r="C3" s="112"/>
      <c r="D3" s="112"/>
      <c r="E3" s="113"/>
    </row>
    <row r="4" spans="1:5" s="114" customFormat="1" ht="15.75">
      <c r="A4" s="115" t="s">
        <v>12</v>
      </c>
      <c r="B4" s="112"/>
      <c r="C4" s="112"/>
      <c r="D4" s="112"/>
      <c r="E4" s="113"/>
    </row>
    <row r="5" spans="1:5" s="114" customFormat="1" ht="15.75">
      <c r="A5" s="116"/>
      <c r="B5" s="116"/>
      <c r="C5" s="116"/>
      <c r="D5" s="116"/>
      <c r="E5" s="117"/>
    </row>
    <row r="6" spans="1:5" s="114" customFormat="1" ht="15.75">
      <c r="A6" s="118" t="s">
        <v>13</v>
      </c>
      <c r="B6" s="116"/>
      <c r="C6" s="116"/>
      <c r="D6" s="116"/>
      <c r="E6" s="117"/>
    </row>
    <row r="7" spans="1:5" s="120" customFormat="1" ht="15.75">
      <c r="A7" s="118" t="s">
        <v>14</v>
      </c>
      <c r="B7" s="118"/>
      <c r="C7" s="118"/>
      <c r="D7" s="118"/>
      <c r="E7" s="119"/>
    </row>
    <row r="8" spans="1:5" s="120" customFormat="1" ht="15.75">
      <c r="E8" s="121"/>
    </row>
    <row r="9" spans="1:5" s="120" customFormat="1" ht="15.75">
      <c r="E9" s="121"/>
    </row>
    <row r="10" spans="1:5" s="114" customFormat="1" ht="15.75" thickBot="1">
      <c r="E10" s="122"/>
    </row>
    <row r="11" spans="1:5" s="114" customFormat="1" ht="21.75" customHeight="1" thickBot="1">
      <c r="B11" s="541" t="str">
        <f>Accueil!E12</f>
        <v>ABDALLAH</v>
      </c>
      <c r="C11" s="542"/>
      <c r="D11" s="543"/>
      <c r="E11" s="122"/>
    </row>
    <row r="12" spans="1:5" s="114" customFormat="1" ht="21.75" customHeight="1" thickBot="1">
      <c r="B12" s="541" t="str">
        <f>Accueil!E13</f>
        <v>9 RUE BRUYERES</v>
      </c>
      <c r="C12" s="542"/>
      <c r="D12" s="543"/>
      <c r="E12" s="122"/>
    </row>
    <row r="13" spans="1:5" s="114" customFormat="1" ht="21.75" customHeight="1" thickBot="1">
      <c r="A13" s="114" t="s">
        <v>15</v>
      </c>
      <c r="B13" s="541" t="str">
        <f>Accueil!E14</f>
        <v>34000</v>
      </c>
      <c r="C13" s="542"/>
      <c r="D13" s="543"/>
      <c r="E13" s="122"/>
    </row>
    <row r="14" spans="1:5" s="114" customFormat="1" ht="15.75" thickBot="1">
      <c r="A14" s="123">
        <f ca="1">TODAY()</f>
        <v>43337</v>
      </c>
      <c r="B14" s="555">
        <f>Accueil!E15</f>
        <v>678828187</v>
      </c>
      <c r="C14" s="556"/>
      <c r="D14" s="557"/>
      <c r="E14" s="122"/>
    </row>
    <row r="15" spans="1:5" s="114" customFormat="1" ht="15.75" thickBot="1">
      <c r="B15" s="496" t="str">
        <f>Accueil!E16</f>
        <v>amel.gherroumi@gmail.com</v>
      </c>
      <c r="C15" s="547"/>
      <c r="D15" s="548"/>
      <c r="E15" s="122"/>
    </row>
    <row r="16" spans="1:5" s="114" customFormat="1" ht="21" customHeight="1" thickBot="1">
      <c r="A16" s="176" t="s">
        <v>213</v>
      </c>
      <c r="E16" s="122"/>
    </row>
    <row r="17" spans="1:8" ht="19.5" thickTop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78" t="s">
        <v>62</v>
      </c>
      <c r="H17" s="479"/>
    </row>
    <row r="18" spans="1:8" ht="15.75">
      <c r="A18" s="124" t="s">
        <v>16</v>
      </c>
      <c r="B18" s="125"/>
      <c r="C18" s="125"/>
      <c r="D18" s="125"/>
      <c r="E18" s="126" t="s">
        <v>17</v>
      </c>
      <c r="G18" s="480"/>
      <c r="H18" s="481"/>
    </row>
    <row r="19" spans="1:8" ht="12.75" customHeight="1" thickBot="1">
      <c r="A19" s="127"/>
      <c r="B19" s="128"/>
      <c r="C19" s="128"/>
      <c r="D19" s="129"/>
      <c r="E19" s="130"/>
      <c r="G19" s="482"/>
      <c r="H19" s="483"/>
    </row>
    <row r="20" spans="1:8" ht="19.5" thickTop="1">
      <c r="A20" s="549" t="s">
        <v>374</v>
      </c>
      <c r="B20" s="550"/>
      <c r="C20" s="550"/>
      <c r="D20" s="551"/>
      <c r="E20" s="196"/>
    </row>
    <row r="21" spans="1:8" ht="15">
      <c r="A21" s="197"/>
      <c r="B21" s="191"/>
      <c r="C21" s="192"/>
      <c r="D21" s="193"/>
      <c r="E21" s="195"/>
    </row>
    <row r="22" spans="1:8" ht="15">
      <c r="A22" s="170" t="s">
        <v>375</v>
      </c>
      <c r="B22" s="191"/>
      <c r="C22" s="192"/>
      <c r="D22" s="193"/>
      <c r="E22" s="194">
        <v>6200</v>
      </c>
    </row>
    <row r="23" spans="1:8" ht="15">
      <c r="A23" s="170" t="s">
        <v>433</v>
      </c>
      <c r="B23" s="561" t="s">
        <v>85</v>
      </c>
      <c r="C23" s="561"/>
      <c r="D23" s="562"/>
      <c r="E23" s="195">
        <f>E22-400</f>
        <v>5800</v>
      </c>
    </row>
    <row r="24" spans="1:8" ht="15">
      <c r="A24" s="132"/>
      <c r="B24" s="134"/>
      <c r="C24" s="134"/>
      <c r="D24" s="135"/>
      <c r="E24" s="139"/>
    </row>
    <row r="25" spans="1:8" ht="15">
      <c r="A25" s="137" t="s">
        <v>86</v>
      </c>
      <c r="B25" s="134"/>
      <c r="C25" s="134"/>
      <c r="D25" s="135"/>
      <c r="E25" s="136">
        <v>2050</v>
      </c>
    </row>
    <row r="26" spans="1:8" ht="15">
      <c r="A26" s="140" t="s">
        <v>107</v>
      </c>
      <c r="B26" s="134"/>
      <c r="C26" s="134"/>
      <c r="D26" s="135"/>
      <c r="E26" s="136"/>
    </row>
    <row r="27" spans="1:8" ht="15">
      <c r="A27" s="140" t="s">
        <v>103</v>
      </c>
      <c r="B27" s="141"/>
      <c r="C27" s="141"/>
      <c r="D27" s="142"/>
      <c r="E27" s="143"/>
    </row>
    <row r="28" spans="1:8" ht="15">
      <c r="A28" s="144"/>
      <c r="B28" s="134"/>
      <c r="C28" s="134"/>
      <c r="D28" s="135"/>
      <c r="E28" s="136"/>
    </row>
    <row r="29" spans="1:8" ht="15">
      <c r="A29" s="137" t="s">
        <v>87</v>
      </c>
      <c r="B29" s="134" t="s">
        <v>27</v>
      </c>
      <c r="C29" s="134"/>
      <c r="D29" s="135"/>
      <c r="E29" s="136">
        <v>850</v>
      </c>
    </row>
    <row r="30" spans="1:8" ht="15">
      <c r="A30" s="137"/>
      <c r="B30" s="134"/>
      <c r="C30" s="134"/>
      <c r="D30" s="135"/>
      <c r="E30" s="136"/>
    </row>
    <row r="31" spans="1:8" ht="15">
      <c r="A31" s="137" t="s">
        <v>106</v>
      </c>
      <c r="B31" s="133"/>
      <c r="C31" s="134"/>
      <c r="D31" s="135"/>
      <c r="E31" s="136">
        <v>190</v>
      </c>
    </row>
    <row r="32" spans="1:8" ht="15">
      <c r="A32" s="140" t="s">
        <v>105</v>
      </c>
      <c r="B32" s="133"/>
      <c r="C32" s="134"/>
      <c r="D32" s="135"/>
      <c r="E32" s="136"/>
    </row>
    <row r="33" spans="1:5" ht="42" customHeight="1">
      <c r="A33" s="484" t="s">
        <v>88</v>
      </c>
      <c r="B33" s="485"/>
      <c r="C33" s="485"/>
      <c r="D33" s="486"/>
      <c r="E33" s="145" t="s">
        <v>104</v>
      </c>
    </row>
    <row r="34" spans="1:5" ht="15">
      <c r="A34" s="132"/>
      <c r="B34" s="133"/>
      <c r="C34" s="134"/>
      <c r="D34" s="135"/>
      <c r="E34" s="136"/>
    </row>
    <row r="35" spans="1:5" ht="15">
      <c r="A35" s="487" t="s">
        <v>89</v>
      </c>
      <c r="B35" s="488"/>
      <c r="C35" s="488"/>
      <c r="D35" s="489"/>
      <c r="E35" s="136"/>
    </row>
    <row r="36" spans="1:5" ht="15">
      <c r="A36" s="171" t="s">
        <v>376</v>
      </c>
      <c r="B36" s="133"/>
      <c r="C36" s="134"/>
      <c r="D36" s="135"/>
      <c r="E36" s="136">
        <v>544</v>
      </c>
    </row>
    <row r="37" spans="1:5" ht="15">
      <c r="A37" s="137" t="s">
        <v>90</v>
      </c>
      <c r="B37" s="133"/>
      <c r="C37" s="134"/>
      <c r="D37" s="135"/>
      <c r="E37" s="136">
        <v>65</v>
      </c>
    </row>
    <row r="38" spans="1:5" ht="15">
      <c r="A38" s="137"/>
      <c r="B38" s="133"/>
      <c r="C38" s="134"/>
      <c r="D38" s="135"/>
      <c r="E38" s="136"/>
    </row>
    <row r="39" spans="1:5" ht="15">
      <c r="A39" s="487" t="s">
        <v>91</v>
      </c>
      <c r="B39" s="488"/>
      <c r="C39" s="488"/>
      <c r="D39" s="489"/>
      <c r="E39" s="136"/>
    </row>
    <row r="40" spans="1:5" ht="15">
      <c r="A40" s="137" t="s">
        <v>92</v>
      </c>
      <c r="B40" s="134"/>
      <c r="C40" s="134"/>
      <c r="D40" s="135"/>
      <c r="E40" s="147"/>
    </row>
    <row r="41" spans="1:5" ht="15">
      <c r="A41" s="137" t="s">
        <v>93</v>
      </c>
      <c r="B41" s="134"/>
      <c r="C41" s="134"/>
      <c r="D41" s="135"/>
      <c r="E41" s="139"/>
    </row>
    <row r="42" spans="1:5" ht="15">
      <c r="A42" s="137" t="s">
        <v>94</v>
      </c>
      <c r="B42" s="134"/>
      <c r="C42" s="134"/>
      <c r="D42" s="135"/>
      <c r="E42" s="136"/>
    </row>
    <row r="43" spans="1:5" ht="15">
      <c r="A43" s="137" t="s">
        <v>95</v>
      </c>
      <c r="B43" s="490" t="s">
        <v>96</v>
      </c>
      <c r="C43" s="491"/>
      <c r="D43" s="492"/>
      <c r="E43" s="147">
        <v>3000</v>
      </c>
    </row>
    <row r="44" spans="1:5">
      <c r="A44" s="132"/>
      <c r="B44" s="133"/>
      <c r="C44" s="133"/>
      <c r="D44" s="148"/>
      <c r="E44" s="139"/>
    </row>
    <row r="45" spans="1:5">
      <c r="A45" s="132"/>
      <c r="B45" s="133"/>
      <c r="C45" s="133"/>
      <c r="D45" s="148"/>
      <c r="E45" s="139"/>
    </row>
    <row r="46" spans="1:5" ht="15">
      <c r="A46" s="149" t="s">
        <v>97</v>
      </c>
      <c r="B46" s="133"/>
      <c r="C46" s="134"/>
      <c r="D46" s="135"/>
      <c r="E46" s="136"/>
    </row>
    <row r="47" spans="1:5" ht="15">
      <c r="A47" s="149" t="s">
        <v>98</v>
      </c>
      <c r="B47" s="133"/>
      <c r="C47" s="134"/>
      <c r="D47" s="135"/>
      <c r="E47" s="147"/>
    </row>
    <row r="48" spans="1:5" ht="15">
      <c r="A48" s="150" t="s">
        <v>99</v>
      </c>
      <c r="B48" s="151"/>
      <c r="C48" s="151"/>
      <c r="D48" s="152"/>
      <c r="E48" s="153"/>
    </row>
    <row r="49" spans="1:9" s="114" customFormat="1" ht="20.100000000000001" customHeight="1">
      <c r="A49" s="154" t="s">
        <v>100</v>
      </c>
      <c r="B49" s="155" t="s">
        <v>37</v>
      </c>
      <c r="C49" s="156"/>
      <c r="D49" s="157"/>
      <c r="E49" s="158">
        <f>SUM(E23:E48)</f>
        <v>12499</v>
      </c>
    </row>
    <row r="50" spans="1:9" ht="20.100000000000001" customHeight="1">
      <c r="A50" s="159" t="s">
        <v>101</v>
      </c>
      <c r="B50" s="160" t="s">
        <v>38</v>
      </c>
      <c r="C50" s="161"/>
      <c r="D50" s="162"/>
      <c r="E50" s="163">
        <f>E49*0.2</f>
        <v>2499.8000000000002</v>
      </c>
    </row>
    <row r="51" spans="1:9" ht="20.100000000000001" customHeight="1">
      <c r="A51" s="164" t="s">
        <v>102</v>
      </c>
      <c r="B51" s="165" t="s">
        <v>39</v>
      </c>
      <c r="C51" s="166"/>
      <c r="D51" s="167"/>
      <c r="E51" s="163">
        <f>E49+E50</f>
        <v>14998.8</v>
      </c>
    </row>
    <row r="54" spans="1:9" ht="13.5" thickBot="1">
      <c r="I54" s="169"/>
    </row>
    <row r="55" spans="1:9">
      <c r="A55" s="219"/>
      <c r="B55" s="220"/>
      <c r="C55" s="220"/>
      <c r="D55" s="220"/>
      <c r="E55" s="221"/>
    </row>
    <row r="56" spans="1:9">
      <c r="A56" s="222"/>
      <c r="B56" s="133"/>
      <c r="C56" s="133"/>
      <c r="D56" s="133"/>
      <c r="E56" s="223"/>
    </row>
    <row r="57" spans="1:9" ht="45">
      <c r="A57" s="224" t="s">
        <v>10</v>
      </c>
      <c r="B57" s="203"/>
      <c r="C57" s="203"/>
      <c r="D57" s="203"/>
      <c r="E57" s="225"/>
    </row>
    <row r="58" spans="1:9" ht="15.75">
      <c r="A58" s="226" t="s">
        <v>11</v>
      </c>
      <c r="B58" s="206"/>
      <c r="C58" s="206"/>
      <c r="D58" s="206"/>
      <c r="E58" s="227"/>
    </row>
    <row r="59" spans="1:9" ht="15.75">
      <c r="A59" s="228" t="s">
        <v>12</v>
      </c>
      <c r="B59" s="206"/>
      <c r="C59" s="206"/>
      <c r="D59" s="206"/>
      <c r="E59" s="227"/>
    </row>
    <row r="60" spans="1:9" ht="15.75">
      <c r="A60" s="229"/>
      <c r="B60" s="209"/>
      <c r="C60" s="209"/>
      <c r="D60" s="209"/>
      <c r="E60" s="230"/>
    </row>
    <row r="61" spans="1:9" ht="15.75">
      <c r="A61" s="231" t="s">
        <v>13</v>
      </c>
      <c r="B61" s="209"/>
      <c r="C61" s="209"/>
      <c r="D61" s="209"/>
      <c r="E61" s="230"/>
    </row>
    <row r="62" spans="1:9" ht="15.75">
      <c r="A62" s="231" t="s">
        <v>14</v>
      </c>
      <c r="B62" s="211"/>
      <c r="C62" s="211"/>
      <c r="D62" s="211"/>
      <c r="E62" s="232"/>
    </row>
    <row r="63" spans="1:9" ht="15.75">
      <c r="A63" s="233"/>
      <c r="B63" s="213"/>
      <c r="C63" s="213"/>
      <c r="D63" s="213"/>
      <c r="E63" s="234"/>
    </row>
    <row r="64" spans="1:9" ht="15.75">
      <c r="A64" s="233"/>
      <c r="B64" s="213"/>
      <c r="C64" s="213"/>
      <c r="D64" s="213"/>
      <c r="E64" s="234"/>
    </row>
    <row r="65" spans="1:5" ht="15.75" thickBot="1">
      <c r="A65" s="235"/>
      <c r="B65" s="134"/>
      <c r="C65" s="134"/>
      <c r="D65" s="134"/>
      <c r="E65" s="236"/>
    </row>
    <row r="66" spans="1:5" ht="16.5" thickBot="1">
      <c r="A66" s="235"/>
      <c r="B66" s="541" t="str">
        <f>Relax_700!B11</f>
        <v>ABDALLAH</v>
      </c>
      <c r="C66" s="542"/>
      <c r="D66" s="543"/>
      <c r="E66" s="236"/>
    </row>
    <row r="67" spans="1:5" ht="16.5" thickBot="1">
      <c r="A67" s="235"/>
      <c r="B67" s="504" t="str">
        <f>Relax_700!B12</f>
        <v>9 RUE BRUYERES</v>
      </c>
      <c r="C67" s="505"/>
      <c r="D67" s="506"/>
      <c r="E67" s="236"/>
    </row>
    <row r="68" spans="1:5" ht="16.5" thickBot="1">
      <c r="A68" s="235" t="s">
        <v>15</v>
      </c>
      <c r="B68" s="504" t="str">
        <f>Relax_700!B13</f>
        <v>34000</v>
      </c>
      <c r="C68" s="505"/>
      <c r="D68" s="506"/>
      <c r="E68" s="236"/>
    </row>
    <row r="69" spans="1:5" ht="16.5" thickBot="1">
      <c r="A69" s="237">
        <f ca="1">TODAY()</f>
        <v>43337</v>
      </c>
      <c r="B69" s="558">
        <f>Relax_700!B14</f>
        <v>678828187</v>
      </c>
      <c r="C69" s="559"/>
      <c r="D69" s="560"/>
      <c r="E69" s="236"/>
    </row>
    <row r="70" spans="1:5" ht="15.75" thickBot="1">
      <c r="A70" s="235"/>
      <c r="B70" s="496" t="str">
        <f>Relax_700!B15</f>
        <v>amel.gherroumi@gmail.com</v>
      </c>
      <c r="C70" s="547"/>
      <c r="D70" s="548"/>
      <c r="E70" s="236"/>
    </row>
    <row r="71" spans="1:5" ht="18.75">
      <c r="A71" s="238" t="s">
        <v>223</v>
      </c>
      <c r="B71" s="134"/>
      <c r="C71" s="134"/>
      <c r="D71" s="134"/>
      <c r="E71" s="236"/>
    </row>
    <row r="72" spans="1:5" ht="18.75">
      <c r="A72" s="239" t="str">
        <f ca="1">CONCATENATE("N°- ",YEAR(NOW()),DAY(NOW()),MONTH(NOW()),MINUTE(NOW()),SECOND(NOW()))</f>
        <v>N°- 201825815</v>
      </c>
      <c r="B72" s="134"/>
      <c r="C72" s="134"/>
      <c r="D72" s="134"/>
      <c r="E72" s="236"/>
    </row>
    <row r="73" spans="1:5" ht="15.75">
      <c r="A73" s="240" t="s">
        <v>16</v>
      </c>
      <c r="B73" s="125"/>
      <c r="C73" s="125"/>
      <c r="D73" s="125"/>
      <c r="E73" s="241" t="s">
        <v>17</v>
      </c>
    </row>
    <row r="74" spans="1:5" ht="15.75">
      <c r="A74" s="552" t="s">
        <v>224</v>
      </c>
      <c r="B74" s="511"/>
      <c r="C74" s="511"/>
      <c r="D74" s="512"/>
      <c r="E74" s="242"/>
    </row>
    <row r="75" spans="1:5" ht="15">
      <c r="A75" s="553"/>
      <c r="B75" s="514"/>
      <c r="C75" s="514"/>
      <c r="D75" s="515"/>
      <c r="E75" s="243"/>
    </row>
    <row r="76" spans="1:5" ht="15">
      <c r="A76" s="553"/>
      <c r="B76" s="514"/>
      <c r="C76" s="514"/>
      <c r="D76" s="515"/>
      <c r="E76" s="244"/>
    </row>
    <row r="77" spans="1:5" ht="15">
      <c r="A77" s="554" t="s">
        <v>250</v>
      </c>
      <c r="B77" s="517"/>
      <c r="C77" s="517"/>
      <c r="D77" s="518"/>
      <c r="E77" s="243"/>
    </row>
    <row r="78" spans="1:5">
      <c r="A78" s="245"/>
      <c r="B78" s="199"/>
      <c r="C78" s="199"/>
      <c r="D78" s="200"/>
      <c r="E78" s="246"/>
    </row>
    <row r="79" spans="1:5" ht="15">
      <c r="A79" s="247" t="s">
        <v>225</v>
      </c>
      <c r="B79" s="181"/>
      <c r="C79" s="181"/>
      <c r="D79" s="182"/>
      <c r="E79" s="243"/>
    </row>
    <row r="80" spans="1:5" ht="15">
      <c r="A80" s="247" t="s">
        <v>258</v>
      </c>
      <c r="B80" s="181"/>
      <c r="C80" s="181"/>
      <c r="D80" s="182"/>
      <c r="E80" s="243"/>
    </row>
    <row r="81" spans="1:5" ht="15">
      <c r="A81" s="247" t="s">
        <v>227</v>
      </c>
      <c r="B81" s="181"/>
      <c r="C81" s="181"/>
      <c r="D81" s="182"/>
      <c r="E81" s="248"/>
    </row>
    <row r="82" spans="1:5" ht="15">
      <c r="A82" s="249" t="s">
        <v>228</v>
      </c>
      <c r="B82" s="181"/>
      <c r="C82" s="181"/>
      <c r="D82" s="182"/>
      <c r="E82" s="243"/>
    </row>
    <row r="83" spans="1:5" ht="15">
      <c r="A83" s="247" t="s">
        <v>229</v>
      </c>
      <c r="B83" s="181"/>
      <c r="C83" s="181"/>
      <c r="D83" s="182"/>
      <c r="E83" s="243"/>
    </row>
    <row r="84" spans="1:5" ht="15">
      <c r="A84" s="247" t="s">
        <v>230</v>
      </c>
      <c r="B84" s="181" t="s">
        <v>27</v>
      </c>
      <c r="C84" s="181"/>
      <c r="D84" s="182"/>
      <c r="E84" s="243"/>
    </row>
    <row r="85" spans="1:5" ht="15">
      <c r="A85" s="247" t="s">
        <v>231</v>
      </c>
      <c r="B85" s="181"/>
      <c r="C85" s="181"/>
      <c r="D85" s="182"/>
      <c r="E85" s="243"/>
    </row>
    <row r="86" spans="1:5" ht="15">
      <c r="A86" s="247" t="s">
        <v>232</v>
      </c>
      <c r="B86" s="181"/>
      <c r="C86" s="181"/>
      <c r="D86" s="182"/>
      <c r="E86" s="243"/>
    </row>
    <row r="87" spans="1:5">
      <c r="A87" s="250" t="s">
        <v>233</v>
      </c>
      <c r="B87" s="181"/>
      <c r="C87" s="181"/>
      <c r="D87" s="182"/>
      <c r="E87" s="251"/>
    </row>
    <row r="88" spans="1:5" ht="15">
      <c r="A88" s="250" t="s">
        <v>234</v>
      </c>
      <c r="B88" s="181" t="s">
        <v>235</v>
      </c>
      <c r="C88" s="181"/>
      <c r="D88" s="182"/>
      <c r="E88" s="243"/>
    </row>
    <row r="89" spans="1:5" ht="15">
      <c r="A89" s="250" t="s">
        <v>236</v>
      </c>
      <c r="B89" s="181"/>
      <c r="C89" s="181"/>
      <c r="D89" s="182"/>
      <c r="E89" s="243"/>
    </row>
    <row r="90" spans="1:5" ht="15">
      <c r="A90" s="247" t="s">
        <v>237</v>
      </c>
      <c r="B90" s="181"/>
      <c r="C90" s="181"/>
      <c r="D90" s="182"/>
      <c r="E90" s="243"/>
    </row>
    <row r="91" spans="1:5" ht="15">
      <c r="A91" s="247" t="s">
        <v>238</v>
      </c>
      <c r="B91" s="181"/>
      <c r="C91" s="181"/>
      <c r="D91" s="182"/>
      <c r="E91" s="243"/>
    </row>
    <row r="92" spans="1:5" ht="15">
      <c r="A92" s="247" t="s">
        <v>239</v>
      </c>
      <c r="B92" s="181"/>
      <c r="C92" s="181"/>
      <c r="D92" s="182"/>
      <c r="E92" s="243"/>
    </row>
    <row r="93" spans="1:5" ht="15">
      <c r="A93" s="247" t="s">
        <v>240</v>
      </c>
      <c r="B93" s="181"/>
      <c r="C93" s="181"/>
      <c r="D93" s="182"/>
      <c r="E93" s="243"/>
    </row>
    <row r="94" spans="1:5" ht="15">
      <c r="A94" s="247" t="s">
        <v>241</v>
      </c>
      <c r="B94" s="181"/>
      <c r="C94" s="181"/>
      <c r="D94" s="182"/>
      <c r="E94" s="252"/>
    </row>
    <row r="95" spans="1:5">
      <c r="A95" s="253" t="s">
        <v>242</v>
      </c>
      <c r="B95" s="181"/>
      <c r="C95" s="181"/>
      <c r="D95" s="182"/>
      <c r="E95" s="246"/>
    </row>
    <row r="96" spans="1:5" ht="15">
      <c r="A96" s="253" t="s">
        <v>243</v>
      </c>
      <c r="B96" s="181"/>
      <c r="C96" s="181"/>
      <c r="D96" s="182"/>
      <c r="E96" s="243"/>
    </row>
    <row r="97" spans="1:5" ht="15">
      <c r="A97" s="253" t="s">
        <v>244</v>
      </c>
      <c r="B97" s="181"/>
      <c r="C97" s="181"/>
      <c r="D97" s="182"/>
      <c r="E97" s="252"/>
    </row>
    <row r="98" spans="1:5">
      <c r="A98" s="253" t="s">
        <v>245</v>
      </c>
      <c r="B98" s="181"/>
      <c r="C98" s="181"/>
      <c r="D98" s="182"/>
      <c r="E98" s="246"/>
    </row>
    <row r="99" spans="1:5" ht="15">
      <c r="A99" s="253" t="s">
        <v>246</v>
      </c>
      <c r="B99" s="181"/>
      <c r="C99" s="181"/>
      <c r="D99" s="182"/>
      <c r="E99" s="243"/>
    </row>
    <row r="100" spans="1:5">
      <c r="A100" s="253" t="s">
        <v>247</v>
      </c>
      <c r="B100" s="181"/>
      <c r="C100" s="181"/>
      <c r="D100" s="182"/>
      <c r="E100" s="246"/>
    </row>
    <row r="101" spans="1:5" ht="15">
      <c r="A101" s="253" t="s">
        <v>248</v>
      </c>
      <c r="B101" s="181"/>
      <c r="C101" s="181"/>
      <c r="D101" s="182"/>
      <c r="E101" s="243"/>
    </row>
    <row r="102" spans="1:5" ht="15">
      <c r="A102" s="253" t="s">
        <v>249</v>
      </c>
      <c r="B102" s="181"/>
      <c r="C102" s="181"/>
      <c r="D102" s="182"/>
      <c r="E102" s="252"/>
    </row>
    <row r="103" spans="1:5" ht="15">
      <c r="A103" s="254"/>
      <c r="B103" s="151"/>
      <c r="C103" s="151"/>
      <c r="D103" s="152"/>
      <c r="E103" s="255"/>
    </row>
    <row r="104" spans="1:5" ht="15.75">
      <c r="A104" s="256" t="s">
        <v>100</v>
      </c>
      <c r="B104" s="155" t="s">
        <v>37</v>
      </c>
      <c r="C104" s="156"/>
      <c r="D104" s="157"/>
      <c r="E104" s="257">
        <f>SUM(E77:E103)</f>
        <v>0</v>
      </c>
    </row>
    <row r="105" spans="1:5" ht="15.75">
      <c r="A105" s="258" t="s">
        <v>101</v>
      </c>
      <c r="B105" s="160" t="s">
        <v>38</v>
      </c>
      <c r="C105" s="161"/>
      <c r="D105" s="162"/>
      <c r="E105" s="259">
        <f>E104*0.2</f>
        <v>0</v>
      </c>
    </row>
    <row r="106" spans="1:5" ht="16.5" thickBot="1">
      <c r="A106" s="260" t="s">
        <v>102</v>
      </c>
      <c r="B106" s="261" t="s">
        <v>39</v>
      </c>
      <c r="C106" s="262"/>
      <c r="D106" s="263"/>
      <c r="E106" s="264">
        <f>E104+E105</f>
        <v>0</v>
      </c>
    </row>
  </sheetData>
  <mergeCells count="19">
    <mergeCell ref="A77:D77"/>
    <mergeCell ref="B66:D66"/>
    <mergeCell ref="B67:D67"/>
    <mergeCell ref="B68:D68"/>
    <mergeCell ref="B69:D69"/>
    <mergeCell ref="B70:D70"/>
    <mergeCell ref="A74:D76"/>
    <mergeCell ref="G17:H19"/>
    <mergeCell ref="B43:D43"/>
    <mergeCell ref="B11:D11"/>
    <mergeCell ref="B12:D12"/>
    <mergeCell ref="B13:D13"/>
    <mergeCell ref="B14:D14"/>
    <mergeCell ref="B15:D15"/>
    <mergeCell ref="A20:D20"/>
    <mergeCell ref="B23:D23"/>
    <mergeCell ref="A33:D33"/>
    <mergeCell ref="A35:D35"/>
    <mergeCell ref="A39:D39"/>
  </mergeCells>
  <hyperlinks>
    <hyperlink ref="G17" location="Gelcoat!A1" display="Acceuil"/>
    <hyperlink ref="G17:H19" location="Coque_Polyester!A1" display="Coque_Polyester"/>
  </hyperlinks>
  <pageMargins left="0.29527559055118113" right="0" top="0" bottom="0" header="0" footer="0"/>
  <pageSetup paperSize="9" scale="94" orientation="portrait" horizontalDpi="4294967294" verticalDpi="597" r:id="rId1"/>
  <headerFooter alignWithMargins="0"/>
  <rowBreaks count="1" manualBreakCount="1">
    <brk id="54" max="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8785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771525</xdr:colOff>
                    <xdr:row>12</xdr:row>
                    <xdr:rowOff>142875</xdr:rowOff>
                  </from>
                  <to>
                    <xdr:col>7</xdr:col>
                    <xdr:colOff>762000</xdr:colOff>
                    <xdr:row>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5"/>
  <dimension ref="A1:BB104"/>
  <sheetViews>
    <sheetView zoomScale="90" zoomScaleNormal="90" workbookViewId="0">
      <selection activeCell="G15" sqref="G15:H17"/>
    </sheetView>
  </sheetViews>
  <sheetFormatPr baseColWidth="10" defaultColWidth="11.5703125" defaultRowHeight="12.75"/>
  <cols>
    <col min="1" max="1" width="44.7109375" style="110" customWidth="1"/>
    <col min="2" max="2" width="29.85546875" style="110" customWidth="1"/>
    <col min="3" max="3" width="5.42578125" style="110" customWidth="1"/>
    <col min="4" max="4" width="3.85546875" style="110" customWidth="1"/>
    <col min="5" max="5" width="17.85546875" style="168" customWidth="1"/>
    <col min="6" max="47" width="11.5703125" style="110"/>
    <col min="48" max="48" width="33.140625" style="110" bestFit="1" customWidth="1"/>
    <col min="49" max="49" width="19.7109375" style="110" customWidth="1"/>
    <col min="50" max="50" width="16" style="110" bestFit="1" customWidth="1"/>
    <col min="51" max="51" width="11.85546875" style="110" customWidth="1"/>
    <col min="52" max="52" width="28.7109375" style="110" bestFit="1" customWidth="1"/>
    <col min="53" max="53" width="17.42578125" style="110" customWidth="1"/>
    <col min="54" max="54" width="14.5703125" style="110" customWidth="1"/>
    <col min="55" max="16384" width="11.5703125" style="110"/>
  </cols>
  <sheetData>
    <row r="1" spans="1:54" ht="21" thickBot="1">
      <c r="AV1" s="402" t="s">
        <v>423</v>
      </c>
      <c r="AW1" s="265"/>
      <c r="AX1" s="268"/>
      <c r="AY1" s="267"/>
      <c r="AZ1" s="265"/>
      <c r="BA1" s="266"/>
      <c r="BB1" s="265"/>
    </row>
    <row r="2" spans="1:54" ht="45.75" thickBot="1">
      <c r="A2" s="107" t="s">
        <v>10</v>
      </c>
      <c r="B2" s="108"/>
      <c r="C2" s="108"/>
      <c r="D2" s="108"/>
      <c r="E2" s="109"/>
      <c r="AU2" s="265"/>
      <c r="AV2" s="398" t="s">
        <v>422</v>
      </c>
      <c r="AW2" s="400"/>
      <c r="AX2" s="519" t="str">
        <f>B11</f>
        <v>ABDALLAH</v>
      </c>
      <c r="AY2" s="520"/>
      <c r="AZ2" s="521"/>
      <c r="BA2" s="401"/>
      <c r="BB2" s="265"/>
    </row>
    <row r="3" spans="1:54" s="114" customFormat="1" ht="16.5" thickBot="1">
      <c r="A3" s="111" t="s">
        <v>11</v>
      </c>
      <c r="B3" s="112"/>
      <c r="C3" s="112"/>
      <c r="D3" s="112"/>
      <c r="E3" s="113"/>
      <c r="AU3" s="265"/>
      <c r="AV3" s="398" t="s">
        <v>421</v>
      </c>
      <c r="AW3" s="400"/>
      <c r="AX3" s="522" t="str">
        <f>A20</f>
        <v>Coque polyester modèle MDP RELAX 800</v>
      </c>
      <c r="AY3" s="523"/>
      <c r="AZ3" s="524"/>
      <c r="BA3" s="399"/>
      <c r="BB3" s="265"/>
    </row>
    <row r="4" spans="1:54" s="114" customFormat="1" ht="17.25" thickTop="1" thickBot="1">
      <c r="A4" s="115" t="s">
        <v>12</v>
      </c>
      <c r="B4" s="112"/>
      <c r="C4" s="112"/>
      <c r="D4" s="112"/>
      <c r="E4" s="113"/>
      <c r="G4" s="403" t="s">
        <v>424</v>
      </c>
      <c r="AU4" s="265"/>
      <c r="AV4" s="398" t="s">
        <v>420</v>
      </c>
      <c r="AW4" s="400"/>
      <c r="AX4" s="525">
        <f ca="1">Accueil!E22</f>
        <v>43337.250756712965</v>
      </c>
      <c r="AY4" s="526"/>
      <c r="AZ4" s="527"/>
      <c r="BA4" s="478" t="s">
        <v>62</v>
      </c>
      <c r="BB4" s="479"/>
    </row>
    <row r="5" spans="1:54" s="114" customFormat="1" ht="16.5" thickBot="1">
      <c r="A5" s="116"/>
      <c r="B5" s="116"/>
      <c r="C5" s="116"/>
      <c r="D5" s="116"/>
      <c r="E5" s="117"/>
      <c r="AU5" s="265"/>
      <c r="AV5" s="398" t="s">
        <v>419</v>
      </c>
      <c r="AW5" s="397"/>
      <c r="AX5" s="528">
        <f>AZ7</f>
        <v>82.926829268292678</v>
      </c>
      <c r="AY5" s="526"/>
      <c r="AZ5" s="527"/>
      <c r="BA5" s="480"/>
      <c r="BB5" s="481"/>
    </row>
    <row r="6" spans="1:54" s="114" customFormat="1" ht="16.5" thickBot="1">
      <c r="A6" s="118" t="s">
        <v>13</v>
      </c>
      <c r="B6" s="116"/>
      <c r="C6" s="116"/>
      <c r="D6" s="116"/>
      <c r="E6" s="117"/>
      <c r="AU6" s="265"/>
      <c r="AV6" s="265"/>
      <c r="AW6" s="265"/>
      <c r="AX6" s="269"/>
      <c r="AY6" s="396"/>
      <c r="AZ6" s="265"/>
      <c r="BA6" s="482"/>
      <c r="BB6" s="483"/>
    </row>
    <row r="7" spans="1:54" s="120" customFormat="1" ht="16.5" thickTop="1">
      <c r="A7" s="118" t="s">
        <v>14</v>
      </c>
      <c r="B7" s="118"/>
      <c r="C7" s="118"/>
      <c r="D7" s="118"/>
      <c r="E7" s="119"/>
      <c r="AU7" s="265"/>
      <c r="AV7" s="285" t="s">
        <v>16</v>
      </c>
      <c r="AW7" s="371"/>
      <c r="AX7" s="395" t="s">
        <v>418</v>
      </c>
      <c r="AY7" s="385"/>
      <c r="AZ7" s="394">
        <f>AZ32/20.5</f>
        <v>82.926829268292678</v>
      </c>
      <c r="BA7" s="384"/>
      <c r="BB7" s="265"/>
    </row>
    <row r="8" spans="1:54" s="120" customFormat="1" ht="16.5" thickBot="1">
      <c r="E8" s="121"/>
      <c r="AU8" s="265"/>
      <c r="AV8" s="369"/>
      <c r="AW8" s="368"/>
      <c r="AX8" s="393"/>
      <c r="AY8" s="385"/>
      <c r="AZ8" s="392">
        <f>SUM(AZ7/8)</f>
        <v>10.365853658536585</v>
      </c>
      <c r="BA8" s="384"/>
      <c r="BB8" s="265"/>
    </row>
    <row r="9" spans="1:54" s="120" customFormat="1" ht="18.75" thickTop="1">
      <c r="E9" s="121"/>
      <c r="AU9" s="265"/>
      <c r="AV9" s="529" t="s">
        <v>383</v>
      </c>
      <c r="AW9" s="530"/>
      <c r="AX9" s="391"/>
      <c r="AY9" s="385"/>
      <c r="AZ9" s="390">
        <f>SUM(AZ8/22)</f>
        <v>0.47117516629711748</v>
      </c>
      <c r="BA9" s="384"/>
      <c r="BB9" s="265"/>
    </row>
    <row r="10" spans="1:54" s="114" customFormat="1" ht="15.75" thickBot="1">
      <c r="E10" s="122"/>
      <c r="AU10" s="265"/>
      <c r="AV10" s="389"/>
      <c r="AW10" s="265"/>
      <c r="AX10" s="387"/>
      <c r="AY10" s="385"/>
      <c r="AZ10" s="265"/>
      <c r="BA10" s="384"/>
      <c r="BB10" s="265"/>
    </row>
    <row r="11" spans="1:54" s="114" customFormat="1" ht="21.75" customHeight="1" thickBot="1">
      <c r="B11" s="504" t="str">
        <f>Accueil!$E$12</f>
        <v>ABDALLAH</v>
      </c>
      <c r="C11" s="505"/>
      <c r="D11" s="505"/>
      <c r="E11" s="506"/>
      <c r="AU11" s="265"/>
      <c r="AV11" s="331" t="s">
        <v>432</v>
      </c>
      <c r="AW11" s="388" t="str">
        <f ca="1">A17</f>
        <v>N°- 201825815</v>
      </c>
      <c r="AX11" s="387">
        <f>E50</f>
        <v>14882</v>
      </c>
      <c r="AY11" s="385"/>
      <c r="AZ11" s="265"/>
      <c r="BA11" s="384"/>
      <c r="BB11" s="265"/>
    </row>
    <row r="12" spans="1:54" s="114" customFormat="1" ht="21.75" customHeight="1" thickBot="1">
      <c r="B12" s="504" t="str">
        <f>Accueil!$E$13</f>
        <v>9 RUE BRUYERES</v>
      </c>
      <c r="C12" s="505"/>
      <c r="D12" s="505"/>
      <c r="E12" s="506"/>
      <c r="AU12" s="265"/>
      <c r="AV12" s="331"/>
      <c r="AW12" s="278"/>
      <c r="AX12" s="387"/>
      <c r="AY12" s="385"/>
      <c r="AZ12" s="265"/>
      <c r="BA12" s="384"/>
      <c r="BB12" s="265"/>
    </row>
    <row r="13" spans="1:54" s="114" customFormat="1" ht="21.75" customHeight="1" thickBot="1">
      <c r="A13" s="114" t="s">
        <v>15</v>
      </c>
      <c r="B13" s="415" t="str">
        <f>Accueil!$E$14</f>
        <v>34000</v>
      </c>
      <c r="C13" s="504" t="str">
        <f>Accueil!$G$14</f>
        <v>MONTPELLIER</v>
      </c>
      <c r="D13" s="505"/>
      <c r="E13" s="506"/>
      <c r="AU13" s="265"/>
      <c r="AV13" s="382" t="s">
        <v>417</v>
      </c>
      <c r="AW13" s="278"/>
      <c r="AX13" s="386">
        <f>SUM(AX11:AX12)</f>
        <v>14882</v>
      </c>
      <c r="AY13" s="385"/>
      <c r="AZ13" s="265"/>
      <c r="BA13" s="384"/>
      <c r="BB13" s="265"/>
    </row>
    <row r="14" spans="1:54" s="114" customFormat="1" ht="15.75" thickBot="1">
      <c r="A14" s="123">
        <f ca="1">TODAY()</f>
        <v>43337</v>
      </c>
      <c r="B14" s="414">
        <f>Accueil!$E$15</f>
        <v>678828187</v>
      </c>
      <c r="C14" s="507" t="str">
        <f>Accueil!$E$17</f>
        <v/>
      </c>
      <c r="D14" s="508"/>
      <c r="E14" s="509"/>
      <c r="AU14" s="265"/>
      <c r="AV14" s="382"/>
      <c r="AW14" s="278"/>
      <c r="AX14" s="381"/>
      <c r="AY14" s="385"/>
      <c r="AZ14" s="265"/>
      <c r="BA14" s="384"/>
      <c r="BB14" s="265"/>
    </row>
    <row r="15" spans="1:54" s="114" customFormat="1" ht="16.5" thickTop="1" thickBot="1">
      <c r="B15" s="496" t="str">
        <f>Accueil!$E$16</f>
        <v>amel.gherroumi@gmail.com</v>
      </c>
      <c r="C15" s="497"/>
      <c r="D15" s="498"/>
      <c r="E15" s="122"/>
      <c r="G15" s="478" t="s">
        <v>62</v>
      </c>
      <c r="H15" s="479"/>
      <c r="AU15" s="265"/>
      <c r="AV15" s="382" t="s">
        <v>416</v>
      </c>
      <c r="AW15" s="278"/>
      <c r="AX15" s="381"/>
      <c r="AY15" s="380"/>
      <c r="AZ15" s="265"/>
      <c r="BA15" s="383"/>
      <c r="BB15" s="265"/>
    </row>
    <row r="16" spans="1:54" s="114" customFormat="1" ht="18.75">
      <c r="A16" s="176" t="s">
        <v>213</v>
      </c>
      <c r="E16" s="122"/>
      <c r="G16" s="480"/>
      <c r="H16" s="481"/>
      <c r="AU16" s="265"/>
      <c r="AV16" s="382" t="s">
        <v>415</v>
      </c>
      <c r="AW16" s="278"/>
      <c r="AX16" s="381"/>
      <c r="AY16" s="380"/>
      <c r="AZ16" s="536" t="s">
        <v>414</v>
      </c>
      <c r="BA16" s="537">
        <v>0.05</v>
      </c>
      <c r="BB16" s="265"/>
    </row>
    <row r="17" spans="1:54" ht="19.5" thickBot="1">
      <c r="A17" s="175" t="str">
        <f ca="1">CONCATENATE("N°- ",YEAR(NOW()),DAY(NOW()),MONTH(NOW()),MINUTE(NOW()),SECOND(NOW()))</f>
        <v>N°- 201825815</v>
      </c>
      <c r="B17" s="114"/>
      <c r="C17" s="114"/>
      <c r="D17" s="114"/>
      <c r="E17" s="122"/>
      <c r="G17" s="482"/>
      <c r="H17" s="483"/>
      <c r="AU17" s="265"/>
      <c r="AV17" s="382" t="s">
        <v>413</v>
      </c>
      <c r="AW17" s="278"/>
      <c r="AX17" s="381"/>
      <c r="AY17" s="380"/>
      <c r="AZ17" s="536"/>
      <c r="BA17" s="537"/>
      <c r="BB17" s="265"/>
    </row>
    <row r="18" spans="1:54" ht="16.5" thickTop="1">
      <c r="A18" s="124" t="s">
        <v>16</v>
      </c>
      <c r="B18" s="125"/>
      <c r="C18" s="125"/>
      <c r="D18" s="125"/>
      <c r="E18" s="126" t="s">
        <v>17</v>
      </c>
      <c r="AU18" s="265"/>
      <c r="AV18" s="382" t="s">
        <v>412</v>
      </c>
      <c r="AW18" s="278"/>
      <c r="AX18" s="381"/>
      <c r="AY18" s="380"/>
      <c r="AZ18" s="536" t="s">
        <v>411</v>
      </c>
      <c r="BA18" s="538">
        <f>+(AZ32+AZ41+AZ46)/(1-AW48-AW50-AW52-AW54-AW64-AW65-BA16)</f>
        <v>11062.79069767442</v>
      </c>
      <c r="BB18" s="265"/>
    </row>
    <row r="19" spans="1:54" ht="16.5" thickBot="1">
      <c r="A19" s="127"/>
      <c r="B19" s="128"/>
      <c r="C19" s="128"/>
      <c r="D19" s="129"/>
      <c r="E19" s="130"/>
      <c r="AU19" s="265"/>
      <c r="AV19" s="382"/>
      <c r="AW19" s="278"/>
      <c r="AX19" s="381"/>
      <c r="AY19" s="380"/>
      <c r="AZ19" s="536"/>
      <c r="BA19" s="538"/>
      <c r="BB19" s="265"/>
    </row>
    <row r="20" spans="1:54" ht="20.25" thickTop="1" thickBot="1">
      <c r="A20" s="499" t="s">
        <v>112</v>
      </c>
      <c r="B20" s="500"/>
      <c r="C20" s="500"/>
      <c r="D20" s="501"/>
      <c r="E20" s="131"/>
      <c r="AU20" s="265"/>
      <c r="AV20" s="379" t="s">
        <v>410</v>
      </c>
      <c r="AW20" s="378"/>
      <c r="AX20" s="377">
        <f>SUM(AX13:AX18)</f>
        <v>14882</v>
      </c>
      <c r="AY20" s="376"/>
      <c r="AZ20" s="375" t="s">
        <v>409</v>
      </c>
      <c r="BA20" s="374">
        <f>+AX20-BA18</f>
        <v>3819.2093023255802</v>
      </c>
      <c r="BB20" s="265"/>
    </row>
    <row r="21" spans="1:54" ht="27.75" thickTop="1" thickBot="1">
      <c r="A21" s="132"/>
      <c r="B21" s="133"/>
      <c r="C21" s="134"/>
      <c r="D21" s="135"/>
      <c r="E21" s="136"/>
      <c r="AU21" s="265"/>
      <c r="AV21" s="373"/>
      <c r="AW21" s="372"/>
      <c r="AX21" s="268"/>
      <c r="AY21" s="267"/>
      <c r="AZ21" s="265"/>
      <c r="BA21" s="266"/>
      <c r="BB21" s="265"/>
    </row>
    <row r="22" spans="1:54" ht="15.75" thickTop="1">
      <c r="A22" s="137" t="s">
        <v>113</v>
      </c>
      <c r="B22" s="133"/>
      <c r="C22" s="134"/>
      <c r="D22" s="135"/>
      <c r="E22" s="138">
        <v>8750</v>
      </c>
      <c r="AU22" s="265"/>
      <c r="AV22" s="285" t="s">
        <v>16</v>
      </c>
      <c r="AW22" s="371"/>
      <c r="AX22" s="539"/>
      <c r="AY22" s="540"/>
      <c r="AZ22" s="370" t="s">
        <v>408</v>
      </c>
      <c r="BA22" s="366"/>
      <c r="BB22" s="265"/>
    </row>
    <row r="23" spans="1:54" ht="15.75" thickBot="1">
      <c r="A23" s="137" t="s">
        <v>433</v>
      </c>
      <c r="B23" s="502" t="s">
        <v>85</v>
      </c>
      <c r="C23" s="502"/>
      <c r="D23" s="503"/>
      <c r="E23" s="136">
        <f>E22-400</f>
        <v>8350</v>
      </c>
      <c r="AU23" s="265"/>
      <c r="AV23" s="369"/>
      <c r="AW23" s="368"/>
      <c r="AX23" s="531"/>
      <c r="AY23" s="532"/>
      <c r="AZ23" s="367"/>
      <c r="BA23" s="366"/>
      <c r="BB23" s="265"/>
    </row>
    <row r="24" spans="1:54" ht="19.5" thickTop="1" thickBot="1">
      <c r="A24" s="132"/>
      <c r="B24" s="134"/>
      <c r="C24" s="134"/>
      <c r="D24" s="135"/>
      <c r="E24" s="139"/>
      <c r="AU24" s="265"/>
      <c r="AV24" s="529" t="s">
        <v>382</v>
      </c>
      <c r="AW24" s="533"/>
      <c r="AX24" s="365" t="s">
        <v>406</v>
      </c>
      <c r="AY24" s="365" t="s">
        <v>407</v>
      </c>
      <c r="AZ24" s="364" t="s">
        <v>406</v>
      </c>
      <c r="BA24" s="363" t="s">
        <v>405</v>
      </c>
      <c r="BB24" s="265"/>
    </row>
    <row r="25" spans="1:54" ht="15.75" thickBot="1">
      <c r="A25" s="137" t="s">
        <v>86</v>
      </c>
      <c r="B25" s="134"/>
      <c r="C25" s="134"/>
      <c r="D25" s="135"/>
      <c r="E25" s="136">
        <v>1700</v>
      </c>
      <c r="AU25" s="265"/>
      <c r="AV25" s="362"/>
      <c r="AW25" s="361"/>
      <c r="AX25" s="360" t="s">
        <v>404</v>
      </c>
      <c r="AY25" s="359"/>
      <c r="AZ25" s="358" t="s">
        <v>404</v>
      </c>
      <c r="BA25" s="357"/>
      <c r="BB25" s="265"/>
    </row>
    <row r="26" spans="1:54" ht="15">
      <c r="A26" s="140" t="s">
        <v>107</v>
      </c>
      <c r="B26" s="134"/>
      <c r="C26" s="134"/>
      <c r="D26" s="135"/>
      <c r="E26" s="136"/>
      <c r="AU26" s="265"/>
      <c r="AV26" s="355" t="s">
        <v>425</v>
      </c>
      <c r="AW26" s="265"/>
      <c r="AX26" s="354">
        <v>500</v>
      </c>
      <c r="AY26" s="267"/>
      <c r="AZ26" s="353"/>
      <c r="BA26" s="356"/>
      <c r="BB26" s="265"/>
    </row>
    <row r="27" spans="1:54" ht="15">
      <c r="A27" s="140" t="s">
        <v>103</v>
      </c>
      <c r="B27" s="141"/>
      <c r="C27" s="141"/>
      <c r="D27" s="142"/>
      <c r="E27" s="143"/>
      <c r="AU27" s="265"/>
      <c r="AV27" s="355" t="s">
        <v>403</v>
      </c>
      <c r="AW27" s="265"/>
      <c r="AX27" s="354">
        <v>600</v>
      </c>
      <c r="AY27" s="267"/>
      <c r="AZ27" s="353"/>
      <c r="BA27" s="352"/>
      <c r="BB27" s="265"/>
    </row>
    <row r="28" spans="1:54" ht="15">
      <c r="A28" s="144"/>
      <c r="B28" s="134"/>
      <c r="C28" s="134"/>
      <c r="D28" s="135"/>
      <c r="E28" s="136"/>
      <c r="AU28" s="265"/>
      <c r="AV28" s="355" t="s">
        <v>402</v>
      </c>
      <c r="AW28" s="265"/>
      <c r="AX28" s="354">
        <f>[2]Feuil7!BE277</f>
        <v>0</v>
      </c>
      <c r="AY28" s="267"/>
      <c r="AZ28" s="353"/>
      <c r="BA28" s="352"/>
      <c r="BB28" s="265"/>
    </row>
    <row r="29" spans="1:54" ht="15">
      <c r="A29" s="137" t="s">
        <v>87</v>
      </c>
      <c r="B29" s="134" t="s">
        <v>27</v>
      </c>
      <c r="C29" s="134"/>
      <c r="D29" s="135"/>
      <c r="E29" s="136">
        <v>750</v>
      </c>
      <c r="AU29" s="265"/>
      <c r="AV29" s="355" t="s">
        <v>429</v>
      </c>
      <c r="AW29" s="265"/>
      <c r="AX29" s="354">
        <v>200</v>
      </c>
      <c r="AY29" s="267"/>
      <c r="AZ29" s="353"/>
      <c r="BA29" s="352"/>
      <c r="BB29" s="265"/>
    </row>
    <row r="30" spans="1:54" ht="15">
      <c r="A30" s="137"/>
      <c r="B30" s="134"/>
      <c r="C30" s="134"/>
      <c r="D30" s="135"/>
      <c r="E30" s="136"/>
      <c r="AU30" s="265"/>
      <c r="AV30" s="355" t="s">
        <v>427</v>
      </c>
      <c r="AW30" s="265"/>
      <c r="AX30" s="354">
        <v>400</v>
      </c>
      <c r="AY30" s="267"/>
      <c r="AZ30" s="353"/>
      <c r="BA30" s="352"/>
      <c r="BB30" s="265"/>
    </row>
    <row r="31" spans="1:54" ht="15">
      <c r="A31" s="137" t="s">
        <v>106</v>
      </c>
      <c r="B31" s="133"/>
      <c r="C31" s="134"/>
      <c r="D31" s="135"/>
      <c r="E31" s="136">
        <v>150</v>
      </c>
      <c r="AU31" s="265"/>
      <c r="AV31" s="534" t="s">
        <v>401</v>
      </c>
      <c r="AW31" s="535"/>
      <c r="AX31" s="351">
        <f>SUM(AX26:AX30)</f>
        <v>1700</v>
      </c>
      <c r="AY31" s="330">
        <f>AX31/$AZ$56</f>
        <v>0.17352773026090948</v>
      </c>
      <c r="AZ31" s="350"/>
      <c r="BA31" s="329"/>
      <c r="BB31" s="265"/>
    </row>
    <row r="32" spans="1:54" ht="15.75" thickBot="1">
      <c r="A32" s="140" t="s">
        <v>105</v>
      </c>
      <c r="B32" s="133"/>
      <c r="C32" s="134"/>
      <c r="D32" s="135"/>
      <c r="E32" s="136"/>
      <c r="AU32" s="265"/>
      <c r="AV32" s="339" t="s">
        <v>400</v>
      </c>
      <c r="AW32" s="349"/>
      <c r="AX32" s="348"/>
      <c r="AY32" s="347">
        <f>SUM(AY31:AY31)</f>
        <v>0.17352773026090948</v>
      </c>
      <c r="AZ32" s="346">
        <f>AX31</f>
        <v>1700</v>
      </c>
      <c r="BA32" s="345">
        <f>AZ32/$AX$20</f>
        <v>0.11423195807015186</v>
      </c>
      <c r="BB32" s="265"/>
    </row>
    <row r="33" spans="1:54" ht="39.75" customHeight="1">
      <c r="A33" s="484" t="s">
        <v>88</v>
      </c>
      <c r="B33" s="485"/>
      <c r="C33" s="485"/>
      <c r="D33" s="486"/>
      <c r="E33" s="145" t="s">
        <v>104</v>
      </c>
      <c r="AU33" s="265"/>
      <c r="AV33" s="328"/>
      <c r="AW33" s="327"/>
      <c r="AX33" s="342"/>
      <c r="AY33" s="341"/>
      <c r="AZ33" s="340"/>
      <c r="BA33" s="329"/>
      <c r="BB33" s="265"/>
    </row>
    <row r="34" spans="1:54" ht="15">
      <c r="A34" s="132"/>
      <c r="B34" s="133"/>
      <c r="C34" s="134"/>
      <c r="D34" s="135"/>
      <c r="E34" s="136"/>
      <c r="AU34" s="265"/>
      <c r="AV34" s="331" t="s">
        <v>399</v>
      </c>
      <c r="AW34" s="327"/>
      <c r="AX34" s="342"/>
      <c r="AY34" s="341"/>
      <c r="AZ34" s="340"/>
      <c r="BA34" s="329"/>
      <c r="BB34" s="265"/>
    </row>
    <row r="35" spans="1:54" ht="15">
      <c r="A35" s="487" t="s">
        <v>89</v>
      </c>
      <c r="B35" s="488"/>
      <c r="C35" s="488"/>
      <c r="D35" s="489"/>
      <c r="E35" s="136"/>
      <c r="AU35" s="265"/>
      <c r="AV35" s="344" t="s">
        <v>398</v>
      </c>
      <c r="AW35" s="343"/>
      <c r="AX35" s="342">
        <v>600</v>
      </c>
      <c r="AY35" s="341">
        <f>AX35/$AZ$56</f>
        <v>6.1245081268556288E-2</v>
      </c>
      <c r="AZ35" s="340"/>
      <c r="BA35" s="329"/>
      <c r="BB35" s="265"/>
    </row>
    <row r="36" spans="1:54" ht="15">
      <c r="A36" s="146" t="s">
        <v>149</v>
      </c>
      <c r="B36" s="133"/>
      <c r="C36" s="134"/>
      <c r="D36" s="135"/>
      <c r="E36" s="136">
        <v>867</v>
      </c>
      <c r="AU36" s="265"/>
      <c r="AV36" s="344" t="s">
        <v>430</v>
      </c>
      <c r="AW36" s="343"/>
      <c r="AX36" s="342">
        <f>920+190</f>
        <v>1110</v>
      </c>
      <c r="AY36" s="341">
        <f>AX36/$AZ$56</f>
        <v>0.11330340034682913</v>
      </c>
      <c r="AZ36" s="340"/>
      <c r="BA36" s="329"/>
      <c r="BB36" s="265"/>
    </row>
    <row r="37" spans="1:54" ht="15">
      <c r="A37" s="137" t="s">
        <v>90</v>
      </c>
      <c r="B37" s="133"/>
      <c r="C37" s="134"/>
      <c r="D37" s="135"/>
      <c r="E37" s="136">
        <v>65</v>
      </c>
      <c r="AU37" s="265"/>
      <c r="AV37" s="344" t="s">
        <v>253</v>
      </c>
      <c r="AW37" s="343"/>
      <c r="AX37" s="342">
        <f>[2]Feuil7!BI277</f>
        <v>0</v>
      </c>
      <c r="AY37" s="341">
        <f>AX37/$AZ$56</f>
        <v>0</v>
      </c>
      <c r="AZ37" s="340"/>
      <c r="BA37" s="329"/>
      <c r="BB37" s="265"/>
    </row>
    <row r="38" spans="1:54" ht="15">
      <c r="A38" s="137"/>
      <c r="B38" s="133"/>
      <c r="C38" s="134"/>
      <c r="D38" s="135"/>
      <c r="E38" s="136"/>
      <c r="AU38" s="265"/>
      <c r="AV38" s="404" t="s">
        <v>428</v>
      </c>
      <c r="AW38" s="343"/>
      <c r="AX38" s="342">
        <v>592.09</v>
      </c>
      <c r="AY38" s="341">
        <f>AX38/$AZ$56</f>
        <v>6.0437666947165826E-2</v>
      </c>
      <c r="AZ38" s="340"/>
      <c r="BA38" s="329"/>
      <c r="BB38" s="265"/>
    </row>
    <row r="39" spans="1:54" ht="15">
      <c r="A39" s="487" t="s">
        <v>91</v>
      </c>
      <c r="B39" s="488"/>
      <c r="C39" s="488"/>
      <c r="D39" s="489"/>
      <c r="E39" s="136"/>
      <c r="AU39" s="265"/>
      <c r="AV39" s="344" t="s">
        <v>426</v>
      </c>
      <c r="AW39" s="343"/>
      <c r="AX39" s="342">
        <v>4661.91</v>
      </c>
      <c r="AY39" s="341">
        <f>AX39/$AZ$56</f>
        <v>0.47586509469449206</v>
      </c>
      <c r="AZ39" s="340"/>
      <c r="BA39" s="329"/>
      <c r="BB39" s="265"/>
    </row>
    <row r="40" spans="1:54" ht="15">
      <c r="A40" s="137" t="s">
        <v>92</v>
      </c>
      <c r="B40" s="134"/>
      <c r="C40" s="134"/>
      <c r="D40" s="135"/>
      <c r="E40" s="147"/>
      <c r="AU40" s="265"/>
      <c r="AV40" s="344"/>
      <c r="AW40" s="343"/>
      <c r="AX40" s="342"/>
      <c r="AY40" s="341"/>
      <c r="AZ40" s="340"/>
      <c r="BA40" s="329"/>
      <c r="BB40" s="265"/>
    </row>
    <row r="41" spans="1:54" ht="15.75" thickBot="1">
      <c r="A41" s="137" t="s">
        <v>93</v>
      </c>
      <c r="B41" s="134"/>
      <c r="C41" s="134"/>
      <c r="D41" s="135"/>
      <c r="E41" s="139"/>
      <c r="AU41" s="265"/>
      <c r="AV41" s="339" t="s">
        <v>397</v>
      </c>
      <c r="AW41" s="338"/>
      <c r="AX41" s="337"/>
      <c r="AY41" s="336">
        <f>SUM(AY35:AY40)</f>
        <v>0.7108512432570433</v>
      </c>
      <c r="AZ41" s="335">
        <f>SUM(AX33:AX40)</f>
        <v>6964</v>
      </c>
      <c r="BA41" s="334">
        <f>AZ41/$AX$20</f>
        <v>0.46794785647090442</v>
      </c>
      <c r="BB41" s="265"/>
    </row>
    <row r="42" spans="1:54" ht="15">
      <c r="A42" s="137" t="s">
        <v>94</v>
      </c>
      <c r="B42" s="134"/>
      <c r="C42" s="134"/>
      <c r="D42" s="135"/>
      <c r="E42" s="136"/>
      <c r="AU42" s="265"/>
      <c r="AV42" s="328"/>
      <c r="AW42" s="327"/>
      <c r="AX42" s="342"/>
      <c r="AY42" s="341"/>
      <c r="AZ42" s="340"/>
      <c r="BA42" s="329"/>
      <c r="BB42" s="265"/>
    </row>
    <row r="43" spans="1:54" ht="15">
      <c r="A43" s="137" t="s">
        <v>95</v>
      </c>
      <c r="B43" s="490" t="s">
        <v>96</v>
      </c>
      <c r="C43" s="491"/>
      <c r="D43" s="492"/>
      <c r="E43" s="147">
        <v>3000</v>
      </c>
      <c r="AU43" s="265"/>
      <c r="AV43" s="331" t="s">
        <v>431</v>
      </c>
      <c r="AW43" s="327"/>
      <c r="AX43" s="342">
        <v>0</v>
      </c>
      <c r="AY43" s="341">
        <f>AX43/$AZ$56</f>
        <v>0</v>
      </c>
      <c r="AZ43" s="340"/>
      <c r="BA43" s="329"/>
      <c r="BB43" s="265"/>
    </row>
    <row r="44" spans="1:54">
      <c r="A44" s="132"/>
      <c r="B44" s="133"/>
      <c r="C44" s="133"/>
      <c r="D44" s="148"/>
      <c r="E44" s="139"/>
      <c r="AU44" s="265"/>
      <c r="AV44" s="331" t="s">
        <v>396</v>
      </c>
      <c r="AW44" s="327"/>
      <c r="AX44" s="342">
        <f>SUM(600/22)*AZ8</f>
        <v>282.70509977827049</v>
      </c>
      <c r="AY44" s="341">
        <f>AX44/$AZ$56</f>
        <v>2.8857161351592487E-2</v>
      </c>
      <c r="AZ44" s="340"/>
      <c r="BA44" s="329"/>
      <c r="BB44" s="265"/>
    </row>
    <row r="45" spans="1:54" ht="18.75">
      <c r="A45" s="493"/>
      <c r="B45" s="494"/>
      <c r="C45" s="494"/>
      <c r="D45" s="495"/>
      <c r="E45" s="136"/>
      <c r="AU45" s="265"/>
      <c r="AV45" s="331" t="s">
        <v>395</v>
      </c>
      <c r="AW45" s="327"/>
      <c r="AX45" s="342">
        <v>850</v>
      </c>
      <c r="AY45" s="341">
        <f>AX45/$AZ$56</f>
        <v>8.676386513045474E-2</v>
      </c>
      <c r="AZ45" s="340"/>
      <c r="BA45" s="329"/>
      <c r="BB45" s="265"/>
    </row>
    <row r="46" spans="1:54" ht="15.75" thickBot="1">
      <c r="A46" s="132"/>
      <c r="B46" s="133"/>
      <c r="C46" s="133"/>
      <c r="D46" s="148"/>
      <c r="E46" s="139"/>
      <c r="AU46" s="265"/>
      <c r="AV46" s="339" t="s">
        <v>394</v>
      </c>
      <c r="AW46" s="338"/>
      <c r="AX46" s="337"/>
      <c r="AY46" s="336">
        <f>SUM(AY43:AY45)</f>
        <v>0.11562102648204722</v>
      </c>
      <c r="AZ46" s="335">
        <f>SUM(AX45:AX45)</f>
        <v>850</v>
      </c>
      <c r="BA46" s="334">
        <f>AZ46/$AX$20</f>
        <v>5.7115979035075932E-2</v>
      </c>
      <c r="BB46" s="265"/>
    </row>
    <row r="47" spans="1:54" ht="15">
      <c r="A47" s="149" t="s">
        <v>97</v>
      </c>
      <c r="B47" s="133"/>
      <c r="C47" s="134"/>
      <c r="D47" s="135"/>
      <c r="E47" s="136"/>
      <c r="AU47" s="265"/>
      <c r="AV47" s="333"/>
      <c r="AW47" s="327"/>
      <c r="AX47" s="326"/>
      <c r="AY47" s="330"/>
      <c r="AZ47" s="324"/>
      <c r="BA47" s="329"/>
      <c r="BB47" s="265"/>
    </row>
    <row r="48" spans="1:54" ht="15">
      <c r="A48" s="149" t="s">
        <v>98</v>
      </c>
      <c r="B48" s="133"/>
      <c r="C48" s="134"/>
      <c r="D48" s="135"/>
      <c r="E48" s="147"/>
      <c r="AU48" s="265"/>
      <c r="AV48" s="331" t="s">
        <v>393</v>
      </c>
      <c r="AW48" s="295">
        <v>0</v>
      </c>
      <c r="AX48" s="326">
        <f>AX$20*AW48</f>
        <v>0</v>
      </c>
      <c r="AY48" s="330">
        <f>AX48/$AZ$56</f>
        <v>0</v>
      </c>
      <c r="AZ48" s="324"/>
      <c r="BA48" s="329">
        <f>AX48/$AX$20</f>
        <v>0</v>
      </c>
      <c r="BB48" s="265"/>
    </row>
    <row r="49" spans="1:54" ht="15">
      <c r="A49" s="150" t="s">
        <v>99</v>
      </c>
      <c r="B49" s="151"/>
      <c r="C49" s="151"/>
      <c r="D49" s="152"/>
      <c r="E49" s="153"/>
      <c r="AU49" s="265"/>
      <c r="AV49" s="333"/>
      <c r="AW49" s="332"/>
      <c r="AX49" s="326"/>
      <c r="AY49" s="330"/>
      <c r="AZ49" s="324"/>
      <c r="BA49" s="329"/>
      <c r="BB49" s="265"/>
    </row>
    <row r="50" spans="1:54" s="114" customFormat="1" ht="20.100000000000001" customHeight="1">
      <c r="A50" s="154" t="s">
        <v>100</v>
      </c>
      <c r="B50" s="155" t="s">
        <v>37</v>
      </c>
      <c r="C50" s="156"/>
      <c r="D50" s="157"/>
      <c r="E50" s="158">
        <f>SUM(E23:E49)</f>
        <v>14882</v>
      </c>
      <c r="AU50" s="265"/>
      <c r="AV50" s="331" t="s">
        <v>392</v>
      </c>
      <c r="AW50" s="295">
        <v>0</v>
      </c>
      <c r="AX50" s="326">
        <f>AX$20*AW50</f>
        <v>0</v>
      </c>
      <c r="AY50" s="330">
        <f>AX50/$AZ$56</f>
        <v>0</v>
      </c>
      <c r="AZ50" s="324"/>
      <c r="BA50" s="329">
        <f>AX50/$AX$20</f>
        <v>0</v>
      </c>
      <c r="BB50" s="265"/>
    </row>
    <row r="51" spans="1:54" ht="20.100000000000001" customHeight="1">
      <c r="A51" s="159" t="s">
        <v>101</v>
      </c>
      <c r="B51" s="160" t="s">
        <v>38</v>
      </c>
      <c r="C51" s="161"/>
      <c r="D51" s="162"/>
      <c r="E51" s="163">
        <f>E50*0.2</f>
        <v>2976.4</v>
      </c>
      <c r="AU51" s="265"/>
      <c r="AV51" s="328"/>
      <c r="AW51" s="332"/>
      <c r="AX51" s="326"/>
      <c r="AY51" s="330"/>
      <c r="AZ51" s="324"/>
      <c r="BA51" s="329"/>
      <c r="BB51" s="265"/>
    </row>
    <row r="52" spans="1:54" ht="20.100000000000001" customHeight="1">
      <c r="A52" s="164" t="s">
        <v>102</v>
      </c>
      <c r="B52" s="165" t="s">
        <v>39</v>
      </c>
      <c r="C52" s="166"/>
      <c r="D52" s="167"/>
      <c r="E52" s="163">
        <f>E50+E51</f>
        <v>17858.400000000001</v>
      </c>
      <c r="AU52" s="265"/>
      <c r="AV52" s="331" t="s">
        <v>391</v>
      </c>
      <c r="AW52" s="295">
        <v>0</v>
      </c>
      <c r="AX52" s="326">
        <f>AX$20*AW52</f>
        <v>0</v>
      </c>
      <c r="AY52" s="330">
        <f>AX52/$AZ$56</f>
        <v>0</v>
      </c>
      <c r="AZ52" s="324"/>
      <c r="BA52" s="329">
        <f>AX52/$AX$20</f>
        <v>0</v>
      </c>
      <c r="BB52" s="265"/>
    </row>
    <row r="53" spans="1:54">
      <c r="AU53" s="265"/>
      <c r="AV53" s="328"/>
      <c r="AW53" s="332"/>
      <c r="AX53" s="326"/>
      <c r="AY53" s="330"/>
      <c r="AZ53" s="324"/>
      <c r="BA53" s="329"/>
      <c r="BB53" s="265"/>
    </row>
    <row r="54" spans="1:54">
      <c r="AU54" s="265"/>
      <c r="AV54" s="331" t="s">
        <v>390</v>
      </c>
      <c r="AW54" s="295">
        <v>0</v>
      </c>
      <c r="AX54" s="326">
        <f>AX$20*AW54</f>
        <v>0</v>
      </c>
      <c r="AY54" s="330">
        <f>AX54/$AZ$56</f>
        <v>0</v>
      </c>
      <c r="AZ54" s="324"/>
      <c r="BA54" s="329">
        <f>AX54/$AX$20</f>
        <v>0</v>
      </c>
      <c r="BB54" s="265"/>
    </row>
    <row r="55" spans="1:54" ht="45.75" thickBot="1">
      <c r="A55" s="107" t="s">
        <v>10</v>
      </c>
      <c r="B55" s="108"/>
      <c r="C55" s="108"/>
      <c r="D55" s="108"/>
      <c r="E55" s="109"/>
      <c r="I55" s="169"/>
      <c r="AU55" s="265"/>
      <c r="AV55" s="328"/>
      <c r="AW55" s="327"/>
      <c r="AX55" s="326"/>
      <c r="AY55" s="325"/>
      <c r="AZ55" s="324"/>
      <c r="BA55" s="323"/>
      <c r="BB55" s="265"/>
    </row>
    <row r="56" spans="1:54" ht="17.25" thickTop="1" thickBot="1">
      <c r="A56" s="111" t="s">
        <v>11</v>
      </c>
      <c r="B56" s="112"/>
      <c r="C56" s="112"/>
      <c r="D56" s="112"/>
      <c r="E56" s="113"/>
      <c r="AU56" s="265"/>
      <c r="AV56" s="290" t="s">
        <v>389</v>
      </c>
      <c r="AW56" s="288"/>
      <c r="AX56" s="288"/>
      <c r="AY56" s="287"/>
      <c r="AZ56" s="286">
        <f>SUM(AX31:AX55)</f>
        <v>9796.7050997782699</v>
      </c>
      <c r="BA56" s="322">
        <f>SUM(BA24:BA55)</f>
        <v>0.6392957935761322</v>
      </c>
      <c r="BB56" s="265"/>
    </row>
    <row r="57" spans="1:54" ht="16.5" thickTop="1">
      <c r="A57" s="115" t="s">
        <v>12</v>
      </c>
      <c r="B57" s="112"/>
      <c r="C57" s="112"/>
      <c r="D57" s="112"/>
      <c r="E57" s="113"/>
      <c r="AU57" s="265"/>
      <c r="AV57" s="321"/>
      <c r="AW57" s="320"/>
      <c r="AX57" s="319"/>
      <c r="AY57" s="318"/>
      <c r="AZ57" s="317"/>
      <c r="BA57" s="266"/>
      <c r="BB57" s="265"/>
    </row>
    <row r="58" spans="1:54" ht="15.75">
      <c r="A58" s="116"/>
      <c r="B58" s="116"/>
      <c r="C58" s="116"/>
      <c r="D58" s="116"/>
      <c r="E58" s="117"/>
      <c r="AU58" s="265"/>
      <c r="AV58" s="316" t="s">
        <v>383</v>
      </c>
      <c r="AW58" s="315"/>
      <c r="AX58" s="314"/>
      <c r="AY58" s="313"/>
      <c r="AZ58" s="312">
        <f>AX20</f>
        <v>14882</v>
      </c>
      <c r="BA58" s="266"/>
      <c r="BB58" s="265"/>
    </row>
    <row r="59" spans="1:54" ht="16.5" thickBot="1">
      <c r="A59" s="118" t="s">
        <v>13</v>
      </c>
      <c r="B59" s="116"/>
      <c r="C59" s="116"/>
      <c r="D59" s="116"/>
      <c r="E59" s="117"/>
      <c r="AU59" s="265"/>
      <c r="AV59" s="311"/>
      <c r="AW59" s="278"/>
      <c r="AX59" s="268"/>
      <c r="AY59" s="267"/>
      <c r="AZ59" s="277"/>
      <c r="BA59" s="266"/>
      <c r="BB59" s="265"/>
    </row>
    <row r="60" spans="1:54" ht="17.25" thickTop="1" thickBot="1">
      <c r="A60" s="118" t="s">
        <v>14</v>
      </c>
      <c r="B60" s="118"/>
      <c r="C60" s="118"/>
      <c r="D60" s="118"/>
      <c r="E60" s="119"/>
      <c r="AU60" s="265"/>
      <c r="AV60" s="310" t="s">
        <v>388</v>
      </c>
      <c r="AW60" s="309">
        <f>AZ60/AX20</f>
        <v>0.34170776106852102</v>
      </c>
      <c r="AX60" s="308"/>
      <c r="AY60" s="307"/>
      <c r="AZ60" s="306">
        <f>AZ58-AZ56</f>
        <v>5085.2949002217301</v>
      </c>
      <c r="BA60" s="266"/>
      <c r="BB60" s="265"/>
    </row>
    <row r="61" spans="1:54" ht="17.25" thickTop="1" thickBot="1">
      <c r="A61" s="120"/>
      <c r="B61" s="120"/>
      <c r="C61" s="120"/>
      <c r="D61" s="120"/>
      <c r="E61" s="121"/>
      <c r="AU61" s="265"/>
      <c r="AV61" s="305"/>
      <c r="AW61" s="278"/>
      <c r="AX61" s="268"/>
      <c r="AY61" s="267"/>
      <c r="AZ61" s="265"/>
      <c r="BA61" s="266"/>
      <c r="BB61" s="265"/>
    </row>
    <row r="62" spans="1:54" ht="16.5" thickTop="1">
      <c r="A62" s="120"/>
      <c r="B62" s="120"/>
      <c r="C62" s="120"/>
      <c r="D62" s="120"/>
      <c r="E62" s="121"/>
      <c r="AU62" s="265"/>
      <c r="AV62" s="304"/>
      <c r="AW62" s="303"/>
      <c r="AX62" s="302"/>
      <c r="AY62" s="301"/>
      <c r="AZ62" s="300"/>
      <c r="BA62" s="266"/>
      <c r="BB62" s="265"/>
    </row>
    <row r="63" spans="1:54" ht="15.75" thickBot="1">
      <c r="A63" s="114"/>
      <c r="B63" s="114"/>
      <c r="C63" s="114"/>
      <c r="D63" s="114"/>
      <c r="E63" s="122"/>
      <c r="AU63" s="265"/>
      <c r="AV63" s="299" t="s">
        <v>387</v>
      </c>
      <c r="AW63" s="298"/>
      <c r="AX63" s="268"/>
      <c r="AY63" s="267"/>
      <c r="AZ63" s="291"/>
      <c r="BA63" s="266"/>
      <c r="BB63" s="265"/>
    </row>
    <row r="64" spans="1:54" ht="16.5" thickBot="1">
      <c r="A64" s="114"/>
      <c r="B64" s="504" t="str">
        <f>Accueil!$E$12</f>
        <v>ABDALLAH</v>
      </c>
      <c r="C64" s="505"/>
      <c r="D64" s="505"/>
      <c r="E64" s="506"/>
      <c r="AU64" s="265"/>
      <c r="AV64" s="296" t="s">
        <v>386</v>
      </c>
      <c r="AW64" s="295">
        <v>7.0000000000000007E-2</v>
      </c>
      <c r="AX64" s="297"/>
      <c r="AY64" s="267"/>
      <c r="AZ64" s="294">
        <f>AX20*AW64</f>
        <v>1041.74</v>
      </c>
      <c r="BA64" s="266"/>
      <c r="BB64" s="265"/>
    </row>
    <row r="65" spans="1:54" ht="16.5" thickBot="1">
      <c r="A65" s="114"/>
      <c r="B65" s="504" t="str">
        <f>Accueil!$E$13</f>
        <v>9 RUE BRUYERES</v>
      </c>
      <c r="C65" s="505"/>
      <c r="D65" s="505"/>
      <c r="E65" s="506"/>
      <c r="AU65" s="265"/>
      <c r="AV65" s="296" t="s">
        <v>385</v>
      </c>
      <c r="AW65" s="295">
        <v>0.02</v>
      </c>
      <c r="AX65" s="268"/>
      <c r="AY65" s="267"/>
      <c r="AZ65" s="294">
        <f>AX20*AW65</f>
        <v>297.64</v>
      </c>
      <c r="BA65" s="266"/>
      <c r="BB65" s="265"/>
    </row>
    <row r="66" spans="1:54" ht="16.5" thickBot="1">
      <c r="A66" s="114" t="s">
        <v>15</v>
      </c>
      <c r="B66" s="415" t="str">
        <f>Accueil!$E$14</f>
        <v>34000</v>
      </c>
      <c r="C66" s="504" t="str">
        <f>Accueil!$G$14</f>
        <v>MONTPELLIER</v>
      </c>
      <c r="D66" s="505"/>
      <c r="E66" s="506"/>
      <c r="AU66" s="265"/>
      <c r="AV66" s="293"/>
      <c r="AW66" s="292"/>
      <c r="AX66" s="268"/>
      <c r="AY66" s="267"/>
      <c r="AZ66" s="291"/>
      <c r="BA66" s="266"/>
      <c r="BB66" s="265"/>
    </row>
    <row r="67" spans="1:54" ht="17.25" thickTop="1" thickBot="1">
      <c r="A67" s="123">
        <f ca="1">TODAY()</f>
        <v>43337</v>
      </c>
      <c r="B67" s="414">
        <f>Accueil!$E$15</f>
        <v>678828187</v>
      </c>
      <c r="C67" s="507" t="str">
        <f>Accueil!$E$17</f>
        <v/>
      </c>
      <c r="D67" s="508"/>
      <c r="E67" s="509"/>
      <c r="AU67" s="265"/>
      <c r="AV67" s="290" t="s">
        <v>384</v>
      </c>
      <c r="AW67" s="289">
        <f>AZ67/AX20</f>
        <v>0.74829223893147889</v>
      </c>
      <c r="AX67" s="288"/>
      <c r="AY67" s="287"/>
      <c r="AZ67" s="286">
        <f>AZ65+AZ56+AZ64</f>
        <v>11136.085099778269</v>
      </c>
      <c r="BA67" s="266"/>
      <c r="BB67" s="269"/>
    </row>
    <row r="68" spans="1:54" ht="15.75" thickBot="1">
      <c r="A68" s="114"/>
      <c r="B68" s="496" t="str">
        <f>Accueil!$E$16</f>
        <v>amel.gherroumi@gmail.com</v>
      </c>
      <c r="C68" s="497"/>
      <c r="D68" s="498"/>
      <c r="E68" s="122"/>
      <c r="AU68" s="265"/>
      <c r="AV68" s="271"/>
      <c r="AW68" s="270"/>
      <c r="AX68" s="268"/>
      <c r="AY68" s="267"/>
      <c r="AZ68" s="265"/>
      <c r="BA68" s="266"/>
      <c r="BB68" s="269"/>
    </row>
    <row r="69" spans="1:54" ht="19.5" thickTop="1">
      <c r="A69" s="176" t="s">
        <v>223</v>
      </c>
      <c r="B69" s="114"/>
      <c r="C69" s="114"/>
      <c r="D69" s="114"/>
      <c r="E69" s="122"/>
      <c r="AU69" s="265"/>
      <c r="AV69" s="285" t="s">
        <v>383</v>
      </c>
      <c r="AW69" s="284"/>
      <c r="AX69" s="283"/>
      <c r="AY69" s="282"/>
      <c r="AZ69" s="281">
        <f>AZ58</f>
        <v>14882</v>
      </c>
      <c r="BA69" s="266"/>
      <c r="BB69" s="269"/>
    </row>
    <row r="70" spans="1:54" ht="18.75">
      <c r="A70" s="175" t="str">
        <f ca="1">CONCATENATE("N°- ",YEAR(NOW()),DAY(NOW()),MONTH(NOW()),MINUTE(NOW()),SECOND(NOW()))</f>
        <v>N°- 201825815</v>
      </c>
      <c r="B70" s="114"/>
      <c r="C70" s="114"/>
      <c r="D70" s="114"/>
      <c r="E70" s="122"/>
      <c r="AU70" s="265"/>
      <c r="AV70" s="279"/>
      <c r="AW70" s="278"/>
      <c r="AX70" s="268"/>
      <c r="AY70" s="267"/>
      <c r="AZ70" s="277"/>
      <c r="BA70" s="266"/>
      <c r="BB70" s="269"/>
    </row>
    <row r="71" spans="1:54" ht="15.75">
      <c r="A71" s="124" t="s">
        <v>16</v>
      </c>
      <c r="B71" s="125"/>
      <c r="C71" s="125"/>
      <c r="D71" s="125"/>
      <c r="E71" s="126" t="s">
        <v>17</v>
      </c>
      <c r="AU71" s="265"/>
      <c r="AV71" s="279" t="s">
        <v>382</v>
      </c>
      <c r="AW71" s="278"/>
      <c r="AX71" s="268"/>
      <c r="AY71" s="267"/>
      <c r="AZ71" s="280">
        <f>AZ67</f>
        <v>11136.085099778269</v>
      </c>
      <c r="BA71" s="266"/>
      <c r="BB71" s="269"/>
    </row>
    <row r="72" spans="1:54" ht="16.5" thickBot="1">
      <c r="A72" s="510" t="s">
        <v>224</v>
      </c>
      <c r="B72" s="511"/>
      <c r="C72" s="511"/>
      <c r="D72" s="512"/>
      <c r="E72" s="130"/>
      <c r="AU72" s="265"/>
      <c r="AV72" s="279"/>
      <c r="AW72" s="278"/>
      <c r="AX72" s="268"/>
      <c r="AY72" s="267"/>
      <c r="AZ72" s="277"/>
      <c r="BA72" s="266"/>
      <c r="BB72" s="269"/>
    </row>
    <row r="73" spans="1:54" ht="17.25" thickTop="1" thickBot="1">
      <c r="A73" s="513"/>
      <c r="B73" s="514"/>
      <c r="C73" s="514"/>
      <c r="D73" s="515"/>
      <c r="E73" s="136"/>
      <c r="AU73" s="265"/>
      <c r="AV73" s="276" t="s">
        <v>381</v>
      </c>
      <c r="AW73" s="275">
        <f>AZ73/AX20</f>
        <v>0.25170776106852111</v>
      </c>
      <c r="AX73" s="274"/>
      <c r="AY73" s="273"/>
      <c r="AZ73" s="272">
        <f>AZ69-AZ71</f>
        <v>3745.9149002217309</v>
      </c>
      <c r="BA73" s="266"/>
      <c r="BB73" s="269"/>
    </row>
    <row r="74" spans="1:54" ht="15.75" thickTop="1">
      <c r="A74" s="513"/>
      <c r="B74" s="514"/>
      <c r="C74" s="514"/>
      <c r="D74" s="515"/>
      <c r="E74" s="138"/>
      <c r="AU74" s="265"/>
      <c r="AV74" s="271"/>
      <c r="AW74" s="270"/>
      <c r="AX74" s="268"/>
      <c r="AY74" s="267"/>
      <c r="AZ74" s="267"/>
      <c r="BA74" s="266"/>
      <c r="BB74" s="267"/>
    </row>
    <row r="75" spans="1:54" ht="15">
      <c r="A75" s="516" t="s">
        <v>250</v>
      </c>
      <c r="B75" s="517"/>
      <c r="C75" s="517"/>
      <c r="D75" s="518"/>
      <c r="E75" s="136"/>
    </row>
    <row r="76" spans="1:54">
      <c r="A76" s="177"/>
      <c r="B76" s="178"/>
      <c r="C76" s="178"/>
      <c r="D76" s="179"/>
      <c r="E76" s="139"/>
    </row>
    <row r="77" spans="1:54" ht="15">
      <c r="A77" s="180" t="s">
        <v>225</v>
      </c>
      <c r="B77" s="181"/>
      <c r="C77" s="181"/>
      <c r="D77" s="182"/>
      <c r="E77" s="136"/>
    </row>
    <row r="78" spans="1:54" ht="15">
      <c r="A78" s="180" t="s">
        <v>226</v>
      </c>
      <c r="B78" s="181"/>
      <c r="C78" s="181"/>
      <c r="D78" s="182"/>
      <c r="E78" s="136"/>
    </row>
    <row r="79" spans="1:54" ht="15">
      <c r="A79" s="180" t="s">
        <v>227</v>
      </c>
      <c r="B79" s="181"/>
      <c r="C79" s="181"/>
      <c r="D79" s="182"/>
      <c r="E79" s="143"/>
    </row>
    <row r="80" spans="1:54" ht="15">
      <c r="A80" s="183" t="s">
        <v>228</v>
      </c>
      <c r="B80" s="181"/>
      <c r="C80" s="181"/>
      <c r="D80" s="182"/>
      <c r="E80" s="136"/>
    </row>
    <row r="81" spans="1:5" ht="15">
      <c r="A81" s="180" t="s">
        <v>229</v>
      </c>
      <c r="B81" s="181"/>
      <c r="C81" s="181"/>
      <c r="D81" s="182"/>
      <c r="E81" s="136"/>
    </row>
    <row r="82" spans="1:5" ht="15">
      <c r="A82" s="180" t="s">
        <v>230</v>
      </c>
      <c r="B82" s="181" t="s">
        <v>27</v>
      </c>
      <c r="C82" s="181"/>
      <c r="D82" s="182"/>
      <c r="E82" s="136"/>
    </row>
    <row r="83" spans="1:5" ht="15">
      <c r="A83" s="180" t="s">
        <v>231</v>
      </c>
      <c r="B83" s="181"/>
      <c r="C83" s="181"/>
      <c r="D83" s="182"/>
      <c r="E83" s="136"/>
    </row>
    <row r="84" spans="1:5" ht="15">
      <c r="A84" s="180" t="s">
        <v>232</v>
      </c>
      <c r="B84" s="181"/>
      <c r="C84" s="181"/>
      <c r="D84" s="182"/>
      <c r="E84" s="136"/>
    </row>
    <row r="85" spans="1:5">
      <c r="A85" s="184" t="s">
        <v>233</v>
      </c>
      <c r="B85" s="181"/>
      <c r="C85" s="181"/>
      <c r="D85" s="182"/>
      <c r="E85" s="145"/>
    </row>
    <row r="86" spans="1:5" ht="15">
      <c r="A86" s="184" t="s">
        <v>234</v>
      </c>
      <c r="B86" s="181" t="s">
        <v>235</v>
      </c>
      <c r="C86" s="181"/>
      <c r="D86" s="182"/>
      <c r="E86" s="136"/>
    </row>
    <row r="87" spans="1:5" ht="15">
      <c r="A87" s="184" t="s">
        <v>236</v>
      </c>
      <c r="B87" s="181"/>
      <c r="C87" s="181"/>
      <c r="D87" s="182"/>
      <c r="E87" s="136"/>
    </row>
    <row r="88" spans="1:5" ht="15">
      <c r="A88" s="180" t="s">
        <v>237</v>
      </c>
      <c r="B88" s="181"/>
      <c r="C88" s="181"/>
      <c r="D88" s="182"/>
      <c r="E88" s="136"/>
    </row>
    <row r="89" spans="1:5" ht="15">
      <c r="A89" s="180" t="s">
        <v>238</v>
      </c>
      <c r="B89" s="181"/>
      <c r="C89" s="181"/>
      <c r="D89" s="182"/>
      <c r="E89" s="136"/>
    </row>
    <row r="90" spans="1:5" ht="15">
      <c r="A90" s="180" t="s">
        <v>239</v>
      </c>
      <c r="B90" s="181"/>
      <c r="C90" s="181"/>
      <c r="D90" s="182"/>
      <c r="E90" s="136"/>
    </row>
    <row r="91" spans="1:5" ht="15">
      <c r="A91" s="180" t="s">
        <v>240</v>
      </c>
      <c r="B91" s="181"/>
      <c r="C91" s="181"/>
      <c r="D91" s="182"/>
      <c r="E91" s="136"/>
    </row>
    <row r="92" spans="1:5" ht="15">
      <c r="A92" s="180" t="s">
        <v>241</v>
      </c>
      <c r="B92" s="181"/>
      <c r="C92" s="181"/>
      <c r="D92" s="182"/>
      <c r="E92" s="147"/>
    </row>
    <row r="93" spans="1:5">
      <c r="A93" s="185" t="s">
        <v>242</v>
      </c>
      <c r="B93" s="181"/>
      <c r="C93" s="181"/>
      <c r="D93" s="182"/>
      <c r="E93" s="139"/>
    </row>
    <row r="94" spans="1:5" ht="15">
      <c r="A94" s="185" t="s">
        <v>243</v>
      </c>
      <c r="B94" s="181"/>
      <c r="C94" s="181"/>
      <c r="D94" s="182"/>
      <c r="E94" s="136"/>
    </row>
    <row r="95" spans="1:5" ht="15">
      <c r="A95" s="185" t="s">
        <v>244</v>
      </c>
      <c r="B95" s="181"/>
      <c r="C95" s="181"/>
      <c r="D95" s="182"/>
      <c r="E95" s="147"/>
    </row>
    <row r="96" spans="1:5">
      <c r="A96" s="185" t="s">
        <v>245</v>
      </c>
      <c r="B96" s="181"/>
      <c r="C96" s="181"/>
      <c r="D96" s="182"/>
      <c r="E96" s="139"/>
    </row>
    <row r="97" spans="1:5" ht="15">
      <c r="A97" s="185" t="s">
        <v>246</v>
      </c>
      <c r="B97" s="181"/>
      <c r="C97" s="181"/>
      <c r="D97" s="182"/>
      <c r="E97" s="136"/>
    </row>
    <row r="98" spans="1:5">
      <c r="A98" s="185" t="s">
        <v>247</v>
      </c>
      <c r="B98" s="181"/>
      <c r="C98" s="181"/>
      <c r="D98" s="182"/>
      <c r="E98" s="139"/>
    </row>
    <row r="99" spans="1:5" ht="15">
      <c r="A99" s="185" t="s">
        <v>248</v>
      </c>
      <c r="B99" s="181"/>
      <c r="C99" s="181"/>
      <c r="D99" s="182"/>
      <c r="E99" s="136"/>
    </row>
    <row r="100" spans="1:5" ht="15">
      <c r="A100" s="185" t="s">
        <v>249</v>
      </c>
      <c r="B100" s="181"/>
      <c r="C100" s="181"/>
      <c r="D100" s="182"/>
      <c r="E100" s="147"/>
    </row>
    <row r="101" spans="1:5" ht="15">
      <c r="A101" s="150"/>
      <c r="B101" s="151"/>
      <c r="C101" s="151"/>
      <c r="D101" s="152"/>
      <c r="E101" s="153"/>
    </row>
    <row r="102" spans="1:5" ht="15.75">
      <c r="A102" s="154" t="s">
        <v>100</v>
      </c>
      <c r="B102" s="155" t="s">
        <v>37</v>
      </c>
      <c r="C102" s="156"/>
      <c r="D102" s="157"/>
      <c r="E102" s="158">
        <f>SUM(E75:E101)</f>
        <v>0</v>
      </c>
    </row>
    <row r="103" spans="1:5" ht="15.75">
      <c r="A103" s="159" t="s">
        <v>101</v>
      </c>
      <c r="B103" s="160" t="s">
        <v>38</v>
      </c>
      <c r="C103" s="161"/>
      <c r="D103" s="162"/>
      <c r="E103" s="163">
        <f>E102*0.2</f>
        <v>0</v>
      </c>
    </row>
    <row r="104" spans="1:5" ht="15.75">
      <c r="A104" s="164" t="s">
        <v>102</v>
      </c>
      <c r="B104" s="165" t="s">
        <v>39</v>
      </c>
      <c r="C104" s="166"/>
      <c r="D104" s="167"/>
      <c r="E104" s="163">
        <f>E102+E103</f>
        <v>0</v>
      </c>
    </row>
  </sheetData>
  <mergeCells count="34">
    <mergeCell ref="A45:D45"/>
    <mergeCell ref="B15:D15"/>
    <mergeCell ref="A20:D20"/>
    <mergeCell ref="B23:D23"/>
    <mergeCell ref="B11:E11"/>
    <mergeCell ref="B12:E12"/>
    <mergeCell ref="C13:E13"/>
    <mergeCell ref="C14:E14"/>
    <mergeCell ref="G15:H17"/>
    <mergeCell ref="A33:D33"/>
    <mergeCell ref="A35:D35"/>
    <mergeCell ref="A39:D39"/>
    <mergeCell ref="B43:D43"/>
    <mergeCell ref="A72:D74"/>
    <mergeCell ref="A75:D75"/>
    <mergeCell ref="B68:D68"/>
    <mergeCell ref="B64:E64"/>
    <mergeCell ref="B65:E65"/>
    <mergeCell ref="C66:E66"/>
    <mergeCell ref="C67:E67"/>
    <mergeCell ref="AX2:AZ2"/>
    <mergeCell ref="AX3:AZ3"/>
    <mergeCell ref="AX4:AZ4"/>
    <mergeCell ref="AX5:AZ5"/>
    <mergeCell ref="AV9:AW9"/>
    <mergeCell ref="AX23:AY23"/>
    <mergeCell ref="AV24:AW24"/>
    <mergeCell ref="AV31:AW31"/>
    <mergeCell ref="BA4:BB6"/>
    <mergeCell ref="AZ16:AZ17"/>
    <mergeCell ref="BA16:BA17"/>
    <mergeCell ref="AZ18:AZ19"/>
    <mergeCell ref="BA18:BA19"/>
    <mergeCell ref="AX22:AY22"/>
  </mergeCells>
  <hyperlinks>
    <hyperlink ref="G15" location="Gelcoat!A1" display="Acceuil"/>
    <hyperlink ref="G15:H17" location="Coque_Polyester!A1" display="Coque_Polyester"/>
    <hyperlink ref="BA4" location="Gelcoat!A1" display="Acceuil"/>
    <hyperlink ref="BA4:BB6" location="Coque_Polyester!A1" display="Coque_Polyester"/>
  </hyperlinks>
  <pageMargins left="0" right="0" top="0" bottom="0" header="0" footer="0"/>
  <pageSetup paperSize="9" scale="93" orientation="portrait" horizontalDpi="4294967294" verticalDpi="597" r:id="rId1"/>
  <headerFooter alignWithMargins="0"/>
  <rowBreaks count="1" manualBreakCount="1">
    <brk id="52" max="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enregistrer_sous">
                <anchor moveWithCells="1" sizeWithCells="1">
                  <from>
                    <xdr:col>5</xdr:col>
                    <xdr:colOff>752475</xdr:colOff>
                    <xdr:row>11</xdr:row>
                    <xdr:rowOff>9525</xdr:rowOff>
                  </from>
                  <to>
                    <xdr:col>7</xdr:col>
                    <xdr:colOff>742950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11"/>
  <sheetViews>
    <sheetView workbookViewId="0"/>
  </sheetViews>
  <sheetFormatPr baseColWidth="10" defaultRowHeight="15"/>
  <cols>
    <col min="1" max="1" width="11.42578125" style="12"/>
    <col min="2" max="2" width="17" style="12" customWidth="1"/>
    <col min="3" max="3" width="13.7109375" style="12" customWidth="1"/>
    <col min="4" max="4" width="15.28515625" style="12" customWidth="1"/>
    <col min="5" max="16384" width="11.42578125" style="12"/>
  </cols>
  <sheetData>
    <row r="1" spans="2:6" ht="43.5" customHeight="1" thickTop="1" thickBot="1">
      <c r="B1" s="573" t="s">
        <v>47</v>
      </c>
      <c r="C1" s="574"/>
      <c r="D1" s="575"/>
    </row>
    <row r="2" spans="2:6" ht="31.5" customHeight="1" thickTop="1" thickBot="1">
      <c r="B2" s="13" t="s">
        <v>40</v>
      </c>
      <c r="C2" s="13" t="s">
        <v>41</v>
      </c>
      <c r="D2" s="13" t="s">
        <v>42</v>
      </c>
      <c r="F2" s="99" t="s">
        <v>49</v>
      </c>
    </row>
    <row r="3" spans="2:6" ht="21" customHeight="1" thickTop="1" thickBot="1">
      <c r="B3" s="14">
        <v>7</v>
      </c>
      <c r="C3" s="14">
        <v>3</v>
      </c>
      <c r="D3" s="14">
        <v>1.5</v>
      </c>
    </row>
    <row r="4" spans="2:6" ht="32.25" customHeight="1" thickTop="1" thickBot="1">
      <c r="B4" s="563" t="s">
        <v>43</v>
      </c>
      <c r="C4" s="564"/>
      <c r="D4" s="15">
        <f>(B3+B3+C3+C3)*D3</f>
        <v>30</v>
      </c>
      <c r="F4" s="99" t="s">
        <v>48</v>
      </c>
    </row>
    <row r="5" spans="2:6" ht="24" customHeight="1" thickBot="1">
      <c r="B5" s="22"/>
      <c r="C5" s="23"/>
      <c r="D5" s="18"/>
    </row>
    <row r="6" spans="2:6" ht="28.5" customHeight="1" thickTop="1" thickBot="1">
      <c r="B6" s="565" t="s">
        <v>44</v>
      </c>
      <c r="C6" s="566"/>
      <c r="D6" s="100">
        <f>B3*C3</f>
        <v>21</v>
      </c>
      <c r="F6" s="99" t="s">
        <v>50</v>
      </c>
    </row>
    <row r="7" spans="2:6" ht="16.5" thickBot="1">
      <c r="B7" s="16"/>
      <c r="C7" s="17"/>
      <c r="D7" s="18"/>
    </row>
    <row r="8" spans="2:6" ht="21" customHeight="1" thickTop="1">
      <c r="B8" s="19" t="s">
        <v>45</v>
      </c>
      <c r="C8" s="567">
        <f>D6+D4</f>
        <v>51</v>
      </c>
      <c r="D8" s="568"/>
    </row>
    <row r="9" spans="2:6" ht="15.75" thickBot="1">
      <c r="B9" s="20"/>
      <c r="C9" s="569"/>
      <c r="D9" s="570"/>
    </row>
    <row r="10" spans="2:6" ht="25.5" customHeight="1" thickTop="1" thickBot="1">
      <c r="B10" s="21" t="s">
        <v>46</v>
      </c>
      <c r="C10" s="571">
        <f>B3*D3*C3</f>
        <v>31.5</v>
      </c>
      <c r="D10" s="572"/>
    </row>
    <row r="11" spans="2:6" ht="15.75" thickTop="1"/>
  </sheetData>
  <mergeCells count="5">
    <mergeCell ref="B4:C4"/>
    <mergeCell ref="B6:C6"/>
    <mergeCell ref="C8:D9"/>
    <mergeCell ref="C10:D10"/>
    <mergeCell ref="B1:D1"/>
  </mergeCells>
  <hyperlinks>
    <hyperlink ref="F2" location="Fibre225g!A1" display="Fibre225g"/>
    <hyperlink ref="F4" location="Fibre300g!A1" display="Fibre300g"/>
    <hyperlink ref="F6" location="Fibre450g!A1" display="Fibre450g"/>
  </hyperlinks>
  <pageMargins left="0.7" right="0.7" top="0.75" bottom="0.75" header="0.3" footer="0.3"/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54"/>
  <sheetViews>
    <sheetView zoomScale="80" zoomScaleNormal="80" workbookViewId="0">
      <selection activeCell="H7" sqref="H7:I9"/>
    </sheetView>
  </sheetViews>
  <sheetFormatPr baseColWidth="10" defaultRowHeight="15"/>
  <cols>
    <col min="1" max="1" width="55.42578125" style="24" customWidth="1"/>
    <col min="2" max="2" width="18.5703125" style="24" customWidth="1"/>
    <col min="3" max="3" width="9.5703125" style="24" customWidth="1"/>
    <col min="4" max="4" width="9" style="24" customWidth="1"/>
    <col min="5" max="5" width="15.42578125" style="24" bestFit="1" customWidth="1"/>
    <col min="6" max="16384" width="11.42578125" style="24"/>
  </cols>
  <sheetData>
    <row r="1" spans="1:9">
      <c r="E1" s="25"/>
    </row>
    <row r="2" spans="1:9" ht="45">
      <c r="A2" s="26" t="s">
        <v>10</v>
      </c>
      <c r="B2" s="27"/>
      <c r="C2" s="27"/>
      <c r="D2" s="27"/>
      <c r="E2" s="28"/>
    </row>
    <row r="3" spans="1:9" ht="15.75">
      <c r="A3" s="29" t="s">
        <v>11</v>
      </c>
      <c r="B3" s="30"/>
      <c r="C3" s="30"/>
      <c r="D3" s="30"/>
      <c r="E3" s="31"/>
    </row>
    <row r="4" spans="1:9" ht="15.75">
      <c r="A4" s="32" t="s">
        <v>12</v>
      </c>
      <c r="B4" s="30"/>
      <c r="C4" s="30"/>
      <c r="D4" s="30"/>
      <c r="E4" s="31"/>
    </row>
    <row r="5" spans="1:9" ht="15.75">
      <c r="A5" s="33"/>
      <c r="B5" s="33"/>
      <c r="C5" s="33"/>
      <c r="D5" s="33"/>
      <c r="E5" s="34"/>
    </row>
    <row r="6" spans="1:9" ht="16.5" thickBot="1">
      <c r="A6" s="35" t="s">
        <v>13</v>
      </c>
      <c r="B6" s="33"/>
      <c r="C6" s="33"/>
      <c r="D6" s="33"/>
      <c r="E6" s="34"/>
    </row>
    <row r="7" spans="1:9" ht="16.5" thickTop="1">
      <c r="A7" s="35" t="s">
        <v>14</v>
      </c>
      <c r="B7" s="35"/>
      <c r="C7" s="35"/>
      <c r="D7" s="35"/>
      <c r="E7" s="36"/>
      <c r="H7" s="576" t="s">
        <v>60</v>
      </c>
      <c r="I7" s="577"/>
    </row>
    <row r="8" spans="1:9" ht="15.75">
      <c r="A8" s="37"/>
      <c r="B8" s="37"/>
      <c r="C8" s="37"/>
      <c r="D8" s="37"/>
      <c r="E8" s="38"/>
      <c r="H8" s="578"/>
      <c r="I8" s="579"/>
    </row>
    <row r="9" spans="1:9" ht="16.5" thickBot="1">
      <c r="A9" s="37"/>
      <c r="B9" s="37"/>
      <c r="C9" s="37"/>
      <c r="D9" s="37"/>
      <c r="E9" s="38"/>
      <c r="H9" s="580"/>
      <c r="I9" s="581"/>
    </row>
    <row r="10" spans="1:9" ht="17.25" thickTop="1" thickBot="1">
      <c r="A10" s="39"/>
      <c r="B10" s="39"/>
      <c r="C10" s="39"/>
      <c r="D10" s="39"/>
      <c r="E10" s="40"/>
    </row>
    <row r="11" spans="1:9" ht="16.5" thickBot="1">
      <c r="A11" s="39"/>
      <c r="B11" s="589" t="str">
        <f>Accueil!E12</f>
        <v>ABDALLAH</v>
      </c>
      <c r="C11" s="590"/>
      <c r="D11" s="590"/>
      <c r="E11" s="591"/>
    </row>
    <row r="12" spans="1:9" ht="16.5" thickBot="1">
      <c r="A12" s="39"/>
      <c r="B12" s="589" t="str">
        <f>Accueil!E13</f>
        <v>9 RUE BRUYERES</v>
      </c>
      <c r="C12" s="590"/>
      <c r="D12" s="590"/>
      <c r="E12" s="591"/>
    </row>
    <row r="13" spans="1:9" ht="16.5" thickBot="1">
      <c r="A13" s="39" t="s">
        <v>15</v>
      </c>
      <c r="B13" s="589" t="str">
        <f>Accueil!E14</f>
        <v>34000</v>
      </c>
      <c r="C13" s="590"/>
      <c r="D13" s="590"/>
      <c r="E13" s="591"/>
    </row>
    <row r="14" spans="1:9" ht="16.5" thickBot="1">
      <c r="A14" s="41">
        <f ca="1">TODAY()</f>
        <v>43337</v>
      </c>
      <c r="B14" s="592">
        <f>Accueil!E15</f>
        <v>678828187</v>
      </c>
      <c r="C14" s="593"/>
      <c r="D14" s="593"/>
      <c r="E14" s="594"/>
    </row>
    <row r="15" spans="1:9" ht="16.5" thickBot="1">
      <c r="A15" s="39"/>
      <c r="B15" s="589" t="str">
        <f>Accueil!E16</f>
        <v>amel.gherroumi@gmail.com</v>
      </c>
      <c r="C15" s="590"/>
      <c r="D15" s="590"/>
      <c r="E15" s="591"/>
    </row>
    <row r="16" spans="1:9" ht="18.75">
      <c r="A16" s="176" t="s">
        <v>213</v>
      </c>
      <c r="B16" s="39"/>
      <c r="C16" s="39"/>
      <c r="D16" s="39"/>
      <c r="E16" s="40"/>
    </row>
    <row r="17" spans="1:5" ht="18.75">
      <c r="A17" s="175" t="str">
        <f ca="1">CONCATENATE("N°- ",YEAR(NOW()),DAY(NOW()),MONTH(NOW()),SECOND(NOW()),MINUTE(NOW()))</f>
        <v>N°- 201825851</v>
      </c>
      <c r="B17" s="39"/>
      <c r="C17" s="39"/>
      <c r="D17" s="39"/>
      <c r="E17" s="40"/>
    </row>
    <row r="18" spans="1:5" ht="15.75">
      <c r="A18" s="39"/>
      <c r="B18" s="39"/>
      <c r="C18" s="39"/>
      <c r="D18" s="39"/>
      <c r="E18" s="40"/>
    </row>
    <row r="19" spans="1:5" ht="15.75">
      <c r="A19" s="42" t="s">
        <v>16</v>
      </c>
      <c r="B19" s="43"/>
      <c r="C19" s="43"/>
      <c r="D19" s="43"/>
      <c r="E19" s="44" t="s">
        <v>17</v>
      </c>
    </row>
    <row r="20" spans="1:5">
      <c r="A20" s="45"/>
      <c r="B20" s="46"/>
      <c r="C20" s="46"/>
      <c r="D20" s="47"/>
      <c r="E20" s="48"/>
    </row>
    <row r="21" spans="1:5" ht="18.75">
      <c r="A21" s="595" t="s">
        <v>18</v>
      </c>
      <c r="B21" s="596"/>
      <c r="C21" s="596"/>
      <c r="D21" s="597"/>
      <c r="E21" s="49"/>
    </row>
    <row r="22" spans="1:5" ht="15.75">
      <c r="A22" s="50" t="s">
        <v>19</v>
      </c>
      <c r="B22" s="51">
        <f>Gelcoat!C8</f>
        <v>51</v>
      </c>
      <c r="C22" s="52"/>
      <c r="D22" s="53"/>
      <c r="E22" s="54"/>
    </row>
    <row r="23" spans="1:5" ht="15.75">
      <c r="A23" s="50"/>
      <c r="B23" s="51"/>
      <c r="C23" s="52"/>
      <c r="D23" s="53"/>
      <c r="E23" s="54"/>
    </row>
    <row r="24" spans="1:5">
      <c r="A24" s="55" t="s">
        <v>20</v>
      </c>
      <c r="B24" s="52"/>
      <c r="C24" s="52"/>
      <c r="D24" s="53"/>
      <c r="E24" s="56"/>
    </row>
    <row r="25" spans="1:5">
      <c r="A25" s="55"/>
      <c r="B25" s="52"/>
      <c r="C25" s="52"/>
      <c r="D25" s="53"/>
      <c r="E25" s="56"/>
    </row>
    <row r="26" spans="1:5">
      <c r="A26" s="57" t="s">
        <v>21</v>
      </c>
      <c r="B26" s="58"/>
      <c r="C26" s="52"/>
      <c r="D26" s="53"/>
      <c r="E26" s="56"/>
    </row>
    <row r="27" spans="1:5">
      <c r="A27" s="59"/>
      <c r="B27" s="58"/>
      <c r="C27" s="60">
        <f>B22</f>
        <v>51</v>
      </c>
      <c r="D27" s="61">
        <v>9.5</v>
      </c>
      <c r="E27" s="56"/>
    </row>
    <row r="28" spans="1:5">
      <c r="A28" s="582" t="s">
        <v>22</v>
      </c>
      <c r="B28" s="583"/>
      <c r="C28" s="583"/>
      <c r="D28" s="62"/>
      <c r="E28" s="56">
        <f>9.5*B22</f>
        <v>484.5</v>
      </c>
    </row>
    <row r="29" spans="1:5">
      <c r="A29" s="63"/>
      <c r="B29" s="64"/>
      <c r="C29" s="64"/>
      <c r="D29" s="65"/>
      <c r="E29" s="56"/>
    </row>
    <row r="30" spans="1:5">
      <c r="A30" s="66" t="s">
        <v>23</v>
      </c>
      <c r="B30" s="52"/>
      <c r="C30" s="52"/>
      <c r="D30" s="53"/>
      <c r="E30" s="56"/>
    </row>
    <row r="31" spans="1:5">
      <c r="A31" s="66"/>
      <c r="B31" s="52"/>
      <c r="C31" s="52"/>
      <c r="D31" s="53"/>
      <c r="E31" s="56"/>
    </row>
    <row r="32" spans="1:5">
      <c r="A32" s="67" t="s">
        <v>24</v>
      </c>
      <c r="B32" s="68"/>
      <c r="C32" s="68"/>
      <c r="D32" s="69"/>
      <c r="E32" s="54"/>
    </row>
    <row r="33" spans="1:5">
      <c r="A33" s="70"/>
      <c r="B33" s="68"/>
      <c r="C33" s="68"/>
      <c r="D33" s="69"/>
      <c r="E33" s="54"/>
    </row>
    <row r="34" spans="1:5">
      <c r="A34" s="67" t="s">
        <v>25</v>
      </c>
      <c r="B34" s="68"/>
      <c r="C34" s="68"/>
      <c r="D34" s="69"/>
      <c r="E34" s="54"/>
    </row>
    <row r="35" spans="1:5">
      <c r="A35" s="70"/>
      <c r="B35" s="68"/>
      <c r="C35" s="68"/>
      <c r="D35" s="69"/>
      <c r="E35" s="54"/>
    </row>
    <row r="36" spans="1:5">
      <c r="A36" s="67" t="s">
        <v>26</v>
      </c>
      <c r="B36" s="68" t="s">
        <v>27</v>
      </c>
      <c r="C36" s="68"/>
      <c r="D36" s="69"/>
      <c r="E36" s="54"/>
    </row>
    <row r="37" spans="1:5">
      <c r="A37" s="67"/>
      <c r="B37" s="68"/>
      <c r="C37" s="68"/>
      <c r="D37" s="69"/>
      <c r="E37" s="54"/>
    </row>
    <row r="38" spans="1:5">
      <c r="A38" s="71" t="s">
        <v>56</v>
      </c>
      <c r="B38" s="68"/>
      <c r="C38" s="68"/>
      <c r="D38" s="69"/>
      <c r="E38" s="54"/>
    </row>
    <row r="39" spans="1:5">
      <c r="A39" s="67"/>
      <c r="B39" s="68"/>
      <c r="C39" s="68"/>
      <c r="D39" s="69"/>
      <c r="E39" s="54"/>
    </row>
    <row r="40" spans="1:5">
      <c r="A40" s="67" t="s">
        <v>29</v>
      </c>
      <c r="B40" s="72"/>
      <c r="C40" s="72"/>
      <c r="D40" s="69"/>
      <c r="E40" s="73"/>
    </row>
    <row r="41" spans="1:5">
      <c r="A41" s="70"/>
      <c r="B41" s="72"/>
      <c r="C41" s="74"/>
      <c r="D41" s="61"/>
      <c r="E41" s="73"/>
    </row>
    <row r="42" spans="1:5">
      <c r="A42" s="584" t="s">
        <v>30</v>
      </c>
      <c r="B42" s="585"/>
      <c r="C42" s="585"/>
      <c r="D42" s="69"/>
      <c r="E42" s="73">
        <f>B22*80</f>
        <v>4080</v>
      </c>
    </row>
    <row r="43" spans="1:5">
      <c r="A43" s="67"/>
      <c r="B43" s="68"/>
      <c r="C43" s="68"/>
      <c r="D43" s="69"/>
      <c r="E43" s="73"/>
    </row>
    <row r="44" spans="1:5">
      <c r="A44" s="67"/>
      <c r="B44" s="68"/>
      <c r="C44" s="68"/>
      <c r="D44" s="69"/>
      <c r="E44" s="73"/>
    </row>
    <row r="45" spans="1:5" ht="18.75">
      <c r="A45" s="586"/>
      <c r="B45" s="587"/>
      <c r="C45" s="587"/>
      <c r="D45" s="588"/>
      <c r="E45" s="73"/>
    </row>
    <row r="46" spans="1:5">
      <c r="A46" s="75" t="s">
        <v>31</v>
      </c>
      <c r="B46" s="76" t="s">
        <v>32</v>
      </c>
      <c r="C46" s="77"/>
      <c r="D46" s="78"/>
      <c r="E46" s="79"/>
    </row>
    <row r="47" spans="1:5">
      <c r="A47" s="80" t="s">
        <v>33</v>
      </c>
      <c r="B47" s="81" t="s">
        <v>52</v>
      </c>
      <c r="C47" s="77"/>
      <c r="D47" s="78"/>
      <c r="E47" s="82"/>
    </row>
    <row r="48" spans="1:5">
      <c r="A48" s="80" t="s">
        <v>34</v>
      </c>
      <c r="B48" s="81" t="s">
        <v>53</v>
      </c>
      <c r="C48" s="77"/>
      <c r="D48" s="78"/>
      <c r="E48" s="82"/>
    </row>
    <row r="49" spans="1:5">
      <c r="A49" s="80" t="s">
        <v>35</v>
      </c>
      <c r="B49" s="81" t="s">
        <v>54</v>
      </c>
      <c r="C49" s="77"/>
      <c r="D49" s="78"/>
      <c r="E49" s="82"/>
    </row>
    <row r="50" spans="1:5">
      <c r="A50" s="67"/>
      <c r="B50" s="68"/>
      <c r="C50" s="68"/>
      <c r="D50" s="69"/>
      <c r="E50" s="73"/>
    </row>
    <row r="51" spans="1:5">
      <c r="A51" s="83"/>
      <c r="B51" s="84"/>
      <c r="C51" s="84"/>
      <c r="D51" s="85"/>
      <c r="E51" s="54"/>
    </row>
    <row r="52" spans="1:5" ht="15.75">
      <c r="A52" s="86" t="s">
        <v>36</v>
      </c>
      <c r="B52" s="87" t="s">
        <v>37</v>
      </c>
      <c r="C52" s="88"/>
      <c r="D52" s="89"/>
      <c r="E52" s="90">
        <f>SUM(E20:E51)</f>
        <v>4564.5</v>
      </c>
    </row>
    <row r="53" spans="1:5" ht="15.75">
      <c r="A53" s="91" t="s">
        <v>51</v>
      </c>
      <c r="B53" s="92" t="s">
        <v>38</v>
      </c>
      <c r="C53" s="93"/>
      <c r="D53" s="94"/>
      <c r="E53" s="95">
        <f>E52*0.2</f>
        <v>912.90000000000009</v>
      </c>
    </row>
    <row r="54" spans="1:5" ht="15.75">
      <c r="A54" s="106" t="s">
        <v>102</v>
      </c>
      <c r="B54" s="96" t="s">
        <v>39</v>
      </c>
      <c r="C54" s="97"/>
      <c r="D54" s="98"/>
      <c r="E54" s="95">
        <f>E52+E53</f>
        <v>5477.4</v>
      </c>
    </row>
  </sheetData>
  <mergeCells count="10">
    <mergeCell ref="H7:I9"/>
    <mergeCell ref="A28:C28"/>
    <mergeCell ref="A42:C42"/>
    <mergeCell ref="A45:D45"/>
    <mergeCell ref="B11:E11"/>
    <mergeCell ref="B12:E12"/>
    <mergeCell ref="B13:E13"/>
    <mergeCell ref="B14:E14"/>
    <mergeCell ref="B15:E15"/>
    <mergeCell ref="A21:D21"/>
  </mergeCells>
  <hyperlinks>
    <hyperlink ref="H7" location="Gelcoat!A1" display="Acceuil"/>
  </hyperlinks>
  <pageMargins left="0.7" right="0.7" top="0.75" bottom="0.75" header="0.3" footer="0.3"/>
  <pageSetup paperSize="9" scale="81" orientation="portrait" verticalDpi="597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enregistrer_sous">
                <anchor moveWithCells="1" sizeWithCells="1">
                  <from>
                    <xdr:col>6</xdr:col>
                    <xdr:colOff>752475</xdr:colOff>
                    <xdr:row>1</xdr:row>
                    <xdr:rowOff>457200</xdr:rowOff>
                  </from>
                  <to>
                    <xdr:col>9</xdr:col>
                    <xdr:colOff>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I54"/>
  <sheetViews>
    <sheetView zoomScale="80" zoomScaleNormal="80" workbookViewId="0">
      <selection activeCell="H7" sqref="H7:I9"/>
    </sheetView>
  </sheetViews>
  <sheetFormatPr baseColWidth="10" defaultRowHeight="15"/>
  <cols>
    <col min="1" max="1" width="44.28515625" style="24" bestFit="1" customWidth="1"/>
    <col min="2" max="2" width="18.5703125" style="24" customWidth="1"/>
    <col min="3" max="3" width="7.28515625" style="24" customWidth="1"/>
    <col min="4" max="4" width="5.42578125" style="24" customWidth="1"/>
    <col min="5" max="5" width="15.42578125" style="24" bestFit="1" customWidth="1"/>
    <col min="6" max="16384" width="11.42578125" style="24"/>
  </cols>
  <sheetData>
    <row r="1" spans="1:9">
      <c r="E1" s="25"/>
    </row>
    <row r="2" spans="1:9" ht="45">
      <c r="A2" s="26" t="s">
        <v>10</v>
      </c>
      <c r="B2" s="27"/>
      <c r="C2" s="27"/>
      <c r="D2" s="27"/>
      <c r="E2" s="28"/>
    </row>
    <row r="3" spans="1:9" ht="15.75">
      <c r="A3" s="29" t="s">
        <v>11</v>
      </c>
      <c r="B3" s="30"/>
      <c r="C3" s="30"/>
      <c r="D3" s="30"/>
      <c r="E3" s="31"/>
    </row>
    <row r="4" spans="1:9" ht="15.75">
      <c r="A4" s="32" t="s">
        <v>12</v>
      </c>
      <c r="B4" s="30"/>
      <c r="C4" s="30"/>
      <c r="D4" s="30"/>
      <c r="E4" s="31"/>
    </row>
    <row r="5" spans="1:9" ht="15.75">
      <c r="A5" s="33"/>
      <c r="B5" s="33"/>
      <c r="C5" s="33"/>
      <c r="D5" s="33"/>
      <c r="E5" s="34"/>
    </row>
    <row r="6" spans="1:9" ht="16.5" thickBot="1">
      <c r="A6" s="35" t="s">
        <v>13</v>
      </c>
      <c r="B6" s="33"/>
      <c r="C6" s="33"/>
      <c r="D6" s="33"/>
      <c r="E6" s="34"/>
    </row>
    <row r="7" spans="1:9" ht="16.5" thickTop="1">
      <c r="A7" s="35" t="s">
        <v>14</v>
      </c>
      <c r="B7" s="35"/>
      <c r="C7" s="35"/>
      <c r="D7" s="35"/>
      <c r="E7" s="36"/>
      <c r="H7" s="576" t="s">
        <v>60</v>
      </c>
      <c r="I7" s="577"/>
    </row>
    <row r="8" spans="1:9" ht="15.75">
      <c r="A8" s="37"/>
      <c r="B8" s="37"/>
      <c r="C8" s="37"/>
      <c r="D8" s="37"/>
      <c r="E8" s="38"/>
      <c r="H8" s="578"/>
      <c r="I8" s="579"/>
    </row>
    <row r="9" spans="1:9" ht="16.5" thickBot="1">
      <c r="A9" s="37"/>
      <c r="B9" s="37"/>
      <c r="C9" s="37"/>
      <c r="D9" s="37"/>
      <c r="E9" s="38"/>
      <c r="H9" s="580"/>
      <c r="I9" s="581"/>
    </row>
    <row r="10" spans="1:9" ht="17.25" thickTop="1" thickBot="1">
      <c r="A10" s="39"/>
      <c r="B10" s="39"/>
      <c r="C10" s="39"/>
      <c r="D10" s="39"/>
      <c r="E10" s="40"/>
    </row>
    <row r="11" spans="1:9" ht="16.5" thickBot="1">
      <c r="A11" s="39"/>
      <c r="B11" s="589" t="str">
        <f>Accueil!E12</f>
        <v>ABDALLAH</v>
      </c>
      <c r="C11" s="590"/>
      <c r="D11" s="590"/>
      <c r="E11" s="591"/>
    </row>
    <row r="12" spans="1:9" ht="16.5" thickBot="1">
      <c r="A12" s="39"/>
      <c r="B12" s="589" t="str">
        <f>Accueil!E13</f>
        <v>9 RUE BRUYERES</v>
      </c>
      <c r="C12" s="590"/>
      <c r="D12" s="590"/>
      <c r="E12" s="591"/>
    </row>
    <row r="13" spans="1:9" ht="16.5" thickBot="1">
      <c r="A13" s="39" t="s">
        <v>15</v>
      </c>
      <c r="B13" s="589" t="str">
        <f>Accueil!E14</f>
        <v>34000</v>
      </c>
      <c r="C13" s="590"/>
      <c r="D13" s="590"/>
      <c r="E13" s="591"/>
    </row>
    <row r="14" spans="1:9" ht="16.5" thickBot="1">
      <c r="A14" s="41">
        <f>'[4]PRESENTATION GELCOAT'!E30</f>
        <v>43192.86105266204</v>
      </c>
      <c r="B14" s="592">
        <f>Accueil!E15</f>
        <v>678828187</v>
      </c>
      <c r="C14" s="593"/>
      <c r="D14" s="593"/>
      <c r="E14" s="594"/>
    </row>
    <row r="15" spans="1:9" ht="16.5" thickBot="1">
      <c r="A15" s="39"/>
      <c r="B15" s="589" t="str">
        <f>Accueil!E16</f>
        <v>amel.gherroumi@gmail.com</v>
      </c>
      <c r="C15" s="590"/>
      <c r="D15" s="590"/>
      <c r="E15" s="591"/>
    </row>
    <row r="16" spans="1:9" ht="18.75">
      <c r="A16" s="176" t="s">
        <v>213</v>
      </c>
      <c r="B16" s="39"/>
      <c r="C16" s="39"/>
      <c r="D16" s="39"/>
      <c r="E16" s="40"/>
    </row>
    <row r="17" spans="1:5" ht="18.75">
      <c r="A17" s="175" t="str">
        <f ca="1">CONCATENATE("N°- ",YEAR(NOW()),DAY(NOW()),MONTH(NOW()),SECOND(NOW()),MINUTE(NOW()))</f>
        <v>N°- 201825851</v>
      </c>
      <c r="B17" s="39"/>
      <c r="C17" s="39"/>
      <c r="D17" s="39"/>
      <c r="E17" s="40"/>
    </row>
    <row r="18" spans="1:5" ht="15.75">
      <c r="A18" s="39"/>
      <c r="B18" s="39"/>
      <c r="C18" s="39"/>
      <c r="D18" s="39"/>
      <c r="E18" s="40"/>
    </row>
    <row r="19" spans="1:5" ht="15.75">
      <c r="A19" s="42" t="s">
        <v>16</v>
      </c>
      <c r="B19" s="43"/>
      <c r="C19" s="43"/>
      <c r="D19" s="43"/>
      <c r="E19" s="44" t="s">
        <v>17</v>
      </c>
    </row>
    <row r="20" spans="1:5">
      <c r="A20" s="45"/>
      <c r="B20" s="46"/>
      <c r="C20" s="46"/>
      <c r="D20" s="47"/>
      <c r="E20" s="48"/>
    </row>
    <row r="21" spans="1:5" ht="18.75">
      <c r="A21" s="595" t="s">
        <v>18</v>
      </c>
      <c r="B21" s="596"/>
      <c r="C21" s="596"/>
      <c r="D21" s="597"/>
      <c r="E21" s="49"/>
    </row>
    <row r="22" spans="1:5" ht="15.75">
      <c r="A22" s="50" t="s">
        <v>19</v>
      </c>
      <c r="B22" s="51">
        <f>Gelcoat!C8</f>
        <v>51</v>
      </c>
      <c r="C22" s="52"/>
      <c r="D22" s="53"/>
      <c r="E22" s="54"/>
    </row>
    <row r="23" spans="1:5" ht="15.75">
      <c r="A23" s="50"/>
      <c r="B23" s="51"/>
      <c r="C23" s="52"/>
      <c r="D23" s="53"/>
      <c r="E23" s="54"/>
    </row>
    <row r="24" spans="1:5">
      <c r="A24" s="55" t="s">
        <v>20</v>
      </c>
      <c r="B24" s="52"/>
      <c r="C24" s="52"/>
      <c r="D24" s="53"/>
      <c r="E24" s="56"/>
    </row>
    <row r="25" spans="1:5">
      <c r="A25" s="55"/>
      <c r="B25" s="52"/>
      <c r="C25" s="52"/>
      <c r="D25" s="53"/>
      <c r="E25" s="56"/>
    </row>
    <row r="26" spans="1:5">
      <c r="A26" s="57" t="s">
        <v>21</v>
      </c>
      <c r="B26" s="58"/>
      <c r="C26" s="52"/>
      <c r="D26" s="53"/>
      <c r="E26" s="56"/>
    </row>
    <row r="27" spans="1:5">
      <c r="A27" s="59"/>
      <c r="B27" s="58"/>
      <c r="C27" s="60">
        <f>B22</f>
        <v>51</v>
      </c>
      <c r="D27" s="61">
        <v>9.5</v>
      </c>
      <c r="E27" s="56"/>
    </row>
    <row r="28" spans="1:5">
      <c r="A28" s="582" t="s">
        <v>22</v>
      </c>
      <c r="B28" s="583"/>
      <c r="C28" s="583"/>
      <c r="D28" s="62"/>
      <c r="E28" s="56">
        <f>9.5*B22</f>
        <v>484.5</v>
      </c>
    </row>
    <row r="29" spans="1:5">
      <c r="A29" s="63"/>
      <c r="B29" s="64"/>
      <c r="C29" s="64"/>
      <c r="D29" s="65"/>
      <c r="E29" s="56"/>
    </row>
    <row r="30" spans="1:5">
      <c r="A30" s="66" t="s">
        <v>23</v>
      </c>
      <c r="B30" s="52"/>
      <c r="C30" s="52"/>
      <c r="D30" s="53"/>
      <c r="E30" s="56"/>
    </row>
    <row r="31" spans="1:5">
      <c r="A31" s="66"/>
      <c r="B31" s="52"/>
      <c r="C31" s="52"/>
      <c r="D31" s="53"/>
      <c r="E31" s="56"/>
    </row>
    <row r="32" spans="1:5">
      <c r="A32" s="67" t="s">
        <v>24</v>
      </c>
      <c r="B32" s="68"/>
      <c r="C32" s="68"/>
      <c r="D32" s="69"/>
      <c r="E32" s="54"/>
    </row>
    <row r="33" spans="1:5">
      <c r="A33" s="70"/>
      <c r="B33" s="68"/>
      <c r="C33" s="68"/>
      <c r="D33" s="69"/>
      <c r="E33" s="54"/>
    </row>
    <row r="34" spans="1:5">
      <c r="A34" s="67" t="s">
        <v>25</v>
      </c>
      <c r="B34" s="68"/>
      <c r="C34" s="68"/>
      <c r="D34" s="69"/>
      <c r="E34" s="54"/>
    </row>
    <row r="35" spans="1:5">
      <c r="A35" s="70"/>
      <c r="B35" s="68"/>
      <c r="C35" s="68"/>
      <c r="D35" s="69"/>
      <c r="E35" s="54"/>
    </row>
    <row r="36" spans="1:5">
      <c r="A36" s="67" t="s">
        <v>26</v>
      </c>
      <c r="B36" s="68" t="s">
        <v>27</v>
      </c>
      <c r="C36" s="68"/>
      <c r="D36" s="69"/>
      <c r="E36" s="54"/>
    </row>
    <row r="37" spans="1:5">
      <c r="A37" s="67"/>
      <c r="B37" s="68"/>
      <c r="C37" s="68"/>
      <c r="D37" s="69"/>
      <c r="E37" s="54"/>
    </row>
    <row r="38" spans="1:5">
      <c r="A38" s="67" t="s">
        <v>28</v>
      </c>
      <c r="B38" s="68"/>
      <c r="C38" s="68"/>
      <c r="D38" s="69"/>
      <c r="E38" s="54"/>
    </row>
    <row r="39" spans="1:5">
      <c r="A39" s="67"/>
      <c r="B39" s="68"/>
      <c r="C39" s="68"/>
      <c r="D39" s="69"/>
      <c r="E39" s="54"/>
    </row>
    <row r="40" spans="1:5">
      <c r="A40" s="67" t="s">
        <v>29</v>
      </c>
      <c r="B40" s="72"/>
      <c r="C40" s="72"/>
      <c r="D40" s="69"/>
      <c r="E40" s="73"/>
    </row>
    <row r="41" spans="1:5">
      <c r="A41" s="70"/>
      <c r="B41" s="72"/>
      <c r="C41" s="74"/>
      <c r="D41" s="61"/>
      <c r="E41" s="73"/>
    </row>
    <row r="42" spans="1:5">
      <c r="A42" s="584" t="s">
        <v>30</v>
      </c>
      <c r="B42" s="585"/>
      <c r="C42" s="585"/>
      <c r="D42" s="69"/>
      <c r="E42" s="73">
        <f>B22*75</f>
        <v>3825</v>
      </c>
    </row>
    <row r="43" spans="1:5">
      <c r="A43" s="67"/>
      <c r="B43" s="68"/>
      <c r="C43" s="68"/>
      <c r="D43" s="69"/>
      <c r="E43" s="73"/>
    </row>
    <row r="44" spans="1:5">
      <c r="A44" s="67"/>
      <c r="B44" s="68"/>
      <c r="C44" s="68"/>
      <c r="D44" s="69"/>
      <c r="E44" s="73"/>
    </row>
    <row r="45" spans="1:5" ht="18.75">
      <c r="A45" s="586"/>
      <c r="B45" s="587"/>
      <c r="C45" s="587"/>
      <c r="D45" s="588"/>
      <c r="E45" s="73"/>
    </row>
    <row r="46" spans="1:5">
      <c r="A46" s="75" t="s">
        <v>31</v>
      </c>
      <c r="B46" s="76" t="s">
        <v>32</v>
      </c>
      <c r="C46" s="77"/>
      <c r="D46" s="78"/>
      <c r="E46" s="79"/>
    </row>
    <row r="47" spans="1:5">
      <c r="A47" s="80" t="s">
        <v>33</v>
      </c>
      <c r="B47" s="81" t="s">
        <v>52</v>
      </c>
      <c r="C47" s="77"/>
      <c r="D47" s="78"/>
      <c r="E47" s="82"/>
    </row>
    <row r="48" spans="1:5">
      <c r="A48" s="80" t="s">
        <v>34</v>
      </c>
      <c r="B48" s="81" t="s">
        <v>53</v>
      </c>
      <c r="C48" s="77"/>
      <c r="D48" s="78"/>
      <c r="E48" s="82"/>
    </row>
    <row r="49" spans="1:5">
      <c r="A49" s="80" t="s">
        <v>35</v>
      </c>
      <c r="B49" s="81" t="s">
        <v>54</v>
      </c>
      <c r="C49" s="77"/>
      <c r="D49" s="78"/>
      <c r="E49" s="82"/>
    </row>
    <row r="50" spans="1:5">
      <c r="A50" s="67"/>
      <c r="B50" s="68"/>
      <c r="C50" s="68"/>
      <c r="D50" s="69"/>
      <c r="E50" s="73"/>
    </row>
    <row r="51" spans="1:5">
      <c r="A51" s="83"/>
      <c r="B51" s="84"/>
      <c r="C51" s="84"/>
      <c r="D51" s="85"/>
      <c r="E51" s="54"/>
    </row>
    <row r="52" spans="1:5" ht="15.75">
      <c r="A52" s="86" t="s">
        <v>36</v>
      </c>
      <c r="B52" s="87" t="s">
        <v>37</v>
      </c>
      <c r="C52" s="88"/>
      <c r="D52" s="89"/>
      <c r="E52" s="90">
        <f>SUM(E20:E51)</f>
        <v>4309.5</v>
      </c>
    </row>
    <row r="53" spans="1:5" ht="15.75">
      <c r="A53" s="91" t="s">
        <v>51</v>
      </c>
      <c r="B53" s="92" t="s">
        <v>38</v>
      </c>
      <c r="C53" s="93"/>
      <c r="D53" s="94"/>
      <c r="E53" s="95">
        <f>E52*0.2</f>
        <v>861.90000000000009</v>
      </c>
    </row>
    <row r="54" spans="1:5" ht="15.75">
      <c r="A54" s="106" t="s">
        <v>102</v>
      </c>
      <c r="B54" s="96" t="s">
        <v>39</v>
      </c>
      <c r="C54" s="97"/>
      <c r="D54" s="98"/>
      <c r="E54" s="95">
        <f>E52+E53</f>
        <v>5171.3999999999996</v>
      </c>
    </row>
  </sheetData>
  <mergeCells count="10">
    <mergeCell ref="H7:I9"/>
    <mergeCell ref="A45:D45"/>
    <mergeCell ref="B11:E11"/>
    <mergeCell ref="B12:E12"/>
    <mergeCell ref="B13:E13"/>
    <mergeCell ref="B14:E14"/>
    <mergeCell ref="B15:E15"/>
    <mergeCell ref="A21:D21"/>
    <mergeCell ref="A28:C28"/>
    <mergeCell ref="A42:C42"/>
  </mergeCells>
  <hyperlinks>
    <hyperlink ref="H7" location="Gelcoat!A1" display="Acceuil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87" fitToWidth="0" orientation="portrait" verticalDpi="597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enregistrer_sous">
                <anchor moveWithCells="1" sizeWithCells="1">
                  <from>
                    <xdr:col>7</xdr:col>
                    <xdr:colOff>0</xdr:colOff>
                    <xdr:row>1</xdr:row>
                    <xdr:rowOff>523875</xdr:rowOff>
                  </from>
                  <to>
                    <xdr:col>9</xdr:col>
                    <xdr:colOff>9525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54"/>
  <sheetViews>
    <sheetView zoomScale="80" zoomScaleNormal="80" workbookViewId="0">
      <selection activeCell="H7" sqref="H7:I9"/>
    </sheetView>
  </sheetViews>
  <sheetFormatPr baseColWidth="10" defaultRowHeight="15"/>
  <cols>
    <col min="1" max="1" width="44.28515625" style="24" bestFit="1" customWidth="1"/>
    <col min="2" max="2" width="18.5703125" style="24" customWidth="1"/>
    <col min="3" max="3" width="7.28515625" style="24" customWidth="1"/>
    <col min="4" max="4" width="5.42578125" style="24" customWidth="1"/>
    <col min="5" max="5" width="15.42578125" style="24" bestFit="1" customWidth="1"/>
    <col min="6" max="16384" width="11.42578125" style="24"/>
  </cols>
  <sheetData>
    <row r="1" spans="1:9">
      <c r="E1" s="25"/>
    </row>
    <row r="2" spans="1:9" ht="45">
      <c r="A2" s="26" t="s">
        <v>10</v>
      </c>
      <c r="B2" s="27"/>
      <c r="C2" s="27"/>
      <c r="D2" s="27"/>
      <c r="E2" s="28"/>
    </row>
    <row r="3" spans="1:9" ht="15.75">
      <c r="A3" s="29" t="s">
        <v>11</v>
      </c>
      <c r="B3" s="30"/>
      <c r="C3" s="30"/>
      <c r="D3" s="30"/>
      <c r="E3" s="31"/>
    </row>
    <row r="4" spans="1:9" ht="15.75">
      <c r="A4" s="32" t="s">
        <v>12</v>
      </c>
      <c r="B4" s="30"/>
      <c r="C4" s="30"/>
      <c r="D4" s="30"/>
      <c r="E4" s="31"/>
    </row>
    <row r="5" spans="1:9" ht="15.75">
      <c r="A5" s="33"/>
      <c r="B5" s="33"/>
      <c r="C5" s="33"/>
      <c r="D5" s="33"/>
      <c r="E5" s="34"/>
    </row>
    <row r="6" spans="1:9" ht="16.5" thickBot="1">
      <c r="A6" s="35" t="s">
        <v>13</v>
      </c>
      <c r="B6" s="33"/>
      <c r="C6" s="33"/>
      <c r="D6" s="33"/>
      <c r="E6" s="34"/>
    </row>
    <row r="7" spans="1:9" ht="16.5" thickTop="1">
      <c r="A7" s="35" t="s">
        <v>14</v>
      </c>
      <c r="B7" s="35"/>
      <c r="C7" s="35"/>
      <c r="D7" s="35"/>
      <c r="E7" s="36"/>
      <c r="H7" s="576" t="s">
        <v>60</v>
      </c>
      <c r="I7" s="577"/>
    </row>
    <row r="8" spans="1:9" ht="15.75">
      <c r="A8" s="37"/>
      <c r="B8" s="37"/>
      <c r="C8" s="37"/>
      <c r="D8" s="37"/>
      <c r="E8" s="38"/>
      <c r="H8" s="578"/>
      <c r="I8" s="579"/>
    </row>
    <row r="9" spans="1:9" ht="16.5" thickBot="1">
      <c r="A9" s="37"/>
      <c r="B9" s="37"/>
      <c r="C9" s="37"/>
      <c r="D9" s="37"/>
      <c r="E9" s="38"/>
      <c r="H9" s="580"/>
      <c r="I9" s="581"/>
    </row>
    <row r="10" spans="1:9" ht="17.25" thickTop="1" thickBot="1">
      <c r="A10" s="39"/>
      <c r="B10" s="39"/>
      <c r="C10" s="39"/>
      <c r="D10" s="39"/>
      <c r="E10" s="40"/>
    </row>
    <row r="11" spans="1:9" ht="16.5" thickBot="1">
      <c r="A11" s="39"/>
      <c r="B11" s="589" t="str">
        <f>Accueil!E12</f>
        <v>ABDALLAH</v>
      </c>
      <c r="C11" s="590"/>
      <c r="D11" s="590"/>
      <c r="E11" s="591"/>
    </row>
    <row r="12" spans="1:9" ht="16.5" thickBot="1">
      <c r="A12" s="39"/>
      <c r="B12" s="589" t="str">
        <f>Accueil!E13</f>
        <v>9 RUE BRUYERES</v>
      </c>
      <c r="C12" s="590"/>
      <c r="D12" s="590"/>
      <c r="E12" s="591"/>
    </row>
    <row r="13" spans="1:9" ht="16.5" thickBot="1">
      <c r="A13" s="39" t="s">
        <v>15</v>
      </c>
      <c r="B13" s="589" t="str">
        <f>Accueil!E14</f>
        <v>34000</v>
      </c>
      <c r="C13" s="590"/>
      <c r="D13" s="590"/>
      <c r="E13" s="591"/>
    </row>
    <row r="14" spans="1:9" ht="16.5" thickBot="1">
      <c r="A14" s="41">
        <f>'[4]PRESENTATION GELCOAT'!E30</f>
        <v>43192.86105266204</v>
      </c>
      <c r="B14" s="592">
        <f>Accueil!E15</f>
        <v>678828187</v>
      </c>
      <c r="C14" s="593"/>
      <c r="D14" s="593"/>
      <c r="E14" s="594"/>
    </row>
    <row r="15" spans="1:9" ht="16.5" thickBot="1">
      <c r="A15" s="39"/>
      <c r="B15" s="589" t="str">
        <f>Accueil!E16</f>
        <v>amel.gherroumi@gmail.com</v>
      </c>
      <c r="C15" s="590"/>
      <c r="D15" s="590"/>
      <c r="E15" s="591"/>
    </row>
    <row r="16" spans="1:9" ht="18.75">
      <c r="A16" s="176" t="s">
        <v>213</v>
      </c>
      <c r="B16" s="39"/>
      <c r="C16" s="39"/>
      <c r="D16" s="39"/>
      <c r="E16" s="40"/>
    </row>
    <row r="17" spans="1:5" ht="18.75">
      <c r="A17" s="175" t="str">
        <f ca="1">CONCATENATE("N°- ",YEAR(NOW()),DAY(NOW()),MONTH(NOW()),SECOND(NOW()),MINUTE(NOW()))</f>
        <v>N°- 201825851</v>
      </c>
      <c r="B17" s="39"/>
      <c r="C17" s="39"/>
      <c r="D17" s="39"/>
      <c r="E17" s="40"/>
    </row>
    <row r="18" spans="1:5" ht="15.75">
      <c r="A18" s="39"/>
      <c r="B18" s="39"/>
      <c r="C18" s="39"/>
      <c r="D18" s="39"/>
      <c r="E18" s="40"/>
    </row>
    <row r="19" spans="1:5" ht="15.75">
      <c r="A19" s="42" t="s">
        <v>16</v>
      </c>
      <c r="B19" s="43"/>
      <c r="C19" s="43"/>
      <c r="D19" s="43"/>
      <c r="E19" s="44" t="s">
        <v>17</v>
      </c>
    </row>
    <row r="20" spans="1:5">
      <c r="A20" s="45"/>
      <c r="B20" s="46"/>
      <c r="C20" s="46"/>
      <c r="D20" s="47"/>
      <c r="E20" s="48"/>
    </row>
    <row r="21" spans="1:5" ht="18.75">
      <c r="A21" s="595" t="s">
        <v>18</v>
      </c>
      <c r="B21" s="596"/>
      <c r="C21" s="596"/>
      <c r="D21" s="597"/>
      <c r="E21" s="49"/>
    </row>
    <row r="22" spans="1:5" ht="15.75">
      <c r="A22" s="50" t="s">
        <v>19</v>
      </c>
      <c r="B22" s="51">
        <f>Gelcoat!C8</f>
        <v>51</v>
      </c>
      <c r="C22" s="52"/>
      <c r="D22" s="53"/>
      <c r="E22" s="54"/>
    </row>
    <row r="23" spans="1:5" ht="15.75">
      <c r="A23" s="50"/>
      <c r="B23" s="51"/>
      <c r="C23" s="52"/>
      <c r="D23" s="53"/>
      <c r="E23" s="54"/>
    </row>
    <row r="24" spans="1:5">
      <c r="A24" s="55" t="s">
        <v>20</v>
      </c>
      <c r="B24" s="52"/>
      <c r="C24" s="52"/>
      <c r="D24" s="53"/>
      <c r="E24" s="56"/>
    </row>
    <row r="25" spans="1:5">
      <c r="A25" s="55"/>
      <c r="B25" s="52"/>
      <c r="C25" s="52"/>
      <c r="D25" s="53"/>
      <c r="E25" s="56"/>
    </row>
    <row r="26" spans="1:5">
      <c r="A26" s="57" t="s">
        <v>21</v>
      </c>
      <c r="B26" s="58"/>
      <c r="C26" s="52"/>
      <c r="D26" s="53"/>
      <c r="E26" s="56"/>
    </row>
    <row r="27" spans="1:5">
      <c r="A27" s="59"/>
      <c r="B27" s="58"/>
      <c r="C27" s="60">
        <f>B22</f>
        <v>51</v>
      </c>
      <c r="D27" s="61">
        <v>9.5</v>
      </c>
      <c r="E27" s="56"/>
    </row>
    <row r="28" spans="1:5">
      <c r="A28" s="582" t="s">
        <v>22</v>
      </c>
      <c r="B28" s="583"/>
      <c r="C28" s="583"/>
      <c r="D28" s="62"/>
      <c r="E28" s="56">
        <f>9.5*B22</f>
        <v>484.5</v>
      </c>
    </row>
    <row r="29" spans="1:5">
      <c r="A29" s="63"/>
      <c r="B29" s="64"/>
      <c r="C29" s="64"/>
      <c r="D29" s="65"/>
      <c r="E29" s="56"/>
    </row>
    <row r="30" spans="1:5">
      <c r="A30" s="66" t="s">
        <v>23</v>
      </c>
      <c r="B30" s="52"/>
      <c r="C30" s="52"/>
      <c r="D30" s="53"/>
      <c r="E30" s="56"/>
    </row>
    <row r="31" spans="1:5">
      <c r="A31" s="66"/>
      <c r="B31" s="52"/>
      <c r="C31" s="52"/>
      <c r="D31" s="53"/>
      <c r="E31" s="56"/>
    </row>
    <row r="32" spans="1:5">
      <c r="A32" s="67" t="s">
        <v>24</v>
      </c>
      <c r="B32" s="68"/>
      <c r="C32" s="68"/>
      <c r="D32" s="69"/>
      <c r="E32" s="54"/>
    </row>
    <row r="33" spans="1:5">
      <c r="A33" s="70"/>
      <c r="B33" s="68"/>
      <c r="C33" s="68"/>
      <c r="D33" s="69"/>
      <c r="E33" s="54"/>
    </row>
    <row r="34" spans="1:5">
      <c r="A34" s="67" t="s">
        <v>25</v>
      </c>
      <c r="B34" s="68"/>
      <c r="C34" s="68"/>
      <c r="D34" s="69"/>
      <c r="E34" s="54"/>
    </row>
    <row r="35" spans="1:5">
      <c r="A35" s="70"/>
      <c r="B35" s="68"/>
      <c r="C35" s="68"/>
      <c r="D35" s="69"/>
      <c r="E35" s="54"/>
    </row>
    <row r="36" spans="1:5">
      <c r="A36" s="67" t="s">
        <v>26</v>
      </c>
      <c r="B36" s="68" t="s">
        <v>27</v>
      </c>
      <c r="C36" s="68"/>
      <c r="D36" s="69"/>
      <c r="E36" s="54"/>
    </row>
    <row r="37" spans="1:5">
      <c r="A37" s="67"/>
      <c r="B37" s="68"/>
      <c r="C37" s="68"/>
      <c r="D37" s="69"/>
      <c r="E37" s="54"/>
    </row>
    <row r="38" spans="1:5">
      <c r="A38" s="67" t="s">
        <v>55</v>
      </c>
      <c r="B38" s="68"/>
      <c r="C38" s="68"/>
      <c r="D38" s="69"/>
      <c r="E38" s="54"/>
    </row>
    <row r="39" spans="1:5">
      <c r="A39" s="67"/>
      <c r="B39" s="68"/>
      <c r="C39" s="68"/>
      <c r="D39" s="69"/>
      <c r="E39" s="54"/>
    </row>
    <row r="40" spans="1:5">
      <c r="A40" s="67" t="s">
        <v>29</v>
      </c>
      <c r="B40" s="72"/>
      <c r="C40" s="72"/>
      <c r="D40" s="69"/>
      <c r="E40" s="73"/>
    </row>
    <row r="41" spans="1:5">
      <c r="A41" s="70"/>
      <c r="B41" s="72"/>
      <c r="C41" s="74"/>
      <c r="D41" s="61"/>
      <c r="E41" s="73"/>
    </row>
    <row r="42" spans="1:5">
      <c r="A42" s="584" t="s">
        <v>30</v>
      </c>
      <c r="B42" s="585"/>
      <c r="C42" s="585"/>
      <c r="D42" s="69"/>
      <c r="E42" s="73">
        <f>B22*65</f>
        <v>3315</v>
      </c>
    </row>
    <row r="43" spans="1:5">
      <c r="A43" s="67"/>
      <c r="B43" s="68"/>
      <c r="C43" s="68"/>
      <c r="D43" s="69"/>
      <c r="E43" s="73"/>
    </row>
    <row r="44" spans="1:5">
      <c r="A44" s="67"/>
      <c r="B44" s="68"/>
      <c r="C44" s="68"/>
      <c r="D44" s="69"/>
      <c r="E44" s="73"/>
    </row>
    <row r="45" spans="1:5" ht="18.75">
      <c r="A45" s="586"/>
      <c r="B45" s="587"/>
      <c r="C45" s="587"/>
      <c r="D45" s="588"/>
      <c r="E45" s="73"/>
    </row>
    <row r="46" spans="1:5">
      <c r="A46" s="75" t="s">
        <v>31</v>
      </c>
      <c r="B46" s="76" t="s">
        <v>32</v>
      </c>
      <c r="C46" s="77"/>
      <c r="D46" s="78"/>
      <c r="E46" s="79"/>
    </row>
    <row r="47" spans="1:5">
      <c r="A47" s="80" t="s">
        <v>33</v>
      </c>
      <c r="B47" s="81" t="s">
        <v>52</v>
      </c>
      <c r="C47" s="77"/>
      <c r="D47" s="78"/>
      <c r="E47" s="82"/>
    </row>
    <row r="48" spans="1:5">
      <c r="A48" s="80" t="s">
        <v>34</v>
      </c>
      <c r="B48" s="81" t="s">
        <v>53</v>
      </c>
      <c r="C48" s="77"/>
      <c r="D48" s="78"/>
      <c r="E48" s="82"/>
    </row>
    <row r="49" spans="1:5">
      <c r="A49" s="80" t="s">
        <v>35</v>
      </c>
      <c r="B49" s="81" t="s">
        <v>54</v>
      </c>
      <c r="C49" s="77"/>
      <c r="D49" s="78"/>
      <c r="E49" s="82"/>
    </row>
    <row r="50" spans="1:5">
      <c r="A50" s="67"/>
      <c r="B50" s="68"/>
      <c r="C50" s="68"/>
      <c r="D50" s="69"/>
      <c r="E50" s="73"/>
    </row>
    <row r="51" spans="1:5">
      <c r="A51" s="83"/>
      <c r="B51" s="84"/>
      <c r="C51" s="84"/>
      <c r="D51" s="85"/>
      <c r="E51" s="54"/>
    </row>
    <row r="52" spans="1:5" ht="15.75">
      <c r="A52" s="86" t="s">
        <v>36</v>
      </c>
      <c r="B52" s="87" t="s">
        <v>37</v>
      </c>
      <c r="C52" s="88"/>
      <c r="D52" s="89"/>
      <c r="E52" s="90">
        <f>SUM(E20:E51)</f>
        <v>3799.5</v>
      </c>
    </row>
    <row r="53" spans="1:5" ht="15.75">
      <c r="A53" s="91" t="s">
        <v>51</v>
      </c>
      <c r="B53" s="92" t="s">
        <v>38</v>
      </c>
      <c r="C53" s="93"/>
      <c r="D53" s="94"/>
      <c r="E53" s="95">
        <f>E52*0.2</f>
        <v>759.90000000000009</v>
      </c>
    </row>
    <row r="54" spans="1:5" ht="15.75">
      <c r="A54" s="106" t="s">
        <v>102</v>
      </c>
      <c r="B54" s="96" t="s">
        <v>39</v>
      </c>
      <c r="C54" s="97"/>
      <c r="D54" s="98"/>
      <c r="E54" s="95">
        <f>E52+E53</f>
        <v>4559.3999999999996</v>
      </c>
    </row>
  </sheetData>
  <mergeCells count="10">
    <mergeCell ref="H7:I9"/>
    <mergeCell ref="A28:C28"/>
    <mergeCell ref="A42:C42"/>
    <mergeCell ref="A45:D45"/>
    <mergeCell ref="B11:E11"/>
    <mergeCell ref="B12:E12"/>
    <mergeCell ref="B13:E13"/>
    <mergeCell ref="B14:E14"/>
    <mergeCell ref="B15:E15"/>
    <mergeCell ref="A21:D21"/>
  </mergeCells>
  <hyperlinks>
    <hyperlink ref="H7" location="Gelcoat!A1" display="Acceuil"/>
  </hyperlinks>
  <pageMargins left="0.7" right="0.7" top="0.75" bottom="0.75" header="0.3" footer="0.3"/>
  <pageSetup paperSize="9" scale="87" orientation="portrait" verticalDpi="597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enregistrer_sous">
                <anchor moveWithCells="1" sizeWithCells="1">
                  <from>
                    <xdr:col>6</xdr:col>
                    <xdr:colOff>742950</xdr:colOff>
                    <xdr:row>1</xdr:row>
                    <xdr:rowOff>533400</xdr:rowOff>
                  </from>
                  <to>
                    <xdr:col>8</xdr:col>
                    <xdr:colOff>752475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70</vt:i4>
      </vt:variant>
    </vt:vector>
  </HeadingPairs>
  <TitlesOfParts>
    <vt:vector size="72" baseType="lpstr">
      <vt:lpstr>Accueil</vt:lpstr>
      <vt:lpstr>client</vt:lpstr>
      <vt:lpstr>Beach_7!Zone_d_impression</vt:lpstr>
      <vt:lpstr>Beach_7_plus!Zone_d_impression</vt:lpstr>
      <vt:lpstr>Beach_8!Zone_d_impression</vt:lpstr>
      <vt:lpstr>Beach_8_plus!Zone_d_impression</vt:lpstr>
      <vt:lpstr>Beach_825!Zone_d_impression</vt:lpstr>
      <vt:lpstr>Beach_9!Zone_d_impression</vt:lpstr>
      <vt:lpstr>Beach_9_plus!Zone_d_impression</vt:lpstr>
      <vt:lpstr>Beach_965!Zone_d_impression</vt:lpstr>
      <vt:lpstr>Cover_700!Zone_d_impression</vt:lpstr>
      <vt:lpstr>Cover_750!Zone_d_impression</vt:lpstr>
      <vt:lpstr>Cover_800!Zone_d_impression</vt:lpstr>
      <vt:lpstr>Cover_900!Zone_d_impression</vt:lpstr>
      <vt:lpstr>Cover_950!Zone_d_impression</vt:lpstr>
      <vt:lpstr>Cover_975!Zone_d_impression</vt:lpstr>
      <vt:lpstr>Cover_Uni_7!Zone_d_impression</vt:lpstr>
      <vt:lpstr>Cover_Uni_8!Zone_d_impression</vt:lpstr>
      <vt:lpstr>Cover_Uni_9!Zone_d_impression</vt:lpstr>
      <vt:lpstr>Cover_Wide_75!Zone_d_impression</vt:lpstr>
      <vt:lpstr>Cover_Wide_85!Zone_d_impression</vt:lpstr>
      <vt:lpstr>Deep_755!Zone_d_impression</vt:lpstr>
      <vt:lpstr>Deep_775!Zone_d_impression</vt:lpstr>
      <vt:lpstr>Deep_785!Zone_d_impression</vt:lpstr>
      <vt:lpstr>Deep_795!Zone_d_impression</vt:lpstr>
      <vt:lpstr>Elliptic_660!Zone_d_impression</vt:lpstr>
      <vt:lpstr>Elliptic_670!Zone_d_impression</vt:lpstr>
      <vt:lpstr>Elliptic_825!Zone_d_impression</vt:lpstr>
      <vt:lpstr>Elliptic_865!Zone_d_impression</vt:lpstr>
      <vt:lpstr>Elliptic_965!Zone_d_impression</vt:lpstr>
      <vt:lpstr>Fibre225g!Zone_d_impression</vt:lpstr>
      <vt:lpstr>Fibre300g!Zone_d_impression</vt:lpstr>
      <vt:lpstr>Fibre450g!Zone_d_impression</vt:lpstr>
      <vt:lpstr>KIT_FILTRATION_11m3_H_!Zone_d_impression</vt:lpstr>
      <vt:lpstr>KIT_FILTRATION_15m3_H!Zone_d_impression</vt:lpstr>
      <vt:lpstr>Lane_10!Zone_d_impression</vt:lpstr>
      <vt:lpstr>Lane_12!Zone_d_impression</vt:lpstr>
      <vt:lpstr>Lane_14!Zone_d_impression</vt:lpstr>
      <vt:lpstr>Relax_1025!Zone_d_impression</vt:lpstr>
      <vt:lpstr>Relax_1111!Zone_d_impression</vt:lpstr>
      <vt:lpstr>Relax_700!Zone_d_impression</vt:lpstr>
      <vt:lpstr>Relax_750!Zone_d_impression</vt:lpstr>
      <vt:lpstr>Relax_800!Zone_d_impression</vt:lpstr>
      <vt:lpstr>Relax_900!Zone_d_impression</vt:lpstr>
      <vt:lpstr>Relax_910!Zone_d_impression</vt:lpstr>
      <vt:lpstr>Relax_950!Zone_d_impression</vt:lpstr>
      <vt:lpstr>Roman_7!Zone_d_impression</vt:lpstr>
      <vt:lpstr>Roman_7_plus!Zone_d_impression</vt:lpstr>
      <vt:lpstr>Roman_8!Zone_d_impression</vt:lpstr>
      <vt:lpstr>Roman_8_plus!Zone_d_impression</vt:lpstr>
      <vt:lpstr>Roman_9!Zone_d_impression</vt:lpstr>
      <vt:lpstr>Roman_9_plus!Zone_d_impression</vt:lpstr>
      <vt:lpstr>Smart_500!Zone_d_impression</vt:lpstr>
      <vt:lpstr>Smart_525!Zone_d_impression</vt:lpstr>
      <vt:lpstr>Smart_575!Zone_d_impression</vt:lpstr>
      <vt:lpstr>Smart_610!Zone_d_impression</vt:lpstr>
      <vt:lpstr>Smart_675!Zone_d_impression</vt:lpstr>
      <vt:lpstr>Smart_Covi_I!Zone_d_impression</vt:lpstr>
      <vt:lpstr>Smart_Covi_II!Zone_d_impression</vt:lpstr>
      <vt:lpstr>Smart_Covi_III!Zone_d_impression</vt:lpstr>
      <vt:lpstr>Smart_Joker_1!Zone_d_impression</vt:lpstr>
      <vt:lpstr>Smart_Joker_2!Zone_d_impression</vt:lpstr>
      <vt:lpstr>Smart_Lane!Zone_d_impression</vt:lpstr>
      <vt:lpstr>Unique_10!Zone_d_impression</vt:lpstr>
      <vt:lpstr>Unique_4!Zone_d_impression</vt:lpstr>
      <vt:lpstr>Unique_6!Zone_d_impression</vt:lpstr>
      <vt:lpstr>Unique_7!Zone_d_impression</vt:lpstr>
      <vt:lpstr>Unique_8!Zone_d_impression</vt:lpstr>
      <vt:lpstr>Unique_9!Zone_d_impression</vt:lpstr>
      <vt:lpstr>Wide_65!Zone_d_impression</vt:lpstr>
      <vt:lpstr>Wide_75!Zone_d_impression</vt:lpstr>
      <vt:lpstr>Wide_85!Zone_d_impression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Silverio</dc:creator>
  <cp:lastModifiedBy>Guy Blancher</cp:lastModifiedBy>
  <cp:lastPrinted>2018-08-15T18:05:52Z</cp:lastPrinted>
  <dcterms:created xsi:type="dcterms:W3CDTF">2018-04-03T09:50:25Z</dcterms:created>
  <dcterms:modified xsi:type="dcterms:W3CDTF">2018-08-25T04:02:35Z</dcterms:modified>
</cp:coreProperties>
</file>