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745" windowHeight="8880" activeTab="2"/>
  </bookViews>
  <sheets>
    <sheet name="Fiche PLF" sheetId="6" r:id="rId1"/>
    <sheet name="RESULTATS" sheetId="5" r:id="rId2"/>
    <sheet name="Fin de Journée" sheetId="4" r:id="rId3"/>
  </sheets>
  <externalReferences>
    <externalReference r:id="rId4"/>
  </externalReferences>
  <definedNames>
    <definedName name="Deco">[1]Listes!$I$5:$I$100</definedName>
    <definedName name="Emballage">[1]Listes!$F$5:$F$100</definedName>
    <definedName name="Marges">[1]Listes!$L$5:$L$20</definedName>
    <definedName name="Matieres">[1]Listes!$C$5:$C$100</definedName>
    <definedName name="TVA">[1]Listes!$N$5:$N$20</definedName>
  </definedNames>
  <calcPr calcId="162913" concurrentCalc="0"/>
</workbook>
</file>

<file path=xl/calcChain.xml><?xml version="1.0" encoding="utf-8"?>
<calcChain xmlns="http://schemas.openxmlformats.org/spreadsheetml/2006/main">
  <c r="K49" i="5" l="1"/>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F49" i="5"/>
  <c r="F13" i="6"/>
  <c r="G19" i="6"/>
  <c r="L7" i="4"/>
  <c r="B14" i="4"/>
  <c r="C12" i="4"/>
  <c r="E4" i="6"/>
  <c r="E5" i="6"/>
  <c r="E6" i="6"/>
  <c r="E7" i="6"/>
  <c r="E8" i="6"/>
  <c r="E9" i="6"/>
  <c r="E10" i="6"/>
  <c r="E11" i="6"/>
  <c r="E12" i="6"/>
  <c r="E13" i="6"/>
  <c r="E14" i="6"/>
  <c r="E15" i="6"/>
  <c r="E16" i="6"/>
  <c r="E17" i="6"/>
  <c r="E18" i="6"/>
  <c r="E19" i="6"/>
  <c r="E20" i="6"/>
  <c r="E21" i="6"/>
  <c r="E22" i="6"/>
  <c r="B10" i="6"/>
  <c r="B15" i="6"/>
  <c r="G7" i="6"/>
  <c r="F7" i="6"/>
  <c r="H20" i="6"/>
  <c r="M7" i="4"/>
  <c r="H3" i="6"/>
  <c r="J4" i="6"/>
  <c r="I5" i="6"/>
  <c r="J5" i="6"/>
  <c r="I6" i="6"/>
  <c r="J6" i="6"/>
  <c r="H7" i="6"/>
  <c r="I7" i="6"/>
  <c r="J7" i="6"/>
  <c r="I8" i="6"/>
  <c r="J8" i="6"/>
  <c r="I9" i="6"/>
  <c r="J9" i="6"/>
  <c r="F10" i="6"/>
  <c r="G10" i="6"/>
  <c r="H10" i="6"/>
  <c r="I10" i="6"/>
  <c r="J10" i="6"/>
  <c r="I11" i="6"/>
  <c r="J11" i="6"/>
  <c r="H12" i="6"/>
  <c r="I12" i="6"/>
  <c r="J12" i="6"/>
  <c r="I13" i="6"/>
  <c r="J13" i="6"/>
  <c r="H14" i="6"/>
  <c r="I14" i="6"/>
  <c r="J14" i="6"/>
  <c r="H15" i="6"/>
  <c r="I15" i="6"/>
  <c r="J15" i="6"/>
  <c r="H16" i="6"/>
  <c r="I16" i="6"/>
  <c r="J16" i="6"/>
  <c r="I17" i="6"/>
  <c r="J17" i="6"/>
  <c r="I18" i="6"/>
  <c r="J18" i="6"/>
  <c r="I19" i="6"/>
  <c r="J19" i="6"/>
  <c r="I20" i="6"/>
  <c r="J20" i="6"/>
  <c r="H21" i="6"/>
  <c r="I21" i="6"/>
  <c r="J21" i="6"/>
  <c r="D22" i="6"/>
  <c r="H22" i="6"/>
  <c r="I22" i="6"/>
  <c r="J22" i="6"/>
  <c r="BS1" i="5"/>
  <c r="BX1" i="5"/>
  <c r="CC1" i="5"/>
  <c r="CH1" i="5"/>
  <c r="CM1" i="5"/>
  <c r="CR1" i="5"/>
  <c r="CW1" i="5"/>
  <c r="DB1" i="5"/>
  <c r="DG1" i="5"/>
  <c r="DL1" i="5"/>
  <c r="DP1" i="5"/>
  <c r="P49" i="5"/>
  <c r="U49" i="5"/>
  <c r="Z49" i="5"/>
  <c r="AE49" i="5"/>
  <c r="AJ49" i="5"/>
  <c r="AO49" i="5"/>
  <c r="AT49" i="5"/>
  <c r="AY49" i="5"/>
  <c r="BD49" i="5"/>
  <c r="BI49" i="5"/>
  <c r="BO49" i="5"/>
  <c r="BT49" i="5"/>
  <c r="BY49" i="5"/>
  <c r="CD49" i="5"/>
  <c r="CI49" i="5"/>
  <c r="CN49" i="5"/>
  <c r="CS49" i="5"/>
  <c r="CX49" i="5"/>
  <c r="DC49" i="5"/>
  <c r="DH49" i="5"/>
  <c r="DM49" i="5"/>
  <c r="DR49" i="5"/>
  <c r="F51" i="5"/>
  <c r="K51" i="5"/>
  <c r="P51" i="5"/>
  <c r="U51" i="5"/>
  <c r="Z51" i="5"/>
  <c r="AE51" i="5"/>
  <c r="AJ51" i="5"/>
  <c r="AO51" i="5"/>
  <c r="AT51" i="5"/>
  <c r="AY51" i="5"/>
  <c r="BD51" i="5"/>
  <c r="BI51" i="5"/>
  <c r="BO51" i="5"/>
  <c r="BT51" i="5"/>
  <c r="BY51" i="5"/>
  <c r="CD51" i="5"/>
  <c r="CI51" i="5"/>
  <c r="CN51" i="5"/>
  <c r="CS51" i="5"/>
  <c r="CX51" i="5"/>
  <c r="DC51" i="5"/>
  <c r="DH51" i="5"/>
  <c r="DM51" i="5"/>
  <c r="DR51" i="5"/>
  <c r="F53" i="5"/>
  <c r="K53" i="5"/>
  <c r="P53" i="5"/>
  <c r="U53" i="5"/>
  <c r="Z53" i="5"/>
  <c r="AE53" i="5"/>
  <c r="AJ53" i="5"/>
  <c r="AO53" i="5"/>
  <c r="AT53" i="5"/>
  <c r="AY53" i="5"/>
  <c r="BD53" i="5"/>
  <c r="BI53" i="5"/>
  <c r="BO53" i="5"/>
  <c r="BT53" i="5"/>
  <c r="BY53" i="5"/>
  <c r="CD53" i="5"/>
  <c r="CI53" i="5"/>
  <c r="CN53" i="5"/>
  <c r="CS53" i="5"/>
  <c r="CX53" i="5"/>
  <c r="DC53" i="5"/>
  <c r="DH53" i="5"/>
  <c r="DM53" i="5"/>
  <c r="DR53" i="5"/>
  <c r="F55" i="5"/>
  <c r="K55" i="5"/>
  <c r="P55" i="5"/>
  <c r="U55" i="5"/>
  <c r="Z55" i="5"/>
  <c r="AE55" i="5"/>
  <c r="AJ55" i="5"/>
  <c r="AO55" i="5"/>
  <c r="AT55" i="5"/>
  <c r="AY55" i="5"/>
  <c r="BD55" i="5"/>
  <c r="BI55" i="5"/>
  <c r="BO55" i="5"/>
  <c r="BT55" i="5"/>
  <c r="BY55" i="5"/>
  <c r="CD55" i="5"/>
  <c r="CI55" i="5"/>
  <c r="CN55" i="5"/>
  <c r="CS55" i="5"/>
  <c r="CX55" i="5"/>
  <c r="DC55" i="5"/>
  <c r="DH55" i="5"/>
  <c r="DM55" i="5"/>
  <c r="DR55" i="5"/>
  <c r="F57" i="5"/>
  <c r="K57" i="5"/>
  <c r="P57" i="5"/>
  <c r="U57" i="5"/>
  <c r="Z57" i="5"/>
  <c r="AE57" i="5"/>
  <c r="AJ57" i="5"/>
  <c r="AO57" i="5"/>
  <c r="AT57" i="5"/>
  <c r="AY57" i="5"/>
  <c r="BD57" i="5"/>
  <c r="BI57" i="5"/>
  <c r="BO57" i="5"/>
  <c r="BT57" i="5"/>
  <c r="BY57" i="5"/>
  <c r="CD57" i="5"/>
  <c r="CI57" i="5"/>
  <c r="CN57" i="5"/>
  <c r="CS57" i="5"/>
  <c r="CX57" i="5"/>
  <c r="DC57" i="5"/>
  <c r="DH57" i="5"/>
  <c r="DM57" i="5"/>
  <c r="DR57" i="5"/>
  <c r="F62" i="5"/>
  <c r="K62" i="5"/>
  <c r="P62" i="5"/>
  <c r="U62" i="5"/>
  <c r="Z62" i="5"/>
  <c r="AE62" i="5"/>
  <c r="AJ62" i="5"/>
  <c r="AO62" i="5"/>
  <c r="AT62" i="5"/>
  <c r="AY62" i="5"/>
  <c r="BD62" i="5"/>
  <c r="BI62" i="5"/>
  <c r="BO62" i="5"/>
  <c r="BT62" i="5"/>
  <c r="BY62" i="5"/>
  <c r="CD62" i="5"/>
  <c r="CI62" i="5"/>
  <c r="CN62" i="5"/>
  <c r="CS62" i="5"/>
  <c r="CX62" i="5"/>
  <c r="DC62" i="5"/>
  <c r="DH62" i="5"/>
  <c r="DM62" i="5"/>
  <c r="DR62" i="5"/>
  <c r="C76" i="5"/>
  <c r="I76" i="5"/>
  <c r="N76" i="5"/>
  <c r="S76" i="5"/>
  <c r="X76" i="5"/>
  <c r="AC76" i="5"/>
  <c r="AH76" i="5"/>
  <c r="AM76" i="5"/>
  <c r="AR76" i="5"/>
  <c r="AW76" i="5"/>
  <c r="BB76" i="5"/>
  <c r="BG76" i="5"/>
  <c r="BM76" i="5"/>
  <c r="BR76" i="5"/>
  <c r="BW76" i="5"/>
  <c r="CB76" i="5"/>
  <c r="CG76" i="5"/>
  <c r="CL76" i="5"/>
  <c r="CQ76" i="5"/>
  <c r="CV76" i="5"/>
  <c r="DA76" i="5"/>
  <c r="DF76" i="5"/>
  <c r="DK76" i="5"/>
  <c r="DP76" i="5"/>
  <c r="C123" i="5"/>
  <c r="I123" i="5"/>
  <c r="N123" i="5"/>
  <c r="S123" i="5"/>
  <c r="X123" i="5"/>
  <c r="AC123" i="5"/>
  <c r="AH123" i="5"/>
  <c r="AM123" i="5"/>
  <c r="AR123" i="5"/>
  <c r="AW123" i="5"/>
  <c r="BB123" i="5"/>
  <c r="BG123" i="5"/>
  <c r="BM123" i="5"/>
  <c r="BR123" i="5"/>
  <c r="BW123" i="5"/>
  <c r="CB123" i="5"/>
  <c r="CG123" i="5"/>
  <c r="CL123" i="5"/>
  <c r="CQ123" i="5"/>
  <c r="CV123" i="5"/>
  <c r="DA123" i="5"/>
  <c r="DF123" i="5"/>
  <c r="DK123" i="5"/>
  <c r="DP123" i="5"/>
  <c r="C126" i="5"/>
  <c r="I126" i="5"/>
  <c r="N126" i="5"/>
  <c r="S126" i="5"/>
  <c r="X126" i="5"/>
  <c r="AC126" i="5"/>
  <c r="AH126" i="5"/>
  <c r="AM126" i="5"/>
  <c r="AR126" i="5"/>
  <c r="AW126" i="5"/>
  <c r="BB126" i="5"/>
  <c r="BG126" i="5"/>
  <c r="BM126" i="5"/>
  <c r="BR126" i="5"/>
  <c r="BW126" i="5"/>
  <c r="CB126" i="5"/>
  <c r="CG126" i="5"/>
  <c r="CL126" i="5"/>
  <c r="CQ126" i="5"/>
  <c r="CV126" i="5"/>
  <c r="DA126" i="5"/>
  <c r="DF126" i="5"/>
  <c r="DK126" i="5"/>
  <c r="DP126" i="5"/>
  <c r="C133" i="5"/>
  <c r="I133" i="5"/>
  <c r="N133" i="5"/>
  <c r="S133" i="5"/>
  <c r="X133" i="5"/>
  <c r="AC133" i="5"/>
  <c r="AH133" i="5"/>
  <c r="AM133" i="5"/>
  <c r="AR133" i="5"/>
  <c r="AW133" i="5"/>
  <c r="BB133" i="5"/>
  <c r="BG133" i="5"/>
  <c r="BM133" i="5"/>
  <c r="BR133" i="5"/>
  <c r="BW133" i="5"/>
  <c r="CB133" i="5"/>
  <c r="CG133" i="5"/>
  <c r="CL133" i="5"/>
  <c r="CQ133" i="5"/>
  <c r="CV133" i="5"/>
  <c r="DA133" i="5"/>
  <c r="DF133" i="5"/>
  <c r="DK133" i="5"/>
  <c r="DP133" i="5"/>
  <c r="C137" i="5"/>
  <c r="I137" i="5"/>
  <c r="N137" i="5"/>
  <c r="S137" i="5"/>
  <c r="X137" i="5"/>
  <c r="AC137" i="5"/>
  <c r="AH137" i="5"/>
  <c r="AM137" i="5"/>
  <c r="AR137" i="5"/>
  <c r="AW137" i="5"/>
  <c r="BB137" i="5"/>
  <c r="BG137" i="5"/>
  <c r="BM137" i="5"/>
  <c r="BR137" i="5"/>
  <c r="BW137" i="5"/>
  <c r="CB137" i="5"/>
  <c r="CG137" i="5"/>
  <c r="CL137" i="5"/>
  <c r="CQ137" i="5"/>
  <c r="CV137" i="5"/>
  <c r="DA137" i="5"/>
  <c r="DF137" i="5"/>
  <c r="DK137" i="5"/>
  <c r="DP137" i="5"/>
</calcChain>
</file>

<file path=xl/comments1.xml><?xml version="1.0" encoding="utf-8"?>
<comments xmlns="http://schemas.openxmlformats.org/spreadsheetml/2006/main">
  <authors>
    <author>Cedric Guiot</author>
  </authors>
  <commentList>
    <comment ref="E11" authorId="0" shapeId="0">
      <text>
        <r>
          <rPr>
            <sz val="9"/>
            <color indexed="81"/>
            <rFont val="Tahoma"/>
            <family val="2"/>
          </rPr>
          <t xml:space="preserve">
Dans l'exemple, je souhaiterais que cette cellule, et toutes les autres de la colonne, se "fige" apres avoir appuyé sur le bouton "valider" de la feuille "fin de journée".
Mais qu'elles puissent changer en cas de retour a la date.
Un petit message d'avertissement avec confirmation, serait un plus pour éviter les probleme.</t>
        </r>
      </text>
    </comment>
  </commentList>
</comments>
</file>

<file path=xl/comments2.xml><?xml version="1.0" encoding="utf-8"?>
<comments xmlns="http://schemas.openxmlformats.org/spreadsheetml/2006/main">
  <authors>
    <author>Cedric Guiot</author>
  </authors>
  <commentList>
    <comment ref="B2" authorId="0" shapeId="0">
      <text>
        <r>
          <rPr>
            <sz val="9"/>
            <color indexed="81"/>
            <rFont val="Tahoma"/>
            <family val="2"/>
          </rPr>
          <t xml:space="preserve">
Date de référence, que je change manuelement, pour la feuille "resulats" en colonne D</t>
        </r>
      </text>
    </comment>
    <comment ref="M7" authorId="0" shapeId="0">
      <text>
        <r>
          <rPr>
            <b/>
            <sz val="9"/>
            <color indexed="81"/>
            <rFont val="Tahoma"/>
            <family val="2"/>
          </rPr>
          <t>Ici, les cellules vont chercher les infos dans la feuilles "fiche PLF"
Ces onformations servent pour les calcules de cette feuille.</t>
        </r>
      </text>
    </comment>
    <comment ref="C12" authorId="0" shapeId="0">
      <text>
        <r>
          <rPr>
            <sz val="9"/>
            <color indexed="81"/>
            <rFont val="Tahoma"/>
            <family val="2"/>
          </rPr>
          <t xml:space="preserve">
Cellule d'exemple pour la page "resultats", c'est simplement la somme des prix de L5 a L15
</t>
        </r>
      </text>
    </comment>
  </commentList>
</comments>
</file>

<file path=xl/sharedStrings.xml><?xml version="1.0" encoding="utf-8"?>
<sst xmlns="http://schemas.openxmlformats.org/spreadsheetml/2006/main" count="353" uniqueCount="115">
  <si>
    <t>PLF</t>
  </si>
  <si>
    <t>Marge</t>
  </si>
  <si>
    <t>Prix</t>
  </si>
  <si>
    <t>Qte</t>
  </si>
  <si>
    <t>Pdts</t>
  </si>
  <si>
    <t>Total</t>
  </si>
  <si>
    <t>Viennoiserie</t>
  </si>
  <si>
    <t>Caht</t>
  </si>
  <si>
    <t>Date</t>
  </si>
  <si>
    <t>RESULTAT BRUT cumulé</t>
  </si>
  <si>
    <t>RESULTAT BRUT mensuel</t>
  </si>
  <si>
    <t>Decembre</t>
  </si>
  <si>
    <t>Novembre</t>
  </si>
  <si>
    <t>Octobre</t>
  </si>
  <si>
    <t>Septembre</t>
  </si>
  <si>
    <t>Aout</t>
  </si>
  <si>
    <t>Juillet</t>
  </si>
  <si>
    <t>Juin</t>
  </si>
  <si>
    <t>Mai</t>
  </si>
  <si>
    <t>Avril</t>
  </si>
  <si>
    <t>Mars</t>
  </si>
  <si>
    <t>Février</t>
  </si>
  <si>
    <t>Janvier</t>
  </si>
  <si>
    <t>charges cumulées</t>
  </si>
  <si>
    <t>TOTAL CHARGES</t>
  </si>
  <si>
    <t>cotisation</t>
  </si>
  <si>
    <t>charges sociales</t>
  </si>
  <si>
    <t>salaire Cedric</t>
  </si>
  <si>
    <t>GAZ</t>
  </si>
  <si>
    <t>EDF</t>
  </si>
  <si>
    <t>Assurances</t>
  </si>
  <si>
    <t>Taxe voierie</t>
  </si>
  <si>
    <t>entretien vehicule</t>
  </si>
  <si>
    <t>essence</t>
  </si>
  <si>
    <t>comptable</t>
  </si>
  <si>
    <t>loyer</t>
  </si>
  <si>
    <t>CHARGES H.T</t>
  </si>
  <si>
    <t>Achat cumulé</t>
  </si>
  <si>
    <t>ACHAT H.T mensuel</t>
  </si>
  <si>
    <t>Evolution panier/an</t>
  </si>
  <si>
    <t>panier moyen / mois</t>
  </si>
  <si>
    <t>Cumul clients annuel</t>
  </si>
  <si>
    <t>Nbre  Clients / mois</t>
  </si>
  <si>
    <t>cumul Ch d'aff annuel</t>
  </si>
  <si>
    <t>C aff du mois</t>
  </si>
  <si>
    <t>RESULTATS</t>
  </si>
  <si>
    <t>lundi</t>
  </si>
  <si>
    <t>dimanche</t>
  </si>
  <si>
    <t>samedi</t>
  </si>
  <si>
    <t>vendredi</t>
  </si>
  <si>
    <t>jeudi</t>
  </si>
  <si>
    <t>mercredi</t>
  </si>
  <si>
    <t>mardi</t>
  </si>
  <si>
    <t>ht</t>
  </si>
  <si>
    <t>clts</t>
  </si>
  <si>
    <t>Jour</t>
  </si>
  <si>
    <t>TVA</t>
  </si>
  <si>
    <t>Nbre</t>
  </si>
  <si>
    <t>C.Aff</t>
  </si>
  <si>
    <t>scolaire</t>
  </si>
  <si>
    <t>Décembre</t>
  </si>
  <si>
    <t xml:space="preserve">vacances </t>
  </si>
  <si>
    <t>RECETTE</t>
  </si>
  <si>
    <t>Coefficient *</t>
  </si>
  <si>
    <t>Total (pate/€)</t>
  </si>
  <si>
    <t>Taux de Marge</t>
  </si>
  <si>
    <t>PVttc Réél</t>
  </si>
  <si>
    <t>PVht Réel</t>
  </si>
  <si>
    <t>COUT</t>
  </si>
  <si>
    <t>Marge €</t>
  </si>
  <si>
    <t>Viénoiserie</t>
  </si>
  <si>
    <t>Pce Chocolat M</t>
  </si>
  <si>
    <t>DECO</t>
  </si>
  <si>
    <t>Cout</t>
  </si>
  <si>
    <t>PVttc</t>
  </si>
  <si>
    <t>PVht</t>
  </si>
  <si>
    <t>Taux de Marges</t>
  </si>
  <si>
    <t>Sac Croissant S</t>
  </si>
  <si>
    <t>T55</t>
  </si>
  <si>
    <t>EMBALAGE</t>
  </si>
  <si>
    <t>Trad</t>
  </si>
  <si>
    <t>Avec MO</t>
  </si>
  <si>
    <t>Sans MO</t>
  </si>
  <si>
    <t>COUT 1 PART</t>
  </si>
  <si>
    <t>Gruaux</t>
  </si>
  <si>
    <t>Cout de la Recette</t>
  </si>
  <si>
    <t>T80</t>
  </si>
  <si>
    <t>Ingredients</t>
  </si>
  <si>
    <t>NB Portions</t>
  </si>
  <si>
    <t>T45</t>
  </si>
  <si>
    <t>COUT DE MAIN D ŒUVRE               €</t>
  </si>
  <si>
    <t>Intermédiaire</t>
  </si>
  <si>
    <t>Qte Parts / Kg</t>
  </si>
  <si>
    <t>TEMPS DE MAIN D ŒUVRE (minutes)</t>
  </si>
  <si>
    <t>QTE Kg</t>
  </si>
  <si>
    <t>INGREDIENTS</t>
  </si>
  <si>
    <t>TYPE</t>
  </si>
  <si>
    <t>Qte Pour Production De :</t>
  </si>
  <si>
    <t>Voila, j'ai essayé de simplifier au maximum pour etre compréhensible.</t>
  </si>
  <si>
    <t>L'idée, c'est que la cellule C12, soit reporté sur la feuille Résultats en E11</t>
  </si>
  <si>
    <t>Mais, le probleme pour moi, c'est que si je change la date en B2,</t>
  </si>
  <si>
    <t>la cellule E11 s'efface.</t>
  </si>
  <si>
    <t xml:space="preserve">Du coup, tout fonctionne sauf le fait de "figer" la cellule en cas </t>
  </si>
  <si>
    <t>de changement de date.</t>
  </si>
  <si>
    <t>Pour l'exemple, je n'ai fais que la colonne de janvier de E9 a E39</t>
  </si>
  <si>
    <t xml:space="preserve">les cellules de E9 a E39, puis sur celles de fevrier, mars etc </t>
  </si>
  <si>
    <t>mais aussi sur d'autres que je crérais.</t>
  </si>
  <si>
    <t xml:space="preserve">D’où pour moi l'importance de comprendre la formule VBA, afin de </t>
  </si>
  <si>
    <t>le modifier au besoin sans vous déranger a chaque coup ;)</t>
  </si>
  <si>
    <t xml:space="preserve">Bien entendu, ce que je cherche a faire en E11, doit ce reproduire sur toutes </t>
  </si>
  <si>
    <t>Je me débrouille pas mal avec excel, mais je ne suis pas expert,</t>
  </si>
  <si>
    <t>du coup je fais ce qui me semble le plus "simple" et efficace.</t>
  </si>
  <si>
    <t>d’où le fait de ne pas avoir fais de de feuille type de données</t>
  </si>
  <si>
    <t xml:space="preserve">Merci d'avance, et surtout ditent moi si je m'exprime mal </t>
  </si>
  <si>
    <t>ou si c'est encore trop "bordélique"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</si>
</sst>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0.00_ ;[Red]\-0.00\ "/>
    <numFmt numFmtId="165" formatCode="_-* #,##0.00[$€]_-;\-* #,##0.00[$€]_-;_-* &quot;-&quot;??[$€]_-;_-@_-"/>
    <numFmt numFmtId="166" formatCode="_-* #,##0\ &quot;€&quot;_-;\-* #,##0\ &quot;€&quot;_-;_-* &quot;-&quot;??\ &quot;€&quot;_-;_-@_-"/>
    <numFmt numFmtId="167" formatCode="0;;;@"/>
  </numFmts>
  <fonts count="35">
    <font>
      <sz val="11"/>
      <color theme="1"/>
      <name val="Calibri"/>
      <family val="2"/>
      <scheme val="minor"/>
    </font>
    <font>
      <sz val="11"/>
      <color theme="1"/>
      <name val="Calibri"/>
      <family val="2"/>
      <scheme val="minor"/>
    </font>
    <font>
      <b/>
      <sz val="11"/>
      <color theme="1"/>
      <name val="Calibri"/>
      <family val="2"/>
      <scheme val="minor"/>
    </font>
    <font>
      <sz val="9"/>
      <color indexed="81"/>
      <name val="Tahoma"/>
      <family val="2"/>
    </font>
    <font>
      <sz val="9"/>
      <name val="Geneva"/>
    </font>
    <font>
      <sz val="9"/>
      <name val="Arial"/>
      <family val="2"/>
    </font>
    <font>
      <sz val="9"/>
      <name val="Geneva"/>
      <family val="2"/>
    </font>
    <font>
      <sz val="14"/>
      <name val="Geneva"/>
      <family val="2"/>
    </font>
    <font>
      <b/>
      <sz val="24"/>
      <color theme="1"/>
      <name val="Calibri"/>
      <family val="2"/>
      <scheme val="minor"/>
    </font>
    <font>
      <b/>
      <sz val="14"/>
      <name val="Geneva"/>
    </font>
    <font>
      <b/>
      <sz val="18"/>
      <color theme="1"/>
      <name val="Calibri"/>
      <family val="2"/>
      <scheme val="minor"/>
    </font>
    <font>
      <b/>
      <sz val="10"/>
      <color theme="1"/>
      <name val="Calibri"/>
      <family val="2"/>
      <scheme val="minor"/>
    </font>
    <font>
      <b/>
      <sz val="20"/>
      <color theme="1"/>
      <name val="Calibri"/>
      <family val="2"/>
      <scheme val="minor"/>
    </font>
    <font>
      <sz val="14"/>
      <color theme="1"/>
      <name val="Calibri"/>
      <family val="2"/>
      <scheme val="minor"/>
    </font>
    <font>
      <sz val="14"/>
      <name val="Arial"/>
      <family val="2"/>
    </font>
    <font>
      <b/>
      <sz val="20"/>
      <name val="Geneva"/>
    </font>
    <font>
      <b/>
      <sz val="10"/>
      <name val="Geneva"/>
    </font>
    <font>
      <b/>
      <sz val="14"/>
      <name val="Geneva"/>
      <family val="2"/>
    </font>
    <font>
      <b/>
      <sz val="14"/>
      <name val="Arial"/>
      <family val="2"/>
    </font>
    <font>
      <sz val="10"/>
      <name val="Geneva"/>
      <family val="2"/>
    </font>
    <font>
      <b/>
      <sz val="9"/>
      <color indexed="13"/>
      <name val="Arial"/>
      <family val="2"/>
    </font>
    <font>
      <b/>
      <sz val="10"/>
      <color indexed="13"/>
      <name val="Geneva"/>
      <family val="2"/>
    </font>
    <font>
      <b/>
      <sz val="11"/>
      <name val="Calibri"/>
      <family val="2"/>
      <scheme val="minor"/>
    </font>
    <font>
      <b/>
      <sz val="11"/>
      <color rgb="FFFF0000"/>
      <name val="Calibri"/>
      <family val="2"/>
      <scheme val="minor"/>
    </font>
    <font>
      <b/>
      <sz val="9"/>
      <color rgb="FFFFFF00"/>
      <name val="Arial"/>
      <family val="2"/>
    </font>
    <font>
      <b/>
      <sz val="10"/>
      <color rgb="FFFFFF00"/>
      <name val="Geneva"/>
      <family val="2"/>
    </font>
    <font>
      <b/>
      <sz val="11"/>
      <name val="Arial"/>
      <family val="2"/>
    </font>
    <font>
      <b/>
      <sz val="9"/>
      <name val="Arial"/>
      <family val="2"/>
    </font>
    <font>
      <b/>
      <sz val="11"/>
      <color indexed="13"/>
      <name val="Arial"/>
      <family val="2"/>
    </font>
    <font>
      <b/>
      <sz val="11"/>
      <color rgb="FFFF0000"/>
      <name val="Arial"/>
      <family val="2"/>
    </font>
    <font>
      <b/>
      <sz val="14"/>
      <color rgb="FFFFFF00"/>
      <name val="Geneva"/>
    </font>
    <font>
      <b/>
      <sz val="11"/>
      <name val="Geneva"/>
      <family val="2"/>
    </font>
    <font>
      <b/>
      <u/>
      <sz val="12"/>
      <color indexed="8"/>
      <name val="Calibri"/>
      <family val="2"/>
    </font>
    <font>
      <sz val="10"/>
      <color theme="1"/>
      <name val="Calibri"/>
      <family val="2"/>
      <scheme val="minor"/>
    </font>
    <font>
      <b/>
      <sz val="9"/>
      <color indexed="81"/>
      <name val="Tahoma"/>
      <family val="2"/>
    </font>
  </fonts>
  <fills count="21">
    <fill>
      <patternFill patternType="none"/>
    </fill>
    <fill>
      <patternFill patternType="gray125"/>
    </fill>
    <fill>
      <patternFill patternType="solid">
        <fgColor theme="1"/>
        <bgColor indexed="64"/>
      </patternFill>
    </fill>
    <fill>
      <patternFill patternType="solid">
        <fgColor theme="0" tint="-0.249977111117893"/>
        <bgColor indexed="55"/>
      </patternFill>
    </fill>
    <fill>
      <patternFill patternType="solid">
        <fgColor theme="0" tint="-0.249977111117893"/>
        <bgColor indexed="64"/>
      </patternFill>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rgb="FFFFFF00"/>
        <bgColor indexed="64"/>
      </patternFill>
    </fill>
    <fill>
      <patternFill patternType="solid">
        <fgColor indexed="63"/>
        <bgColor indexed="19"/>
      </patternFill>
    </fill>
    <fill>
      <patternFill patternType="solid">
        <fgColor theme="2" tint="-0.499984740745262"/>
        <bgColor indexed="64"/>
      </patternFill>
    </fill>
    <fill>
      <patternFill patternType="solid">
        <fgColor theme="1"/>
        <bgColor indexed="19"/>
      </patternFill>
    </fill>
    <fill>
      <patternFill patternType="solid">
        <fgColor theme="2" tint="-0.499984740745262"/>
        <bgColor indexed="19"/>
      </patternFill>
    </fill>
    <fill>
      <patternFill patternType="solid">
        <fgColor indexed="52"/>
        <bgColor indexed="29"/>
      </patternFill>
    </fill>
    <fill>
      <patternFill patternType="solid">
        <fgColor rgb="FF92D050"/>
        <bgColor indexed="29"/>
      </patternFill>
    </fill>
    <fill>
      <patternFill patternType="solid">
        <fgColor theme="1"/>
        <bgColor indexed="29"/>
      </patternFill>
    </fill>
    <fill>
      <patternFill patternType="solid">
        <fgColor rgb="FFFF0000"/>
        <bgColor indexed="64"/>
      </patternFill>
    </fill>
    <fill>
      <patternFill patternType="solid">
        <fgColor indexed="47"/>
        <bgColor indexed="26"/>
      </patternFill>
    </fill>
    <fill>
      <patternFill patternType="solid">
        <fgColor rgb="FF92D050"/>
        <bgColor indexed="26"/>
      </patternFill>
    </fill>
    <fill>
      <patternFill patternType="solid">
        <fgColor theme="1"/>
        <bgColor indexed="26"/>
      </patternFill>
    </fill>
    <fill>
      <patternFill patternType="solid">
        <fgColor theme="5" tint="0.79998168889431442"/>
        <bgColor indexed="64"/>
      </patternFill>
    </fill>
  </fills>
  <borders count="3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165" fontId="4" fillId="0" borderId="0" applyFont="0" applyFill="0" applyBorder="0" applyAlignment="0" applyProtection="0"/>
  </cellStyleXfs>
  <cellXfs count="24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164" fontId="0" fillId="0" borderId="0" xfId="0" applyNumberFormat="1" applyBorder="1"/>
    <xf numFmtId="0" fontId="0" fillId="0" borderId="7" xfId="0" applyBorder="1"/>
    <xf numFmtId="0" fontId="0" fillId="0" borderId="7" xfId="0" applyBorder="1" applyAlignment="1"/>
    <xf numFmtId="0" fontId="0" fillId="0" borderId="8" xfId="0" applyBorder="1"/>
    <xf numFmtId="0" fontId="0" fillId="0" borderId="0" xfId="0" applyAlignment="1"/>
    <xf numFmtId="164" fontId="0" fillId="0" borderId="6" xfId="0" applyNumberFormat="1" applyBorder="1"/>
    <xf numFmtId="0" fontId="0" fillId="0" borderId="7" xfId="0" applyBorder="1" applyAlignment="1">
      <alignment horizontal="center"/>
    </xf>
    <xf numFmtId="0" fontId="0" fillId="0" borderId="0" xfId="0" applyBorder="1" applyAlignment="1"/>
    <xf numFmtId="0" fontId="0" fillId="0" borderId="0" xfId="0" applyFill="1" applyBorder="1"/>
    <xf numFmtId="0" fontId="0" fillId="0" borderId="11" xfId="0" applyBorder="1"/>
    <xf numFmtId="0" fontId="2" fillId="0" borderId="5" xfId="0" applyFont="1" applyBorder="1"/>
    <xf numFmtId="0" fontId="0" fillId="2" borderId="5" xfId="0" applyFill="1" applyBorder="1"/>
    <xf numFmtId="0" fontId="2" fillId="0" borderId="0" xfId="0" applyFont="1" applyBorder="1"/>
    <xf numFmtId="0" fontId="5" fillId="3" borderId="5" xfId="0" applyFont="1" applyFill="1" applyBorder="1"/>
    <xf numFmtId="0" fontId="5" fillId="0" borderId="0" xfId="0" applyFont="1"/>
    <xf numFmtId="0" fontId="2" fillId="0" borderId="0" xfId="0" applyFont="1"/>
    <xf numFmtId="0" fontId="0" fillId="2" borderId="0" xfId="0" applyFill="1"/>
    <xf numFmtId="0" fontId="0" fillId="4" borderId="5" xfId="0" applyFill="1" applyBorder="1"/>
    <xf numFmtId="0" fontId="6" fillId="0" borderId="0" xfId="0" applyFont="1" applyFill="1" applyAlignment="1">
      <alignment horizontal="right"/>
    </xf>
    <xf numFmtId="0" fontId="7" fillId="0" borderId="0" xfId="0" applyFont="1" applyFill="1" applyAlignment="1">
      <alignment horizontal="right"/>
    </xf>
    <xf numFmtId="0" fontId="9" fillId="0" borderId="0" xfId="0" applyFont="1" applyFill="1" applyAlignment="1">
      <alignment horizontal="center"/>
    </xf>
    <xf numFmtId="0" fontId="2" fillId="2" borderId="5" xfId="0" applyFont="1" applyFill="1" applyBorder="1"/>
    <xf numFmtId="0" fontId="2" fillId="2" borderId="0" xfId="0" applyFont="1" applyFill="1"/>
    <xf numFmtId="0" fontId="0" fillId="2" borderId="0" xfId="0" applyFill="1" applyBorder="1"/>
    <xf numFmtId="0" fontId="2" fillId="2" borderId="0" xfId="0" applyFont="1" applyFill="1" applyBorder="1"/>
    <xf numFmtId="0" fontId="7" fillId="2" borderId="0" xfId="0" applyFont="1" applyFill="1" applyAlignment="1">
      <alignment horizontal="right"/>
    </xf>
    <xf numFmtId="0" fontId="0" fillId="5" borderId="0" xfId="0" applyFill="1"/>
    <xf numFmtId="0" fontId="2" fillId="5" borderId="5" xfId="0" applyFont="1" applyFill="1" applyBorder="1"/>
    <xf numFmtId="0" fontId="0" fillId="5" borderId="5" xfId="0" applyFill="1" applyBorder="1"/>
    <xf numFmtId="0" fontId="2" fillId="5" borderId="0" xfId="0" applyFont="1" applyFill="1" applyBorder="1"/>
    <xf numFmtId="0" fontId="12" fillId="0" borderId="0" xfId="0" applyFont="1" applyBorder="1" applyAlignment="1">
      <alignment horizontal="center"/>
    </xf>
    <xf numFmtId="0" fontId="12" fillId="0" borderId="5" xfId="0" applyFont="1" applyBorder="1" applyAlignment="1">
      <alignment horizontal="center"/>
    </xf>
    <xf numFmtId="0" fontId="7" fillId="0" borderId="0" xfId="0" applyFont="1" applyFill="1" applyAlignment="1">
      <alignment horizontal="left"/>
    </xf>
    <xf numFmtId="0" fontId="14" fillId="0" borderId="0" xfId="0" applyFont="1"/>
    <xf numFmtId="166" fontId="12" fillId="0" borderId="0" xfId="1" applyNumberFormat="1" applyFont="1" applyBorder="1" applyAlignment="1">
      <alignment horizontal="center" vertical="center"/>
    </xf>
    <xf numFmtId="166" fontId="12" fillId="0" borderId="5" xfId="1" applyNumberFormat="1" applyFont="1" applyBorder="1" applyAlignment="1">
      <alignment horizontal="center" vertical="center"/>
    </xf>
    <xf numFmtId="0" fontId="15" fillId="0" borderId="0" xfId="0" applyFont="1" applyFill="1" applyBorder="1" applyAlignment="1">
      <alignment horizontal="center"/>
    </xf>
    <xf numFmtId="0" fontId="16" fillId="0" borderId="0" xfId="0" applyFont="1" applyFill="1" applyBorder="1" applyAlignment="1">
      <alignment horizontal="center"/>
    </xf>
    <xf numFmtId="0" fontId="0" fillId="0" borderId="6" xfId="0" applyBorder="1"/>
    <xf numFmtId="0" fontId="2" fillId="0" borderId="8" xfId="0" applyFont="1" applyBorder="1"/>
    <xf numFmtId="0" fontId="0" fillId="5" borderId="0" xfId="0" applyFill="1" applyBorder="1"/>
    <xf numFmtId="0" fontId="6" fillId="2" borderId="0" xfId="0" applyFont="1" applyFill="1" applyAlignment="1">
      <alignment horizontal="right"/>
    </xf>
    <xf numFmtId="0" fontId="9" fillId="0" borderId="0" xfId="0" applyFont="1" applyFill="1" applyAlignment="1">
      <alignment horizontal="left"/>
    </xf>
    <xf numFmtId="0" fontId="17" fillId="0" borderId="0" xfId="0" applyFont="1" applyFill="1" applyAlignment="1">
      <alignment horizontal="left"/>
    </xf>
    <xf numFmtId="0" fontId="17" fillId="7" borderId="0" xfId="0" applyFont="1" applyFill="1" applyAlignment="1">
      <alignment horizontal="left"/>
    </xf>
    <xf numFmtId="0" fontId="13" fillId="0" borderId="0" xfId="0" applyFont="1" applyBorder="1" applyAlignment="1">
      <alignment horizontal="center"/>
    </xf>
    <xf numFmtId="0" fontId="18" fillId="0" borderId="0" xfId="0" applyFont="1" applyAlignment="1">
      <alignment horizontal="left"/>
    </xf>
    <xf numFmtId="0" fontId="17" fillId="8" borderId="0" xfId="0" applyFont="1" applyFill="1" applyAlignment="1">
      <alignment horizontal="left"/>
    </xf>
    <xf numFmtId="166" fontId="13" fillId="0" borderId="0" xfId="1" applyNumberFormat="1" applyFont="1" applyBorder="1" applyAlignment="1">
      <alignment horizontal="center" vertical="center"/>
    </xf>
    <xf numFmtId="0" fontId="6" fillId="0" borderId="0" xfId="0" applyFont="1" applyAlignment="1">
      <alignment horizontal="left"/>
    </xf>
    <xf numFmtId="0" fontId="0" fillId="0" borderId="0" xfId="0" applyFill="1"/>
    <xf numFmtId="0" fontId="0" fillId="0" borderId="5" xfId="0" applyFill="1" applyBorder="1"/>
    <xf numFmtId="0" fontId="2" fillId="0" borderId="5" xfId="0" applyFont="1" applyFill="1" applyBorder="1"/>
    <xf numFmtId="0" fontId="0" fillId="0" borderId="5" xfId="0" applyFont="1" applyBorder="1"/>
    <xf numFmtId="0" fontId="19" fillId="0" borderId="0" xfId="0" applyFont="1" applyAlignment="1">
      <alignment horizontal="left"/>
    </xf>
    <xf numFmtId="0" fontId="20" fillId="9" borderId="0" xfId="0" applyFont="1" applyFill="1"/>
    <xf numFmtId="0" fontId="20" fillId="0" borderId="0" xfId="0" applyFont="1" applyFill="1"/>
    <xf numFmtId="0" fontId="20" fillId="0" borderId="5" xfId="0" applyFont="1" applyFill="1" applyBorder="1"/>
    <xf numFmtId="0" fontId="20" fillId="10" borderId="0" xfId="0" applyFont="1" applyFill="1"/>
    <xf numFmtId="0" fontId="0" fillId="10" borderId="0" xfId="0" applyFill="1"/>
    <xf numFmtId="0" fontId="20" fillId="10" borderId="0" xfId="0" applyFont="1" applyFill="1" applyBorder="1"/>
    <xf numFmtId="0" fontId="20" fillId="10" borderId="5" xfId="0" applyFont="1" applyFill="1" applyBorder="1"/>
    <xf numFmtId="0" fontId="2" fillId="10" borderId="5" xfId="0" applyFont="1" applyFill="1" applyBorder="1"/>
    <xf numFmtId="0" fontId="20" fillId="11" borderId="5" xfId="0" applyFont="1" applyFill="1" applyBorder="1"/>
    <xf numFmtId="0" fontId="20" fillId="12" borderId="0" xfId="0" applyFont="1" applyFill="1"/>
    <xf numFmtId="0" fontId="20" fillId="12" borderId="0" xfId="0" applyFont="1" applyFill="1" applyBorder="1"/>
    <xf numFmtId="0" fontId="20" fillId="12" borderId="5" xfId="0" applyFont="1" applyFill="1" applyBorder="1"/>
    <xf numFmtId="0" fontId="21" fillId="9" borderId="0" xfId="0" applyFont="1" applyFill="1" applyAlignment="1">
      <alignment horizontal="left"/>
    </xf>
    <xf numFmtId="0" fontId="22" fillId="0" borderId="5" xfId="0" applyFont="1" applyFill="1" applyBorder="1"/>
    <xf numFmtId="0" fontId="23" fillId="0" borderId="5" xfId="0" applyFont="1" applyBorder="1"/>
    <xf numFmtId="14" fontId="23" fillId="0" borderId="0" xfId="0" applyNumberFormat="1" applyFont="1" applyBorder="1"/>
    <xf numFmtId="0" fontId="24" fillId="9" borderId="0" xfId="0" applyFont="1" applyFill="1"/>
    <xf numFmtId="0" fontId="24" fillId="0" borderId="0" xfId="0" applyFont="1" applyFill="1"/>
    <xf numFmtId="0" fontId="24" fillId="0" borderId="5" xfId="0" applyFont="1" applyFill="1" applyBorder="1"/>
    <xf numFmtId="0" fontId="24" fillId="10" borderId="0" xfId="0" applyFont="1" applyFill="1"/>
    <xf numFmtId="0" fontId="24" fillId="10" borderId="0" xfId="0" applyFont="1" applyFill="1" applyBorder="1"/>
    <xf numFmtId="0" fontId="22" fillId="10" borderId="5" xfId="0" applyFont="1" applyFill="1" applyBorder="1"/>
    <xf numFmtId="0" fontId="24" fillId="11" borderId="5" xfId="0" applyFont="1" applyFill="1" applyBorder="1"/>
    <xf numFmtId="0" fontId="24" fillId="12" borderId="0" xfId="0" applyFont="1" applyFill="1"/>
    <xf numFmtId="0" fontId="24" fillId="12" borderId="0" xfId="0" applyFont="1" applyFill="1" applyBorder="1"/>
    <xf numFmtId="0" fontId="23" fillId="10" borderId="5" xfId="0" applyFont="1" applyFill="1" applyBorder="1"/>
    <xf numFmtId="0" fontId="25" fillId="9" borderId="0" xfId="0" applyFont="1" applyFill="1" applyAlignment="1">
      <alignment horizontal="left"/>
    </xf>
    <xf numFmtId="0" fontId="22" fillId="0" borderId="5" xfId="0" applyFont="1" applyBorder="1"/>
    <xf numFmtId="0" fontId="24" fillId="12" borderId="5" xfId="0" applyFont="1" applyFill="1" applyBorder="1"/>
    <xf numFmtId="164" fontId="0" fillId="0" borderId="0" xfId="0" applyNumberFormat="1"/>
    <xf numFmtId="0" fontId="26" fillId="0" borderId="5" xfId="0" applyFont="1" applyFill="1" applyBorder="1"/>
    <xf numFmtId="0" fontId="27" fillId="0" borderId="5" xfId="0" applyFont="1" applyFill="1" applyBorder="1"/>
    <xf numFmtId="0" fontId="28" fillId="12" borderId="5" xfId="0" applyFont="1" applyFill="1" applyBorder="1"/>
    <xf numFmtId="0" fontId="29" fillId="12" borderId="5" xfId="0" applyFont="1" applyFill="1" applyBorder="1"/>
    <xf numFmtId="0" fontId="6" fillId="0" borderId="0" xfId="0" applyFont="1" applyAlignment="1">
      <alignment horizontal="right"/>
    </xf>
    <xf numFmtId="0" fontId="0" fillId="0" borderId="0" xfId="0" applyAlignment="1">
      <alignment horizontal="center"/>
    </xf>
    <xf numFmtId="0" fontId="5" fillId="13" borderId="0" xfId="0" applyFont="1" applyFill="1"/>
    <xf numFmtId="0" fontId="5" fillId="13" borderId="5" xfId="0" applyFont="1" applyFill="1" applyBorder="1"/>
    <xf numFmtId="0" fontId="5" fillId="14" borderId="0" xfId="0" applyFont="1" applyFill="1"/>
    <xf numFmtId="0" fontId="5" fillId="14" borderId="0" xfId="0" applyFont="1" applyFill="1" applyBorder="1"/>
    <xf numFmtId="0" fontId="27" fillId="14" borderId="5" xfId="0" applyFont="1" applyFill="1" applyBorder="1"/>
    <xf numFmtId="0" fontId="5" fillId="14" borderId="5" xfId="0" applyFont="1" applyFill="1" applyBorder="1"/>
    <xf numFmtId="0" fontId="14" fillId="14" borderId="0" xfId="0" applyFont="1" applyFill="1"/>
    <xf numFmtId="0" fontId="18" fillId="14" borderId="5" xfId="0" applyFont="1" applyFill="1" applyBorder="1"/>
    <xf numFmtId="0" fontId="5" fillId="15" borderId="5" xfId="0" applyFont="1" applyFill="1" applyBorder="1"/>
    <xf numFmtId="0" fontId="18" fillId="14" borderId="0" xfId="0" applyFont="1" applyFill="1" applyBorder="1"/>
    <xf numFmtId="0" fontId="30" fillId="16" borderId="0" xfId="0" applyFont="1" applyFill="1" applyAlignment="1">
      <alignment horizontal="center"/>
    </xf>
    <xf numFmtId="0" fontId="31" fillId="17" borderId="0" xfId="0" applyFont="1" applyFill="1" applyBorder="1" applyAlignment="1">
      <alignment horizontal="center"/>
    </xf>
    <xf numFmtId="0" fontId="31" fillId="17" borderId="5" xfId="0" applyFont="1" applyFill="1" applyBorder="1" applyAlignment="1">
      <alignment horizontal="center"/>
    </xf>
    <xf numFmtId="0" fontId="31" fillId="19" borderId="5" xfId="0" applyFont="1" applyFill="1" applyBorder="1" applyAlignment="1">
      <alignment horizontal="center"/>
    </xf>
    <xf numFmtId="0" fontId="31" fillId="3" borderId="5" xfId="0" applyFont="1" applyFill="1" applyBorder="1" applyAlignment="1">
      <alignment horizontal="center"/>
    </xf>
    <xf numFmtId="0" fontId="31" fillId="17" borderId="0" xfId="0" applyFont="1" applyFill="1" applyBorder="1"/>
    <xf numFmtId="0" fontId="31" fillId="17" borderId="5" xfId="0" applyFont="1" applyFill="1" applyBorder="1"/>
    <xf numFmtId="0" fontId="31" fillId="18" borderId="0" xfId="0" applyFont="1" applyFill="1" applyBorder="1"/>
    <xf numFmtId="0" fontId="31" fillId="18" borderId="5" xfId="0" applyFont="1" applyFill="1" applyBorder="1"/>
    <xf numFmtId="0" fontId="31" fillId="18" borderId="4" xfId="0" applyFont="1" applyFill="1" applyBorder="1" applyAlignment="1"/>
    <xf numFmtId="0" fontId="31" fillId="18" borderId="0" xfId="0" applyFont="1" applyFill="1" applyBorder="1" applyAlignment="1"/>
    <xf numFmtId="0" fontId="31" fillId="19" borderId="5" xfId="0" applyFont="1" applyFill="1" applyBorder="1"/>
    <xf numFmtId="0" fontId="31" fillId="3" borderId="5" xfId="0" applyFont="1" applyFill="1" applyBorder="1"/>
    <xf numFmtId="0" fontId="31" fillId="0" borderId="0" xfId="0" applyFont="1"/>
    <xf numFmtId="0" fontId="0" fillId="0" borderId="14" xfId="0" applyBorder="1"/>
    <xf numFmtId="0" fontId="0" fillId="0" borderId="12" xfId="0" applyBorder="1"/>
    <xf numFmtId="0" fontId="0" fillId="0" borderId="13" xfId="0" applyBorder="1"/>
    <xf numFmtId="0" fontId="0" fillId="0" borderId="16" xfId="0" applyBorder="1"/>
    <xf numFmtId="0" fontId="0" fillId="0" borderId="15" xfId="0" applyBorder="1"/>
    <xf numFmtId="0" fontId="0" fillId="0" borderId="19" xfId="0" applyBorder="1"/>
    <xf numFmtId="0" fontId="0" fillId="0" borderId="17" xfId="0" applyBorder="1"/>
    <xf numFmtId="0" fontId="0" fillId="0" borderId="18" xfId="0" applyBorder="1"/>
    <xf numFmtId="0" fontId="0" fillId="0" borderId="23" xfId="0" applyBorder="1" applyAlignment="1">
      <alignment horizontal="center"/>
    </xf>
    <xf numFmtId="164" fontId="0" fillId="0" borderId="12" xfId="0" applyNumberFormat="1" applyBorder="1"/>
    <xf numFmtId="167" fontId="0" fillId="0" borderId="13" xfId="0" applyNumberFormat="1" applyBorder="1" applyAlignment="1">
      <alignment horizontal="center"/>
    </xf>
    <xf numFmtId="164" fontId="0" fillId="0" borderId="14" xfId="0" applyNumberFormat="1" applyBorder="1" applyAlignment="1">
      <alignment horizontal="center"/>
    </xf>
    <xf numFmtId="164" fontId="0" fillId="0" borderId="24" xfId="0" applyNumberFormat="1" applyBorder="1"/>
    <xf numFmtId="164" fontId="0" fillId="0" borderId="25" xfId="0" applyNumberFormat="1" applyBorder="1"/>
    <xf numFmtId="0" fontId="0" fillId="0" borderId="26" xfId="0" applyBorder="1"/>
    <xf numFmtId="167" fontId="0" fillId="0" borderId="15" xfId="0" applyNumberFormat="1" applyBorder="1" applyAlignment="1">
      <alignment horizontal="center"/>
    </xf>
    <xf numFmtId="164" fontId="0" fillId="0" borderId="16" xfId="0" applyNumberFormat="1" applyBorder="1" applyAlignment="1">
      <alignment horizontal="center"/>
    </xf>
    <xf numFmtId="164" fontId="0" fillId="0" borderId="16" xfId="0" applyNumberFormat="1" applyBorder="1"/>
    <xf numFmtId="164" fontId="0" fillId="20" borderId="0" xfId="0" applyNumberFormat="1" applyFill="1" applyBorder="1"/>
    <xf numFmtId="0" fontId="0" fillId="0" borderId="16" xfId="0" applyBorder="1" applyAlignment="1">
      <alignment horizontal="center"/>
    </xf>
    <xf numFmtId="164" fontId="0" fillId="0" borderId="15" xfId="0" applyNumberFormat="1" applyBorder="1" applyAlignment="1">
      <alignment horizontal="center"/>
    </xf>
    <xf numFmtId="0" fontId="0" fillId="0" borderId="19" xfId="0" applyBorder="1" applyAlignment="1">
      <alignment horizontal="center"/>
    </xf>
    <xf numFmtId="0" fontId="0" fillId="0" borderId="18" xfId="0" applyBorder="1" applyAlignment="1">
      <alignment horizontal="center"/>
    </xf>
    <xf numFmtId="164" fontId="0" fillId="0" borderId="27" xfId="0" applyNumberFormat="1" applyBorder="1" applyAlignment="1">
      <alignment horizontal="center"/>
    </xf>
    <xf numFmtId="164" fontId="0" fillId="0" borderId="22" xfId="0" applyNumberFormat="1" applyBorder="1"/>
    <xf numFmtId="0" fontId="0" fillId="0" borderId="13" xfId="0" applyBorder="1" applyAlignment="1">
      <alignment horizontal="center"/>
    </xf>
    <xf numFmtId="164" fontId="0" fillId="0" borderId="0" xfId="0" applyNumberFormat="1" applyAlignment="1">
      <alignment horizontal="center"/>
    </xf>
    <xf numFmtId="0" fontId="0" fillId="8" borderId="14" xfId="0" applyFill="1" applyBorder="1" applyAlignment="1">
      <alignment horizontal="center"/>
    </xf>
    <xf numFmtId="0" fontId="0" fillId="8" borderId="0" xfId="0" applyFill="1" applyBorder="1"/>
    <xf numFmtId="0" fontId="0" fillId="8" borderId="15" xfId="0" applyFill="1" applyBorder="1"/>
    <xf numFmtId="0" fontId="0" fillId="0" borderId="17" xfId="0" applyBorder="1" applyAlignment="1">
      <alignment horizontal="center"/>
    </xf>
    <xf numFmtId="164" fontId="0" fillId="0" borderId="10" xfId="0" applyNumberFormat="1" applyBorder="1" applyAlignment="1">
      <alignment horizontal="center"/>
    </xf>
    <xf numFmtId="0" fontId="0" fillId="0" borderId="20" xfId="0" applyBorder="1" applyAlignment="1">
      <alignment horizontal="right"/>
    </xf>
    <xf numFmtId="164" fontId="0" fillId="0" borderId="3" xfId="0" applyNumberFormat="1" applyBorder="1" applyAlignment="1">
      <alignment horizontal="center"/>
    </xf>
    <xf numFmtId="164" fontId="0" fillId="0" borderId="28" xfId="0" applyNumberFormat="1" applyBorder="1" applyAlignment="1">
      <alignment horizontal="center"/>
    </xf>
    <xf numFmtId="0" fontId="0" fillId="0" borderId="8" xfId="0" applyBorder="1" applyAlignment="1">
      <alignment horizontal="center"/>
    </xf>
    <xf numFmtId="0" fontId="0" fillId="0" borderId="29" xfId="0" applyBorder="1" applyAlignment="1">
      <alignment horizontal="center"/>
    </xf>
    <xf numFmtId="0" fontId="0" fillId="0" borderId="15" xfId="0" applyBorder="1" applyAlignment="1">
      <alignment horizontal="center"/>
    </xf>
    <xf numFmtId="164" fontId="0" fillId="0" borderId="12" xfId="0" applyNumberFormat="1" applyBorder="1" applyAlignment="1">
      <alignment horizontal="center"/>
    </xf>
    <xf numFmtId="164" fontId="0" fillId="0" borderId="30" xfId="0" applyNumberFormat="1" applyBorder="1" applyAlignment="1">
      <alignment horizontal="center"/>
    </xf>
    <xf numFmtId="164" fontId="0" fillId="0" borderId="31" xfId="0" applyNumberFormat="1" applyBorder="1" applyAlignment="1">
      <alignment horizontal="center"/>
    </xf>
    <xf numFmtId="0" fontId="0" fillId="0" borderId="6" xfId="0" applyBorder="1" applyAlignment="1">
      <alignment horizontal="center"/>
    </xf>
    <xf numFmtId="0" fontId="0" fillId="8" borderId="31" xfId="0" applyFill="1" applyBorder="1" applyAlignment="1">
      <alignment horizontal="center"/>
    </xf>
    <xf numFmtId="0" fontId="32" fillId="0" borderId="0" xfId="0" applyFont="1" applyBorder="1" applyAlignment="1">
      <alignment horizontal="center" vertical="center"/>
    </xf>
    <xf numFmtId="164" fontId="0" fillId="0" borderId="15" xfId="0" applyNumberFormat="1" applyBorder="1"/>
    <xf numFmtId="164" fontId="0" fillId="0" borderId="22" xfId="0" applyNumberFormat="1" applyBorder="1" applyAlignment="1">
      <alignment horizontal="center"/>
    </xf>
    <xf numFmtId="0" fontId="0" fillId="0" borderId="15" xfId="0" applyFill="1" applyBorder="1" applyAlignment="1">
      <alignment horizontal="center"/>
    </xf>
    <xf numFmtId="0" fontId="0" fillId="8" borderId="22" xfId="0" applyFill="1" applyBorder="1" applyAlignment="1">
      <alignment horizontal="center"/>
    </xf>
    <xf numFmtId="0" fontId="33" fillId="0" borderId="0" xfId="0" applyFont="1" applyBorder="1"/>
    <xf numFmtId="0" fontId="0" fillId="0" borderId="0" xfId="0" applyBorder="1" applyAlignment="1">
      <alignment horizontal="center"/>
    </xf>
    <xf numFmtId="0" fontId="0" fillId="0" borderId="0" xfId="0" applyBorder="1" applyAlignment="1">
      <alignment textRotation="180"/>
    </xf>
    <xf numFmtId="0" fontId="0" fillId="0" borderId="7" xfId="0" applyBorder="1" applyAlignment="1">
      <alignment textRotation="180"/>
    </xf>
    <xf numFmtId="164" fontId="0" fillId="0" borderId="2" xfId="0" applyNumberFormat="1" applyBorder="1"/>
    <xf numFmtId="0" fontId="0" fillId="0" borderId="18" xfId="0" applyBorder="1" applyAlignment="1">
      <alignment horizontal="center"/>
    </xf>
    <xf numFmtId="0" fontId="0" fillId="0" borderId="17" xfId="0" applyBorder="1" applyAlignment="1">
      <alignment horizontal="center"/>
    </xf>
    <xf numFmtId="0" fontId="0" fillId="0" borderId="19" xfId="0" applyBorder="1" applyAlignment="1"/>
    <xf numFmtId="0" fontId="0" fillId="0" borderId="18" xfId="0" applyFill="1" applyBorder="1" applyAlignment="1">
      <alignment horizontal="center"/>
    </xf>
    <xf numFmtId="0" fontId="0" fillId="0" borderId="17" xfId="0" applyBorder="1" applyAlignment="1"/>
    <xf numFmtId="0" fontId="0" fillId="8" borderId="13" xfId="0" applyFill="1" applyBorder="1" applyAlignment="1"/>
    <xf numFmtId="0" fontId="0" fillId="8" borderId="12" xfId="0" applyFill="1" applyBorder="1" applyAlignment="1"/>
    <xf numFmtId="0" fontId="31" fillId="18" borderId="0" xfId="0" applyFont="1" applyFill="1" applyBorder="1" applyAlignment="1">
      <alignment horizontal="center"/>
    </xf>
    <xf numFmtId="0" fontId="17" fillId="18" borderId="0" xfId="0" applyFont="1" applyFill="1" applyBorder="1" applyAlignment="1">
      <alignment horizontal="center"/>
    </xf>
    <xf numFmtId="0" fontId="17" fillId="18" borderId="4" xfId="0" applyFont="1" applyFill="1" applyBorder="1" applyAlignment="1">
      <alignment horizontal="center"/>
    </xf>
    <xf numFmtId="0" fontId="17" fillId="18" borderId="5" xfId="0" applyFont="1" applyFill="1" applyBorder="1" applyAlignment="1">
      <alignment horizontal="center"/>
    </xf>
    <xf numFmtId="0" fontId="10" fillId="5" borderId="0" xfId="0" applyFont="1" applyFill="1" applyAlignment="1">
      <alignment horizontal="center"/>
    </xf>
    <xf numFmtId="166" fontId="13" fillId="0" borderId="20" xfId="1" applyNumberFormat="1" applyFont="1" applyBorder="1" applyAlignment="1">
      <alignment horizontal="center" vertical="center"/>
    </xf>
    <xf numFmtId="166" fontId="13" fillId="0" borderId="9" xfId="1" applyNumberFormat="1" applyFont="1" applyBorder="1" applyAlignment="1">
      <alignment horizontal="center" vertical="center"/>
    </xf>
    <xf numFmtId="166" fontId="13" fillId="8" borderId="22" xfId="1" applyNumberFormat="1" applyFont="1" applyFill="1" applyBorder="1" applyAlignment="1">
      <alignment horizontal="center" vertical="center"/>
    </xf>
    <xf numFmtId="166" fontId="13" fillId="8" borderId="21" xfId="1" applyNumberFormat="1" applyFont="1" applyFill="1" applyBorder="1" applyAlignment="1">
      <alignment horizontal="center" vertical="center"/>
    </xf>
    <xf numFmtId="0" fontId="13" fillId="0" borderId="20" xfId="0" applyFont="1" applyBorder="1" applyAlignment="1">
      <alignment horizontal="center"/>
    </xf>
    <xf numFmtId="0" fontId="13" fillId="0" borderId="9" xfId="0" applyFont="1" applyBorder="1" applyAlignment="1">
      <alignment horizontal="center"/>
    </xf>
    <xf numFmtId="0" fontId="13" fillId="7" borderId="22" xfId="0" applyFont="1" applyFill="1" applyBorder="1" applyAlignment="1">
      <alignment horizontal="center"/>
    </xf>
    <xf numFmtId="0" fontId="13" fillId="7" borderId="21" xfId="0" applyFont="1" applyFill="1" applyBorder="1" applyAlignment="1">
      <alignment horizontal="center"/>
    </xf>
    <xf numFmtId="44" fontId="13" fillId="0" borderId="20" xfId="1" applyFont="1" applyBorder="1" applyAlignment="1">
      <alignment horizontal="center"/>
    </xf>
    <xf numFmtId="44" fontId="13" fillId="0" borderId="9" xfId="1" applyFont="1" applyBorder="1" applyAlignment="1">
      <alignment horizontal="center"/>
    </xf>
    <xf numFmtId="0" fontId="10" fillId="0" borderId="0" xfId="0" applyFont="1" applyAlignment="1">
      <alignment horizontal="center"/>
    </xf>
    <xf numFmtId="44" fontId="13" fillId="6" borderId="20" xfId="1" applyFont="1" applyFill="1" applyBorder="1" applyAlignment="1"/>
    <xf numFmtId="44" fontId="13" fillId="6" borderId="9" xfId="1" applyFont="1" applyFill="1" applyBorder="1" applyAlignment="1"/>
    <xf numFmtId="0" fontId="10" fillId="5" borderId="0" xfId="0" applyFont="1" applyFill="1" applyBorder="1" applyAlignment="1">
      <alignment horizontal="center"/>
    </xf>
    <xf numFmtId="0" fontId="15" fillId="0" borderId="4" xfId="0" applyFont="1" applyFill="1" applyBorder="1" applyAlignment="1">
      <alignment horizontal="center"/>
    </xf>
    <xf numFmtId="166" fontId="12" fillId="0" borderId="8" xfId="1" applyNumberFormat="1" applyFont="1" applyBorder="1" applyAlignment="1">
      <alignment horizontal="center" vertical="center"/>
    </xf>
    <xf numFmtId="166" fontId="12" fillId="0" borderId="7" xfId="1" applyNumberFormat="1" applyFont="1" applyBorder="1" applyAlignment="1">
      <alignment horizontal="center" vertical="center"/>
    </xf>
    <xf numFmtId="166" fontId="12" fillId="0" borderId="6" xfId="1" applyNumberFormat="1" applyFont="1" applyBorder="1" applyAlignment="1">
      <alignment horizontal="center" vertical="center"/>
    </xf>
    <xf numFmtId="166" fontId="12" fillId="0" borderId="3" xfId="1" applyNumberFormat="1" applyFont="1" applyBorder="1" applyAlignment="1">
      <alignment horizontal="center" vertical="center"/>
    </xf>
    <xf numFmtId="166" fontId="12" fillId="0" borderId="2" xfId="1" applyNumberFormat="1" applyFont="1" applyBorder="1" applyAlignment="1">
      <alignment horizontal="center" vertical="center"/>
    </xf>
    <xf numFmtId="166" fontId="12" fillId="0" borderId="1" xfId="1" applyNumberFormat="1" applyFont="1" applyBorder="1" applyAlignment="1">
      <alignment horizontal="center" vertical="center"/>
    </xf>
    <xf numFmtId="166" fontId="11" fillId="0" borderId="5" xfId="1" applyNumberFormat="1" applyFont="1" applyBorder="1" applyAlignment="1">
      <alignment horizontal="center" vertical="center"/>
    </xf>
    <xf numFmtId="166" fontId="11" fillId="0" borderId="0" xfId="1" applyNumberFormat="1" applyFont="1" applyBorder="1" applyAlignment="1">
      <alignment horizontal="center" vertical="center"/>
    </xf>
    <xf numFmtId="166" fontId="11" fillId="0" borderId="4" xfId="1" applyNumberFormat="1" applyFont="1" applyBorder="1" applyAlignment="1">
      <alignment horizontal="center" vertical="center"/>
    </xf>
    <xf numFmtId="166" fontId="13" fillId="0" borderId="20" xfId="1" applyNumberFormat="1" applyFont="1" applyBorder="1" applyAlignment="1">
      <alignment horizontal="center"/>
    </xf>
    <xf numFmtId="166" fontId="13" fillId="0" borderId="10" xfId="1" applyNumberFormat="1" applyFont="1" applyBorder="1" applyAlignment="1">
      <alignment horizontal="center"/>
    </xf>
    <xf numFmtId="166" fontId="13" fillId="0" borderId="9" xfId="1" applyNumberFormat="1" applyFont="1" applyBorder="1" applyAlignment="1">
      <alignment horizontal="center"/>
    </xf>
    <xf numFmtId="166" fontId="12" fillId="0" borderId="8" xfId="0" applyNumberFormat="1" applyFont="1" applyBorder="1" applyAlignment="1">
      <alignment horizontal="center"/>
    </xf>
    <xf numFmtId="166" fontId="12" fillId="0" borderId="7" xfId="0" applyNumberFormat="1" applyFont="1" applyBorder="1" applyAlignment="1">
      <alignment horizontal="center"/>
    </xf>
    <xf numFmtId="0" fontId="12" fillId="0" borderId="7" xfId="0" applyFont="1" applyBorder="1" applyAlignment="1">
      <alignment horizontal="center"/>
    </xf>
    <xf numFmtId="0" fontId="12" fillId="0" borderId="6" xfId="0" applyFont="1" applyBorder="1" applyAlignment="1">
      <alignment horizontal="center"/>
    </xf>
    <xf numFmtId="0" fontId="12" fillId="0" borderId="3" xfId="0" applyFont="1" applyBorder="1" applyAlignment="1">
      <alignment horizontal="center"/>
    </xf>
    <xf numFmtId="0" fontId="12" fillId="0" borderId="2" xfId="0" applyFont="1" applyBorder="1" applyAlignment="1">
      <alignment horizontal="center"/>
    </xf>
    <xf numFmtId="0" fontId="12" fillId="0" borderId="1" xfId="0" applyFont="1" applyBorder="1" applyAlignment="1">
      <alignment horizontal="center"/>
    </xf>
    <xf numFmtId="166" fontId="11" fillId="0" borderId="5" xfId="0" applyNumberFormat="1" applyFont="1" applyBorder="1" applyAlignment="1">
      <alignment horizontal="center"/>
    </xf>
    <xf numFmtId="166" fontId="11" fillId="0" borderId="0" xfId="0" applyNumberFormat="1" applyFont="1" applyBorder="1" applyAlignment="1">
      <alignment horizontal="center"/>
    </xf>
    <xf numFmtId="0" fontId="11" fillId="0" borderId="0" xfId="0" applyFont="1" applyBorder="1" applyAlignment="1">
      <alignment horizontal="center"/>
    </xf>
    <xf numFmtId="0" fontId="11" fillId="0" borderId="4" xfId="0" applyFont="1" applyBorder="1" applyAlignment="1">
      <alignment horizontal="center"/>
    </xf>
    <xf numFmtId="0" fontId="10" fillId="0" borderId="0" xfId="0" applyFont="1" applyBorder="1" applyAlignment="1">
      <alignment horizontal="center"/>
    </xf>
    <xf numFmtId="166" fontId="8" fillId="0" borderId="18" xfId="0" applyNumberFormat="1" applyFont="1" applyBorder="1" applyAlignment="1">
      <alignment horizontal="center" vertical="center"/>
    </xf>
    <xf numFmtId="166" fontId="8" fillId="0" borderId="17" xfId="0" applyNumberFormat="1"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8" fillId="0" borderId="15" xfId="0" applyFont="1" applyBorder="1" applyAlignment="1">
      <alignment horizontal="center" vertical="center"/>
    </xf>
    <xf numFmtId="0" fontId="8" fillId="0" borderId="0" xfId="0" applyFont="1" applyBorder="1" applyAlignment="1">
      <alignment horizontal="center" vertical="center"/>
    </xf>
    <xf numFmtId="0" fontId="8" fillId="0" borderId="16" xfId="0" applyFont="1" applyBorder="1" applyAlignment="1">
      <alignment horizontal="center" vertical="center"/>
    </xf>
    <xf numFmtId="0" fontId="8" fillId="0" borderId="13" xfId="0" applyFont="1" applyBorder="1" applyAlignment="1">
      <alignment horizontal="center" vertical="center"/>
    </xf>
    <xf numFmtId="0" fontId="8" fillId="0" borderId="12" xfId="0" applyFont="1" applyBorder="1" applyAlignment="1">
      <alignment horizontal="center" vertical="center"/>
    </xf>
    <xf numFmtId="0" fontId="8" fillId="0" borderId="14" xfId="0" applyFont="1" applyBorder="1" applyAlignment="1">
      <alignment horizontal="center" vertical="center"/>
    </xf>
    <xf numFmtId="14" fontId="0" fillId="0" borderId="10" xfId="0" applyNumberFormat="1" applyBorder="1" applyAlignment="1">
      <alignment horizontal="center"/>
    </xf>
    <xf numFmtId="0" fontId="0" fillId="0" borderId="9" xfId="0" applyBorder="1" applyAlignment="1"/>
    <xf numFmtId="0" fontId="0" fillId="0" borderId="6" xfId="0" applyBorder="1" applyAlignment="1">
      <alignment textRotation="180"/>
    </xf>
    <xf numFmtId="0" fontId="0" fillId="0" borderId="4" xfId="0" applyBorder="1" applyAlignment="1">
      <alignment textRotation="180"/>
    </xf>
    <xf numFmtId="0" fontId="0" fillId="0" borderId="0" xfId="0" applyBorder="1" applyAlignment="1">
      <alignment textRotation="180"/>
    </xf>
  </cellXfs>
  <cellStyles count="3">
    <cellStyle name="Euro" xfId="2"/>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11</xdr:col>
      <xdr:colOff>371475</xdr:colOff>
      <xdr:row>5</xdr:row>
      <xdr:rowOff>114300</xdr:rowOff>
    </xdr:from>
    <xdr:to>
      <xdr:col>13</xdr:col>
      <xdr:colOff>133350</xdr:colOff>
      <xdr:row>6</xdr:row>
      <xdr:rowOff>0</xdr:rowOff>
    </xdr:to>
    <xdr:cxnSp macro="">
      <xdr:nvCxnSpPr>
        <xdr:cNvPr id="3" name="Connecteur droit avec flèche 2"/>
        <xdr:cNvCxnSpPr/>
      </xdr:nvCxnSpPr>
      <xdr:spPr>
        <a:xfrm flipH="1">
          <a:off x="5467350" y="1038225"/>
          <a:ext cx="542925" cy="10477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819150</xdr:colOff>
      <xdr:row>2</xdr:row>
      <xdr:rowOff>123825</xdr:rowOff>
    </xdr:from>
    <xdr:to>
      <xdr:col>3</xdr:col>
      <xdr:colOff>104775</xdr:colOff>
      <xdr:row>4</xdr:row>
      <xdr:rowOff>28575</xdr:rowOff>
    </xdr:to>
    <xdr:sp macro="[0]!ValiderLaDate" textlink="">
      <xdr:nvSpPr>
        <xdr:cNvPr id="4" name="ZoneTexte 3"/>
        <xdr:cNvSpPr txBox="1"/>
      </xdr:nvSpPr>
      <xdr:spPr>
        <a:xfrm>
          <a:off x="819150" y="504825"/>
          <a:ext cx="1038225" cy="247650"/>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Valider</a:t>
          </a:r>
          <a:r>
            <a:rPr lang="fr-FR" sz="1100" baseline="0">
              <a:solidFill>
                <a:srgbClr val="0000FF"/>
              </a:solidFill>
            </a:rPr>
            <a:t> la date</a:t>
          </a:r>
          <a:endParaRPr lang="fr-FR" sz="1100">
            <a:solidFill>
              <a:srgbClr val="0000FF"/>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Nouveau%20dossier\Pro\Boulange\Organigramme%20Produit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me Pains"/>
      <sheetName val="Organigramme Journées"/>
      <sheetName val="Recette"/>
      <sheetName val="Achats Deco"/>
      <sheetName val="Achats Emballage"/>
      <sheetName val="Achats Farine"/>
      <sheetName val="Listes"/>
      <sheetName val="Fiche PLF"/>
      <sheetName val="Fin de Journée"/>
      <sheetName val="RESULTATS"/>
      <sheetName val="Donées"/>
    </sheetNames>
    <sheetDataSet>
      <sheetData sheetId="0" refreshError="1"/>
      <sheetData sheetId="1" refreshError="1"/>
      <sheetData sheetId="2" refreshError="1"/>
      <sheetData sheetId="3" refreshError="1"/>
      <sheetData sheetId="4" refreshError="1"/>
      <sheetData sheetId="5" refreshError="1"/>
      <sheetData sheetId="6">
        <row r="5">
          <cell r="C5" t="str">
            <v>T45</v>
          </cell>
          <cell r="D5">
            <v>0.55499999999999994</v>
          </cell>
          <cell r="F5" t="str">
            <v>Sac Croissant S</v>
          </cell>
          <cell r="G5">
            <v>6.4850000000000003E-3</v>
          </cell>
          <cell r="I5" t="str">
            <v>Pce Chocolat S</v>
          </cell>
          <cell r="J5">
            <v>0.11916666666666667</v>
          </cell>
          <cell r="L5" t="str">
            <v>Boulangerie</v>
          </cell>
          <cell r="M5">
            <v>70</v>
          </cell>
          <cell r="N5" t="str">
            <v>Boulangerie</v>
          </cell>
          <cell r="O5">
            <v>5.5</v>
          </cell>
        </row>
        <row r="6">
          <cell r="C6" t="str">
            <v>T55</v>
          </cell>
          <cell r="D6">
            <v>0.86299999999999999</v>
          </cell>
          <cell r="F6" t="str">
            <v>Sac Croissant M</v>
          </cell>
          <cell r="G6">
            <v>8.9750000000000003E-3</v>
          </cell>
          <cell r="I6" t="str">
            <v>Pce Chocolat M</v>
          </cell>
          <cell r="J6">
            <v>0.16262500000000002</v>
          </cell>
          <cell r="L6" t="str">
            <v>Viénoiserie</v>
          </cell>
          <cell r="M6">
            <v>70</v>
          </cell>
          <cell r="N6" t="str">
            <v>Viénoiserie</v>
          </cell>
          <cell r="O6">
            <v>5.5</v>
          </cell>
        </row>
        <row r="7">
          <cell r="C7" t="str">
            <v>T80</v>
          </cell>
          <cell r="D7">
            <v>1.0375000000000001</v>
          </cell>
          <cell r="F7" t="str">
            <v>Sac Croissant L</v>
          </cell>
          <cell r="G7">
            <v>1.4710000000000001E-2</v>
          </cell>
          <cell r="I7" t="str">
            <v>Pce Sucre S</v>
          </cell>
          <cell r="J7">
            <v>0.11876282051282053</v>
          </cell>
          <cell r="L7" t="str">
            <v>Patisserie</v>
          </cell>
          <cell r="M7">
            <v>60</v>
          </cell>
          <cell r="N7" t="str">
            <v>Patisserie</v>
          </cell>
          <cell r="O7">
            <v>5.5</v>
          </cell>
        </row>
        <row r="8">
          <cell r="C8" t="str">
            <v>Trad</v>
          </cell>
          <cell r="D8">
            <v>0.5476923076923077</v>
          </cell>
          <cell r="F8" t="str">
            <v>Sac Bagette M</v>
          </cell>
          <cell r="G8">
            <v>1.4534999999999999E-2</v>
          </cell>
          <cell r="I8" t="str">
            <v>Pce Sucre M</v>
          </cell>
          <cell r="J8">
            <v>0.19145000000000001</v>
          </cell>
          <cell r="L8" t="str">
            <v>Salé</v>
          </cell>
          <cell r="M8">
            <v>60</v>
          </cell>
          <cell r="N8" t="str">
            <v>Salé</v>
          </cell>
          <cell r="O8">
            <v>10</v>
          </cell>
        </row>
        <row r="9">
          <cell r="C9" t="str">
            <v>Gruaux</v>
          </cell>
          <cell r="D9">
            <v>0.8979166666666667</v>
          </cell>
          <cell r="F9" t="str">
            <v>Sac Baguette L</v>
          </cell>
          <cell r="G9">
            <v>2.0229999999999998E-2</v>
          </cell>
          <cell r="I9" t="str">
            <v>Parchemin Amande</v>
          </cell>
          <cell r="J9">
            <v>0.30654999999999999</v>
          </cell>
          <cell r="L9" t="str">
            <v>Revente</v>
          </cell>
          <cell r="M9">
            <v>50</v>
          </cell>
          <cell r="N9" t="str">
            <v>Boissons non Alcoolisées</v>
          </cell>
          <cell r="O9">
            <v>5.5</v>
          </cell>
        </row>
        <row r="10">
          <cell r="N10" t="str">
            <v>Formule</v>
          </cell>
          <cell r="O10">
            <v>10</v>
          </cell>
        </row>
        <row r="11">
          <cell r="N11" t="str">
            <v>Confiserie</v>
          </cell>
          <cell r="O11">
            <v>20</v>
          </cell>
        </row>
        <row r="12">
          <cell r="N12" t="str">
            <v>Chocolat</v>
          </cell>
          <cell r="O12">
            <v>20</v>
          </cell>
        </row>
        <row r="21">
          <cell r="O21">
            <v>0.16999999999999998</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32"/>
  <sheetViews>
    <sheetView workbookViewId="0">
      <selection activeCell="A19" sqref="A19"/>
    </sheetView>
  </sheetViews>
  <sheetFormatPr baseColWidth="10" defaultRowHeight="15"/>
  <cols>
    <col min="1" max="1" width="15.28515625" customWidth="1"/>
    <col min="3" max="3" width="12.7109375"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129"/>
      <c r="D1" s="128"/>
      <c r="E1" s="127"/>
      <c r="F1" s="5"/>
      <c r="I1" s="175" t="s">
        <v>97</v>
      </c>
      <c r="J1" s="176"/>
      <c r="K1" s="177"/>
    </row>
    <row r="2" spans="1:17" ht="15.75" thickBot="1">
      <c r="A2" s="178" t="s">
        <v>96</v>
      </c>
      <c r="B2" s="179"/>
      <c r="C2" s="159" t="s">
        <v>95</v>
      </c>
      <c r="D2" s="171" t="s">
        <v>94</v>
      </c>
      <c r="E2" s="141" t="s">
        <v>68</v>
      </c>
      <c r="F2" s="170" t="s">
        <v>93</v>
      </c>
      <c r="H2" s="169">
        <v>45</v>
      </c>
      <c r="I2" s="168" t="s">
        <v>92</v>
      </c>
      <c r="J2" s="15">
        <v>100</v>
      </c>
      <c r="K2" s="125"/>
    </row>
    <row r="3" spans="1:17" ht="15.75" thickBot="1">
      <c r="A3" s="180" t="s">
        <v>91</v>
      </c>
      <c r="B3" s="181"/>
      <c r="C3" s="126"/>
      <c r="D3" s="5"/>
      <c r="E3" s="139"/>
      <c r="F3" s="5" t="s">
        <v>90</v>
      </c>
      <c r="H3" s="167">
        <f>H2*[1]Listes!O21</f>
        <v>7.6499999999999995</v>
      </c>
      <c r="I3" s="166"/>
      <c r="J3" s="5"/>
      <c r="K3" s="125"/>
    </row>
    <row r="4" spans="1:17" ht="16.5" thickBot="1">
      <c r="A4" s="57"/>
      <c r="C4" s="126" t="s">
        <v>89</v>
      </c>
      <c r="D4" s="140">
        <v>0.5</v>
      </c>
      <c r="E4" s="7">
        <f>IFERROR(IF(C4="","",(VLOOKUP(C4,[1]Listes!$C$5:$D$100,2,0)))*D4,"")</f>
        <v>0.27749999999999997</v>
      </c>
      <c r="F4" s="130" t="s">
        <v>88</v>
      </c>
      <c r="I4" s="159" t="s">
        <v>87</v>
      </c>
      <c r="J4" s="7" t="str">
        <f t="shared" ref="J4:J22" si="0">IF(D3="","",(D3/$F$5)*$J$2)</f>
        <v/>
      </c>
      <c r="K4" s="125"/>
      <c r="L4" s="5"/>
      <c r="M4" s="165"/>
      <c r="N4" s="5"/>
      <c r="O4" s="5"/>
      <c r="P4" s="5"/>
      <c r="Q4" s="5"/>
    </row>
    <row r="5" spans="1:17" ht="15.75" thickBot="1">
      <c r="C5" s="126" t="s">
        <v>86</v>
      </c>
      <c r="D5" s="140">
        <v>10</v>
      </c>
      <c r="E5" s="7">
        <f>IFERROR(IF(C5="","",(VLOOKUP(C5,[1]Listes!$C$5:$D$100,2,0)))*D5,"")</f>
        <v>10.375</v>
      </c>
      <c r="F5" s="164">
        <v>40</v>
      </c>
      <c r="G5" s="176" t="s">
        <v>85</v>
      </c>
      <c r="H5" s="176"/>
      <c r="I5" s="159" t="str">
        <f t="shared" ref="I5:I22" si="1">C4</f>
        <v>T45</v>
      </c>
      <c r="J5" s="7">
        <f t="shared" si="0"/>
        <v>1.25</v>
      </c>
      <c r="K5" s="125"/>
      <c r="L5" s="5"/>
      <c r="M5" s="5"/>
      <c r="N5" s="5"/>
      <c r="O5" s="5"/>
      <c r="P5" s="5"/>
      <c r="Q5" s="5"/>
    </row>
    <row r="6" spans="1:17">
      <c r="C6" s="126" t="s">
        <v>84</v>
      </c>
      <c r="D6" s="140">
        <v>50</v>
      </c>
      <c r="E6" s="7">
        <f>IFERROR(IF(C6="","",(VLOOKUP(C6,[1]Listes!$C$5:$D$100,2,0)))*D6,"")</f>
        <v>44.895833333333336</v>
      </c>
      <c r="F6" s="130" t="s">
        <v>83</v>
      </c>
      <c r="G6" s="163" t="s">
        <v>82</v>
      </c>
      <c r="H6" s="13" t="s">
        <v>81</v>
      </c>
      <c r="I6" s="159" t="str">
        <f t="shared" si="1"/>
        <v>T80</v>
      </c>
      <c r="J6" s="7">
        <f t="shared" si="0"/>
        <v>25</v>
      </c>
      <c r="K6" s="125"/>
      <c r="L6" s="5"/>
      <c r="M6" s="5"/>
      <c r="N6" s="5"/>
      <c r="O6" s="5"/>
      <c r="P6" s="5"/>
      <c r="Q6" s="5"/>
    </row>
    <row r="7" spans="1:17" ht="15.75" thickBot="1">
      <c r="C7" s="126" t="s">
        <v>80</v>
      </c>
      <c r="D7" s="140">
        <v>20</v>
      </c>
      <c r="E7" s="7">
        <f>IFERROR(IF(C7="","",(VLOOKUP(C7,[1]Listes!$C$5:$D$100,2,0)))*D7,"")</f>
        <v>10.953846153846154</v>
      </c>
      <c r="F7" s="162">
        <f>G7/F5</f>
        <v>1.6883572371794873</v>
      </c>
      <c r="G7" s="161">
        <f>SUM(E22+B10+B15)</f>
        <v>67.534289487179493</v>
      </c>
      <c r="H7" s="160">
        <f>G7+H3</f>
        <v>75.184289487179498</v>
      </c>
      <c r="I7" s="159" t="str">
        <f t="shared" si="1"/>
        <v>Gruaux</v>
      </c>
      <c r="J7" s="7">
        <f t="shared" si="0"/>
        <v>125</v>
      </c>
      <c r="K7" s="125"/>
      <c r="L7" s="5"/>
      <c r="M7" s="5"/>
      <c r="N7" s="5"/>
      <c r="O7" s="5"/>
      <c r="P7" s="5"/>
      <c r="Q7" s="5"/>
    </row>
    <row r="8" spans="1:17" ht="15.75" thickBot="1">
      <c r="A8" s="144" t="s">
        <v>79</v>
      </c>
      <c r="B8" s="152" t="s">
        <v>3</v>
      </c>
      <c r="C8" s="126" t="s">
        <v>78</v>
      </c>
      <c r="D8" s="140">
        <v>1</v>
      </c>
      <c r="E8" s="139">
        <f>IFERROR(IF(C8="","",(VLOOKUP(C8,[1]Listes!$C$5:$D$100,2,0)))*D8,"")</f>
        <v>0.86299999999999999</v>
      </c>
      <c r="F8" s="5"/>
      <c r="I8" s="159" t="str">
        <f t="shared" si="1"/>
        <v>Trad</v>
      </c>
      <c r="J8" s="7">
        <f t="shared" si="0"/>
        <v>50</v>
      </c>
      <c r="K8" s="125"/>
      <c r="L8" s="5"/>
      <c r="M8" s="5"/>
      <c r="N8" s="5"/>
      <c r="O8" s="5"/>
      <c r="P8" s="5"/>
      <c r="Q8" s="5"/>
    </row>
    <row r="9" spans="1:17" ht="15.75" thickBot="1">
      <c r="A9" s="151" t="s">
        <v>77</v>
      </c>
      <c r="B9" s="150">
        <v>10</v>
      </c>
      <c r="C9" s="126"/>
      <c r="D9" s="140"/>
      <c r="E9" s="139" t="str">
        <f>IFERROR(IF(C9="","",(VLOOKUP(C9,[1]Listes!$C$5:$D$100,2,0)))*D9,"")</f>
        <v/>
      </c>
      <c r="F9" s="143" t="s">
        <v>76</v>
      </c>
      <c r="G9" s="158" t="s">
        <v>75</v>
      </c>
      <c r="H9" s="157" t="s">
        <v>74</v>
      </c>
      <c r="I9" s="137" t="str">
        <f t="shared" si="1"/>
        <v>T55</v>
      </c>
      <c r="J9" s="7">
        <f t="shared" si="0"/>
        <v>2.5</v>
      </c>
      <c r="K9" s="125"/>
      <c r="L9" s="5"/>
      <c r="M9" s="5"/>
      <c r="N9" s="5"/>
      <c r="O9" s="5"/>
      <c r="P9" s="5"/>
      <c r="Q9" s="5"/>
    </row>
    <row r="10" spans="1:17" ht="15.75" thickBot="1">
      <c r="A10" s="147" t="s">
        <v>73</v>
      </c>
      <c r="B10" s="146">
        <f>IF(A9="","",(VLOOKUP(A9,[1]Listes!$F$5:$G$100,2,0)))</f>
        <v>6.4850000000000003E-3</v>
      </c>
      <c r="C10" s="126"/>
      <c r="D10" s="140"/>
      <c r="E10" s="139" t="str">
        <f>IFERROR(IF(C10="","",(VLOOKUP(C10,[1]Listes!$C$5:$D$100,2,0)))*D10,"")</f>
        <v/>
      </c>
      <c r="F10" s="141">
        <f>IF(F11="","",(VLOOKUP(F11,[1]Listes!$L$5:$M$20,2,0)))</f>
        <v>70</v>
      </c>
      <c r="G10" s="156">
        <f>F7/(100-F10)*100</f>
        <v>5.627857457264958</v>
      </c>
      <c r="H10" s="155">
        <f>(G10/100)*(100+F13)</f>
        <v>5.9373896174145306</v>
      </c>
      <c r="I10" s="137">
        <f t="shared" si="1"/>
        <v>0</v>
      </c>
      <c r="J10" s="7" t="str">
        <f t="shared" si="0"/>
        <v/>
      </c>
      <c r="K10" s="125"/>
      <c r="L10" s="5"/>
      <c r="M10" s="5"/>
      <c r="N10" s="5"/>
      <c r="O10" s="5"/>
      <c r="P10" s="5"/>
      <c r="Q10" s="5"/>
    </row>
    <row r="11" spans="1:17" ht="15.75" thickBot="1">
      <c r="C11" s="126"/>
      <c r="D11" s="140"/>
      <c r="E11" s="139" t="str">
        <f>IFERROR(IF(C11="","",(VLOOKUP(C11,[1]Listes!$C$5:$D$100,2,0)))*D11,"")</f>
        <v/>
      </c>
      <c r="F11" s="149" t="s">
        <v>70</v>
      </c>
      <c r="G11" s="97"/>
      <c r="I11" s="137">
        <f t="shared" si="1"/>
        <v>0</v>
      </c>
      <c r="J11" s="7" t="str">
        <f t="shared" si="0"/>
        <v/>
      </c>
      <c r="K11" s="125"/>
      <c r="L11" s="5"/>
      <c r="M11" s="5"/>
      <c r="N11" s="5"/>
      <c r="O11" s="5"/>
      <c r="P11" s="5"/>
      <c r="Q11" s="5"/>
    </row>
    <row r="12" spans="1:17" ht="15.75" thickBot="1">
      <c r="C12" s="126"/>
      <c r="D12" s="140"/>
      <c r="E12" s="139" t="str">
        <f>IFERROR(IF(C12="","",(VLOOKUP(C12,[1]Listes!$C$5:$D$100,2,0)))*D12,"")</f>
        <v/>
      </c>
      <c r="F12" s="143" t="s">
        <v>56</v>
      </c>
      <c r="G12" s="154" t="s">
        <v>56</v>
      </c>
      <c r="H12" s="153">
        <f>H10-G10</f>
        <v>0.30953216014957263</v>
      </c>
      <c r="I12" s="137">
        <f t="shared" si="1"/>
        <v>0</v>
      </c>
      <c r="J12" s="7" t="str">
        <f t="shared" si="0"/>
        <v/>
      </c>
      <c r="K12" s="125"/>
      <c r="L12" s="5"/>
      <c r="M12" s="5"/>
      <c r="N12" s="5"/>
      <c r="O12" s="5"/>
      <c r="P12" s="5"/>
      <c r="Q12" s="5"/>
    </row>
    <row r="13" spans="1:17">
      <c r="A13" s="144" t="s">
        <v>72</v>
      </c>
      <c r="B13" s="152" t="s">
        <v>3</v>
      </c>
      <c r="C13" s="126"/>
      <c r="D13" s="140"/>
      <c r="E13" s="139" t="str">
        <f>IFERROR(IF(C13="","",(VLOOKUP(C13,[1]Listes!$C$5:$D$100,2,0)))*D13,"")</f>
        <v/>
      </c>
      <c r="F13" s="141">
        <f>IF(F14="","",(VLOOKUP(F14,[1]Listes!$N$5:$O$20,2,0)))</f>
        <v>5.5</v>
      </c>
      <c r="I13" s="137">
        <f t="shared" si="1"/>
        <v>0</v>
      </c>
      <c r="J13" s="7" t="str">
        <f t="shared" si="0"/>
        <v/>
      </c>
      <c r="K13" s="125"/>
      <c r="L13" s="5"/>
      <c r="M13" s="5"/>
      <c r="N13" s="5"/>
      <c r="O13" s="5"/>
      <c r="P13" s="5"/>
      <c r="Q13" s="5"/>
    </row>
    <row r="14" spans="1:17" ht="15.75" thickBot="1">
      <c r="A14" s="151" t="s">
        <v>71</v>
      </c>
      <c r="B14" s="150">
        <v>2</v>
      </c>
      <c r="C14" s="126"/>
      <c r="D14" s="140"/>
      <c r="E14" s="139" t="str">
        <f>IFERROR(IF(C14="","",(VLOOKUP(C14,[1]Listes!$C$5:$D$100,2,0)))*D14,"")</f>
        <v/>
      </c>
      <c r="F14" s="149" t="s">
        <v>70</v>
      </c>
      <c r="G14" t="s">
        <v>69</v>
      </c>
      <c r="H14" s="148">
        <f>G10-F7</f>
        <v>3.9395002200854705</v>
      </c>
      <c r="I14" s="137">
        <f t="shared" si="1"/>
        <v>0</v>
      </c>
      <c r="J14" s="7" t="str">
        <f t="shared" si="0"/>
        <v/>
      </c>
      <c r="K14" s="125"/>
      <c r="L14" s="5"/>
      <c r="M14" s="5"/>
      <c r="N14" s="5"/>
      <c r="O14" s="5"/>
      <c r="P14" s="5"/>
      <c r="Q14" s="5"/>
    </row>
    <row r="15" spans="1:17" ht="15.75" thickBot="1">
      <c r="A15" s="147" t="s">
        <v>68</v>
      </c>
      <c r="B15" s="146">
        <f>IF(A14="","",(VLOOKUP(A14,[1]Listes!$I$5:$J$100,2,0)))</f>
        <v>0.16262500000000002</v>
      </c>
      <c r="C15" s="126"/>
      <c r="D15" s="140"/>
      <c r="E15" s="139" t="str">
        <f>IFERROR(IF(C15="","",(VLOOKUP(C15,[1]Listes!$C$5:$D$100,2,0)))*D15,"")</f>
        <v/>
      </c>
      <c r="F15" s="5"/>
      <c r="G15" s="6" t="s">
        <v>65</v>
      </c>
      <c r="H15" s="138">
        <f>(H14/G10)*100</f>
        <v>70</v>
      </c>
      <c r="I15" s="137">
        <f t="shared" si="1"/>
        <v>0</v>
      </c>
      <c r="J15" s="7" t="str">
        <f t="shared" si="0"/>
        <v/>
      </c>
      <c r="K15" s="125"/>
      <c r="L15" s="5"/>
      <c r="M15" s="5"/>
      <c r="N15" s="5"/>
      <c r="O15" s="5"/>
      <c r="P15" s="5"/>
      <c r="Q15" s="5"/>
    </row>
    <row r="16" spans="1:17">
      <c r="C16" s="126"/>
      <c r="D16" s="140"/>
      <c r="E16" s="139" t="str">
        <f>IFERROR(IF(C16="","",(VLOOKUP(C16,[1]Listes!$C$5:$D$100,2,0)))*D16,"")</f>
        <v/>
      </c>
      <c r="F16" s="5"/>
      <c r="G16" s="3" t="s">
        <v>63</v>
      </c>
      <c r="H16" s="145">
        <f>G10/F7</f>
        <v>3.3333333333333335</v>
      </c>
      <c r="I16" s="137">
        <f t="shared" si="1"/>
        <v>0</v>
      </c>
      <c r="J16" s="7" t="str">
        <f t="shared" si="0"/>
        <v/>
      </c>
      <c r="K16" s="125"/>
      <c r="L16" s="5"/>
      <c r="M16" s="5"/>
      <c r="N16" s="5"/>
      <c r="O16" s="5"/>
      <c r="P16" s="5"/>
      <c r="Q16" s="5"/>
    </row>
    <row r="17" spans="1:17" ht="15.75" thickBot="1">
      <c r="C17" s="126"/>
      <c r="D17" s="140"/>
      <c r="E17" s="139" t="str">
        <f>IFERROR(IF(C17="","",(VLOOKUP(C17,[1]Listes!$C$5:$D$100,2,0)))*D17,"")</f>
        <v/>
      </c>
      <c r="F17" s="5"/>
      <c r="I17" s="137">
        <f t="shared" si="1"/>
        <v>0</v>
      </c>
      <c r="J17" s="7" t="str">
        <f t="shared" si="0"/>
        <v/>
      </c>
      <c r="K17" s="125"/>
      <c r="L17" s="5"/>
      <c r="M17" s="5"/>
      <c r="N17" s="5"/>
      <c r="O17" s="5"/>
      <c r="P17" s="5"/>
      <c r="Q17" s="5"/>
    </row>
    <row r="18" spans="1:17">
      <c r="C18" s="126"/>
      <c r="D18" s="140"/>
      <c r="E18" s="139" t="str">
        <f>IFERROR(IF(C18="","",(VLOOKUP(C18,[1]Listes!$C$5:$D$100,2,0)))*D18,"")</f>
        <v/>
      </c>
      <c r="G18" s="144" t="s">
        <v>67</v>
      </c>
      <c r="H18" s="143" t="s">
        <v>66</v>
      </c>
      <c r="I18" s="137">
        <f t="shared" si="1"/>
        <v>0</v>
      </c>
      <c r="J18" s="7" t="str">
        <f t="shared" si="0"/>
        <v/>
      </c>
      <c r="K18" s="125"/>
      <c r="L18" s="5"/>
      <c r="M18" s="5"/>
      <c r="N18" s="5"/>
      <c r="O18" s="5"/>
      <c r="P18" s="5"/>
      <c r="Q18" s="5"/>
    </row>
    <row r="19" spans="1:17">
      <c r="C19" s="126"/>
      <c r="D19" s="140"/>
      <c r="E19" s="139" t="str">
        <f>IFERROR(IF(C19="","",(VLOOKUP(C19,[1]Listes!$C$5:$D$100,2,0)))*D19,"")</f>
        <v/>
      </c>
      <c r="G19" s="142">
        <f>H19/(100+F13)*100</f>
        <v>5.2132701421800949</v>
      </c>
      <c r="H19" s="141">
        <v>5.5</v>
      </c>
      <c r="I19" s="137">
        <f t="shared" si="1"/>
        <v>0</v>
      </c>
      <c r="J19" s="7" t="str">
        <f t="shared" si="0"/>
        <v/>
      </c>
      <c r="K19" s="125"/>
      <c r="L19" s="5"/>
      <c r="M19" s="5"/>
      <c r="N19" s="5"/>
      <c r="O19" s="5"/>
      <c r="P19" s="5"/>
      <c r="Q19" s="5"/>
    </row>
    <row r="20" spans="1:17">
      <c r="C20" s="126"/>
      <c r="D20" s="140"/>
      <c r="E20" s="139" t="str">
        <f>IFERROR(IF(C20="","",(VLOOKUP(C20,[1]Listes!$C$5:$D$100,2,0)))*D20,"")</f>
        <v/>
      </c>
      <c r="G20" s="126" t="s">
        <v>1</v>
      </c>
      <c r="H20" s="138">
        <f>G19-F7</f>
        <v>3.5249129050006074</v>
      </c>
      <c r="I20" s="137">
        <f t="shared" si="1"/>
        <v>0</v>
      </c>
      <c r="J20" s="7" t="str">
        <f t="shared" si="0"/>
        <v/>
      </c>
      <c r="K20" s="125"/>
      <c r="L20" s="5"/>
      <c r="M20" s="5"/>
      <c r="N20" s="5"/>
      <c r="O20" s="5"/>
      <c r="P20" s="5"/>
      <c r="Q20" s="5"/>
    </row>
    <row r="21" spans="1:17">
      <c r="C21" s="126"/>
      <c r="D21" s="140"/>
      <c r="E21" s="139" t="str">
        <f>IFERROR(IF(C21="","",(VLOOKUP(C21,[1]Listes!$C$5:$D$100,2,0)))*D21,"")</f>
        <v/>
      </c>
      <c r="G21" s="126" t="s">
        <v>65</v>
      </c>
      <c r="H21" s="138">
        <f>(H20/G19)*100</f>
        <v>67.614238450466189</v>
      </c>
      <c r="I21" s="137">
        <f t="shared" si="1"/>
        <v>0</v>
      </c>
      <c r="J21" s="7" t="str">
        <f t="shared" si="0"/>
        <v/>
      </c>
      <c r="K21" s="125"/>
      <c r="L21" s="5"/>
      <c r="M21" s="5"/>
      <c r="N21" s="5"/>
      <c r="O21" s="5"/>
      <c r="P21" s="5"/>
      <c r="Q21" s="5"/>
    </row>
    <row r="22" spans="1:17" ht="15.75" thickBot="1">
      <c r="C22" s="136" t="s">
        <v>64</v>
      </c>
      <c r="D22" s="135" t="str">
        <f>IF(F11="Boulangerie",D4+D5+D6+D7+D8+D9+D10+D11+D12+D13+D14+D15+D16+D17+D18+D19+D20+D21,"")</f>
        <v/>
      </c>
      <c r="E22" s="134">
        <f>SUMIF(E4:E21,"&gt;0",E4:E21)</f>
        <v>67.365179487179489</v>
      </c>
      <c r="G22" s="124" t="s">
        <v>63</v>
      </c>
      <c r="H22" s="133">
        <f>G19/F7</f>
        <v>3.0877767023341627</v>
      </c>
      <c r="I22" s="132">
        <f t="shared" si="1"/>
        <v>0</v>
      </c>
      <c r="J22" s="131" t="str">
        <f t="shared" si="0"/>
        <v/>
      </c>
      <c r="K22" s="122"/>
      <c r="L22" s="5"/>
      <c r="M22" s="5"/>
      <c r="N22" s="5"/>
      <c r="O22" s="5"/>
      <c r="P22" s="5"/>
      <c r="Q22" s="5"/>
    </row>
    <row r="23" spans="1:17" ht="15.75" thickBot="1">
      <c r="A23" s="130" t="s">
        <v>62</v>
      </c>
      <c r="C23" s="5"/>
      <c r="D23" s="5"/>
      <c r="E23" s="5"/>
      <c r="F23" s="5"/>
      <c r="I23" s="5"/>
      <c r="J23" s="5"/>
      <c r="K23" s="5"/>
      <c r="L23" s="5"/>
      <c r="M23" s="5"/>
      <c r="N23" s="5"/>
      <c r="O23" s="5"/>
      <c r="P23" s="5"/>
      <c r="Q23" s="5"/>
    </row>
    <row r="24" spans="1:17">
      <c r="A24" s="129"/>
      <c r="B24" s="128"/>
      <c r="C24" s="128"/>
      <c r="D24" s="128"/>
      <c r="E24" s="128"/>
      <c r="F24" s="128"/>
      <c r="G24" s="128"/>
      <c r="H24" s="128"/>
      <c r="I24" s="128"/>
      <c r="J24" s="128"/>
      <c r="K24" s="127"/>
    </row>
    <row r="25" spans="1:17">
      <c r="A25" s="126"/>
      <c r="B25" s="5"/>
      <c r="C25" s="5"/>
      <c r="D25" s="5"/>
      <c r="E25" s="5"/>
      <c r="F25" s="5"/>
      <c r="G25" s="5"/>
      <c r="H25" s="5"/>
      <c r="I25" s="5"/>
      <c r="J25" s="5"/>
      <c r="K25" s="125"/>
    </row>
    <row r="26" spans="1:17">
      <c r="A26" s="126"/>
      <c r="B26" s="5"/>
      <c r="C26" s="5"/>
      <c r="D26" s="5"/>
      <c r="E26" s="5"/>
      <c r="F26" s="5"/>
      <c r="G26" s="5"/>
      <c r="H26" s="5"/>
      <c r="I26" s="5"/>
      <c r="J26" s="5"/>
      <c r="K26" s="125"/>
    </row>
    <row r="27" spans="1:17">
      <c r="A27" s="126"/>
      <c r="B27" s="5"/>
      <c r="C27" s="5"/>
      <c r="D27" s="5"/>
      <c r="E27" s="5"/>
      <c r="F27" s="5"/>
      <c r="G27" s="5"/>
      <c r="H27" s="5"/>
      <c r="I27" s="5"/>
      <c r="J27" s="5"/>
      <c r="K27" s="125"/>
    </row>
    <row r="28" spans="1:17">
      <c r="A28" s="126"/>
      <c r="B28" s="5"/>
      <c r="C28" s="5"/>
      <c r="D28" s="5"/>
      <c r="E28" s="5"/>
      <c r="F28" s="5"/>
      <c r="G28" s="5"/>
      <c r="H28" s="5"/>
      <c r="I28" s="5"/>
      <c r="J28" s="5"/>
      <c r="K28" s="125"/>
    </row>
    <row r="29" spans="1:17">
      <c r="A29" s="126"/>
      <c r="B29" s="5"/>
      <c r="C29" s="5"/>
      <c r="D29" s="5"/>
      <c r="E29" s="5"/>
      <c r="F29" s="5"/>
      <c r="G29" s="5"/>
      <c r="H29" s="5"/>
      <c r="I29" s="5"/>
      <c r="J29" s="5"/>
      <c r="K29" s="125"/>
    </row>
    <row r="30" spans="1:17">
      <c r="A30" s="126"/>
      <c r="B30" s="5"/>
      <c r="C30" s="5"/>
      <c r="D30" s="5"/>
      <c r="E30" s="5"/>
      <c r="F30" s="5"/>
      <c r="G30" s="5"/>
      <c r="H30" s="5"/>
      <c r="I30" s="5"/>
      <c r="J30" s="5"/>
      <c r="K30" s="125"/>
    </row>
    <row r="31" spans="1:17">
      <c r="A31" s="126"/>
      <c r="B31" s="5"/>
      <c r="C31" s="5"/>
      <c r="D31" s="5"/>
      <c r="E31" s="5"/>
      <c r="F31" s="5"/>
      <c r="G31" s="5"/>
      <c r="H31" s="5"/>
      <c r="I31" s="5"/>
      <c r="J31" s="5"/>
      <c r="K31" s="125"/>
    </row>
    <row r="32" spans="1:17" ht="15.75" thickBot="1">
      <c r="A32" s="124"/>
      <c r="B32" s="123"/>
      <c r="C32" s="123"/>
      <c r="D32" s="123"/>
      <c r="E32" s="123"/>
      <c r="F32" s="123"/>
      <c r="G32" s="123"/>
      <c r="H32" s="123"/>
      <c r="I32" s="123"/>
      <c r="J32" s="123"/>
      <c r="K32" s="122"/>
    </row>
  </sheetData>
  <mergeCells count="4">
    <mergeCell ref="I1:K1"/>
    <mergeCell ref="A2:B2"/>
    <mergeCell ref="A3:B3"/>
    <mergeCell ref="G5:H5"/>
  </mergeCells>
  <dataValidations count="6">
    <dataValidation type="list" allowBlank="1" showInputMessage="1" showErrorMessage="1" sqref="A3:B3">
      <formula1>Recette</formula1>
    </dataValidation>
    <dataValidation type="list" allowBlank="1" showInputMessage="1" showErrorMessage="1" sqref="A9">
      <formula1>Emballage</formula1>
    </dataValidation>
    <dataValidation type="list" allowBlank="1" showInputMessage="1" showErrorMessage="1" sqref="A14">
      <formula1>Deco</formula1>
    </dataValidation>
    <dataValidation type="list" allowBlank="1" showInputMessage="1" showErrorMessage="1" sqref="C4:C21">
      <formula1>Matieres</formula1>
    </dataValidation>
    <dataValidation type="list" allowBlank="1" showInputMessage="1" showErrorMessage="1" sqref="F11">
      <formula1>Marges</formula1>
    </dataValidation>
    <dataValidation type="list" allowBlank="1" showInputMessage="1" showErrorMessage="1" sqref="F14">
      <formula1>TVA</formula1>
    </dataValidation>
  </dataValidations>
  <pageMargins left="0.25" right="0.25" top="0.75" bottom="0.75" header="0.3" footer="0.3"/>
  <pageSetup paperSize="9" orientation="landscape" horizontalDpi="4294967293"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ER343"/>
  <sheetViews>
    <sheetView zoomScale="90" zoomScaleNormal="90" workbookViewId="0">
      <selection activeCell="AM11" sqref="AM11"/>
    </sheetView>
  </sheetViews>
  <sheetFormatPr baseColWidth="10" defaultColWidth="3.28515625" defaultRowHeight="15"/>
  <cols>
    <col min="1" max="1" width="38.140625" style="21" customWidth="1"/>
    <col min="2" max="2" width="3.28515625" style="20"/>
    <col min="3" max="3" width="4.85546875" style="17" customWidth="1"/>
    <col min="4" max="4" width="12.85546875" style="19" customWidth="1"/>
    <col min="5" max="5" width="10.42578125" customWidth="1"/>
    <col min="6" max="6" width="6.140625" customWidth="1"/>
    <col min="7" max="7" width="5.85546875" customWidth="1"/>
    <col min="8" max="8" width="3.28515625" customWidth="1"/>
    <col min="9" max="9" width="4.5703125" style="17" customWidth="1"/>
    <col min="11" max="11" width="6.140625" customWidth="1"/>
    <col min="12" max="12" width="5.85546875" customWidth="1"/>
    <col min="14" max="14" width="5.140625" style="17" customWidth="1"/>
    <col min="16" max="16" width="6.140625" customWidth="1"/>
    <col min="17" max="17" width="5.85546875" customWidth="1"/>
    <col min="18" max="18" width="3.140625" customWidth="1"/>
    <col min="19" max="19" width="4.85546875" style="17" customWidth="1"/>
    <col min="21" max="21" width="6.140625" customWidth="1"/>
    <col min="22" max="22" width="5.85546875" customWidth="1"/>
    <col min="24" max="24" width="4.28515625" style="17" customWidth="1"/>
    <col min="26" max="26" width="6.140625" customWidth="1"/>
    <col min="27" max="27" width="5.85546875" customWidth="1"/>
    <col min="29" max="29" width="5.140625" style="17" customWidth="1"/>
    <col min="31" max="31" width="6.140625" customWidth="1"/>
    <col min="32" max="32" width="5.85546875" customWidth="1"/>
    <col min="34" max="34" width="4.28515625" style="6" customWidth="1"/>
    <col min="36" max="36" width="6.140625" customWidth="1"/>
    <col min="37" max="37" width="5.85546875" customWidth="1"/>
    <col min="39" max="39" width="5.28515625" style="6" customWidth="1"/>
    <col min="41" max="41" width="6.140625" customWidth="1"/>
    <col min="42" max="42" width="5.85546875" customWidth="1"/>
    <col min="44" max="44" width="5.140625" style="17" customWidth="1"/>
    <col min="46" max="46" width="6.140625" customWidth="1"/>
    <col min="47" max="47" width="5.85546875" customWidth="1"/>
    <col min="49" max="49" width="4.5703125" style="6" customWidth="1"/>
    <col min="51" max="51" width="6.140625" customWidth="1"/>
    <col min="52" max="52" width="5.85546875" customWidth="1"/>
    <col min="54" max="54" width="4.28515625" style="6" customWidth="1"/>
    <col min="56" max="56" width="6.140625" customWidth="1"/>
    <col min="57" max="57" width="5.85546875" customWidth="1"/>
    <col min="59" max="59" width="4.7109375" style="6" customWidth="1"/>
    <col min="60" max="60" width="3.28515625" style="5"/>
    <col min="61" max="61" width="6.140625" customWidth="1"/>
    <col min="62" max="62" width="5.85546875" customWidth="1"/>
    <col min="64" max="64" width="2.42578125" style="18" customWidth="1"/>
    <col min="65" max="65" width="4.85546875" style="17" customWidth="1"/>
    <col min="67" max="67" width="6.140625" customWidth="1"/>
    <col min="68" max="68" width="5.85546875" customWidth="1"/>
    <col min="69" max="69" width="3.28515625" customWidth="1"/>
    <col min="70" max="70" width="4.5703125" style="17" customWidth="1"/>
    <col min="72" max="72" width="6.140625" customWidth="1"/>
    <col min="73" max="73" width="5.85546875" customWidth="1"/>
    <col min="75" max="75" width="5.140625" style="17" customWidth="1"/>
    <col min="77" max="77" width="6.140625" customWidth="1"/>
    <col min="78" max="78" width="5.85546875" customWidth="1"/>
    <col min="79" max="79" width="3.140625" customWidth="1"/>
    <col min="80" max="80" width="5.28515625" style="17" customWidth="1"/>
    <col min="82" max="82" width="6.140625" customWidth="1"/>
    <col min="83" max="83" width="5.85546875" customWidth="1"/>
    <col min="85" max="85" width="4.28515625" style="17" customWidth="1"/>
    <col min="87" max="87" width="6.140625" customWidth="1"/>
    <col min="88" max="88" width="5.85546875" customWidth="1"/>
    <col min="90" max="90" width="5.140625" style="17" customWidth="1"/>
    <col min="92" max="92" width="6.140625" customWidth="1"/>
    <col min="93" max="93" width="5.85546875" customWidth="1"/>
    <col min="95" max="95" width="4.28515625" style="6" customWidth="1"/>
    <col min="97" max="97" width="6.140625" customWidth="1"/>
    <col min="98" max="98" width="5.85546875" customWidth="1"/>
    <col min="100" max="100" width="4.85546875" style="6" customWidth="1"/>
    <col min="102" max="102" width="6.140625" customWidth="1"/>
    <col min="103" max="103" width="5.85546875" customWidth="1"/>
    <col min="105" max="105" width="5.140625" style="17" customWidth="1"/>
    <col min="107" max="107" width="6.140625" customWidth="1"/>
    <col min="108" max="108" width="5.85546875" customWidth="1"/>
    <col min="110" max="110" width="4.5703125" style="17" customWidth="1"/>
    <col min="112" max="112" width="6.140625" customWidth="1"/>
    <col min="113" max="113" width="5.85546875" customWidth="1"/>
    <col min="115" max="115" width="4.5703125" style="17" customWidth="1"/>
    <col min="117" max="117" width="6.140625" customWidth="1"/>
    <col min="118" max="118" width="5.85546875" customWidth="1"/>
    <col min="120" max="120" width="4.85546875" style="17" customWidth="1"/>
    <col min="121" max="121" width="3.28515625" style="5"/>
    <col min="122" max="122" width="6.140625" customWidth="1"/>
    <col min="123" max="123" width="5.85546875" customWidth="1"/>
    <col min="125" max="125" width="3.28515625" style="6"/>
    <col min="131" max="131" width="4.28515625" customWidth="1"/>
    <col min="141" max="141" width="4" customWidth="1"/>
    <col min="156" max="156" width="4.7109375" customWidth="1"/>
    <col min="160" max="160" width="3.28515625" customWidth="1"/>
    <col min="161" max="161" width="4.85546875" customWidth="1"/>
    <col min="162" max="165" width="3.140625" customWidth="1"/>
    <col min="166" max="166" width="4.140625" customWidth="1"/>
    <col min="171" max="171" width="4.5703125" customWidth="1"/>
    <col min="176" max="176" width="4.140625" customWidth="1"/>
    <col min="181" max="181" width="4.85546875" customWidth="1"/>
    <col min="186" max="186" width="1.42578125" customWidth="1"/>
    <col min="187" max="187" width="4.42578125" customWidth="1"/>
    <col min="192" max="192" width="4.42578125" customWidth="1"/>
    <col min="197" max="197" width="4" customWidth="1"/>
    <col min="202" max="202" width="4.7109375" customWidth="1"/>
    <col min="207" max="207" width="3.85546875" customWidth="1"/>
    <col min="212" max="212" width="3.5703125" customWidth="1"/>
    <col min="217" max="217" width="5" customWidth="1"/>
    <col min="222" max="222" width="5" customWidth="1"/>
    <col min="227" max="227" width="4" customWidth="1"/>
    <col min="232" max="232" width="4.28515625" customWidth="1"/>
    <col min="237" max="237" width="4" customWidth="1"/>
    <col min="242" max="242" width="3.28515625" customWidth="1"/>
    <col min="247" max="247" width="1.42578125" customWidth="1"/>
    <col min="379" max="379" width="14.5703125" customWidth="1"/>
    <col min="387" max="387" width="4.28515625" customWidth="1"/>
    <col min="397" max="397" width="4" customWidth="1"/>
    <col min="412" max="412" width="4.7109375" customWidth="1"/>
    <col min="416" max="416" width="3.28515625" customWidth="1"/>
    <col min="417" max="417" width="4.85546875" customWidth="1"/>
    <col min="418" max="421" width="3.140625" customWidth="1"/>
    <col min="422" max="422" width="4.140625" customWidth="1"/>
    <col min="427" max="427" width="4.5703125" customWidth="1"/>
    <col min="432" max="432" width="4.140625" customWidth="1"/>
    <col min="437" max="437" width="4.85546875" customWidth="1"/>
    <col min="442" max="442" width="1.42578125" customWidth="1"/>
    <col min="443" max="443" width="4.42578125" customWidth="1"/>
    <col min="448" max="448" width="4.42578125" customWidth="1"/>
    <col min="453" max="453" width="4" customWidth="1"/>
    <col min="458" max="458" width="4.7109375" customWidth="1"/>
    <col min="463" max="463" width="3.85546875" customWidth="1"/>
    <col min="468" max="468" width="3.5703125" customWidth="1"/>
    <col min="473" max="473" width="5" customWidth="1"/>
    <col min="478" max="478" width="5" customWidth="1"/>
    <col min="483" max="483" width="4" customWidth="1"/>
    <col min="488" max="488" width="4.28515625" customWidth="1"/>
    <col min="493" max="493" width="4" customWidth="1"/>
    <col min="498" max="498" width="3.28515625" customWidth="1"/>
    <col min="503" max="503" width="1.42578125" customWidth="1"/>
    <col min="635" max="635" width="14.5703125" customWidth="1"/>
    <col min="643" max="643" width="4.28515625" customWidth="1"/>
    <col min="653" max="653" width="4" customWidth="1"/>
    <col min="668" max="668" width="4.7109375" customWidth="1"/>
    <col min="672" max="672" width="3.28515625" customWidth="1"/>
    <col min="673" max="673" width="4.85546875" customWidth="1"/>
    <col min="674" max="677" width="3.140625" customWidth="1"/>
    <col min="678" max="678" width="4.140625" customWidth="1"/>
    <col min="683" max="683" width="4.5703125" customWidth="1"/>
    <col min="688" max="688" width="4.140625" customWidth="1"/>
    <col min="693" max="693" width="4.85546875" customWidth="1"/>
    <col min="698" max="698" width="1.42578125" customWidth="1"/>
    <col min="699" max="699" width="4.42578125" customWidth="1"/>
    <col min="704" max="704" width="4.42578125" customWidth="1"/>
    <col min="709" max="709" width="4" customWidth="1"/>
    <col min="714" max="714" width="4.7109375" customWidth="1"/>
    <col min="719" max="719" width="3.85546875" customWidth="1"/>
    <col min="724" max="724" width="3.5703125" customWidth="1"/>
    <col min="729" max="729" width="5" customWidth="1"/>
    <col min="734" max="734" width="5" customWidth="1"/>
    <col min="739" max="739" width="4" customWidth="1"/>
    <col min="744" max="744" width="4.28515625" customWidth="1"/>
    <col min="749" max="749" width="4" customWidth="1"/>
    <col min="754" max="754" width="3.28515625" customWidth="1"/>
    <col min="759" max="759" width="1.42578125" customWidth="1"/>
    <col min="891" max="891" width="14.5703125" customWidth="1"/>
    <col min="899" max="899" width="4.28515625" customWidth="1"/>
    <col min="909" max="909" width="4" customWidth="1"/>
    <col min="924" max="924" width="4.7109375" customWidth="1"/>
    <col min="928" max="928" width="3.28515625" customWidth="1"/>
    <col min="929" max="929" width="4.85546875" customWidth="1"/>
    <col min="930" max="933" width="3.140625" customWidth="1"/>
    <col min="934" max="934" width="4.140625" customWidth="1"/>
    <col min="939" max="939" width="4.5703125" customWidth="1"/>
    <col min="944" max="944" width="4.140625" customWidth="1"/>
    <col min="949" max="949" width="4.85546875" customWidth="1"/>
    <col min="954" max="954" width="1.42578125" customWidth="1"/>
    <col min="955" max="955" width="4.42578125" customWidth="1"/>
    <col min="960" max="960" width="4.42578125" customWidth="1"/>
    <col min="965" max="965" width="4" customWidth="1"/>
    <col min="970" max="970" width="4.7109375" customWidth="1"/>
    <col min="975" max="975" width="3.85546875" customWidth="1"/>
    <col min="980" max="980" width="3.5703125" customWidth="1"/>
    <col min="985" max="985" width="5" customWidth="1"/>
    <col min="990" max="990" width="5" customWidth="1"/>
    <col min="995" max="995" width="4" customWidth="1"/>
    <col min="1000" max="1000" width="4.28515625" customWidth="1"/>
    <col min="1005" max="1005" width="4" customWidth="1"/>
    <col min="1010" max="1010" width="3.28515625" customWidth="1"/>
    <col min="1015" max="1015" width="1.42578125" customWidth="1"/>
    <col min="1147" max="1147" width="14.5703125" customWidth="1"/>
    <col min="1155" max="1155" width="4.28515625" customWidth="1"/>
    <col min="1165" max="1165" width="4" customWidth="1"/>
    <col min="1180" max="1180" width="4.7109375" customWidth="1"/>
    <col min="1184" max="1184" width="3.28515625" customWidth="1"/>
    <col min="1185" max="1185" width="4.85546875" customWidth="1"/>
    <col min="1186" max="1189" width="3.140625" customWidth="1"/>
    <col min="1190" max="1190" width="4.140625" customWidth="1"/>
    <col min="1195" max="1195" width="4.5703125" customWidth="1"/>
    <col min="1200" max="1200" width="4.140625" customWidth="1"/>
    <col min="1205" max="1205" width="4.85546875" customWidth="1"/>
    <col min="1210" max="1210" width="1.42578125" customWidth="1"/>
    <col min="1211" max="1211" width="4.42578125" customWidth="1"/>
    <col min="1216" max="1216" width="4.42578125" customWidth="1"/>
    <col min="1221" max="1221" width="4" customWidth="1"/>
    <col min="1226" max="1226" width="4.7109375" customWidth="1"/>
    <col min="1231" max="1231" width="3.85546875" customWidth="1"/>
    <col min="1236" max="1236" width="3.5703125" customWidth="1"/>
    <col min="1241" max="1241" width="5" customWidth="1"/>
    <col min="1246" max="1246" width="5" customWidth="1"/>
    <col min="1251" max="1251" width="4" customWidth="1"/>
    <col min="1256" max="1256" width="4.28515625" customWidth="1"/>
    <col min="1261" max="1261" width="4" customWidth="1"/>
    <col min="1266" max="1266" width="3.28515625" customWidth="1"/>
    <col min="1271" max="1271" width="1.42578125" customWidth="1"/>
    <col min="1403" max="1403" width="14.5703125" customWidth="1"/>
    <col min="1411" max="1411" width="4.28515625" customWidth="1"/>
    <col min="1421" max="1421" width="4" customWidth="1"/>
    <col min="1436" max="1436" width="4.7109375" customWidth="1"/>
    <col min="1440" max="1440" width="3.28515625" customWidth="1"/>
    <col min="1441" max="1441" width="4.85546875" customWidth="1"/>
    <col min="1442" max="1445" width="3.140625" customWidth="1"/>
    <col min="1446" max="1446" width="4.140625" customWidth="1"/>
    <col min="1451" max="1451" width="4.5703125" customWidth="1"/>
    <col min="1456" max="1456" width="4.140625" customWidth="1"/>
    <col min="1461" max="1461" width="4.85546875" customWidth="1"/>
    <col min="1466" max="1466" width="1.42578125" customWidth="1"/>
    <col min="1467" max="1467" width="4.42578125" customWidth="1"/>
    <col min="1472" max="1472" width="4.42578125" customWidth="1"/>
    <col min="1477" max="1477" width="4" customWidth="1"/>
    <col min="1482" max="1482" width="4.7109375" customWidth="1"/>
    <col min="1487" max="1487" width="3.85546875" customWidth="1"/>
    <col min="1492" max="1492" width="3.5703125" customWidth="1"/>
    <col min="1497" max="1497" width="5" customWidth="1"/>
    <col min="1502" max="1502" width="5" customWidth="1"/>
    <col min="1507" max="1507" width="4" customWidth="1"/>
    <col min="1512" max="1512" width="4.28515625" customWidth="1"/>
    <col min="1517" max="1517" width="4" customWidth="1"/>
    <col min="1522" max="1522" width="3.28515625" customWidth="1"/>
    <col min="1527" max="1527" width="1.42578125" customWidth="1"/>
    <col min="1659" max="1659" width="14.5703125" customWidth="1"/>
    <col min="1667" max="1667" width="4.28515625" customWidth="1"/>
    <col min="1677" max="1677" width="4" customWidth="1"/>
    <col min="1692" max="1692" width="4.7109375" customWidth="1"/>
    <col min="1696" max="1696" width="3.28515625" customWidth="1"/>
    <col min="1697" max="1697" width="4.85546875" customWidth="1"/>
    <col min="1698" max="1701" width="3.140625" customWidth="1"/>
    <col min="1702" max="1702" width="4.140625" customWidth="1"/>
    <col min="1707" max="1707" width="4.5703125" customWidth="1"/>
    <col min="1712" max="1712" width="4.140625" customWidth="1"/>
    <col min="1717" max="1717" width="4.85546875" customWidth="1"/>
    <col min="1722" max="1722" width="1.42578125" customWidth="1"/>
    <col min="1723" max="1723" width="4.42578125" customWidth="1"/>
    <col min="1728" max="1728" width="4.42578125" customWidth="1"/>
    <col min="1733" max="1733" width="4" customWidth="1"/>
    <col min="1738" max="1738" width="4.7109375" customWidth="1"/>
    <col min="1743" max="1743" width="3.85546875" customWidth="1"/>
    <col min="1748" max="1748" width="3.5703125" customWidth="1"/>
    <col min="1753" max="1753" width="5" customWidth="1"/>
    <col min="1758" max="1758" width="5" customWidth="1"/>
    <col min="1763" max="1763" width="4" customWidth="1"/>
    <col min="1768" max="1768" width="4.28515625" customWidth="1"/>
    <col min="1773" max="1773" width="4" customWidth="1"/>
    <col min="1778" max="1778" width="3.28515625" customWidth="1"/>
    <col min="1783" max="1783" width="1.42578125" customWidth="1"/>
    <col min="1915" max="1915" width="14.5703125" customWidth="1"/>
    <col min="1923" max="1923" width="4.28515625" customWidth="1"/>
    <col min="1933" max="1933" width="4" customWidth="1"/>
    <col min="1948" max="1948" width="4.7109375" customWidth="1"/>
    <col min="1952" max="1952" width="3.28515625" customWidth="1"/>
    <col min="1953" max="1953" width="4.85546875" customWidth="1"/>
    <col min="1954" max="1957" width="3.140625" customWidth="1"/>
    <col min="1958" max="1958" width="4.140625" customWidth="1"/>
    <col min="1963" max="1963" width="4.5703125" customWidth="1"/>
    <col min="1968" max="1968" width="4.140625" customWidth="1"/>
    <col min="1973" max="1973" width="4.85546875" customWidth="1"/>
    <col min="1978" max="1978" width="1.42578125" customWidth="1"/>
    <col min="1979" max="1979" width="4.42578125" customWidth="1"/>
    <col min="1984" max="1984" width="4.42578125" customWidth="1"/>
    <col min="1989" max="1989" width="4" customWidth="1"/>
    <col min="1994" max="1994" width="4.7109375" customWidth="1"/>
    <col min="1999" max="1999" width="3.85546875" customWidth="1"/>
    <col min="2004" max="2004" width="3.5703125" customWidth="1"/>
    <col min="2009" max="2009" width="5" customWidth="1"/>
    <col min="2014" max="2014" width="5" customWidth="1"/>
    <col min="2019" max="2019" width="4" customWidth="1"/>
    <col min="2024" max="2024" width="4.28515625" customWidth="1"/>
    <col min="2029" max="2029" width="4" customWidth="1"/>
    <col min="2034" max="2034" width="3.28515625" customWidth="1"/>
    <col min="2039" max="2039" width="1.42578125" customWidth="1"/>
    <col min="2171" max="2171" width="14.5703125" customWidth="1"/>
    <col min="2179" max="2179" width="4.28515625" customWidth="1"/>
    <col min="2189" max="2189" width="4" customWidth="1"/>
    <col min="2204" max="2204" width="4.7109375" customWidth="1"/>
    <col min="2208" max="2208" width="3.28515625" customWidth="1"/>
    <col min="2209" max="2209" width="4.85546875" customWidth="1"/>
    <col min="2210" max="2213" width="3.140625" customWidth="1"/>
    <col min="2214" max="2214" width="4.140625" customWidth="1"/>
    <col min="2219" max="2219" width="4.5703125" customWidth="1"/>
    <col min="2224" max="2224" width="4.140625" customWidth="1"/>
    <col min="2229" max="2229" width="4.85546875" customWidth="1"/>
    <col min="2234" max="2234" width="1.42578125" customWidth="1"/>
    <col min="2235" max="2235" width="4.42578125" customWidth="1"/>
    <col min="2240" max="2240" width="4.42578125" customWidth="1"/>
    <col min="2245" max="2245" width="4" customWidth="1"/>
    <col min="2250" max="2250" width="4.7109375" customWidth="1"/>
    <col min="2255" max="2255" width="3.85546875" customWidth="1"/>
    <col min="2260" max="2260" width="3.5703125" customWidth="1"/>
    <col min="2265" max="2265" width="5" customWidth="1"/>
    <col min="2270" max="2270" width="5" customWidth="1"/>
    <col min="2275" max="2275" width="4" customWidth="1"/>
    <col min="2280" max="2280" width="4.28515625" customWidth="1"/>
    <col min="2285" max="2285" width="4" customWidth="1"/>
    <col min="2290" max="2290" width="3.28515625" customWidth="1"/>
    <col min="2295" max="2295" width="1.42578125" customWidth="1"/>
    <col min="2427" max="2427" width="14.5703125" customWidth="1"/>
    <col min="2435" max="2435" width="4.28515625" customWidth="1"/>
    <col min="2445" max="2445" width="4" customWidth="1"/>
    <col min="2460" max="2460" width="4.7109375" customWidth="1"/>
    <col min="2464" max="2464" width="3.28515625" customWidth="1"/>
    <col min="2465" max="2465" width="4.85546875" customWidth="1"/>
    <col min="2466" max="2469" width="3.140625" customWidth="1"/>
    <col min="2470" max="2470" width="4.140625" customWidth="1"/>
    <col min="2475" max="2475" width="4.5703125" customWidth="1"/>
    <col min="2480" max="2480" width="4.140625" customWidth="1"/>
    <col min="2485" max="2485" width="4.85546875" customWidth="1"/>
    <col min="2490" max="2490" width="1.42578125" customWidth="1"/>
    <col min="2491" max="2491" width="4.42578125" customWidth="1"/>
    <col min="2496" max="2496" width="4.42578125" customWidth="1"/>
    <col min="2501" max="2501" width="4" customWidth="1"/>
    <col min="2506" max="2506" width="4.7109375" customWidth="1"/>
    <col min="2511" max="2511" width="3.85546875" customWidth="1"/>
    <col min="2516" max="2516" width="3.5703125" customWidth="1"/>
    <col min="2521" max="2521" width="5" customWidth="1"/>
    <col min="2526" max="2526" width="5" customWidth="1"/>
    <col min="2531" max="2531" width="4" customWidth="1"/>
    <col min="2536" max="2536" width="4.28515625" customWidth="1"/>
    <col min="2541" max="2541" width="4" customWidth="1"/>
    <col min="2546" max="2546" width="3.28515625" customWidth="1"/>
    <col min="2551" max="2551" width="1.42578125" customWidth="1"/>
    <col min="2683" max="2683" width="14.5703125" customWidth="1"/>
    <col min="2691" max="2691" width="4.28515625" customWidth="1"/>
    <col min="2701" max="2701" width="4" customWidth="1"/>
    <col min="2716" max="2716" width="4.7109375" customWidth="1"/>
    <col min="2720" max="2720" width="3.28515625" customWidth="1"/>
    <col min="2721" max="2721" width="4.85546875" customWidth="1"/>
    <col min="2722" max="2725" width="3.140625" customWidth="1"/>
    <col min="2726" max="2726" width="4.140625" customWidth="1"/>
    <col min="2731" max="2731" width="4.5703125" customWidth="1"/>
    <col min="2736" max="2736" width="4.140625" customWidth="1"/>
    <col min="2741" max="2741" width="4.85546875" customWidth="1"/>
    <col min="2746" max="2746" width="1.42578125" customWidth="1"/>
    <col min="2747" max="2747" width="4.42578125" customWidth="1"/>
    <col min="2752" max="2752" width="4.42578125" customWidth="1"/>
    <col min="2757" max="2757" width="4" customWidth="1"/>
    <col min="2762" max="2762" width="4.7109375" customWidth="1"/>
    <col min="2767" max="2767" width="3.85546875" customWidth="1"/>
    <col min="2772" max="2772" width="3.5703125" customWidth="1"/>
    <col min="2777" max="2777" width="5" customWidth="1"/>
    <col min="2782" max="2782" width="5" customWidth="1"/>
    <col min="2787" max="2787" width="4" customWidth="1"/>
    <col min="2792" max="2792" width="4.28515625" customWidth="1"/>
    <col min="2797" max="2797" width="4" customWidth="1"/>
    <col min="2802" max="2802" width="3.28515625" customWidth="1"/>
    <col min="2807" max="2807" width="1.42578125" customWidth="1"/>
    <col min="2939" max="2939" width="14.5703125" customWidth="1"/>
    <col min="2947" max="2947" width="4.28515625" customWidth="1"/>
    <col min="2957" max="2957" width="4" customWidth="1"/>
    <col min="2972" max="2972" width="4.7109375" customWidth="1"/>
    <col min="2976" max="2976" width="3.28515625" customWidth="1"/>
    <col min="2977" max="2977" width="4.85546875" customWidth="1"/>
    <col min="2978" max="2981" width="3.140625" customWidth="1"/>
    <col min="2982" max="2982" width="4.140625" customWidth="1"/>
    <col min="2987" max="2987" width="4.5703125" customWidth="1"/>
    <col min="2992" max="2992" width="4.140625" customWidth="1"/>
    <col min="2997" max="2997" width="4.85546875" customWidth="1"/>
    <col min="3002" max="3002" width="1.42578125" customWidth="1"/>
    <col min="3003" max="3003" width="4.42578125" customWidth="1"/>
    <col min="3008" max="3008" width="4.42578125" customWidth="1"/>
    <col min="3013" max="3013" width="4" customWidth="1"/>
    <col min="3018" max="3018" width="4.7109375" customWidth="1"/>
    <col min="3023" max="3023" width="3.85546875" customWidth="1"/>
    <col min="3028" max="3028" width="3.5703125" customWidth="1"/>
    <col min="3033" max="3033" width="5" customWidth="1"/>
    <col min="3038" max="3038" width="5" customWidth="1"/>
    <col min="3043" max="3043" width="4" customWidth="1"/>
    <col min="3048" max="3048" width="4.28515625" customWidth="1"/>
    <col min="3053" max="3053" width="4" customWidth="1"/>
    <col min="3058" max="3058" width="3.28515625" customWidth="1"/>
    <col min="3063" max="3063" width="1.42578125" customWidth="1"/>
    <col min="3195" max="3195" width="14.5703125" customWidth="1"/>
    <col min="3203" max="3203" width="4.28515625" customWidth="1"/>
    <col min="3213" max="3213" width="4" customWidth="1"/>
    <col min="3228" max="3228" width="4.7109375" customWidth="1"/>
    <col min="3232" max="3232" width="3.28515625" customWidth="1"/>
    <col min="3233" max="3233" width="4.85546875" customWidth="1"/>
    <col min="3234" max="3237" width="3.140625" customWidth="1"/>
    <col min="3238" max="3238" width="4.140625" customWidth="1"/>
    <col min="3243" max="3243" width="4.5703125" customWidth="1"/>
    <col min="3248" max="3248" width="4.140625" customWidth="1"/>
    <col min="3253" max="3253" width="4.85546875" customWidth="1"/>
    <col min="3258" max="3258" width="1.42578125" customWidth="1"/>
    <col min="3259" max="3259" width="4.42578125" customWidth="1"/>
    <col min="3264" max="3264" width="4.42578125" customWidth="1"/>
    <col min="3269" max="3269" width="4" customWidth="1"/>
    <col min="3274" max="3274" width="4.7109375" customWidth="1"/>
    <col min="3279" max="3279" width="3.85546875" customWidth="1"/>
    <col min="3284" max="3284" width="3.5703125" customWidth="1"/>
    <col min="3289" max="3289" width="5" customWidth="1"/>
    <col min="3294" max="3294" width="5" customWidth="1"/>
    <col min="3299" max="3299" width="4" customWidth="1"/>
    <col min="3304" max="3304" width="4.28515625" customWidth="1"/>
    <col min="3309" max="3309" width="4" customWidth="1"/>
    <col min="3314" max="3314" width="3.28515625" customWidth="1"/>
    <col min="3319" max="3319" width="1.42578125" customWidth="1"/>
    <col min="3451" max="3451" width="14.5703125" customWidth="1"/>
    <col min="3459" max="3459" width="4.28515625" customWidth="1"/>
    <col min="3469" max="3469" width="4" customWidth="1"/>
    <col min="3484" max="3484" width="4.7109375" customWidth="1"/>
    <col min="3488" max="3488" width="3.28515625" customWidth="1"/>
    <col min="3489" max="3489" width="4.85546875" customWidth="1"/>
    <col min="3490" max="3493" width="3.140625" customWidth="1"/>
    <col min="3494" max="3494" width="4.140625" customWidth="1"/>
    <col min="3499" max="3499" width="4.5703125" customWidth="1"/>
    <col min="3504" max="3504" width="4.140625" customWidth="1"/>
    <col min="3509" max="3509" width="4.85546875" customWidth="1"/>
    <col min="3514" max="3514" width="1.42578125" customWidth="1"/>
    <col min="3515" max="3515" width="4.42578125" customWidth="1"/>
    <col min="3520" max="3520" width="4.42578125" customWidth="1"/>
    <col min="3525" max="3525" width="4" customWidth="1"/>
    <col min="3530" max="3530" width="4.7109375" customWidth="1"/>
    <col min="3535" max="3535" width="3.85546875" customWidth="1"/>
    <col min="3540" max="3540" width="3.5703125" customWidth="1"/>
    <col min="3545" max="3545" width="5" customWidth="1"/>
    <col min="3550" max="3550" width="5" customWidth="1"/>
    <col min="3555" max="3555" width="4" customWidth="1"/>
    <col min="3560" max="3560" width="4.28515625" customWidth="1"/>
    <col min="3565" max="3565" width="4" customWidth="1"/>
    <col min="3570" max="3570" width="3.28515625" customWidth="1"/>
    <col min="3575" max="3575" width="1.42578125" customWidth="1"/>
    <col min="3707" max="3707" width="14.5703125" customWidth="1"/>
    <col min="3715" max="3715" width="4.28515625" customWidth="1"/>
    <col min="3725" max="3725" width="4" customWidth="1"/>
    <col min="3740" max="3740" width="4.7109375" customWidth="1"/>
    <col min="3744" max="3744" width="3.28515625" customWidth="1"/>
    <col min="3745" max="3745" width="4.85546875" customWidth="1"/>
    <col min="3746" max="3749" width="3.140625" customWidth="1"/>
    <col min="3750" max="3750" width="4.140625" customWidth="1"/>
    <col min="3755" max="3755" width="4.5703125" customWidth="1"/>
    <col min="3760" max="3760" width="4.140625" customWidth="1"/>
    <col min="3765" max="3765" width="4.85546875" customWidth="1"/>
    <col min="3770" max="3770" width="1.42578125" customWidth="1"/>
    <col min="3771" max="3771" width="4.42578125" customWidth="1"/>
    <col min="3776" max="3776" width="4.42578125" customWidth="1"/>
    <col min="3781" max="3781" width="4" customWidth="1"/>
    <col min="3786" max="3786" width="4.7109375" customWidth="1"/>
    <col min="3791" max="3791" width="3.85546875" customWidth="1"/>
    <col min="3796" max="3796" width="3.5703125" customWidth="1"/>
    <col min="3801" max="3801" width="5" customWidth="1"/>
    <col min="3806" max="3806" width="5" customWidth="1"/>
    <col min="3811" max="3811" width="4" customWidth="1"/>
    <col min="3816" max="3816" width="4.28515625" customWidth="1"/>
    <col min="3821" max="3821" width="4" customWidth="1"/>
    <col min="3826" max="3826" width="3.28515625" customWidth="1"/>
    <col min="3831" max="3831" width="1.42578125" customWidth="1"/>
    <col min="3963" max="3963" width="14.5703125" customWidth="1"/>
    <col min="3971" max="3971" width="4.28515625" customWidth="1"/>
    <col min="3981" max="3981" width="4" customWidth="1"/>
    <col min="3996" max="3996" width="4.7109375" customWidth="1"/>
    <col min="4000" max="4000" width="3.28515625" customWidth="1"/>
    <col min="4001" max="4001" width="4.85546875" customWidth="1"/>
    <col min="4002" max="4005" width="3.140625" customWidth="1"/>
    <col min="4006" max="4006" width="4.140625" customWidth="1"/>
    <col min="4011" max="4011" width="4.5703125" customWidth="1"/>
    <col min="4016" max="4016" width="4.140625" customWidth="1"/>
    <col min="4021" max="4021" width="4.85546875" customWidth="1"/>
    <col min="4026" max="4026" width="1.42578125" customWidth="1"/>
    <col min="4027" max="4027" width="4.42578125" customWidth="1"/>
    <col min="4032" max="4032" width="4.42578125" customWidth="1"/>
    <col min="4037" max="4037" width="4" customWidth="1"/>
    <col min="4042" max="4042" width="4.7109375" customWidth="1"/>
    <col min="4047" max="4047" width="3.85546875" customWidth="1"/>
    <col min="4052" max="4052" width="3.5703125" customWidth="1"/>
    <col min="4057" max="4057" width="5" customWidth="1"/>
    <col min="4062" max="4062" width="5" customWidth="1"/>
    <col min="4067" max="4067" width="4" customWidth="1"/>
    <col min="4072" max="4072" width="4.28515625" customWidth="1"/>
    <col min="4077" max="4077" width="4" customWidth="1"/>
    <col min="4082" max="4082" width="3.28515625" customWidth="1"/>
    <col min="4087" max="4087" width="1.42578125" customWidth="1"/>
    <col min="4219" max="4219" width="14.5703125" customWidth="1"/>
    <col min="4227" max="4227" width="4.28515625" customWidth="1"/>
    <col min="4237" max="4237" width="4" customWidth="1"/>
    <col min="4252" max="4252" width="4.7109375" customWidth="1"/>
    <col min="4256" max="4256" width="3.28515625" customWidth="1"/>
    <col min="4257" max="4257" width="4.85546875" customWidth="1"/>
    <col min="4258" max="4261" width="3.140625" customWidth="1"/>
    <col min="4262" max="4262" width="4.140625" customWidth="1"/>
    <col min="4267" max="4267" width="4.5703125" customWidth="1"/>
    <col min="4272" max="4272" width="4.140625" customWidth="1"/>
    <col min="4277" max="4277" width="4.85546875" customWidth="1"/>
    <col min="4282" max="4282" width="1.42578125" customWidth="1"/>
    <col min="4283" max="4283" width="4.42578125" customWidth="1"/>
    <col min="4288" max="4288" width="4.42578125" customWidth="1"/>
    <col min="4293" max="4293" width="4" customWidth="1"/>
    <col min="4298" max="4298" width="4.7109375" customWidth="1"/>
    <col min="4303" max="4303" width="3.85546875" customWidth="1"/>
    <col min="4308" max="4308" width="3.5703125" customWidth="1"/>
    <col min="4313" max="4313" width="5" customWidth="1"/>
    <col min="4318" max="4318" width="5" customWidth="1"/>
    <col min="4323" max="4323" width="4" customWidth="1"/>
    <col min="4328" max="4328" width="4.28515625" customWidth="1"/>
    <col min="4333" max="4333" width="4" customWidth="1"/>
    <col min="4338" max="4338" width="3.28515625" customWidth="1"/>
    <col min="4343" max="4343" width="1.42578125" customWidth="1"/>
    <col min="4475" max="4475" width="14.5703125" customWidth="1"/>
    <col min="4483" max="4483" width="4.28515625" customWidth="1"/>
    <col min="4493" max="4493" width="4" customWidth="1"/>
    <col min="4508" max="4508" width="4.7109375" customWidth="1"/>
    <col min="4512" max="4512" width="3.28515625" customWidth="1"/>
    <col min="4513" max="4513" width="4.85546875" customWidth="1"/>
    <col min="4514" max="4517" width="3.140625" customWidth="1"/>
    <col min="4518" max="4518" width="4.140625" customWidth="1"/>
    <col min="4523" max="4523" width="4.5703125" customWidth="1"/>
    <col min="4528" max="4528" width="4.140625" customWidth="1"/>
    <col min="4533" max="4533" width="4.85546875" customWidth="1"/>
    <col min="4538" max="4538" width="1.42578125" customWidth="1"/>
    <col min="4539" max="4539" width="4.42578125" customWidth="1"/>
    <col min="4544" max="4544" width="4.42578125" customWidth="1"/>
    <col min="4549" max="4549" width="4" customWidth="1"/>
    <col min="4554" max="4554" width="4.7109375" customWidth="1"/>
    <col min="4559" max="4559" width="3.85546875" customWidth="1"/>
    <col min="4564" max="4564" width="3.5703125" customWidth="1"/>
    <col min="4569" max="4569" width="5" customWidth="1"/>
    <col min="4574" max="4574" width="5" customWidth="1"/>
    <col min="4579" max="4579" width="4" customWidth="1"/>
    <col min="4584" max="4584" width="4.28515625" customWidth="1"/>
    <col min="4589" max="4589" width="4" customWidth="1"/>
    <col min="4594" max="4594" width="3.28515625" customWidth="1"/>
    <col min="4599" max="4599" width="1.42578125" customWidth="1"/>
    <col min="4731" max="4731" width="14.5703125" customWidth="1"/>
    <col min="4739" max="4739" width="4.28515625" customWidth="1"/>
    <col min="4749" max="4749" width="4" customWidth="1"/>
    <col min="4764" max="4764" width="4.7109375" customWidth="1"/>
    <col min="4768" max="4768" width="3.28515625" customWidth="1"/>
    <col min="4769" max="4769" width="4.85546875" customWidth="1"/>
    <col min="4770" max="4773" width="3.140625" customWidth="1"/>
    <col min="4774" max="4774" width="4.140625" customWidth="1"/>
    <col min="4779" max="4779" width="4.5703125" customWidth="1"/>
    <col min="4784" max="4784" width="4.140625" customWidth="1"/>
    <col min="4789" max="4789" width="4.85546875" customWidth="1"/>
    <col min="4794" max="4794" width="1.42578125" customWidth="1"/>
    <col min="4795" max="4795" width="4.42578125" customWidth="1"/>
    <col min="4800" max="4800" width="4.42578125" customWidth="1"/>
    <col min="4805" max="4805" width="4" customWidth="1"/>
    <col min="4810" max="4810" width="4.7109375" customWidth="1"/>
    <col min="4815" max="4815" width="3.85546875" customWidth="1"/>
    <col min="4820" max="4820" width="3.5703125" customWidth="1"/>
    <col min="4825" max="4825" width="5" customWidth="1"/>
    <col min="4830" max="4830" width="5" customWidth="1"/>
    <col min="4835" max="4835" width="4" customWidth="1"/>
    <col min="4840" max="4840" width="4.28515625" customWidth="1"/>
    <col min="4845" max="4845" width="4" customWidth="1"/>
    <col min="4850" max="4850" width="3.28515625" customWidth="1"/>
    <col min="4855" max="4855" width="1.42578125" customWidth="1"/>
    <col min="4987" max="4987" width="14.5703125" customWidth="1"/>
    <col min="4995" max="4995" width="4.28515625" customWidth="1"/>
    <col min="5005" max="5005" width="4" customWidth="1"/>
    <col min="5020" max="5020" width="4.7109375" customWidth="1"/>
    <col min="5024" max="5024" width="3.28515625" customWidth="1"/>
    <col min="5025" max="5025" width="4.85546875" customWidth="1"/>
    <col min="5026" max="5029" width="3.140625" customWidth="1"/>
    <col min="5030" max="5030" width="4.140625" customWidth="1"/>
    <col min="5035" max="5035" width="4.5703125" customWidth="1"/>
    <col min="5040" max="5040" width="4.140625" customWidth="1"/>
    <col min="5045" max="5045" width="4.85546875" customWidth="1"/>
    <col min="5050" max="5050" width="1.42578125" customWidth="1"/>
    <col min="5051" max="5051" width="4.42578125" customWidth="1"/>
    <col min="5056" max="5056" width="4.42578125" customWidth="1"/>
    <col min="5061" max="5061" width="4" customWidth="1"/>
    <col min="5066" max="5066" width="4.7109375" customWidth="1"/>
    <col min="5071" max="5071" width="3.85546875" customWidth="1"/>
    <col min="5076" max="5076" width="3.5703125" customWidth="1"/>
    <col min="5081" max="5081" width="5" customWidth="1"/>
    <col min="5086" max="5086" width="5" customWidth="1"/>
    <col min="5091" max="5091" width="4" customWidth="1"/>
    <col min="5096" max="5096" width="4.28515625" customWidth="1"/>
    <col min="5101" max="5101" width="4" customWidth="1"/>
    <col min="5106" max="5106" width="3.28515625" customWidth="1"/>
    <col min="5111" max="5111" width="1.42578125" customWidth="1"/>
    <col min="5243" max="5243" width="14.5703125" customWidth="1"/>
    <col min="5251" max="5251" width="4.28515625" customWidth="1"/>
    <col min="5261" max="5261" width="4" customWidth="1"/>
    <col min="5276" max="5276" width="4.7109375" customWidth="1"/>
    <col min="5280" max="5280" width="3.28515625" customWidth="1"/>
    <col min="5281" max="5281" width="4.85546875" customWidth="1"/>
    <col min="5282" max="5285" width="3.140625" customWidth="1"/>
    <col min="5286" max="5286" width="4.140625" customWidth="1"/>
    <col min="5291" max="5291" width="4.5703125" customWidth="1"/>
    <col min="5296" max="5296" width="4.140625" customWidth="1"/>
    <col min="5301" max="5301" width="4.85546875" customWidth="1"/>
    <col min="5306" max="5306" width="1.42578125" customWidth="1"/>
    <col min="5307" max="5307" width="4.42578125" customWidth="1"/>
    <col min="5312" max="5312" width="4.42578125" customWidth="1"/>
    <col min="5317" max="5317" width="4" customWidth="1"/>
    <col min="5322" max="5322" width="4.7109375" customWidth="1"/>
    <col min="5327" max="5327" width="3.85546875" customWidth="1"/>
    <col min="5332" max="5332" width="3.5703125" customWidth="1"/>
    <col min="5337" max="5337" width="5" customWidth="1"/>
    <col min="5342" max="5342" width="5" customWidth="1"/>
    <col min="5347" max="5347" width="4" customWidth="1"/>
    <col min="5352" max="5352" width="4.28515625" customWidth="1"/>
    <col min="5357" max="5357" width="4" customWidth="1"/>
    <col min="5362" max="5362" width="3.28515625" customWidth="1"/>
    <col min="5367" max="5367" width="1.42578125" customWidth="1"/>
    <col min="5499" max="5499" width="14.5703125" customWidth="1"/>
    <col min="5507" max="5507" width="4.28515625" customWidth="1"/>
    <col min="5517" max="5517" width="4" customWidth="1"/>
    <col min="5532" max="5532" width="4.7109375" customWidth="1"/>
    <col min="5536" max="5536" width="3.28515625" customWidth="1"/>
    <col min="5537" max="5537" width="4.85546875" customWidth="1"/>
    <col min="5538" max="5541" width="3.140625" customWidth="1"/>
    <col min="5542" max="5542" width="4.140625" customWidth="1"/>
    <col min="5547" max="5547" width="4.5703125" customWidth="1"/>
    <col min="5552" max="5552" width="4.140625" customWidth="1"/>
    <col min="5557" max="5557" width="4.85546875" customWidth="1"/>
    <col min="5562" max="5562" width="1.42578125" customWidth="1"/>
    <col min="5563" max="5563" width="4.42578125" customWidth="1"/>
    <col min="5568" max="5568" width="4.42578125" customWidth="1"/>
    <col min="5573" max="5573" width="4" customWidth="1"/>
    <col min="5578" max="5578" width="4.7109375" customWidth="1"/>
    <col min="5583" max="5583" width="3.85546875" customWidth="1"/>
    <col min="5588" max="5588" width="3.5703125" customWidth="1"/>
    <col min="5593" max="5593" width="5" customWidth="1"/>
    <col min="5598" max="5598" width="5" customWidth="1"/>
    <col min="5603" max="5603" width="4" customWidth="1"/>
    <col min="5608" max="5608" width="4.28515625" customWidth="1"/>
    <col min="5613" max="5613" width="4" customWidth="1"/>
    <col min="5618" max="5618" width="3.28515625" customWidth="1"/>
    <col min="5623" max="5623" width="1.42578125" customWidth="1"/>
    <col min="5755" max="5755" width="14.5703125" customWidth="1"/>
    <col min="5763" max="5763" width="4.28515625" customWidth="1"/>
    <col min="5773" max="5773" width="4" customWidth="1"/>
    <col min="5788" max="5788" width="4.7109375" customWidth="1"/>
    <col min="5792" max="5792" width="3.28515625" customWidth="1"/>
    <col min="5793" max="5793" width="4.85546875" customWidth="1"/>
    <col min="5794" max="5797" width="3.140625" customWidth="1"/>
    <col min="5798" max="5798" width="4.140625" customWidth="1"/>
    <col min="5803" max="5803" width="4.5703125" customWidth="1"/>
    <col min="5808" max="5808" width="4.140625" customWidth="1"/>
    <col min="5813" max="5813" width="4.85546875" customWidth="1"/>
    <col min="5818" max="5818" width="1.42578125" customWidth="1"/>
    <col min="5819" max="5819" width="4.42578125" customWidth="1"/>
    <col min="5824" max="5824" width="4.42578125" customWidth="1"/>
    <col min="5829" max="5829" width="4" customWidth="1"/>
    <col min="5834" max="5834" width="4.7109375" customWidth="1"/>
    <col min="5839" max="5839" width="3.85546875" customWidth="1"/>
    <col min="5844" max="5844" width="3.5703125" customWidth="1"/>
    <col min="5849" max="5849" width="5" customWidth="1"/>
    <col min="5854" max="5854" width="5" customWidth="1"/>
    <col min="5859" max="5859" width="4" customWidth="1"/>
    <col min="5864" max="5864" width="4.28515625" customWidth="1"/>
    <col min="5869" max="5869" width="4" customWidth="1"/>
    <col min="5874" max="5874" width="3.28515625" customWidth="1"/>
    <col min="5879" max="5879" width="1.42578125" customWidth="1"/>
    <col min="6011" max="6011" width="14.5703125" customWidth="1"/>
    <col min="6019" max="6019" width="4.28515625" customWidth="1"/>
    <col min="6029" max="6029" width="4" customWidth="1"/>
    <col min="6044" max="6044" width="4.7109375" customWidth="1"/>
    <col min="6048" max="6048" width="3.28515625" customWidth="1"/>
    <col min="6049" max="6049" width="4.85546875" customWidth="1"/>
    <col min="6050" max="6053" width="3.140625" customWidth="1"/>
    <col min="6054" max="6054" width="4.140625" customWidth="1"/>
    <col min="6059" max="6059" width="4.5703125" customWidth="1"/>
    <col min="6064" max="6064" width="4.140625" customWidth="1"/>
    <col min="6069" max="6069" width="4.85546875" customWidth="1"/>
    <col min="6074" max="6074" width="1.42578125" customWidth="1"/>
    <col min="6075" max="6075" width="4.42578125" customWidth="1"/>
    <col min="6080" max="6080" width="4.42578125" customWidth="1"/>
    <col min="6085" max="6085" width="4" customWidth="1"/>
    <col min="6090" max="6090" width="4.7109375" customWidth="1"/>
    <col min="6095" max="6095" width="3.85546875" customWidth="1"/>
    <col min="6100" max="6100" width="3.5703125" customWidth="1"/>
    <col min="6105" max="6105" width="5" customWidth="1"/>
    <col min="6110" max="6110" width="5" customWidth="1"/>
    <col min="6115" max="6115" width="4" customWidth="1"/>
    <col min="6120" max="6120" width="4.28515625" customWidth="1"/>
    <col min="6125" max="6125" width="4" customWidth="1"/>
    <col min="6130" max="6130" width="3.28515625" customWidth="1"/>
    <col min="6135" max="6135" width="1.42578125" customWidth="1"/>
    <col min="6267" max="6267" width="14.5703125" customWidth="1"/>
    <col min="6275" max="6275" width="4.28515625" customWidth="1"/>
    <col min="6285" max="6285" width="4" customWidth="1"/>
    <col min="6300" max="6300" width="4.7109375" customWidth="1"/>
    <col min="6304" max="6304" width="3.28515625" customWidth="1"/>
    <col min="6305" max="6305" width="4.85546875" customWidth="1"/>
    <col min="6306" max="6309" width="3.140625" customWidth="1"/>
    <col min="6310" max="6310" width="4.140625" customWidth="1"/>
    <col min="6315" max="6315" width="4.5703125" customWidth="1"/>
    <col min="6320" max="6320" width="4.140625" customWidth="1"/>
    <col min="6325" max="6325" width="4.85546875" customWidth="1"/>
    <col min="6330" max="6330" width="1.42578125" customWidth="1"/>
    <col min="6331" max="6331" width="4.42578125" customWidth="1"/>
    <col min="6336" max="6336" width="4.42578125" customWidth="1"/>
    <col min="6341" max="6341" width="4" customWidth="1"/>
    <col min="6346" max="6346" width="4.7109375" customWidth="1"/>
    <col min="6351" max="6351" width="3.85546875" customWidth="1"/>
    <col min="6356" max="6356" width="3.5703125" customWidth="1"/>
    <col min="6361" max="6361" width="5" customWidth="1"/>
    <col min="6366" max="6366" width="5" customWidth="1"/>
    <col min="6371" max="6371" width="4" customWidth="1"/>
    <col min="6376" max="6376" width="4.28515625" customWidth="1"/>
    <col min="6381" max="6381" width="4" customWidth="1"/>
    <col min="6386" max="6386" width="3.28515625" customWidth="1"/>
    <col min="6391" max="6391" width="1.42578125" customWidth="1"/>
    <col min="6523" max="6523" width="14.5703125" customWidth="1"/>
    <col min="6531" max="6531" width="4.28515625" customWidth="1"/>
    <col min="6541" max="6541" width="4" customWidth="1"/>
    <col min="6556" max="6556" width="4.7109375" customWidth="1"/>
    <col min="6560" max="6560" width="3.28515625" customWidth="1"/>
    <col min="6561" max="6561" width="4.85546875" customWidth="1"/>
    <col min="6562" max="6565" width="3.140625" customWidth="1"/>
    <col min="6566" max="6566" width="4.140625" customWidth="1"/>
    <col min="6571" max="6571" width="4.5703125" customWidth="1"/>
    <col min="6576" max="6576" width="4.140625" customWidth="1"/>
    <col min="6581" max="6581" width="4.85546875" customWidth="1"/>
    <col min="6586" max="6586" width="1.42578125" customWidth="1"/>
    <col min="6587" max="6587" width="4.42578125" customWidth="1"/>
    <col min="6592" max="6592" width="4.42578125" customWidth="1"/>
    <col min="6597" max="6597" width="4" customWidth="1"/>
    <col min="6602" max="6602" width="4.7109375" customWidth="1"/>
    <col min="6607" max="6607" width="3.85546875" customWidth="1"/>
    <col min="6612" max="6612" width="3.5703125" customWidth="1"/>
    <col min="6617" max="6617" width="5" customWidth="1"/>
    <col min="6622" max="6622" width="5" customWidth="1"/>
    <col min="6627" max="6627" width="4" customWidth="1"/>
    <col min="6632" max="6632" width="4.28515625" customWidth="1"/>
    <col min="6637" max="6637" width="4" customWidth="1"/>
    <col min="6642" max="6642" width="3.28515625" customWidth="1"/>
    <col min="6647" max="6647" width="1.42578125" customWidth="1"/>
    <col min="6779" max="6779" width="14.5703125" customWidth="1"/>
    <col min="6787" max="6787" width="4.28515625" customWidth="1"/>
    <col min="6797" max="6797" width="4" customWidth="1"/>
    <col min="6812" max="6812" width="4.7109375" customWidth="1"/>
    <col min="6816" max="6816" width="3.28515625" customWidth="1"/>
    <col min="6817" max="6817" width="4.85546875" customWidth="1"/>
    <col min="6818" max="6821" width="3.140625" customWidth="1"/>
    <col min="6822" max="6822" width="4.140625" customWidth="1"/>
    <col min="6827" max="6827" width="4.5703125" customWidth="1"/>
    <col min="6832" max="6832" width="4.140625" customWidth="1"/>
    <col min="6837" max="6837" width="4.85546875" customWidth="1"/>
    <col min="6842" max="6842" width="1.42578125" customWidth="1"/>
    <col min="6843" max="6843" width="4.42578125" customWidth="1"/>
    <col min="6848" max="6848" width="4.42578125" customWidth="1"/>
    <col min="6853" max="6853" width="4" customWidth="1"/>
    <col min="6858" max="6858" width="4.7109375" customWidth="1"/>
    <col min="6863" max="6863" width="3.85546875" customWidth="1"/>
    <col min="6868" max="6868" width="3.5703125" customWidth="1"/>
    <col min="6873" max="6873" width="5" customWidth="1"/>
    <col min="6878" max="6878" width="5" customWidth="1"/>
    <col min="6883" max="6883" width="4" customWidth="1"/>
    <col min="6888" max="6888" width="4.28515625" customWidth="1"/>
    <col min="6893" max="6893" width="4" customWidth="1"/>
    <col min="6898" max="6898" width="3.28515625" customWidth="1"/>
    <col min="6903" max="6903" width="1.42578125" customWidth="1"/>
    <col min="7035" max="7035" width="14.5703125" customWidth="1"/>
    <col min="7043" max="7043" width="4.28515625" customWidth="1"/>
    <col min="7053" max="7053" width="4" customWidth="1"/>
    <col min="7068" max="7068" width="4.7109375" customWidth="1"/>
    <col min="7072" max="7072" width="3.28515625" customWidth="1"/>
    <col min="7073" max="7073" width="4.85546875" customWidth="1"/>
    <col min="7074" max="7077" width="3.140625" customWidth="1"/>
    <col min="7078" max="7078" width="4.140625" customWidth="1"/>
    <col min="7083" max="7083" width="4.5703125" customWidth="1"/>
    <col min="7088" max="7088" width="4.140625" customWidth="1"/>
    <col min="7093" max="7093" width="4.85546875" customWidth="1"/>
    <col min="7098" max="7098" width="1.42578125" customWidth="1"/>
    <col min="7099" max="7099" width="4.42578125" customWidth="1"/>
    <col min="7104" max="7104" width="4.42578125" customWidth="1"/>
    <col min="7109" max="7109" width="4" customWidth="1"/>
    <col min="7114" max="7114" width="4.7109375" customWidth="1"/>
    <col min="7119" max="7119" width="3.85546875" customWidth="1"/>
    <col min="7124" max="7124" width="3.5703125" customWidth="1"/>
    <col min="7129" max="7129" width="5" customWidth="1"/>
    <col min="7134" max="7134" width="5" customWidth="1"/>
    <col min="7139" max="7139" width="4" customWidth="1"/>
    <col min="7144" max="7144" width="4.28515625" customWidth="1"/>
    <col min="7149" max="7149" width="4" customWidth="1"/>
    <col min="7154" max="7154" width="3.28515625" customWidth="1"/>
    <col min="7159" max="7159" width="1.42578125" customWidth="1"/>
    <col min="7291" max="7291" width="14.5703125" customWidth="1"/>
    <col min="7299" max="7299" width="4.28515625" customWidth="1"/>
    <col min="7309" max="7309" width="4" customWidth="1"/>
    <col min="7324" max="7324" width="4.7109375" customWidth="1"/>
    <col min="7328" max="7328" width="3.28515625" customWidth="1"/>
    <col min="7329" max="7329" width="4.85546875" customWidth="1"/>
    <col min="7330" max="7333" width="3.140625" customWidth="1"/>
    <col min="7334" max="7334" width="4.140625" customWidth="1"/>
    <col min="7339" max="7339" width="4.5703125" customWidth="1"/>
    <col min="7344" max="7344" width="4.140625" customWidth="1"/>
    <col min="7349" max="7349" width="4.85546875" customWidth="1"/>
    <col min="7354" max="7354" width="1.42578125" customWidth="1"/>
    <col min="7355" max="7355" width="4.42578125" customWidth="1"/>
    <col min="7360" max="7360" width="4.42578125" customWidth="1"/>
    <col min="7365" max="7365" width="4" customWidth="1"/>
    <col min="7370" max="7370" width="4.7109375" customWidth="1"/>
    <col min="7375" max="7375" width="3.85546875" customWidth="1"/>
    <col min="7380" max="7380" width="3.5703125" customWidth="1"/>
    <col min="7385" max="7385" width="5" customWidth="1"/>
    <col min="7390" max="7390" width="5" customWidth="1"/>
    <col min="7395" max="7395" width="4" customWidth="1"/>
    <col min="7400" max="7400" width="4.28515625" customWidth="1"/>
    <col min="7405" max="7405" width="4" customWidth="1"/>
    <col min="7410" max="7410" width="3.28515625" customWidth="1"/>
    <col min="7415" max="7415" width="1.42578125" customWidth="1"/>
    <col min="7547" max="7547" width="14.5703125" customWidth="1"/>
    <col min="7555" max="7555" width="4.28515625" customWidth="1"/>
    <col min="7565" max="7565" width="4" customWidth="1"/>
    <col min="7580" max="7580" width="4.7109375" customWidth="1"/>
    <col min="7584" max="7584" width="3.28515625" customWidth="1"/>
    <col min="7585" max="7585" width="4.85546875" customWidth="1"/>
    <col min="7586" max="7589" width="3.140625" customWidth="1"/>
    <col min="7590" max="7590" width="4.140625" customWidth="1"/>
    <col min="7595" max="7595" width="4.5703125" customWidth="1"/>
    <col min="7600" max="7600" width="4.140625" customWidth="1"/>
    <col min="7605" max="7605" width="4.85546875" customWidth="1"/>
    <col min="7610" max="7610" width="1.42578125" customWidth="1"/>
    <col min="7611" max="7611" width="4.42578125" customWidth="1"/>
    <col min="7616" max="7616" width="4.42578125" customWidth="1"/>
    <col min="7621" max="7621" width="4" customWidth="1"/>
    <col min="7626" max="7626" width="4.7109375" customWidth="1"/>
    <col min="7631" max="7631" width="3.85546875" customWidth="1"/>
    <col min="7636" max="7636" width="3.5703125" customWidth="1"/>
    <col min="7641" max="7641" width="5" customWidth="1"/>
    <col min="7646" max="7646" width="5" customWidth="1"/>
    <col min="7651" max="7651" width="4" customWidth="1"/>
    <col min="7656" max="7656" width="4.28515625" customWidth="1"/>
    <col min="7661" max="7661" width="4" customWidth="1"/>
    <col min="7666" max="7666" width="3.28515625" customWidth="1"/>
    <col min="7671" max="7671" width="1.42578125" customWidth="1"/>
    <col min="7803" max="7803" width="14.5703125" customWidth="1"/>
    <col min="7811" max="7811" width="4.28515625" customWidth="1"/>
    <col min="7821" max="7821" width="4" customWidth="1"/>
    <col min="7836" max="7836" width="4.7109375" customWidth="1"/>
    <col min="7840" max="7840" width="3.28515625" customWidth="1"/>
    <col min="7841" max="7841" width="4.85546875" customWidth="1"/>
    <col min="7842" max="7845" width="3.140625" customWidth="1"/>
    <col min="7846" max="7846" width="4.140625" customWidth="1"/>
    <col min="7851" max="7851" width="4.5703125" customWidth="1"/>
    <col min="7856" max="7856" width="4.140625" customWidth="1"/>
    <col min="7861" max="7861" width="4.85546875" customWidth="1"/>
    <col min="7866" max="7866" width="1.42578125" customWidth="1"/>
    <col min="7867" max="7867" width="4.42578125" customWidth="1"/>
    <col min="7872" max="7872" width="4.42578125" customWidth="1"/>
    <col min="7877" max="7877" width="4" customWidth="1"/>
    <col min="7882" max="7882" width="4.7109375" customWidth="1"/>
    <col min="7887" max="7887" width="3.85546875" customWidth="1"/>
    <col min="7892" max="7892" width="3.5703125" customWidth="1"/>
    <col min="7897" max="7897" width="5" customWidth="1"/>
    <col min="7902" max="7902" width="5" customWidth="1"/>
    <col min="7907" max="7907" width="4" customWidth="1"/>
    <col min="7912" max="7912" width="4.28515625" customWidth="1"/>
    <col min="7917" max="7917" width="4" customWidth="1"/>
    <col min="7922" max="7922" width="3.28515625" customWidth="1"/>
    <col min="7927" max="7927" width="1.42578125" customWidth="1"/>
    <col min="8059" max="8059" width="14.5703125" customWidth="1"/>
    <col min="8067" max="8067" width="4.28515625" customWidth="1"/>
    <col min="8077" max="8077" width="4" customWidth="1"/>
    <col min="8092" max="8092" width="4.7109375" customWidth="1"/>
    <col min="8096" max="8096" width="3.28515625" customWidth="1"/>
    <col min="8097" max="8097" width="4.85546875" customWidth="1"/>
    <col min="8098" max="8101" width="3.140625" customWidth="1"/>
    <col min="8102" max="8102" width="4.140625" customWidth="1"/>
    <col min="8107" max="8107" width="4.5703125" customWidth="1"/>
    <col min="8112" max="8112" width="4.140625" customWidth="1"/>
    <col min="8117" max="8117" width="4.85546875" customWidth="1"/>
    <col min="8122" max="8122" width="1.42578125" customWidth="1"/>
    <col min="8123" max="8123" width="4.42578125" customWidth="1"/>
    <col min="8128" max="8128" width="4.42578125" customWidth="1"/>
    <col min="8133" max="8133" width="4" customWidth="1"/>
    <col min="8138" max="8138" width="4.7109375" customWidth="1"/>
    <col min="8143" max="8143" width="3.85546875" customWidth="1"/>
    <col min="8148" max="8148" width="3.5703125" customWidth="1"/>
    <col min="8153" max="8153" width="5" customWidth="1"/>
    <col min="8158" max="8158" width="5" customWidth="1"/>
    <col min="8163" max="8163" width="4" customWidth="1"/>
    <col min="8168" max="8168" width="4.28515625" customWidth="1"/>
    <col min="8173" max="8173" width="4" customWidth="1"/>
    <col min="8178" max="8178" width="3.28515625" customWidth="1"/>
    <col min="8183" max="8183" width="1.42578125" customWidth="1"/>
    <col min="8315" max="8315" width="14.5703125" customWidth="1"/>
    <col min="8323" max="8323" width="4.28515625" customWidth="1"/>
    <col min="8333" max="8333" width="4" customWidth="1"/>
    <col min="8348" max="8348" width="4.7109375" customWidth="1"/>
    <col min="8352" max="8352" width="3.28515625" customWidth="1"/>
    <col min="8353" max="8353" width="4.85546875" customWidth="1"/>
    <col min="8354" max="8357" width="3.140625" customWidth="1"/>
    <col min="8358" max="8358" width="4.140625" customWidth="1"/>
    <col min="8363" max="8363" width="4.5703125" customWidth="1"/>
    <col min="8368" max="8368" width="4.140625" customWidth="1"/>
    <col min="8373" max="8373" width="4.85546875" customWidth="1"/>
    <col min="8378" max="8378" width="1.42578125" customWidth="1"/>
    <col min="8379" max="8379" width="4.42578125" customWidth="1"/>
    <col min="8384" max="8384" width="4.42578125" customWidth="1"/>
    <col min="8389" max="8389" width="4" customWidth="1"/>
    <col min="8394" max="8394" width="4.7109375" customWidth="1"/>
    <col min="8399" max="8399" width="3.85546875" customWidth="1"/>
    <col min="8404" max="8404" width="3.5703125" customWidth="1"/>
    <col min="8409" max="8409" width="5" customWidth="1"/>
    <col min="8414" max="8414" width="5" customWidth="1"/>
    <col min="8419" max="8419" width="4" customWidth="1"/>
    <col min="8424" max="8424" width="4.28515625" customWidth="1"/>
    <col min="8429" max="8429" width="4" customWidth="1"/>
    <col min="8434" max="8434" width="3.28515625" customWidth="1"/>
    <col min="8439" max="8439" width="1.42578125" customWidth="1"/>
    <col min="8571" max="8571" width="14.5703125" customWidth="1"/>
    <col min="8579" max="8579" width="4.28515625" customWidth="1"/>
    <col min="8589" max="8589" width="4" customWidth="1"/>
    <col min="8604" max="8604" width="4.7109375" customWidth="1"/>
    <col min="8608" max="8608" width="3.28515625" customWidth="1"/>
    <col min="8609" max="8609" width="4.85546875" customWidth="1"/>
    <col min="8610" max="8613" width="3.140625" customWidth="1"/>
    <col min="8614" max="8614" width="4.140625" customWidth="1"/>
    <col min="8619" max="8619" width="4.5703125" customWidth="1"/>
    <col min="8624" max="8624" width="4.140625" customWidth="1"/>
    <col min="8629" max="8629" width="4.85546875" customWidth="1"/>
    <col min="8634" max="8634" width="1.42578125" customWidth="1"/>
    <col min="8635" max="8635" width="4.42578125" customWidth="1"/>
    <col min="8640" max="8640" width="4.42578125" customWidth="1"/>
    <col min="8645" max="8645" width="4" customWidth="1"/>
    <col min="8650" max="8650" width="4.7109375" customWidth="1"/>
    <col min="8655" max="8655" width="3.85546875" customWidth="1"/>
    <col min="8660" max="8660" width="3.5703125" customWidth="1"/>
    <col min="8665" max="8665" width="5" customWidth="1"/>
    <col min="8670" max="8670" width="5" customWidth="1"/>
    <col min="8675" max="8675" width="4" customWidth="1"/>
    <col min="8680" max="8680" width="4.28515625" customWidth="1"/>
    <col min="8685" max="8685" width="4" customWidth="1"/>
    <col min="8690" max="8690" width="3.28515625" customWidth="1"/>
    <col min="8695" max="8695" width="1.42578125" customWidth="1"/>
    <col min="8827" max="8827" width="14.5703125" customWidth="1"/>
    <col min="8835" max="8835" width="4.28515625" customWidth="1"/>
    <col min="8845" max="8845" width="4" customWidth="1"/>
    <col min="8860" max="8860" width="4.7109375" customWidth="1"/>
    <col min="8864" max="8864" width="3.28515625" customWidth="1"/>
    <col min="8865" max="8865" width="4.85546875" customWidth="1"/>
    <col min="8866" max="8869" width="3.140625" customWidth="1"/>
    <col min="8870" max="8870" width="4.140625" customWidth="1"/>
    <col min="8875" max="8875" width="4.5703125" customWidth="1"/>
    <col min="8880" max="8880" width="4.140625" customWidth="1"/>
    <col min="8885" max="8885" width="4.85546875" customWidth="1"/>
    <col min="8890" max="8890" width="1.42578125" customWidth="1"/>
    <col min="8891" max="8891" width="4.42578125" customWidth="1"/>
    <col min="8896" max="8896" width="4.42578125" customWidth="1"/>
    <col min="8901" max="8901" width="4" customWidth="1"/>
    <col min="8906" max="8906" width="4.7109375" customWidth="1"/>
    <col min="8911" max="8911" width="3.85546875" customWidth="1"/>
    <col min="8916" max="8916" width="3.5703125" customWidth="1"/>
    <col min="8921" max="8921" width="5" customWidth="1"/>
    <col min="8926" max="8926" width="5" customWidth="1"/>
    <col min="8931" max="8931" width="4" customWidth="1"/>
    <col min="8936" max="8936" width="4.28515625" customWidth="1"/>
    <col min="8941" max="8941" width="4" customWidth="1"/>
    <col min="8946" max="8946" width="3.28515625" customWidth="1"/>
    <col min="8951" max="8951" width="1.42578125" customWidth="1"/>
    <col min="9083" max="9083" width="14.5703125" customWidth="1"/>
    <col min="9091" max="9091" width="4.28515625" customWidth="1"/>
    <col min="9101" max="9101" width="4" customWidth="1"/>
    <col min="9116" max="9116" width="4.7109375" customWidth="1"/>
    <col min="9120" max="9120" width="3.28515625" customWidth="1"/>
    <col min="9121" max="9121" width="4.85546875" customWidth="1"/>
    <col min="9122" max="9125" width="3.140625" customWidth="1"/>
    <col min="9126" max="9126" width="4.140625" customWidth="1"/>
    <col min="9131" max="9131" width="4.5703125" customWidth="1"/>
    <col min="9136" max="9136" width="4.140625" customWidth="1"/>
    <col min="9141" max="9141" width="4.85546875" customWidth="1"/>
    <col min="9146" max="9146" width="1.42578125" customWidth="1"/>
    <col min="9147" max="9147" width="4.42578125" customWidth="1"/>
    <col min="9152" max="9152" width="4.42578125" customWidth="1"/>
    <col min="9157" max="9157" width="4" customWidth="1"/>
    <col min="9162" max="9162" width="4.7109375" customWidth="1"/>
    <col min="9167" max="9167" width="3.85546875" customWidth="1"/>
    <col min="9172" max="9172" width="3.5703125" customWidth="1"/>
    <col min="9177" max="9177" width="5" customWidth="1"/>
    <col min="9182" max="9182" width="5" customWidth="1"/>
    <col min="9187" max="9187" width="4" customWidth="1"/>
    <col min="9192" max="9192" width="4.28515625" customWidth="1"/>
    <col min="9197" max="9197" width="4" customWidth="1"/>
    <col min="9202" max="9202" width="3.28515625" customWidth="1"/>
    <col min="9207" max="9207" width="1.42578125" customWidth="1"/>
    <col min="9339" max="9339" width="14.5703125" customWidth="1"/>
    <col min="9347" max="9347" width="4.28515625" customWidth="1"/>
    <col min="9357" max="9357" width="4" customWidth="1"/>
    <col min="9372" max="9372" width="4.7109375" customWidth="1"/>
    <col min="9376" max="9376" width="3.28515625" customWidth="1"/>
    <col min="9377" max="9377" width="4.85546875" customWidth="1"/>
    <col min="9378" max="9381" width="3.140625" customWidth="1"/>
    <col min="9382" max="9382" width="4.140625" customWidth="1"/>
    <col min="9387" max="9387" width="4.5703125" customWidth="1"/>
    <col min="9392" max="9392" width="4.140625" customWidth="1"/>
    <col min="9397" max="9397" width="4.85546875" customWidth="1"/>
    <col min="9402" max="9402" width="1.42578125" customWidth="1"/>
    <col min="9403" max="9403" width="4.42578125" customWidth="1"/>
    <col min="9408" max="9408" width="4.42578125" customWidth="1"/>
    <col min="9413" max="9413" width="4" customWidth="1"/>
    <col min="9418" max="9418" width="4.7109375" customWidth="1"/>
    <col min="9423" max="9423" width="3.85546875" customWidth="1"/>
    <col min="9428" max="9428" width="3.5703125" customWidth="1"/>
    <col min="9433" max="9433" width="5" customWidth="1"/>
    <col min="9438" max="9438" width="5" customWidth="1"/>
    <col min="9443" max="9443" width="4" customWidth="1"/>
    <col min="9448" max="9448" width="4.28515625" customWidth="1"/>
    <col min="9453" max="9453" width="4" customWidth="1"/>
    <col min="9458" max="9458" width="3.28515625" customWidth="1"/>
    <col min="9463" max="9463" width="1.42578125" customWidth="1"/>
    <col min="9595" max="9595" width="14.5703125" customWidth="1"/>
    <col min="9603" max="9603" width="4.28515625" customWidth="1"/>
    <col min="9613" max="9613" width="4" customWidth="1"/>
    <col min="9628" max="9628" width="4.7109375" customWidth="1"/>
    <col min="9632" max="9632" width="3.28515625" customWidth="1"/>
    <col min="9633" max="9633" width="4.85546875" customWidth="1"/>
    <col min="9634" max="9637" width="3.140625" customWidth="1"/>
    <col min="9638" max="9638" width="4.140625" customWidth="1"/>
    <col min="9643" max="9643" width="4.5703125" customWidth="1"/>
    <col min="9648" max="9648" width="4.140625" customWidth="1"/>
    <col min="9653" max="9653" width="4.85546875" customWidth="1"/>
    <col min="9658" max="9658" width="1.42578125" customWidth="1"/>
    <col min="9659" max="9659" width="4.42578125" customWidth="1"/>
    <col min="9664" max="9664" width="4.42578125" customWidth="1"/>
    <col min="9669" max="9669" width="4" customWidth="1"/>
    <col min="9674" max="9674" width="4.7109375" customWidth="1"/>
    <col min="9679" max="9679" width="3.85546875" customWidth="1"/>
    <col min="9684" max="9684" width="3.5703125" customWidth="1"/>
    <col min="9689" max="9689" width="5" customWidth="1"/>
    <col min="9694" max="9694" width="5" customWidth="1"/>
    <col min="9699" max="9699" width="4" customWidth="1"/>
    <col min="9704" max="9704" width="4.28515625" customWidth="1"/>
    <col min="9709" max="9709" width="4" customWidth="1"/>
    <col min="9714" max="9714" width="3.28515625" customWidth="1"/>
    <col min="9719" max="9719" width="1.42578125" customWidth="1"/>
    <col min="9851" max="9851" width="14.5703125" customWidth="1"/>
    <col min="9859" max="9859" width="4.28515625" customWidth="1"/>
    <col min="9869" max="9869" width="4" customWidth="1"/>
    <col min="9884" max="9884" width="4.7109375" customWidth="1"/>
    <col min="9888" max="9888" width="3.28515625" customWidth="1"/>
    <col min="9889" max="9889" width="4.85546875" customWidth="1"/>
    <col min="9890" max="9893" width="3.140625" customWidth="1"/>
    <col min="9894" max="9894" width="4.140625" customWidth="1"/>
    <col min="9899" max="9899" width="4.5703125" customWidth="1"/>
    <col min="9904" max="9904" width="4.140625" customWidth="1"/>
    <col min="9909" max="9909" width="4.85546875" customWidth="1"/>
    <col min="9914" max="9914" width="1.42578125" customWidth="1"/>
    <col min="9915" max="9915" width="4.42578125" customWidth="1"/>
    <col min="9920" max="9920" width="4.42578125" customWidth="1"/>
    <col min="9925" max="9925" width="4" customWidth="1"/>
    <col min="9930" max="9930" width="4.7109375" customWidth="1"/>
    <col min="9935" max="9935" width="3.85546875" customWidth="1"/>
    <col min="9940" max="9940" width="3.5703125" customWidth="1"/>
    <col min="9945" max="9945" width="5" customWidth="1"/>
    <col min="9950" max="9950" width="5" customWidth="1"/>
    <col min="9955" max="9955" width="4" customWidth="1"/>
    <col min="9960" max="9960" width="4.28515625" customWidth="1"/>
    <col min="9965" max="9965" width="4" customWidth="1"/>
    <col min="9970" max="9970" width="3.28515625" customWidth="1"/>
    <col min="9975" max="9975" width="1.42578125" customWidth="1"/>
    <col min="10107" max="10107" width="14.5703125" customWidth="1"/>
    <col min="10115" max="10115" width="4.28515625" customWidth="1"/>
    <col min="10125" max="10125" width="4" customWidth="1"/>
    <col min="10140" max="10140" width="4.7109375" customWidth="1"/>
    <col min="10144" max="10144" width="3.28515625" customWidth="1"/>
    <col min="10145" max="10145" width="4.85546875" customWidth="1"/>
    <col min="10146" max="10149" width="3.140625" customWidth="1"/>
    <col min="10150" max="10150" width="4.140625" customWidth="1"/>
    <col min="10155" max="10155" width="4.5703125" customWidth="1"/>
    <col min="10160" max="10160" width="4.140625" customWidth="1"/>
    <col min="10165" max="10165" width="4.85546875" customWidth="1"/>
    <col min="10170" max="10170" width="1.42578125" customWidth="1"/>
    <col min="10171" max="10171" width="4.42578125" customWidth="1"/>
    <col min="10176" max="10176" width="4.42578125" customWidth="1"/>
    <col min="10181" max="10181" width="4" customWidth="1"/>
    <col min="10186" max="10186" width="4.7109375" customWidth="1"/>
    <col min="10191" max="10191" width="3.85546875" customWidth="1"/>
    <col min="10196" max="10196" width="3.5703125" customWidth="1"/>
    <col min="10201" max="10201" width="5" customWidth="1"/>
    <col min="10206" max="10206" width="5" customWidth="1"/>
    <col min="10211" max="10211" width="4" customWidth="1"/>
    <col min="10216" max="10216" width="4.28515625" customWidth="1"/>
    <col min="10221" max="10221" width="4" customWidth="1"/>
    <col min="10226" max="10226" width="3.28515625" customWidth="1"/>
    <col min="10231" max="10231" width="1.42578125" customWidth="1"/>
    <col min="10363" max="10363" width="14.5703125" customWidth="1"/>
    <col min="10371" max="10371" width="4.28515625" customWidth="1"/>
    <col min="10381" max="10381" width="4" customWidth="1"/>
    <col min="10396" max="10396" width="4.7109375" customWidth="1"/>
    <col min="10400" max="10400" width="3.28515625" customWidth="1"/>
    <col min="10401" max="10401" width="4.85546875" customWidth="1"/>
    <col min="10402" max="10405" width="3.140625" customWidth="1"/>
    <col min="10406" max="10406" width="4.140625" customWidth="1"/>
    <col min="10411" max="10411" width="4.5703125" customWidth="1"/>
    <col min="10416" max="10416" width="4.140625" customWidth="1"/>
    <col min="10421" max="10421" width="4.85546875" customWidth="1"/>
    <col min="10426" max="10426" width="1.42578125" customWidth="1"/>
    <col min="10427" max="10427" width="4.42578125" customWidth="1"/>
    <col min="10432" max="10432" width="4.42578125" customWidth="1"/>
    <col min="10437" max="10437" width="4" customWidth="1"/>
    <col min="10442" max="10442" width="4.7109375" customWidth="1"/>
    <col min="10447" max="10447" width="3.85546875" customWidth="1"/>
    <col min="10452" max="10452" width="3.5703125" customWidth="1"/>
    <col min="10457" max="10457" width="5" customWidth="1"/>
    <col min="10462" max="10462" width="5" customWidth="1"/>
    <col min="10467" max="10467" width="4" customWidth="1"/>
    <col min="10472" max="10472" width="4.28515625" customWidth="1"/>
    <col min="10477" max="10477" width="4" customWidth="1"/>
    <col min="10482" max="10482" width="3.28515625" customWidth="1"/>
    <col min="10487" max="10487" width="1.42578125" customWidth="1"/>
    <col min="10619" max="10619" width="14.5703125" customWidth="1"/>
    <col min="10627" max="10627" width="4.28515625" customWidth="1"/>
    <col min="10637" max="10637" width="4" customWidth="1"/>
    <col min="10652" max="10652" width="4.7109375" customWidth="1"/>
    <col min="10656" max="10656" width="3.28515625" customWidth="1"/>
    <col min="10657" max="10657" width="4.85546875" customWidth="1"/>
    <col min="10658" max="10661" width="3.140625" customWidth="1"/>
    <col min="10662" max="10662" width="4.140625" customWidth="1"/>
    <col min="10667" max="10667" width="4.5703125" customWidth="1"/>
    <col min="10672" max="10672" width="4.140625" customWidth="1"/>
    <col min="10677" max="10677" width="4.85546875" customWidth="1"/>
    <col min="10682" max="10682" width="1.42578125" customWidth="1"/>
    <col min="10683" max="10683" width="4.42578125" customWidth="1"/>
    <col min="10688" max="10688" width="4.42578125" customWidth="1"/>
    <col min="10693" max="10693" width="4" customWidth="1"/>
    <col min="10698" max="10698" width="4.7109375" customWidth="1"/>
    <col min="10703" max="10703" width="3.85546875" customWidth="1"/>
    <col min="10708" max="10708" width="3.5703125" customWidth="1"/>
    <col min="10713" max="10713" width="5" customWidth="1"/>
    <col min="10718" max="10718" width="5" customWidth="1"/>
    <col min="10723" max="10723" width="4" customWidth="1"/>
    <col min="10728" max="10728" width="4.28515625" customWidth="1"/>
    <col min="10733" max="10733" width="4" customWidth="1"/>
    <col min="10738" max="10738" width="3.28515625" customWidth="1"/>
    <col min="10743" max="10743" width="1.42578125" customWidth="1"/>
    <col min="10875" max="10875" width="14.5703125" customWidth="1"/>
    <col min="10883" max="10883" width="4.28515625" customWidth="1"/>
    <col min="10893" max="10893" width="4" customWidth="1"/>
    <col min="10908" max="10908" width="4.7109375" customWidth="1"/>
    <col min="10912" max="10912" width="3.28515625" customWidth="1"/>
    <col min="10913" max="10913" width="4.85546875" customWidth="1"/>
    <col min="10914" max="10917" width="3.140625" customWidth="1"/>
    <col min="10918" max="10918" width="4.140625" customWidth="1"/>
    <col min="10923" max="10923" width="4.5703125" customWidth="1"/>
    <col min="10928" max="10928" width="4.140625" customWidth="1"/>
    <col min="10933" max="10933" width="4.85546875" customWidth="1"/>
    <col min="10938" max="10938" width="1.42578125" customWidth="1"/>
    <col min="10939" max="10939" width="4.42578125" customWidth="1"/>
    <col min="10944" max="10944" width="4.42578125" customWidth="1"/>
    <col min="10949" max="10949" width="4" customWidth="1"/>
    <col min="10954" max="10954" width="4.7109375" customWidth="1"/>
    <col min="10959" max="10959" width="3.85546875" customWidth="1"/>
    <col min="10964" max="10964" width="3.5703125" customWidth="1"/>
    <col min="10969" max="10969" width="5" customWidth="1"/>
    <col min="10974" max="10974" width="5" customWidth="1"/>
    <col min="10979" max="10979" width="4" customWidth="1"/>
    <col min="10984" max="10984" width="4.28515625" customWidth="1"/>
    <col min="10989" max="10989" width="4" customWidth="1"/>
    <col min="10994" max="10994" width="3.28515625" customWidth="1"/>
    <col min="10999" max="10999" width="1.42578125" customWidth="1"/>
    <col min="11131" max="11131" width="14.5703125" customWidth="1"/>
    <col min="11139" max="11139" width="4.28515625" customWidth="1"/>
    <col min="11149" max="11149" width="4" customWidth="1"/>
    <col min="11164" max="11164" width="4.7109375" customWidth="1"/>
    <col min="11168" max="11168" width="3.28515625" customWidth="1"/>
    <col min="11169" max="11169" width="4.85546875" customWidth="1"/>
    <col min="11170" max="11173" width="3.140625" customWidth="1"/>
    <col min="11174" max="11174" width="4.140625" customWidth="1"/>
    <col min="11179" max="11179" width="4.5703125" customWidth="1"/>
    <col min="11184" max="11184" width="4.140625" customWidth="1"/>
    <col min="11189" max="11189" width="4.85546875" customWidth="1"/>
    <col min="11194" max="11194" width="1.42578125" customWidth="1"/>
    <col min="11195" max="11195" width="4.42578125" customWidth="1"/>
    <col min="11200" max="11200" width="4.42578125" customWidth="1"/>
    <col min="11205" max="11205" width="4" customWidth="1"/>
    <col min="11210" max="11210" width="4.7109375" customWidth="1"/>
    <col min="11215" max="11215" width="3.85546875" customWidth="1"/>
    <col min="11220" max="11220" width="3.5703125" customWidth="1"/>
    <col min="11225" max="11225" width="5" customWidth="1"/>
    <col min="11230" max="11230" width="5" customWidth="1"/>
    <col min="11235" max="11235" width="4" customWidth="1"/>
    <col min="11240" max="11240" width="4.28515625" customWidth="1"/>
    <col min="11245" max="11245" width="4" customWidth="1"/>
    <col min="11250" max="11250" width="3.28515625" customWidth="1"/>
    <col min="11255" max="11255" width="1.42578125" customWidth="1"/>
    <col min="11387" max="11387" width="14.5703125" customWidth="1"/>
    <col min="11395" max="11395" width="4.28515625" customWidth="1"/>
    <col min="11405" max="11405" width="4" customWidth="1"/>
    <col min="11420" max="11420" width="4.7109375" customWidth="1"/>
    <col min="11424" max="11424" width="3.28515625" customWidth="1"/>
    <col min="11425" max="11425" width="4.85546875" customWidth="1"/>
    <col min="11426" max="11429" width="3.140625" customWidth="1"/>
    <col min="11430" max="11430" width="4.140625" customWidth="1"/>
    <col min="11435" max="11435" width="4.5703125" customWidth="1"/>
    <col min="11440" max="11440" width="4.140625" customWidth="1"/>
    <col min="11445" max="11445" width="4.85546875" customWidth="1"/>
    <col min="11450" max="11450" width="1.42578125" customWidth="1"/>
    <col min="11451" max="11451" width="4.42578125" customWidth="1"/>
    <col min="11456" max="11456" width="4.42578125" customWidth="1"/>
    <col min="11461" max="11461" width="4" customWidth="1"/>
    <col min="11466" max="11466" width="4.7109375" customWidth="1"/>
    <col min="11471" max="11471" width="3.85546875" customWidth="1"/>
    <col min="11476" max="11476" width="3.5703125" customWidth="1"/>
    <col min="11481" max="11481" width="5" customWidth="1"/>
    <col min="11486" max="11486" width="5" customWidth="1"/>
    <col min="11491" max="11491" width="4" customWidth="1"/>
    <col min="11496" max="11496" width="4.28515625" customWidth="1"/>
    <col min="11501" max="11501" width="4" customWidth="1"/>
    <col min="11506" max="11506" width="3.28515625" customWidth="1"/>
    <col min="11511" max="11511" width="1.42578125" customWidth="1"/>
    <col min="11643" max="11643" width="14.5703125" customWidth="1"/>
    <col min="11651" max="11651" width="4.28515625" customWidth="1"/>
    <col min="11661" max="11661" width="4" customWidth="1"/>
    <col min="11676" max="11676" width="4.7109375" customWidth="1"/>
    <col min="11680" max="11680" width="3.28515625" customWidth="1"/>
    <col min="11681" max="11681" width="4.85546875" customWidth="1"/>
    <col min="11682" max="11685" width="3.140625" customWidth="1"/>
    <col min="11686" max="11686" width="4.140625" customWidth="1"/>
    <col min="11691" max="11691" width="4.5703125" customWidth="1"/>
    <col min="11696" max="11696" width="4.140625" customWidth="1"/>
    <col min="11701" max="11701" width="4.85546875" customWidth="1"/>
    <col min="11706" max="11706" width="1.42578125" customWidth="1"/>
    <col min="11707" max="11707" width="4.42578125" customWidth="1"/>
    <col min="11712" max="11712" width="4.42578125" customWidth="1"/>
    <col min="11717" max="11717" width="4" customWidth="1"/>
    <col min="11722" max="11722" width="4.7109375" customWidth="1"/>
    <col min="11727" max="11727" width="3.85546875" customWidth="1"/>
    <col min="11732" max="11732" width="3.5703125" customWidth="1"/>
    <col min="11737" max="11737" width="5" customWidth="1"/>
    <col min="11742" max="11742" width="5" customWidth="1"/>
    <col min="11747" max="11747" width="4" customWidth="1"/>
    <col min="11752" max="11752" width="4.28515625" customWidth="1"/>
    <col min="11757" max="11757" width="4" customWidth="1"/>
    <col min="11762" max="11762" width="3.28515625" customWidth="1"/>
    <col min="11767" max="11767" width="1.42578125" customWidth="1"/>
    <col min="11899" max="11899" width="14.5703125" customWidth="1"/>
    <col min="11907" max="11907" width="4.28515625" customWidth="1"/>
    <col min="11917" max="11917" width="4" customWidth="1"/>
    <col min="11932" max="11932" width="4.7109375" customWidth="1"/>
    <col min="11936" max="11936" width="3.28515625" customWidth="1"/>
    <col min="11937" max="11937" width="4.85546875" customWidth="1"/>
    <col min="11938" max="11941" width="3.140625" customWidth="1"/>
    <col min="11942" max="11942" width="4.140625" customWidth="1"/>
    <col min="11947" max="11947" width="4.5703125" customWidth="1"/>
    <col min="11952" max="11952" width="4.140625" customWidth="1"/>
    <col min="11957" max="11957" width="4.85546875" customWidth="1"/>
    <col min="11962" max="11962" width="1.42578125" customWidth="1"/>
    <col min="11963" max="11963" width="4.42578125" customWidth="1"/>
    <col min="11968" max="11968" width="4.42578125" customWidth="1"/>
    <col min="11973" max="11973" width="4" customWidth="1"/>
    <col min="11978" max="11978" width="4.7109375" customWidth="1"/>
    <col min="11983" max="11983" width="3.85546875" customWidth="1"/>
    <col min="11988" max="11988" width="3.5703125" customWidth="1"/>
    <col min="11993" max="11993" width="5" customWidth="1"/>
    <col min="11998" max="11998" width="5" customWidth="1"/>
    <col min="12003" max="12003" width="4" customWidth="1"/>
    <col min="12008" max="12008" width="4.28515625" customWidth="1"/>
    <col min="12013" max="12013" width="4" customWidth="1"/>
    <col min="12018" max="12018" width="3.28515625" customWidth="1"/>
    <col min="12023" max="12023" width="1.42578125" customWidth="1"/>
    <col min="12155" max="12155" width="14.5703125" customWidth="1"/>
    <col min="12163" max="12163" width="4.28515625" customWidth="1"/>
    <col min="12173" max="12173" width="4" customWidth="1"/>
    <col min="12188" max="12188" width="4.7109375" customWidth="1"/>
    <col min="12192" max="12192" width="3.28515625" customWidth="1"/>
    <col min="12193" max="12193" width="4.85546875" customWidth="1"/>
    <col min="12194" max="12197" width="3.140625" customWidth="1"/>
    <col min="12198" max="12198" width="4.140625" customWidth="1"/>
    <col min="12203" max="12203" width="4.5703125" customWidth="1"/>
    <col min="12208" max="12208" width="4.140625" customWidth="1"/>
    <col min="12213" max="12213" width="4.85546875" customWidth="1"/>
    <col min="12218" max="12218" width="1.42578125" customWidth="1"/>
    <col min="12219" max="12219" width="4.42578125" customWidth="1"/>
    <col min="12224" max="12224" width="4.42578125" customWidth="1"/>
    <col min="12229" max="12229" width="4" customWidth="1"/>
    <col min="12234" max="12234" width="4.7109375" customWidth="1"/>
    <col min="12239" max="12239" width="3.85546875" customWidth="1"/>
    <col min="12244" max="12244" width="3.5703125" customWidth="1"/>
    <col min="12249" max="12249" width="5" customWidth="1"/>
    <col min="12254" max="12254" width="5" customWidth="1"/>
    <col min="12259" max="12259" width="4" customWidth="1"/>
    <col min="12264" max="12264" width="4.28515625" customWidth="1"/>
    <col min="12269" max="12269" width="4" customWidth="1"/>
    <col min="12274" max="12274" width="3.28515625" customWidth="1"/>
    <col min="12279" max="12279" width="1.42578125" customWidth="1"/>
    <col min="12411" max="12411" width="14.5703125" customWidth="1"/>
    <col min="12419" max="12419" width="4.28515625" customWidth="1"/>
    <col min="12429" max="12429" width="4" customWidth="1"/>
    <col min="12444" max="12444" width="4.7109375" customWidth="1"/>
    <col min="12448" max="12448" width="3.28515625" customWidth="1"/>
    <col min="12449" max="12449" width="4.85546875" customWidth="1"/>
    <col min="12450" max="12453" width="3.140625" customWidth="1"/>
    <col min="12454" max="12454" width="4.140625" customWidth="1"/>
    <col min="12459" max="12459" width="4.5703125" customWidth="1"/>
    <col min="12464" max="12464" width="4.140625" customWidth="1"/>
    <col min="12469" max="12469" width="4.85546875" customWidth="1"/>
    <col min="12474" max="12474" width="1.42578125" customWidth="1"/>
    <col min="12475" max="12475" width="4.42578125" customWidth="1"/>
    <col min="12480" max="12480" width="4.42578125" customWidth="1"/>
    <col min="12485" max="12485" width="4" customWidth="1"/>
    <col min="12490" max="12490" width="4.7109375" customWidth="1"/>
    <col min="12495" max="12495" width="3.85546875" customWidth="1"/>
    <col min="12500" max="12500" width="3.5703125" customWidth="1"/>
    <col min="12505" max="12505" width="5" customWidth="1"/>
    <col min="12510" max="12510" width="5" customWidth="1"/>
    <col min="12515" max="12515" width="4" customWidth="1"/>
    <col min="12520" max="12520" width="4.28515625" customWidth="1"/>
    <col min="12525" max="12525" width="4" customWidth="1"/>
    <col min="12530" max="12530" width="3.28515625" customWidth="1"/>
    <col min="12535" max="12535" width="1.42578125" customWidth="1"/>
    <col min="12667" max="12667" width="14.5703125" customWidth="1"/>
    <col min="12675" max="12675" width="4.28515625" customWidth="1"/>
    <col min="12685" max="12685" width="4" customWidth="1"/>
    <col min="12700" max="12700" width="4.7109375" customWidth="1"/>
    <col min="12704" max="12704" width="3.28515625" customWidth="1"/>
    <col min="12705" max="12705" width="4.85546875" customWidth="1"/>
    <col min="12706" max="12709" width="3.140625" customWidth="1"/>
    <col min="12710" max="12710" width="4.140625" customWidth="1"/>
    <col min="12715" max="12715" width="4.5703125" customWidth="1"/>
    <col min="12720" max="12720" width="4.140625" customWidth="1"/>
    <col min="12725" max="12725" width="4.85546875" customWidth="1"/>
    <col min="12730" max="12730" width="1.42578125" customWidth="1"/>
    <col min="12731" max="12731" width="4.42578125" customWidth="1"/>
    <col min="12736" max="12736" width="4.42578125" customWidth="1"/>
    <col min="12741" max="12741" width="4" customWidth="1"/>
    <col min="12746" max="12746" width="4.7109375" customWidth="1"/>
    <col min="12751" max="12751" width="3.85546875" customWidth="1"/>
    <col min="12756" max="12756" width="3.5703125" customWidth="1"/>
    <col min="12761" max="12761" width="5" customWidth="1"/>
    <col min="12766" max="12766" width="5" customWidth="1"/>
    <col min="12771" max="12771" width="4" customWidth="1"/>
    <col min="12776" max="12776" width="4.28515625" customWidth="1"/>
    <col min="12781" max="12781" width="4" customWidth="1"/>
    <col min="12786" max="12786" width="3.28515625" customWidth="1"/>
    <col min="12791" max="12791" width="1.42578125" customWidth="1"/>
    <col min="12923" max="12923" width="14.5703125" customWidth="1"/>
    <col min="12931" max="12931" width="4.28515625" customWidth="1"/>
    <col min="12941" max="12941" width="4" customWidth="1"/>
    <col min="12956" max="12956" width="4.7109375" customWidth="1"/>
    <col min="12960" max="12960" width="3.28515625" customWidth="1"/>
    <col min="12961" max="12961" width="4.85546875" customWidth="1"/>
    <col min="12962" max="12965" width="3.140625" customWidth="1"/>
    <col min="12966" max="12966" width="4.140625" customWidth="1"/>
    <col min="12971" max="12971" width="4.5703125" customWidth="1"/>
    <col min="12976" max="12976" width="4.140625" customWidth="1"/>
    <col min="12981" max="12981" width="4.85546875" customWidth="1"/>
    <col min="12986" max="12986" width="1.42578125" customWidth="1"/>
    <col min="12987" max="12987" width="4.42578125" customWidth="1"/>
    <col min="12992" max="12992" width="4.42578125" customWidth="1"/>
    <col min="12997" max="12997" width="4" customWidth="1"/>
    <col min="13002" max="13002" width="4.7109375" customWidth="1"/>
    <col min="13007" max="13007" width="3.85546875" customWidth="1"/>
    <col min="13012" max="13012" width="3.5703125" customWidth="1"/>
    <col min="13017" max="13017" width="5" customWidth="1"/>
    <col min="13022" max="13022" width="5" customWidth="1"/>
    <col min="13027" max="13027" width="4" customWidth="1"/>
    <col min="13032" max="13032" width="4.28515625" customWidth="1"/>
    <col min="13037" max="13037" width="4" customWidth="1"/>
    <col min="13042" max="13042" width="3.28515625" customWidth="1"/>
    <col min="13047" max="13047" width="1.42578125" customWidth="1"/>
    <col min="13179" max="13179" width="14.5703125" customWidth="1"/>
    <col min="13187" max="13187" width="4.28515625" customWidth="1"/>
    <col min="13197" max="13197" width="4" customWidth="1"/>
    <col min="13212" max="13212" width="4.7109375" customWidth="1"/>
    <col min="13216" max="13216" width="3.28515625" customWidth="1"/>
    <col min="13217" max="13217" width="4.85546875" customWidth="1"/>
    <col min="13218" max="13221" width="3.140625" customWidth="1"/>
    <col min="13222" max="13222" width="4.140625" customWidth="1"/>
    <col min="13227" max="13227" width="4.5703125" customWidth="1"/>
    <col min="13232" max="13232" width="4.140625" customWidth="1"/>
    <col min="13237" max="13237" width="4.85546875" customWidth="1"/>
    <col min="13242" max="13242" width="1.42578125" customWidth="1"/>
    <col min="13243" max="13243" width="4.42578125" customWidth="1"/>
    <col min="13248" max="13248" width="4.42578125" customWidth="1"/>
    <col min="13253" max="13253" width="4" customWidth="1"/>
    <col min="13258" max="13258" width="4.7109375" customWidth="1"/>
    <col min="13263" max="13263" width="3.85546875" customWidth="1"/>
    <col min="13268" max="13268" width="3.5703125" customWidth="1"/>
    <col min="13273" max="13273" width="5" customWidth="1"/>
    <col min="13278" max="13278" width="5" customWidth="1"/>
    <col min="13283" max="13283" width="4" customWidth="1"/>
    <col min="13288" max="13288" width="4.28515625" customWidth="1"/>
    <col min="13293" max="13293" width="4" customWidth="1"/>
    <col min="13298" max="13298" width="3.28515625" customWidth="1"/>
    <col min="13303" max="13303" width="1.42578125" customWidth="1"/>
    <col min="13435" max="13435" width="14.5703125" customWidth="1"/>
    <col min="13443" max="13443" width="4.28515625" customWidth="1"/>
    <col min="13453" max="13453" width="4" customWidth="1"/>
    <col min="13468" max="13468" width="4.7109375" customWidth="1"/>
    <col min="13472" max="13472" width="3.28515625" customWidth="1"/>
    <col min="13473" max="13473" width="4.85546875" customWidth="1"/>
    <col min="13474" max="13477" width="3.140625" customWidth="1"/>
    <col min="13478" max="13478" width="4.140625" customWidth="1"/>
    <col min="13483" max="13483" width="4.5703125" customWidth="1"/>
    <col min="13488" max="13488" width="4.140625" customWidth="1"/>
    <col min="13493" max="13493" width="4.85546875" customWidth="1"/>
    <col min="13498" max="13498" width="1.42578125" customWidth="1"/>
    <col min="13499" max="13499" width="4.42578125" customWidth="1"/>
    <col min="13504" max="13504" width="4.42578125" customWidth="1"/>
    <col min="13509" max="13509" width="4" customWidth="1"/>
    <col min="13514" max="13514" width="4.7109375" customWidth="1"/>
    <col min="13519" max="13519" width="3.85546875" customWidth="1"/>
    <col min="13524" max="13524" width="3.5703125" customWidth="1"/>
    <col min="13529" max="13529" width="5" customWidth="1"/>
    <col min="13534" max="13534" width="5" customWidth="1"/>
    <col min="13539" max="13539" width="4" customWidth="1"/>
    <col min="13544" max="13544" width="4.28515625" customWidth="1"/>
    <col min="13549" max="13549" width="4" customWidth="1"/>
    <col min="13554" max="13554" width="3.28515625" customWidth="1"/>
    <col min="13559" max="13559" width="1.42578125" customWidth="1"/>
    <col min="13691" max="13691" width="14.5703125" customWidth="1"/>
    <col min="13699" max="13699" width="4.28515625" customWidth="1"/>
    <col min="13709" max="13709" width="4" customWidth="1"/>
    <col min="13724" max="13724" width="4.7109375" customWidth="1"/>
    <col min="13728" max="13728" width="3.28515625" customWidth="1"/>
    <col min="13729" max="13729" width="4.85546875" customWidth="1"/>
    <col min="13730" max="13733" width="3.140625" customWidth="1"/>
    <col min="13734" max="13734" width="4.140625" customWidth="1"/>
    <col min="13739" max="13739" width="4.5703125" customWidth="1"/>
    <col min="13744" max="13744" width="4.140625" customWidth="1"/>
    <col min="13749" max="13749" width="4.85546875" customWidth="1"/>
    <col min="13754" max="13754" width="1.42578125" customWidth="1"/>
    <col min="13755" max="13755" width="4.42578125" customWidth="1"/>
    <col min="13760" max="13760" width="4.42578125" customWidth="1"/>
    <col min="13765" max="13765" width="4" customWidth="1"/>
    <col min="13770" max="13770" width="4.7109375" customWidth="1"/>
    <col min="13775" max="13775" width="3.85546875" customWidth="1"/>
    <col min="13780" max="13780" width="3.5703125" customWidth="1"/>
    <col min="13785" max="13785" width="5" customWidth="1"/>
    <col min="13790" max="13790" width="5" customWidth="1"/>
    <col min="13795" max="13795" width="4" customWidth="1"/>
    <col min="13800" max="13800" width="4.28515625" customWidth="1"/>
    <col min="13805" max="13805" width="4" customWidth="1"/>
    <col min="13810" max="13810" width="3.28515625" customWidth="1"/>
    <col min="13815" max="13815" width="1.42578125" customWidth="1"/>
    <col min="13947" max="13947" width="14.5703125" customWidth="1"/>
    <col min="13955" max="13955" width="4.28515625" customWidth="1"/>
    <col min="13965" max="13965" width="4" customWidth="1"/>
    <col min="13980" max="13980" width="4.7109375" customWidth="1"/>
    <col min="13984" max="13984" width="3.28515625" customWidth="1"/>
    <col min="13985" max="13985" width="4.85546875" customWidth="1"/>
    <col min="13986" max="13989" width="3.140625" customWidth="1"/>
    <col min="13990" max="13990" width="4.140625" customWidth="1"/>
    <col min="13995" max="13995" width="4.5703125" customWidth="1"/>
    <col min="14000" max="14000" width="4.140625" customWidth="1"/>
    <col min="14005" max="14005" width="4.85546875" customWidth="1"/>
    <col min="14010" max="14010" width="1.42578125" customWidth="1"/>
    <col min="14011" max="14011" width="4.42578125" customWidth="1"/>
    <col min="14016" max="14016" width="4.42578125" customWidth="1"/>
    <col min="14021" max="14021" width="4" customWidth="1"/>
    <col min="14026" max="14026" width="4.7109375" customWidth="1"/>
    <col min="14031" max="14031" width="3.85546875" customWidth="1"/>
    <col min="14036" max="14036" width="3.5703125" customWidth="1"/>
    <col min="14041" max="14041" width="5" customWidth="1"/>
    <col min="14046" max="14046" width="5" customWidth="1"/>
    <col min="14051" max="14051" width="4" customWidth="1"/>
    <col min="14056" max="14056" width="4.28515625" customWidth="1"/>
    <col min="14061" max="14061" width="4" customWidth="1"/>
    <col min="14066" max="14066" width="3.28515625" customWidth="1"/>
    <col min="14071" max="14071" width="1.42578125" customWidth="1"/>
    <col min="14203" max="14203" width="14.5703125" customWidth="1"/>
    <col min="14211" max="14211" width="4.28515625" customWidth="1"/>
    <col min="14221" max="14221" width="4" customWidth="1"/>
    <col min="14236" max="14236" width="4.7109375" customWidth="1"/>
    <col min="14240" max="14240" width="3.28515625" customWidth="1"/>
    <col min="14241" max="14241" width="4.85546875" customWidth="1"/>
    <col min="14242" max="14245" width="3.140625" customWidth="1"/>
    <col min="14246" max="14246" width="4.140625" customWidth="1"/>
    <col min="14251" max="14251" width="4.5703125" customWidth="1"/>
    <col min="14256" max="14256" width="4.140625" customWidth="1"/>
    <col min="14261" max="14261" width="4.85546875" customWidth="1"/>
    <col min="14266" max="14266" width="1.42578125" customWidth="1"/>
    <col min="14267" max="14267" width="4.42578125" customWidth="1"/>
    <col min="14272" max="14272" width="4.42578125" customWidth="1"/>
    <col min="14277" max="14277" width="4" customWidth="1"/>
    <col min="14282" max="14282" width="4.7109375" customWidth="1"/>
    <col min="14287" max="14287" width="3.85546875" customWidth="1"/>
    <col min="14292" max="14292" width="3.5703125" customWidth="1"/>
    <col min="14297" max="14297" width="5" customWidth="1"/>
    <col min="14302" max="14302" width="5" customWidth="1"/>
    <col min="14307" max="14307" width="4" customWidth="1"/>
    <col min="14312" max="14312" width="4.28515625" customWidth="1"/>
    <col min="14317" max="14317" width="4" customWidth="1"/>
    <col min="14322" max="14322" width="3.28515625" customWidth="1"/>
    <col min="14327" max="14327" width="1.42578125" customWidth="1"/>
    <col min="14459" max="14459" width="14.5703125" customWidth="1"/>
    <col min="14467" max="14467" width="4.28515625" customWidth="1"/>
    <col min="14477" max="14477" width="4" customWidth="1"/>
    <col min="14492" max="14492" width="4.7109375" customWidth="1"/>
    <col min="14496" max="14496" width="3.28515625" customWidth="1"/>
    <col min="14497" max="14497" width="4.85546875" customWidth="1"/>
    <col min="14498" max="14501" width="3.140625" customWidth="1"/>
    <col min="14502" max="14502" width="4.140625" customWidth="1"/>
    <col min="14507" max="14507" width="4.5703125" customWidth="1"/>
    <col min="14512" max="14512" width="4.140625" customWidth="1"/>
    <col min="14517" max="14517" width="4.85546875" customWidth="1"/>
    <col min="14522" max="14522" width="1.42578125" customWidth="1"/>
    <col min="14523" max="14523" width="4.42578125" customWidth="1"/>
    <col min="14528" max="14528" width="4.42578125" customWidth="1"/>
    <col min="14533" max="14533" width="4" customWidth="1"/>
    <col min="14538" max="14538" width="4.7109375" customWidth="1"/>
    <col min="14543" max="14543" width="3.85546875" customWidth="1"/>
    <col min="14548" max="14548" width="3.5703125" customWidth="1"/>
    <col min="14553" max="14553" width="5" customWidth="1"/>
    <col min="14558" max="14558" width="5" customWidth="1"/>
    <col min="14563" max="14563" width="4" customWidth="1"/>
    <col min="14568" max="14568" width="4.28515625" customWidth="1"/>
    <col min="14573" max="14573" width="4" customWidth="1"/>
    <col min="14578" max="14578" width="3.28515625" customWidth="1"/>
    <col min="14583" max="14583" width="1.42578125" customWidth="1"/>
    <col min="14715" max="14715" width="14.5703125" customWidth="1"/>
    <col min="14723" max="14723" width="4.28515625" customWidth="1"/>
    <col min="14733" max="14733" width="4" customWidth="1"/>
    <col min="14748" max="14748" width="4.7109375" customWidth="1"/>
    <col min="14752" max="14752" width="3.28515625" customWidth="1"/>
    <col min="14753" max="14753" width="4.85546875" customWidth="1"/>
    <col min="14754" max="14757" width="3.140625" customWidth="1"/>
    <col min="14758" max="14758" width="4.140625" customWidth="1"/>
    <col min="14763" max="14763" width="4.5703125" customWidth="1"/>
    <col min="14768" max="14768" width="4.140625" customWidth="1"/>
    <col min="14773" max="14773" width="4.85546875" customWidth="1"/>
    <col min="14778" max="14778" width="1.42578125" customWidth="1"/>
    <col min="14779" max="14779" width="4.42578125" customWidth="1"/>
    <col min="14784" max="14784" width="4.42578125" customWidth="1"/>
    <col min="14789" max="14789" width="4" customWidth="1"/>
    <col min="14794" max="14794" width="4.7109375" customWidth="1"/>
    <col min="14799" max="14799" width="3.85546875" customWidth="1"/>
    <col min="14804" max="14804" width="3.5703125" customWidth="1"/>
    <col min="14809" max="14809" width="5" customWidth="1"/>
    <col min="14814" max="14814" width="5" customWidth="1"/>
    <col min="14819" max="14819" width="4" customWidth="1"/>
    <col min="14824" max="14824" width="4.28515625" customWidth="1"/>
    <col min="14829" max="14829" width="4" customWidth="1"/>
    <col min="14834" max="14834" width="3.28515625" customWidth="1"/>
    <col min="14839" max="14839" width="1.42578125" customWidth="1"/>
    <col min="14971" max="14971" width="14.5703125" customWidth="1"/>
    <col min="14979" max="14979" width="4.28515625" customWidth="1"/>
    <col min="14989" max="14989" width="4" customWidth="1"/>
    <col min="15004" max="15004" width="4.7109375" customWidth="1"/>
    <col min="15008" max="15008" width="3.28515625" customWidth="1"/>
    <col min="15009" max="15009" width="4.85546875" customWidth="1"/>
    <col min="15010" max="15013" width="3.140625" customWidth="1"/>
    <col min="15014" max="15014" width="4.140625" customWidth="1"/>
    <col min="15019" max="15019" width="4.5703125" customWidth="1"/>
    <col min="15024" max="15024" width="4.140625" customWidth="1"/>
    <col min="15029" max="15029" width="4.85546875" customWidth="1"/>
    <col min="15034" max="15034" width="1.42578125" customWidth="1"/>
    <col min="15035" max="15035" width="4.42578125" customWidth="1"/>
    <col min="15040" max="15040" width="4.42578125" customWidth="1"/>
    <col min="15045" max="15045" width="4" customWidth="1"/>
    <col min="15050" max="15050" width="4.7109375" customWidth="1"/>
    <col min="15055" max="15055" width="3.85546875" customWidth="1"/>
    <col min="15060" max="15060" width="3.5703125" customWidth="1"/>
    <col min="15065" max="15065" width="5" customWidth="1"/>
    <col min="15070" max="15070" width="5" customWidth="1"/>
    <col min="15075" max="15075" width="4" customWidth="1"/>
    <col min="15080" max="15080" width="4.28515625" customWidth="1"/>
    <col min="15085" max="15085" width="4" customWidth="1"/>
    <col min="15090" max="15090" width="3.28515625" customWidth="1"/>
    <col min="15095" max="15095" width="1.42578125" customWidth="1"/>
    <col min="15227" max="15227" width="14.5703125" customWidth="1"/>
    <col min="15235" max="15235" width="4.28515625" customWidth="1"/>
    <col min="15245" max="15245" width="4" customWidth="1"/>
    <col min="15260" max="15260" width="4.7109375" customWidth="1"/>
    <col min="15264" max="15264" width="3.28515625" customWidth="1"/>
    <col min="15265" max="15265" width="4.85546875" customWidth="1"/>
    <col min="15266" max="15269" width="3.140625" customWidth="1"/>
    <col min="15270" max="15270" width="4.140625" customWidth="1"/>
    <col min="15275" max="15275" width="4.5703125" customWidth="1"/>
    <col min="15280" max="15280" width="4.140625" customWidth="1"/>
    <col min="15285" max="15285" width="4.85546875" customWidth="1"/>
    <col min="15290" max="15290" width="1.42578125" customWidth="1"/>
    <col min="15291" max="15291" width="4.42578125" customWidth="1"/>
    <col min="15296" max="15296" width="4.42578125" customWidth="1"/>
    <col min="15301" max="15301" width="4" customWidth="1"/>
    <col min="15306" max="15306" width="4.7109375" customWidth="1"/>
    <col min="15311" max="15311" width="3.85546875" customWidth="1"/>
    <col min="15316" max="15316" width="3.5703125" customWidth="1"/>
    <col min="15321" max="15321" width="5" customWidth="1"/>
    <col min="15326" max="15326" width="5" customWidth="1"/>
    <col min="15331" max="15331" width="4" customWidth="1"/>
    <col min="15336" max="15336" width="4.28515625" customWidth="1"/>
    <col min="15341" max="15341" width="4" customWidth="1"/>
    <col min="15346" max="15346" width="3.28515625" customWidth="1"/>
    <col min="15351" max="15351" width="1.42578125" customWidth="1"/>
    <col min="15483" max="15483" width="14.5703125" customWidth="1"/>
    <col min="15491" max="15491" width="4.28515625" customWidth="1"/>
    <col min="15501" max="15501" width="4" customWidth="1"/>
    <col min="15516" max="15516" width="4.7109375" customWidth="1"/>
    <col min="15520" max="15520" width="3.28515625" customWidth="1"/>
    <col min="15521" max="15521" width="4.85546875" customWidth="1"/>
    <col min="15522" max="15525" width="3.140625" customWidth="1"/>
    <col min="15526" max="15526" width="4.140625" customWidth="1"/>
    <col min="15531" max="15531" width="4.5703125" customWidth="1"/>
    <col min="15536" max="15536" width="4.140625" customWidth="1"/>
    <col min="15541" max="15541" width="4.85546875" customWidth="1"/>
    <col min="15546" max="15546" width="1.42578125" customWidth="1"/>
    <col min="15547" max="15547" width="4.42578125" customWidth="1"/>
    <col min="15552" max="15552" width="4.42578125" customWidth="1"/>
    <col min="15557" max="15557" width="4" customWidth="1"/>
    <col min="15562" max="15562" width="4.7109375" customWidth="1"/>
    <col min="15567" max="15567" width="3.85546875" customWidth="1"/>
    <col min="15572" max="15572" width="3.5703125" customWidth="1"/>
    <col min="15577" max="15577" width="5" customWidth="1"/>
    <col min="15582" max="15582" width="5" customWidth="1"/>
    <col min="15587" max="15587" width="4" customWidth="1"/>
    <col min="15592" max="15592" width="4.28515625" customWidth="1"/>
    <col min="15597" max="15597" width="4" customWidth="1"/>
    <col min="15602" max="15602" width="3.28515625" customWidth="1"/>
    <col min="15607" max="15607" width="1.42578125" customWidth="1"/>
    <col min="15739" max="15739" width="14.5703125" customWidth="1"/>
    <col min="15747" max="15747" width="4.28515625" customWidth="1"/>
    <col min="15757" max="15757" width="4" customWidth="1"/>
    <col min="15772" max="15772" width="4.7109375" customWidth="1"/>
    <col min="15776" max="15776" width="3.28515625" customWidth="1"/>
    <col min="15777" max="15777" width="4.85546875" customWidth="1"/>
    <col min="15778" max="15781" width="3.140625" customWidth="1"/>
    <col min="15782" max="15782" width="4.140625" customWidth="1"/>
    <col min="15787" max="15787" width="4.5703125" customWidth="1"/>
    <col min="15792" max="15792" width="4.140625" customWidth="1"/>
    <col min="15797" max="15797" width="4.85546875" customWidth="1"/>
    <col min="15802" max="15802" width="1.42578125" customWidth="1"/>
    <col min="15803" max="15803" width="4.42578125" customWidth="1"/>
    <col min="15808" max="15808" width="4.42578125" customWidth="1"/>
    <col min="15813" max="15813" width="4" customWidth="1"/>
    <col min="15818" max="15818" width="4.7109375" customWidth="1"/>
    <col min="15823" max="15823" width="3.85546875" customWidth="1"/>
    <col min="15828" max="15828" width="3.5703125" customWidth="1"/>
    <col min="15833" max="15833" width="5" customWidth="1"/>
    <col min="15838" max="15838" width="5" customWidth="1"/>
    <col min="15843" max="15843" width="4" customWidth="1"/>
    <col min="15848" max="15848" width="4.28515625" customWidth="1"/>
    <col min="15853" max="15853" width="4" customWidth="1"/>
    <col min="15858" max="15858" width="3.28515625" customWidth="1"/>
    <col min="15863" max="15863" width="1.42578125" customWidth="1"/>
    <col min="15995" max="15995" width="14.5703125" customWidth="1"/>
    <col min="16003" max="16003" width="4.28515625" customWidth="1"/>
    <col min="16013" max="16013" width="4" customWidth="1"/>
    <col min="16028" max="16028" width="4.7109375" customWidth="1"/>
    <col min="16032" max="16032" width="3.28515625" customWidth="1"/>
    <col min="16033" max="16033" width="4.85546875" customWidth="1"/>
    <col min="16034" max="16037" width="3.140625" customWidth="1"/>
    <col min="16038" max="16038" width="4.140625" customWidth="1"/>
    <col min="16043" max="16043" width="4.5703125" customWidth="1"/>
    <col min="16048" max="16048" width="4.140625" customWidth="1"/>
    <col min="16053" max="16053" width="4.85546875" customWidth="1"/>
    <col min="16058" max="16058" width="1.42578125" customWidth="1"/>
    <col min="16059" max="16059" width="4.42578125" customWidth="1"/>
    <col min="16064" max="16064" width="4.42578125" customWidth="1"/>
    <col min="16069" max="16069" width="4" customWidth="1"/>
    <col min="16074" max="16074" width="4.7109375" customWidth="1"/>
    <col min="16079" max="16079" width="3.85546875" customWidth="1"/>
    <col min="16084" max="16084" width="3.5703125" customWidth="1"/>
    <col min="16089" max="16089" width="5" customWidth="1"/>
    <col min="16094" max="16094" width="5" customWidth="1"/>
    <col min="16099" max="16099" width="4" customWidth="1"/>
    <col min="16104" max="16104" width="4.28515625" customWidth="1"/>
    <col min="16109" max="16109" width="4" customWidth="1"/>
    <col min="16114" max="16114" width="3.28515625" customWidth="1"/>
    <col min="16119" max="16119" width="1.42578125" customWidth="1"/>
  </cols>
  <sheetData>
    <row r="1" spans="1:148" s="113" customFormat="1">
      <c r="A1" s="121"/>
      <c r="B1" s="120"/>
      <c r="C1" s="116"/>
      <c r="D1" s="115"/>
      <c r="E1" s="182">
        <v>2019</v>
      </c>
      <c r="F1" s="182"/>
      <c r="G1" s="182"/>
      <c r="H1" s="118"/>
      <c r="I1" s="116"/>
      <c r="J1" s="182">
        <v>2019</v>
      </c>
      <c r="K1" s="182"/>
      <c r="L1" s="182"/>
      <c r="M1" s="115"/>
      <c r="N1" s="116"/>
      <c r="O1" s="182">
        <v>2019</v>
      </c>
      <c r="P1" s="182"/>
      <c r="Q1" s="182"/>
      <c r="R1" s="118"/>
      <c r="S1" s="116"/>
      <c r="T1" s="182">
        <v>2019</v>
      </c>
      <c r="U1" s="182"/>
      <c r="V1" s="182"/>
      <c r="W1" s="115"/>
      <c r="X1" s="116"/>
      <c r="Y1" s="182">
        <v>2019</v>
      </c>
      <c r="Z1" s="182"/>
      <c r="AA1" s="182"/>
      <c r="AB1" s="115"/>
      <c r="AC1" s="116"/>
      <c r="AD1" s="182">
        <v>2019</v>
      </c>
      <c r="AE1" s="182"/>
      <c r="AF1" s="182"/>
      <c r="AG1" s="115"/>
      <c r="AH1" s="116"/>
      <c r="AI1" s="182">
        <v>2019</v>
      </c>
      <c r="AJ1" s="182"/>
      <c r="AK1" s="182"/>
      <c r="AL1" s="115"/>
      <c r="AM1" s="116"/>
      <c r="AN1" s="182">
        <v>2019</v>
      </c>
      <c r="AO1" s="182"/>
      <c r="AP1" s="182"/>
      <c r="AQ1" s="115"/>
      <c r="AR1" s="116"/>
      <c r="AS1" s="182">
        <v>2019</v>
      </c>
      <c r="AT1" s="182"/>
      <c r="AU1" s="182"/>
      <c r="AV1" s="115"/>
      <c r="AW1" s="116"/>
      <c r="AX1" s="182">
        <v>2019</v>
      </c>
      <c r="AY1" s="182"/>
      <c r="AZ1" s="182"/>
      <c r="BA1" s="115"/>
      <c r="BB1" s="116"/>
      <c r="BC1" s="182">
        <v>2019</v>
      </c>
      <c r="BD1" s="182"/>
      <c r="BE1" s="182"/>
      <c r="BF1" s="115"/>
      <c r="BG1" s="182">
        <v>2019</v>
      </c>
      <c r="BH1" s="182"/>
      <c r="BI1" s="182"/>
      <c r="BJ1" s="182"/>
      <c r="BK1" s="115"/>
      <c r="BL1" s="119"/>
      <c r="BM1" s="115"/>
      <c r="BN1" s="182">
        <v>2020</v>
      </c>
      <c r="BO1" s="182"/>
      <c r="BP1" s="182"/>
      <c r="BQ1" s="118"/>
      <c r="BR1" s="116"/>
      <c r="BS1" s="182">
        <f>BN1</f>
        <v>2020</v>
      </c>
      <c r="BT1" s="182"/>
      <c r="BU1" s="182"/>
      <c r="BV1" s="115"/>
      <c r="BW1" s="116"/>
      <c r="BX1" s="182">
        <f>BS1</f>
        <v>2020</v>
      </c>
      <c r="BY1" s="182"/>
      <c r="BZ1" s="182"/>
      <c r="CA1" s="117"/>
      <c r="CB1" s="116"/>
      <c r="CC1" s="182">
        <f>BX1</f>
        <v>2020</v>
      </c>
      <c r="CD1" s="182"/>
      <c r="CE1" s="182"/>
      <c r="CF1" s="115"/>
      <c r="CG1" s="116"/>
      <c r="CH1" s="182">
        <f>CC1</f>
        <v>2020</v>
      </c>
      <c r="CI1" s="182"/>
      <c r="CJ1" s="182"/>
      <c r="CK1" s="115"/>
      <c r="CL1" s="116"/>
      <c r="CM1" s="182">
        <f>CH1</f>
        <v>2020</v>
      </c>
      <c r="CN1" s="182"/>
      <c r="CO1" s="182"/>
      <c r="CP1" s="115"/>
      <c r="CQ1" s="116"/>
      <c r="CR1" s="182">
        <f>CM1</f>
        <v>2020</v>
      </c>
      <c r="CS1" s="182"/>
      <c r="CT1" s="182"/>
      <c r="CU1" s="115"/>
      <c r="CV1" s="116"/>
      <c r="CW1" s="182">
        <f>CR1</f>
        <v>2020</v>
      </c>
      <c r="CX1" s="182"/>
      <c r="CY1" s="182"/>
      <c r="CZ1" s="115"/>
      <c r="DA1" s="116"/>
      <c r="DB1" s="182">
        <f>CW1</f>
        <v>2020</v>
      </c>
      <c r="DC1" s="182"/>
      <c r="DD1" s="182"/>
      <c r="DE1" s="115"/>
      <c r="DF1" s="116"/>
      <c r="DG1" s="182">
        <f>DB1</f>
        <v>2020</v>
      </c>
      <c r="DH1" s="182"/>
      <c r="DI1" s="182"/>
      <c r="DJ1" s="115"/>
      <c r="DK1" s="116"/>
      <c r="DL1" s="182">
        <f>DG1</f>
        <v>2020</v>
      </c>
      <c r="DM1" s="182"/>
      <c r="DN1" s="182"/>
      <c r="DO1" s="115"/>
      <c r="DP1" s="182">
        <f>DL1</f>
        <v>2020</v>
      </c>
      <c r="DQ1" s="182"/>
      <c r="DR1" s="182"/>
      <c r="DS1" s="182"/>
      <c r="DT1" s="115"/>
      <c r="DU1" s="114"/>
    </row>
    <row r="2" spans="1:148" s="109" customFormat="1" ht="18">
      <c r="A2" s="108" t="s">
        <v>61</v>
      </c>
      <c r="B2" s="112"/>
      <c r="C2" s="183" t="s">
        <v>22</v>
      </c>
      <c r="D2" s="183"/>
      <c r="E2" s="183"/>
      <c r="F2" s="183"/>
      <c r="G2" s="183"/>
      <c r="H2" s="184"/>
      <c r="I2" s="185" t="s">
        <v>21</v>
      </c>
      <c r="J2" s="183"/>
      <c r="K2" s="183"/>
      <c r="L2" s="183"/>
      <c r="M2" s="184"/>
      <c r="N2" s="185" t="s">
        <v>20</v>
      </c>
      <c r="O2" s="183"/>
      <c r="P2" s="183"/>
      <c r="Q2" s="183"/>
      <c r="R2" s="184"/>
      <c r="S2" s="185" t="s">
        <v>19</v>
      </c>
      <c r="T2" s="183"/>
      <c r="U2" s="183"/>
      <c r="V2" s="183"/>
      <c r="W2" s="184"/>
      <c r="X2" s="185" t="s">
        <v>18</v>
      </c>
      <c r="Y2" s="183"/>
      <c r="Z2" s="183"/>
      <c r="AA2" s="183"/>
      <c r="AB2" s="184"/>
      <c r="AC2" s="185" t="s">
        <v>17</v>
      </c>
      <c r="AD2" s="183"/>
      <c r="AE2" s="183"/>
      <c r="AF2" s="183"/>
      <c r="AG2" s="184"/>
      <c r="AH2" s="185" t="s">
        <v>16</v>
      </c>
      <c r="AI2" s="183"/>
      <c r="AJ2" s="183"/>
      <c r="AK2" s="183"/>
      <c r="AL2" s="184"/>
      <c r="AM2" s="185" t="s">
        <v>15</v>
      </c>
      <c r="AN2" s="183"/>
      <c r="AO2" s="183"/>
      <c r="AP2" s="183"/>
      <c r="AQ2" s="184"/>
      <c r="AR2" s="185" t="s">
        <v>14</v>
      </c>
      <c r="AS2" s="183"/>
      <c r="AT2" s="183"/>
      <c r="AU2" s="183"/>
      <c r="AV2" s="184"/>
      <c r="AW2" s="185" t="s">
        <v>13</v>
      </c>
      <c r="AX2" s="183"/>
      <c r="AY2" s="183"/>
      <c r="AZ2" s="183"/>
      <c r="BA2" s="184"/>
      <c r="BB2" s="185" t="s">
        <v>12</v>
      </c>
      <c r="BC2" s="183"/>
      <c r="BD2" s="183"/>
      <c r="BE2" s="183"/>
      <c r="BF2" s="184"/>
      <c r="BG2" s="185" t="s">
        <v>60</v>
      </c>
      <c r="BH2" s="183"/>
      <c r="BI2" s="183"/>
      <c r="BJ2" s="183"/>
      <c r="BK2" s="183"/>
      <c r="BL2" s="111"/>
      <c r="BM2" s="183" t="s">
        <v>22</v>
      </c>
      <c r="BN2" s="183"/>
      <c r="BO2" s="183"/>
      <c r="BP2" s="183"/>
      <c r="BQ2" s="184"/>
      <c r="BR2" s="185" t="s">
        <v>21</v>
      </c>
      <c r="BS2" s="183"/>
      <c r="BT2" s="183"/>
      <c r="BU2" s="183"/>
      <c r="BV2" s="184"/>
      <c r="BW2" s="185" t="s">
        <v>20</v>
      </c>
      <c r="BX2" s="183"/>
      <c r="BY2" s="183"/>
      <c r="BZ2" s="183"/>
      <c r="CA2" s="184"/>
      <c r="CB2" s="185" t="s">
        <v>19</v>
      </c>
      <c r="CC2" s="183"/>
      <c r="CD2" s="183"/>
      <c r="CE2" s="183"/>
      <c r="CF2" s="184"/>
      <c r="CG2" s="185" t="s">
        <v>18</v>
      </c>
      <c r="CH2" s="183"/>
      <c r="CI2" s="183"/>
      <c r="CJ2" s="183"/>
      <c r="CK2" s="184"/>
      <c r="CL2" s="185" t="s">
        <v>17</v>
      </c>
      <c r="CM2" s="183"/>
      <c r="CN2" s="183"/>
      <c r="CO2" s="183"/>
      <c r="CP2" s="184"/>
      <c r="CQ2" s="185" t="s">
        <v>16</v>
      </c>
      <c r="CR2" s="183"/>
      <c r="CS2" s="183"/>
      <c r="CT2" s="183"/>
      <c r="CU2" s="184"/>
      <c r="CV2" s="185" t="s">
        <v>15</v>
      </c>
      <c r="CW2" s="183"/>
      <c r="CX2" s="183"/>
      <c r="CY2" s="183"/>
      <c r="CZ2" s="184"/>
      <c r="DA2" s="185" t="s">
        <v>14</v>
      </c>
      <c r="DB2" s="183"/>
      <c r="DC2" s="183"/>
      <c r="DD2" s="183"/>
      <c r="DE2" s="184"/>
      <c r="DF2" s="185" t="s">
        <v>13</v>
      </c>
      <c r="DG2" s="183"/>
      <c r="DH2" s="183"/>
      <c r="DI2" s="183"/>
      <c r="DJ2" s="184"/>
      <c r="DK2" s="185" t="s">
        <v>12</v>
      </c>
      <c r="DL2" s="183"/>
      <c r="DM2" s="183"/>
      <c r="DN2" s="183"/>
      <c r="DO2" s="184"/>
      <c r="DP2" s="185" t="s">
        <v>60</v>
      </c>
      <c r="DQ2" s="183"/>
      <c r="DR2" s="183"/>
      <c r="DS2" s="183"/>
      <c r="DT2" s="183"/>
      <c r="DU2" s="110"/>
    </row>
    <row r="3" spans="1:148" s="98" customFormat="1" ht="18">
      <c r="A3" s="108" t="s">
        <v>59</v>
      </c>
      <c r="B3" s="20"/>
      <c r="C3" s="105"/>
      <c r="D3" s="107"/>
      <c r="E3" s="104"/>
      <c r="F3" s="104"/>
      <c r="G3" s="104"/>
      <c r="H3" s="100"/>
      <c r="I3" s="102"/>
      <c r="J3" s="100"/>
      <c r="K3" s="100"/>
      <c r="L3" s="100"/>
      <c r="M3" s="100"/>
      <c r="N3" s="102"/>
      <c r="O3" s="100"/>
      <c r="P3" s="100"/>
      <c r="Q3" s="100"/>
      <c r="R3" s="100"/>
      <c r="S3" s="102"/>
      <c r="T3" s="100"/>
      <c r="U3" s="100"/>
      <c r="V3" s="100"/>
      <c r="W3" s="100"/>
      <c r="X3" s="102"/>
      <c r="Y3" s="100"/>
      <c r="Z3" s="100"/>
      <c r="AA3" s="100"/>
      <c r="AB3" s="100"/>
      <c r="AC3" s="102"/>
      <c r="AD3" s="100"/>
      <c r="AE3" s="100"/>
      <c r="AF3" s="100"/>
      <c r="AG3" s="100"/>
      <c r="AH3" s="103"/>
      <c r="AI3" s="100"/>
      <c r="AJ3" s="100"/>
      <c r="AK3" s="100"/>
      <c r="AL3" s="100"/>
      <c r="AM3" s="103"/>
      <c r="AN3" s="100"/>
      <c r="AO3" s="100"/>
      <c r="AP3" s="100"/>
      <c r="AQ3" s="100"/>
      <c r="AR3" s="102"/>
      <c r="AS3" s="100"/>
      <c r="AT3" s="100"/>
      <c r="AU3" s="100"/>
      <c r="AV3" s="100"/>
      <c r="AW3" s="103"/>
      <c r="AX3" s="100"/>
      <c r="AY3" s="100"/>
      <c r="AZ3" s="100"/>
      <c r="BA3" s="100"/>
      <c r="BB3" s="103"/>
      <c r="BC3" s="100"/>
      <c r="BD3" s="100"/>
      <c r="BE3" s="100"/>
      <c r="BF3" s="100"/>
      <c r="BG3" s="103"/>
      <c r="BH3" s="101"/>
      <c r="BI3" s="100"/>
      <c r="BJ3" s="100"/>
      <c r="BK3" s="100"/>
      <c r="BL3" s="106"/>
      <c r="BM3" s="105"/>
      <c r="BN3" s="104"/>
      <c r="BO3" s="104"/>
      <c r="BP3" s="104"/>
      <c r="BQ3" s="100"/>
      <c r="BR3" s="102"/>
      <c r="BS3" s="100"/>
      <c r="BT3" s="100"/>
      <c r="BU3" s="100"/>
      <c r="BV3" s="100"/>
      <c r="BW3" s="102"/>
      <c r="BX3" s="100"/>
      <c r="BY3" s="100"/>
      <c r="BZ3" s="100"/>
      <c r="CA3" s="100"/>
      <c r="CB3" s="102"/>
      <c r="CC3" s="100"/>
      <c r="CD3" s="100"/>
      <c r="CE3" s="100"/>
      <c r="CF3" s="100"/>
      <c r="CG3" s="102"/>
      <c r="CH3" s="100"/>
      <c r="CI3" s="100"/>
      <c r="CJ3" s="100"/>
      <c r="CK3" s="100"/>
      <c r="CL3" s="102"/>
      <c r="CM3" s="100"/>
      <c r="CN3" s="100"/>
      <c r="CO3" s="100"/>
      <c r="CP3" s="100"/>
      <c r="CQ3" s="103"/>
      <c r="CR3" s="100"/>
      <c r="CS3" s="100"/>
      <c r="CT3" s="100"/>
      <c r="CU3" s="100"/>
      <c r="CV3" s="103"/>
      <c r="CW3" s="100"/>
      <c r="CX3" s="100"/>
      <c r="CY3" s="100"/>
      <c r="CZ3" s="100"/>
      <c r="DA3" s="102"/>
      <c r="DB3" s="100"/>
      <c r="DC3" s="100"/>
      <c r="DD3" s="100"/>
      <c r="DE3" s="100"/>
      <c r="DF3" s="102"/>
      <c r="DG3" s="100"/>
      <c r="DH3" s="100"/>
      <c r="DI3" s="100"/>
      <c r="DJ3" s="100"/>
      <c r="DK3" s="102"/>
      <c r="DL3" s="100"/>
      <c r="DM3" s="100"/>
      <c r="DN3" s="100"/>
      <c r="DO3" s="100"/>
      <c r="DP3" s="102"/>
      <c r="DQ3" s="101"/>
      <c r="DR3" s="100"/>
      <c r="DS3" s="100"/>
      <c r="DT3" s="100"/>
      <c r="DU3" s="99"/>
    </row>
    <row r="4" spans="1:148">
      <c r="A4" s="96"/>
      <c r="E4" s="97" t="s">
        <v>58</v>
      </c>
      <c r="F4" s="97" t="s">
        <v>57</v>
      </c>
      <c r="H4" s="97"/>
      <c r="K4" s="97" t="s">
        <v>58</v>
      </c>
      <c r="L4" s="97" t="s">
        <v>57</v>
      </c>
      <c r="P4" s="97" t="s">
        <v>58</v>
      </c>
      <c r="Q4" s="97" t="s">
        <v>57</v>
      </c>
      <c r="R4" s="97"/>
      <c r="U4" s="97" t="s">
        <v>58</v>
      </c>
      <c r="V4" s="97" t="s">
        <v>57</v>
      </c>
      <c r="Z4" s="97" t="s">
        <v>58</v>
      </c>
      <c r="AA4" s="97" t="s">
        <v>57</v>
      </c>
      <c r="AE4" s="97" t="s">
        <v>58</v>
      </c>
      <c r="AF4" s="97" t="s">
        <v>57</v>
      </c>
      <c r="AJ4" s="97" t="s">
        <v>58</v>
      </c>
      <c r="AK4" s="97" t="s">
        <v>57</v>
      </c>
      <c r="AO4" s="97" t="s">
        <v>58</v>
      </c>
      <c r="AP4" s="97" t="s">
        <v>57</v>
      </c>
      <c r="AT4" s="97" t="s">
        <v>58</v>
      </c>
      <c r="AU4" s="97" t="s">
        <v>57</v>
      </c>
      <c r="AY4" s="97" t="s">
        <v>58</v>
      </c>
      <c r="AZ4" s="97" t="s">
        <v>57</v>
      </c>
      <c r="BD4" s="97" t="s">
        <v>58</v>
      </c>
      <c r="BE4" s="97" t="s">
        <v>57</v>
      </c>
      <c r="BI4" s="97" t="s">
        <v>58</v>
      </c>
      <c r="BJ4" s="97" t="s">
        <v>57</v>
      </c>
      <c r="BO4" s="97" t="s">
        <v>58</v>
      </c>
      <c r="BP4" s="97" t="s">
        <v>57</v>
      </c>
      <c r="BQ4" s="97"/>
      <c r="BT4" s="97" t="s">
        <v>58</v>
      </c>
      <c r="BU4" s="97" t="s">
        <v>57</v>
      </c>
      <c r="BY4" s="97" t="s">
        <v>58</v>
      </c>
      <c r="BZ4" s="97" t="s">
        <v>57</v>
      </c>
      <c r="CA4" s="97"/>
      <c r="CD4" s="97" t="s">
        <v>58</v>
      </c>
      <c r="CE4" s="97" t="s">
        <v>57</v>
      </c>
      <c r="CI4" s="97" t="s">
        <v>58</v>
      </c>
      <c r="CJ4" s="97" t="s">
        <v>57</v>
      </c>
      <c r="CN4" s="97" t="s">
        <v>58</v>
      </c>
      <c r="CO4" s="97" t="s">
        <v>57</v>
      </c>
      <c r="CS4" s="97" t="s">
        <v>58</v>
      </c>
      <c r="CT4" s="97" t="s">
        <v>57</v>
      </c>
      <c r="CX4" s="97" t="s">
        <v>58</v>
      </c>
      <c r="CY4" s="97" t="s">
        <v>57</v>
      </c>
      <c r="DC4" s="97" t="s">
        <v>58</v>
      </c>
      <c r="DD4" s="97" t="s">
        <v>57</v>
      </c>
      <c r="DH4" s="97" t="s">
        <v>58</v>
      </c>
      <c r="DI4" s="97" t="s">
        <v>57</v>
      </c>
      <c r="DM4" s="97" t="s">
        <v>58</v>
      </c>
      <c r="DN4" s="97" t="s">
        <v>57</v>
      </c>
      <c r="DR4" s="97" t="s">
        <v>58</v>
      </c>
      <c r="DS4" s="97" t="s">
        <v>57</v>
      </c>
    </row>
    <row r="5" spans="1:148">
      <c r="A5" s="96"/>
      <c r="E5" s="97" t="s">
        <v>55</v>
      </c>
      <c r="F5" s="97" t="s">
        <v>54</v>
      </c>
      <c r="H5" s="97"/>
      <c r="K5" s="97" t="s">
        <v>55</v>
      </c>
      <c r="L5" s="97" t="s">
        <v>54</v>
      </c>
      <c r="P5" s="97" t="s">
        <v>55</v>
      </c>
      <c r="Q5" s="97" t="s">
        <v>54</v>
      </c>
      <c r="R5" s="97"/>
      <c r="U5" s="97" t="s">
        <v>55</v>
      </c>
      <c r="V5" s="97" t="s">
        <v>54</v>
      </c>
      <c r="Z5" s="97" t="s">
        <v>55</v>
      </c>
      <c r="AA5" s="97" t="s">
        <v>54</v>
      </c>
      <c r="AE5" s="97" t="s">
        <v>55</v>
      </c>
      <c r="AF5" s="97" t="s">
        <v>54</v>
      </c>
      <c r="AJ5" s="97" t="s">
        <v>55</v>
      </c>
      <c r="AK5" s="97" t="s">
        <v>54</v>
      </c>
      <c r="AO5" s="97" t="s">
        <v>55</v>
      </c>
      <c r="AP5" s="97" t="s">
        <v>54</v>
      </c>
      <c r="AT5" s="97" t="s">
        <v>55</v>
      </c>
      <c r="AU5" s="97" t="s">
        <v>54</v>
      </c>
      <c r="AY5" s="97" t="s">
        <v>55</v>
      </c>
      <c r="AZ5" s="97" t="s">
        <v>54</v>
      </c>
      <c r="BD5" s="97" t="s">
        <v>55</v>
      </c>
      <c r="BE5" s="97" t="s">
        <v>54</v>
      </c>
      <c r="BI5" s="97" t="s">
        <v>55</v>
      </c>
      <c r="BJ5" s="97" t="s">
        <v>54</v>
      </c>
      <c r="BO5" s="97" t="s">
        <v>55</v>
      </c>
      <c r="BP5" s="97" t="s">
        <v>54</v>
      </c>
      <c r="BQ5" s="97"/>
      <c r="BT5" s="97" t="s">
        <v>55</v>
      </c>
      <c r="BU5" s="97" t="s">
        <v>54</v>
      </c>
      <c r="BY5" s="97" t="s">
        <v>55</v>
      </c>
      <c r="BZ5" s="97" t="s">
        <v>54</v>
      </c>
      <c r="CA5" s="97"/>
      <c r="CD5" s="97" t="s">
        <v>55</v>
      </c>
      <c r="CE5" s="97" t="s">
        <v>54</v>
      </c>
      <c r="CI5" s="97" t="s">
        <v>55</v>
      </c>
      <c r="CJ5" s="97" t="s">
        <v>54</v>
      </c>
      <c r="CN5" s="97" t="s">
        <v>55</v>
      </c>
      <c r="CO5" s="97" t="s">
        <v>54</v>
      </c>
      <c r="CS5" s="97" t="s">
        <v>55</v>
      </c>
      <c r="CT5" s="97" t="s">
        <v>54</v>
      </c>
      <c r="CX5" s="97" t="s">
        <v>55</v>
      </c>
      <c r="CY5" s="97" t="s">
        <v>54</v>
      </c>
      <c r="DC5" s="97" t="s">
        <v>55</v>
      </c>
      <c r="DD5" s="97" t="s">
        <v>54</v>
      </c>
      <c r="DH5" s="97" t="s">
        <v>55</v>
      </c>
      <c r="DI5" s="97" t="s">
        <v>54</v>
      </c>
      <c r="DM5" s="97" t="s">
        <v>55</v>
      </c>
      <c r="DN5" s="97" t="s">
        <v>54</v>
      </c>
      <c r="DR5" s="97" t="s">
        <v>55</v>
      </c>
      <c r="DS5" s="97" t="s">
        <v>54</v>
      </c>
    </row>
    <row r="6" spans="1:148">
      <c r="A6" s="96"/>
      <c r="E6" t="s">
        <v>53</v>
      </c>
    </row>
    <row r="7" spans="1:148" s="62" customFormat="1" ht="14.25" customHeight="1">
      <c r="A7" s="74" t="s">
        <v>47</v>
      </c>
      <c r="B7" s="20"/>
      <c r="C7" s="73"/>
      <c r="D7" s="72"/>
      <c r="E7" s="71"/>
      <c r="F7" s="71"/>
      <c r="G7" s="71"/>
      <c r="H7" s="71"/>
      <c r="I7" s="73"/>
      <c r="J7" s="71"/>
      <c r="K7" s="71"/>
      <c r="L7" s="71"/>
      <c r="M7" s="71"/>
      <c r="N7" s="73"/>
      <c r="O7" s="71"/>
      <c r="P7" s="71"/>
      <c r="Q7" s="71"/>
      <c r="R7" s="71"/>
      <c r="S7" s="73"/>
      <c r="T7" s="71"/>
      <c r="U7" s="71"/>
      <c r="V7" s="71"/>
      <c r="W7" s="71"/>
      <c r="X7" s="73"/>
      <c r="Y7" s="71"/>
      <c r="Z7" s="71"/>
      <c r="AA7" s="71"/>
      <c r="AB7" s="71"/>
      <c r="AC7" s="73"/>
      <c r="AD7" s="71"/>
      <c r="AE7" s="71"/>
      <c r="AF7" s="71"/>
      <c r="AG7" s="71"/>
      <c r="AH7" s="73"/>
      <c r="AI7" s="71"/>
      <c r="AJ7" s="71"/>
      <c r="AK7" s="71"/>
      <c r="AL7" s="71"/>
      <c r="AM7" s="73"/>
      <c r="AN7" s="71"/>
      <c r="AO7" s="71"/>
      <c r="AP7" s="71"/>
      <c r="AQ7" s="71"/>
      <c r="AR7" s="95">
        <v>1</v>
      </c>
      <c r="AS7" s="71"/>
      <c r="AT7" s="71"/>
      <c r="AU7" s="71"/>
      <c r="AV7" s="71"/>
      <c r="AW7" s="73"/>
      <c r="AX7" s="71"/>
      <c r="AY7" s="71"/>
      <c r="AZ7" s="71"/>
      <c r="BA7" s="71"/>
      <c r="BB7" s="73"/>
      <c r="BC7" s="71"/>
      <c r="BD7" s="71"/>
      <c r="BE7" s="71"/>
      <c r="BF7" s="71"/>
      <c r="BG7" s="94">
        <v>1</v>
      </c>
      <c r="BH7" s="72"/>
      <c r="BI7" s="71"/>
      <c r="BJ7" s="71"/>
      <c r="BK7" s="71"/>
      <c r="BL7" s="70"/>
      <c r="BM7" s="73"/>
      <c r="BN7" s="65"/>
      <c r="BO7" s="71"/>
      <c r="BP7" s="71"/>
      <c r="BQ7" s="65"/>
      <c r="BR7" s="68"/>
      <c r="BS7" s="65"/>
      <c r="BT7" s="65"/>
      <c r="BU7" s="65"/>
      <c r="BV7" s="65"/>
      <c r="BW7" s="69">
        <v>1</v>
      </c>
      <c r="BX7" s="65"/>
      <c r="BY7" s="65"/>
      <c r="BZ7" s="65"/>
      <c r="CA7" s="65"/>
      <c r="CB7" s="68"/>
      <c r="CC7" s="65"/>
      <c r="CD7" s="65"/>
      <c r="CE7" s="65"/>
      <c r="CF7" s="65"/>
      <c r="CG7" s="68"/>
      <c r="CH7" s="65"/>
      <c r="CI7" s="65"/>
      <c r="CJ7" s="65"/>
      <c r="CK7" s="65"/>
      <c r="CL7" s="68"/>
      <c r="CM7" s="65"/>
      <c r="CN7" s="65"/>
      <c r="CO7" s="65"/>
      <c r="CP7" s="65"/>
      <c r="CQ7" s="68"/>
      <c r="CR7" s="65"/>
      <c r="CS7" s="65"/>
      <c r="CT7" s="65"/>
      <c r="CU7" s="65"/>
      <c r="CV7" s="83">
        <v>1</v>
      </c>
      <c r="CW7" s="65"/>
      <c r="CX7" s="65"/>
      <c r="CY7" s="65"/>
      <c r="CZ7" s="65"/>
      <c r="DA7" s="65"/>
      <c r="DB7" s="65"/>
      <c r="DC7" s="65"/>
      <c r="DD7" s="65"/>
      <c r="DE7" s="65"/>
      <c r="DF7" s="68"/>
      <c r="DG7" s="65"/>
      <c r="DH7" s="65"/>
      <c r="DI7" s="65"/>
      <c r="DJ7" s="65"/>
      <c r="DK7" s="68"/>
      <c r="DL7" s="65"/>
      <c r="DM7" s="65"/>
      <c r="DN7" s="65"/>
      <c r="DO7" s="65"/>
      <c r="DP7" s="65"/>
      <c r="DQ7" s="67"/>
      <c r="DR7" s="65"/>
      <c r="DS7" s="65"/>
      <c r="DT7" s="65"/>
      <c r="DU7" s="64"/>
      <c r="DV7" s="63"/>
      <c r="DW7" s="63"/>
      <c r="DX7" s="63"/>
      <c r="DY7" s="63"/>
      <c r="DZ7" s="63"/>
      <c r="EA7" s="63"/>
      <c r="EB7" s="63"/>
      <c r="EC7" s="63"/>
      <c r="ED7" s="63"/>
      <c r="EE7" s="63"/>
      <c r="EF7" s="63"/>
      <c r="EG7" s="63"/>
      <c r="EH7" s="63"/>
      <c r="EI7" s="63"/>
      <c r="EJ7" s="63"/>
      <c r="EK7" s="63"/>
      <c r="EL7" s="63"/>
      <c r="EM7" s="63"/>
      <c r="EN7" s="63"/>
      <c r="EO7" s="63"/>
      <c r="EP7" s="63"/>
      <c r="EQ7" s="63"/>
      <c r="ER7" s="63"/>
    </row>
    <row r="8" spans="1:148">
      <c r="A8" s="61" t="s">
        <v>46</v>
      </c>
      <c r="S8" s="17">
        <v>1</v>
      </c>
      <c r="AH8" s="17">
        <v>1</v>
      </c>
      <c r="AR8" s="76">
        <v>2</v>
      </c>
      <c r="AW8" s="17"/>
      <c r="BB8" s="17"/>
      <c r="BG8" s="17">
        <v>2</v>
      </c>
      <c r="BN8" s="57"/>
      <c r="BQ8" s="57"/>
      <c r="BR8" s="59"/>
      <c r="BS8" s="57"/>
      <c r="BT8" s="57"/>
      <c r="BU8" s="57"/>
      <c r="BV8" s="57"/>
      <c r="BW8" s="59">
        <v>2</v>
      </c>
      <c r="BX8" s="57"/>
      <c r="BY8" s="57"/>
      <c r="BZ8" s="57"/>
      <c r="CA8" s="57"/>
      <c r="CB8" s="59"/>
      <c r="CC8" s="57"/>
      <c r="CD8" s="57"/>
      <c r="CE8" s="57"/>
      <c r="CF8" s="57"/>
      <c r="CG8" s="59"/>
      <c r="CH8" s="57"/>
      <c r="CI8" s="57"/>
      <c r="CJ8" s="57"/>
      <c r="CK8" s="57"/>
      <c r="CL8" s="59"/>
      <c r="CM8" s="57"/>
      <c r="CN8" s="57"/>
      <c r="CO8" s="57"/>
      <c r="CP8" s="57"/>
      <c r="CQ8" s="58"/>
      <c r="CR8" s="57"/>
      <c r="CS8" s="57"/>
      <c r="CT8" s="57"/>
      <c r="CU8" s="57"/>
      <c r="CV8" s="75">
        <v>2</v>
      </c>
      <c r="CW8" s="57"/>
      <c r="CX8" s="57"/>
      <c r="CY8" s="57"/>
      <c r="CZ8" s="57"/>
      <c r="DA8" s="59"/>
      <c r="DB8" s="57"/>
      <c r="DC8" s="57"/>
      <c r="DD8" s="57"/>
      <c r="DE8" s="57"/>
      <c r="DF8" s="59"/>
      <c r="DG8" s="57"/>
      <c r="DH8" s="57"/>
      <c r="DI8" s="57"/>
      <c r="DJ8" s="57"/>
      <c r="DK8" s="59">
        <v>1</v>
      </c>
      <c r="DL8" s="57"/>
      <c r="DM8" s="57"/>
      <c r="DN8" s="57"/>
      <c r="DO8" s="57"/>
      <c r="DP8" s="59"/>
      <c r="DQ8" s="15"/>
      <c r="DR8" s="57"/>
      <c r="DS8" s="57"/>
      <c r="DT8" s="57"/>
      <c r="DU8" s="58"/>
      <c r="DV8" s="57"/>
      <c r="DW8" s="57"/>
      <c r="DX8" s="57"/>
      <c r="DY8" s="57"/>
      <c r="DZ8" s="57"/>
      <c r="EA8" s="57"/>
      <c r="EB8" s="57"/>
      <c r="EC8" s="57"/>
      <c r="ED8" s="57"/>
      <c r="EE8" s="57"/>
      <c r="EF8" s="57"/>
      <c r="EG8" s="57"/>
      <c r="EH8" s="57"/>
      <c r="EI8" s="57"/>
      <c r="EJ8" s="57"/>
      <c r="EK8" s="57"/>
      <c r="EL8" s="57"/>
      <c r="EM8" s="57"/>
      <c r="EN8" s="57"/>
      <c r="EO8" s="57"/>
      <c r="EP8" s="57"/>
      <c r="EQ8" s="57"/>
      <c r="ER8" s="57"/>
    </row>
    <row r="9" spans="1:148">
      <c r="A9" s="61" t="s">
        <v>52</v>
      </c>
      <c r="C9" s="76">
        <v>1</v>
      </c>
      <c r="D9" s="77">
        <v>43466</v>
      </c>
      <c r="E9" s="91" t="str">
        <f>IF(D9='Fin de Journée'!$B$2,'Fin de Journée'!$C$12,"")</f>
        <v/>
      </c>
      <c r="S9" s="17">
        <v>2</v>
      </c>
      <c r="AH9" s="17">
        <v>2</v>
      </c>
      <c r="AR9" s="17">
        <v>3</v>
      </c>
      <c r="AW9" s="17">
        <v>1</v>
      </c>
      <c r="BB9" s="17"/>
      <c r="BG9" s="17">
        <v>3</v>
      </c>
      <c r="BN9" s="57"/>
      <c r="BQ9" s="57"/>
      <c r="BR9" s="59"/>
      <c r="BS9" s="57"/>
      <c r="BT9" s="57"/>
      <c r="BU9" s="57"/>
      <c r="BV9" s="57"/>
      <c r="BW9" s="59">
        <v>3</v>
      </c>
      <c r="BX9" s="57"/>
      <c r="BY9" s="57"/>
      <c r="BZ9" s="57"/>
      <c r="CA9" s="57"/>
      <c r="CB9" s="59"/>
      <c r="CC9" s="57"/>
      <c r="CD9" s="57"/>
      <c r="CE9" s="57"/>
      <c r="CF9" s="57"/>
      <c r="CG9" s="59"/>
      <c r="CH9" s="57"/>
      <c r="CI9" s="57"/>
      <c r="CJ9" s="57"/>
      <c r="CK9" s="57"/>
      <c r="CL9" s="59">
        <v>1</v>
      </c>
      <c r="CM9" s="57"/>
      <c r="CN9" s="57"/>
      <c r="CO9" s="57"/>
      <c r="CP9" s="57"/>
      <c r="CQ9" s="58"/>
      <c r="CR9" s="57"/>
      <c r="CS9" s="57"/>
      <c r="CT9" s="57"/>
      <c r="CU9" s="57"/>
      <c r="CV9" s="75">
        <v>3</v>
      </c>
      <c r="CW9" s="57"/>
      <c r="CX9" s="57"/>
      <c r="CY9" s="57"/>
      <c r="CZ9" s="57"/>
      <c r="DA9" s="59"/>
      <c r="DB9" s="57"/>
      <c r="DC9" s="57"/>
      <c r="DD9" s="57"/>
      <c r="DE9" s="57"/>
      <c r="DF9" s="59"/>
      <c r="DG9" s="57"/>
      <c r="DH9" s="57"/>
      <c r="DI9" s="57"/>
      <c r="DJ9" s="57"/>
      <c r="DK9" s="59">
        <v>2</v>
      </c>
      <c r="DL9" s="57"/>
      <c r="DM9" s="57"/>
      <c r="DN9" s="57"/>
      <c r="DO9" s="57"/>
      <c r="DP9" s="59"/>
      <c r="DQ9" s="15"/>
      <c r="DR9" s="57"/>
      <c r="DS9" s="57"/>
      <c r="DT9" s="57"/>
      <c r="DU9" s="58"/>
      <c r="DV9" s="57"/>
      <c r="DW9" s="57"/>
      <c r="DX9" s="57"/>
      <c r="DY9" s="57"/>
      <c r="DZ9" s="57"/>
      <c r="EA9" s="57"/>
      <c r="EB9" s="57"/>
      <c r="EC9" s="57"/>
      <c r="ED9" s="57"/>
      <c r="EE9" s="57"/>
      <c r="EF9" s="57"/>
      <c r="EG9" s="57"/>
      <c r="EH9" s="57"/>
      <c r="EI9" s="57"/>
      <c r="EJ9" s="57"/>
      <c r="EK9" s="57"/>
      <c r="EL9" s="57"/>
      <c r="EM9" s="57"/>
      <c r="EN9" s="57"/>
      <c r="EO9" s="57"/>
      <c r="EP9" s="57"/>
      <c r="EQ9" s="57"/>
      <c r="ER9" s="57"/>
    </row>
    <row r="10" spans="1:148">
      <c r="A10" s="61" t="s">
        <v>51</v>
      </c>
      <c r="C10" s="76">
        <v>2</v>
      </c>
      <c r="D10" s="77">
        <v>43467</v>
      </c>
      <c r="E10" s="91" t="str">
        <f>IF(D10='Fin de Journée'!$B$2,'Fin de Journée'!$C$12,"")</f>
        <v/>
      </c>
      <c r="S10" s="17">
        <v>3</v>
      </c>
      <c r="X10" s="17">
        <v>1</v>
      </c>
      <c r="AH10" s="17">
        <v>3</v>
      </c>
      <c r="AR10" s="17">
        <v>4</v>
      </c>
      <c r="AW10" s="17">
        <v>2</v>
      </c>
      <c r="BB10" s="17"/>
      <c r="BG10" s="17">
        <v>4</v>
      </c>
      <c r="BM10" s="89">
        <v>1</v>
      </c>
      <c r="BN10" s="57"/>
      <c r="BQ10" s="57"/>
      <c r="BR10" s="59"/>
      <c r="BS10" s="57"/>
      <c r="BT10" s="57"/>
      <c r="BU10" s="57"/>
      <c r="BV10" s="57"/>
      <c r="BW10" s="59">
        <v>4</v>
      </c>
      <c r="BX10" s="57"/>
      <c r="BY10" s="57"/>
      <c r="BZ10" s="57"/>
      <c r="CA10" s="57"/>
      <c r="CB10" s="59">
        <v>1</v>
      </c>
      <c r="CC10" s="57"/>
      <c r="CD10" s="57"/>
      <c r="CE10" s="57"/>
      <c r="CF10" s="57"/>
      <c r="CG10" s="59"/>
      <c r="CH10" s="57"/>
      <c r="CI10" s="57"/>
      <c r="CJ10" s="57"/>
      <c r="CK10" s="57"/>
      <c r="CL10" s="92">
        <v>2</v>
      </c>
      <c r="CM10" s="57"/>
      <c r="CN10" s="57"/>
      <c r="CO10" s="57"/>
      <c r="CP10" s="57"/>
      <c r="CQ10" s="58"/>
      <c r="CR10" s="57"/>
      <c r="CS10" s="57"/>
      <c r="CT10" s="57"/>
      <c r="CU10" s="57"/>
      <c r="CV10" s="75">
        <v>4</v>
      </c>
      <c r="CW10" s="57"/>
      <c r="CX10" s="57"/>
      <c r="CY10" s="57"/>
      <c r="CZ10" s="57"/>
      <c r="DA10" s="93">
        <v>1</v>
      </c>
      <c r="DB10" s="57"/>
      <c r="DC10" s="57"/>
      <c r="DD10" s="57"/>
      <c r="DE10" s="57"/>
      <c r="DF10" s="59"/>
      <c r="DG10" s="57"/>
      <c r="DH10" s="57"/>
      <c r="DI10" s="57"/>
      <c r="DJ10" s="57"/>
      <c r="DK10" s="59">
        <v>3</v>
      </c>
      <c r="DL10" s="57"/>
      <c r="DM10" s="57"/>
      <c r="DN10" s="57"/>
      <c r="DO10" s="57"/>
      <c r="DP10" s="92">
        <v>1</v>
      </c>
      <c r="DQ10" s="15"/>
      <c r="DR10" s="57"/>
      <c r="DS10" s="57"/>
      <c r="DT10" s="57"/>
      <c r="DU10" s="58"/>
      <c r="DV10" s="57"/>
      <c r="DW10" s="57"/>
      <c r="DX10" s="57"/>
      <c r="DY10" s="57"/>
      <c r="DZ10" s="57"/>
      <c r="EA10" s="57"/>
      <c r="EB10" s="57"/>
      <c r="EC10" s="57"/>
      <c r="ED10" s="57"/>
      <c r="EE10" s="57"/>
      <c r="EF10" s="57"/>
      <c r="EG10" s="57"/>
      <c r="EH10" s="57"/>
      <c r="EI10" s="57"/>
      <c r="EJ10" s="57"/>
      <c r="EK10" s="57"/>
      <c r="EL10" s="57"/>
      <c r="EM10" s="57"/>
      <c r="EN10" s="57"/>
      <c r="EO10" s="57"/>
      <c r="EP10" s="57"/>
      <c r="EQ10" s="57"/>
      <c r="ER10" s="57"/>
    </row>
    <row r="11" spans="1:148">
      <c r="A11" s="61" t="s">
        <v>50</v>
      </c>
      <c r="C11" s="76">
        <v>3</v>
      </c>
      <c r="D11" s="77">
        <v>43468</v>
      </c>
      <c r="E11" s="91">
        <f>IF(D11='Fin de Journée'!$B$2,'Fin de Journée'!$C$12,"")</f>
        <v>5.2132701421800949</v>
      </c>
      <c r="S11" s="17">
        <v>4</v>
      </c>
      <c r="X11" s="17">
        <v>2</v>
      </c>
      <c r="AH11" s="17">
        <v>4</v>
      </c>
      <c r="AM11" s="76">
        <v>1</v>
      </c>
      <c r="AR11" s="17">
        <v>5</v>
      </c>
      <c r="AW11" s="17">
        <v>3</v>
      </c>
      <c r="BB11" s="17"/>
      <c r="BG11" s="17">
        <v>5</v>
      </c>
      <c r="BM11" s="89">
        <v>2</v>
      </c>
      <c r="BN11" s="57"/>
      <c r="BQ11" s="57"/>
      <c r="BR11" s="59"/>
      <c r="BS11" s="57"/>
      <c r="BT11" s="57"/>
      <c r="BU11" s="57"/>
      <c r="BV11" s="57"/>
      <c r="BW11" s="59">
        <v>5</v>
      </c>
      <c r="BX11" s="57"/>
      <c r="BY11" s="57"/>
      <c r="BZ11" s="57"/>
      <c r="CA11" s="57"/>
      <c r="CB11" s="59">
        <v>2</v>
      </c>
      <c r="CC11" s="57"/>
      <c r="CD11" s="57"/>
      <c r="CE11" s="57"/>
      <c r="CF11" s="57"/>
      <c r="CG11" s="59"/>
      <c r="CH11" s="57"/>
      <c r="CI11" s="57"/>
      <c r="CJ11" s="57"/>
      <c r="CK11" s="57"/>
      <c r="CL11" s="59">
        <v>3</v>
      </c>
      <c r="CM11" s="57"/>
      <c r="CN11" s="57"/>
      <c r="CO11" s="57"/>
      <c r="CP11" s="57"/>
      <c r="CQ11" s="59">
        <v>1</v>
      </c>
      <c r="CR11" s="57"/>
      <c r="CS11" s="57"/>
      <c r="CT11" s="57"/>
      <c r="CU11" s="57"/>
      <c r="CV11" s="75">
        <v>5</v>
      </c>
      <c r="CW11" s="57"/>
      <c r="CX11" s="57"/>
      <c r="CY11" s="57"/>
      <c r="CZ11" s="57"/>
      <c r="DA11" s="75">
        <v>2</v>
      </c>
      <c r="DB11" s="57"/>
      <c r="DC11" s="57"/>
      <c r="DD11" s="57"/>
      <c r="DE11" s="57"/>
      <c r="DF11" s="59"/>
      <c r="DG11" s="57"/>
      <c r="DH11" s="57"/>
      <c r="DI11" s="57"/>
      <c r="DJ11" s="57"/>
      <c r="DK11" s="59">
        <v>4</v>
      </c>
      <c r="DL11" s="57"/>
      <c r="DM11" s="57"/>
      <c r="DN11" s="57"/>
      <c r="DO11" s="57"/>
      <c r="DP11" s="59">
        <v>2</v>
      </c>
      <c r="DQ11" s="15"/>
      <c r="DR11" s="57"/>
      <c r="DS11" s="57"/>
      <c r="DT11" s="57"/>
      <c r="DU11" s="58"/>
      <c r="DV11" s="57"/>
      <c r="DW11" s="57"/>
      <c r="DX11" s="57"/>
      <c r="DY11" s="57"/>
      <c r="DZ11" s="57"/>
      <c r="EA11" s="57"/>
      <c r="EB11" s="57"/>
      <c r="EC11" s="57"/>
      <c r="ED11" s="57"/>
      <c r="EE11" s="57"/>
      <c r="EF11" s="57"/>
      <c r="EG11" s="57"/>
      <c r="EH11" s="57"/>
      <c r="EI11" s="57"/>
      <c r="EJ11" s="57"/>
      <c r="EK11" s="57"/>
      <c r="EL11" s="57"/>
      <c r="EM11" s="57"/>
      <c r="EN11" s="57"/>
      <c r="EO11" s="57"/>
      <c r="EP11" s="57"/>
      <c r="EQ11" s="57"/>
      <c r="ER11" s="57"/>
    </row>
    <row r="12" spans="1:148">
      <c r="A12" s="61" t="s">
        <v>49</v>
      </c>
      <c r="C12" s="76">
        <v>4</v>
      </c>
      <c r="D12" s="77">
        <v>43469</v>
      </c>
      <c r="E12" s="91" t="str">
        <f>IF(D12='Fin de Journée'!$B$2,'Fin de Journée'!$C$12,"")</f>
        <v/>
      </c>
      <c r="I12" s="89">
        <v>1</v>
      </c>
      <c r="K12">
        <v>350</v>
      </c>
      <c r="L12">
        <v>59</v>
      </c>
      <c r="N12" s="17">
        <v>1</v>
      </c>
      <c r="S12" s="17">
        <v>5</v>
      </c>
      <c r="X12" s="17">
        <v>3</v>
      </c>
      <c r="AH12" s="17">
        <v>5</v>
      </c>
      <c r="AM12" s="76">
        <v>2</v>
      </c>
      <c r="AR12" s="17">
        <v>6</v>
      </c>
      <c r="AW12" s="17">
        <v>4</v>
      </c>
      <c r="BB12" s="17">
        <v>1</v>
      </c>
      <c r="BG12" s="17">
        <v>6</v>
      </c>
      <c r="BM12" s="89">
        <v>3</v>
      </c>
      <c r="BN12" s="57"/>
      <c r="BQ12" s="57"/>
      <c r="BR12" s="59"/>
      <c r="BS12" s="57"/>
      <c r="BT12" s="57"/>
      <c r="BU12" s="57"/>
      <c r="BV12" s="57"/>
      <c r="BW12" s="59">
        <v>6</v>
      </c>
      <c r="BX12" s="57"/>
      <c r="BY12" s="57"/>
      <c r="BZ12" s="57"/>
      <c r="CA12" s="57"/>
      <c r="CB12" s="59">
        <v>3</v>
      </c>
      <c r="CC12" s="57"/>
      <c r="CD12" s="57"/>
      <c r="CE12" s="57"/>
      <c r="CF12" s="57"/>
      <c r="CG12" s="59"/>
      <c r="CH12" s="57"/>
      <c r="CI12" s="57"/>
      <c r="CJ12" s="57"/>
      <c r="CK12" s="57"/>
      <c r="CL12" s="59">
        <v>4</v>
      </c>
      <c r="CM12" s="57"/>
      <c r="CN12" s="57"/>
      <c r="CO12" s="57"/>
      <c r="CP12" s="57"/>
      <c r="CQ12" s="59">
        <v>2</v>
      </c>
      <c r="CR12" s="57"/>
      <c r="CS12" s="57"/>
      <c r="CT12" s="57"/>
      <c r="CU12" s="57"/>
      <c r="CV12" s="75">
        <v>6</v>
      </c>
      <c r="CW12" s="57"/>
      <c r="CX12" s="57"/>
      <c r="CY12" s="57"/>
      <c r="CZ12" s="57"/>
      <c r="DA12" s="59">
        <v>3</v>
      </c>
      <c r="DB12" s="57"/>
      <c r="DC12" s="57"/>
      <c r="DD12" s="57"/>
      <c r="DE12" s="57"/>
      <c r="DF12" s="59">
        <v>1</v>
      </c>
      <c r="DG12" s="57"/>
      <c r="DH12" s="57"/>
      <c r="DI12" s="57"/>
      <c r="DJ12" s="57"/>
      <c r="DK12" s="59">
        <v>5</v>
      </c>
      <c r="DL12" s="57"/>
      <c r="DM12" s="57"/>
      <c r="DN12" s="57"/>
      <c r="DO12" s="57"/>
      <c r="DP12" s="59">
        <v>3</v>
      </c>
      <c r="DQ12" s="15"/>
      <c r="DR12" s="57"/>
      <c r="DS12" s="57"/>
      <c r="DT12" s="57"/>
      <c r="DU12" s="58"/>
      <c r="DV12" s="57"/>
      <c r="DW12" s="57"/>
      <c r="DX12" s="57"/>
      <c r="DY12" s="57"/>
      <c r="DZ12" s="57"/>
      <c r="EA12" s="57"/>
      <c r="EB12" s="57"/>
      <c r="EC12" s="57"/>
      <c r="ED12" s="57"/>
      <c r="EE12" s="57"/>
      <c r="EF12" s="57"/>
      <c r="EG12" s="57"/>
      <c r="EH12" s="57"/>
      <c r="EI12" s="57"/>
      <c r="EJ12" s="57"/>
      <c r="EK12" s="57"/>
      <c r="EL12" s="57"/>
      <c r="EM12" s="57"/>
      <c r="EN12" s="57"/>
      <c r="EO12" s="57"/>
      <c r="EP12" s="57"/>
      <c r="EQ12" s="57"/>
      <c r="ER12" s="57"/>
    </row>
    <row r="13" spans="1:148">
      <c r="A13" s="61" t="s">
        <v>48</v>
      </c>
      <c r="C13" s="76">
        <v>5</v>
      </c>
      <c r="D13" s="77">
        <v>43470</v>
      </c>
      <c r="E13" s="91" t="str">
        <f>IF(D13='Fin de Journée'!$B$2,'Fin de Journée'!$C$12,"")</f>
        <v/>
      </c>
      <c r="I13" s="89">
        <v>2</v>
      </c>
      <c r="N13" s="17">
        <v>2</v>
      </c>
      <c r="S13" s="76">
        <v>6</v>
      </c>
      <c r="X13" s="17">
        <v>4</v>
      </c>
      <c r="AC13" s="17">
        <v>1</v>
      </c>
      <c r="AH13" s="76">
        <v>6</v>
      </c>
      <c r="AM13" s="76">
        <v>3</v>
      </c>
      <c r="AR13" s="17">
        <v>7</v>
      </c>
      <c r="AW13" s="17">
        <v>5</v>
      </c>
      <c r="BB13" s="17">
        <v>2</v>
      </c>
      <c r="BG13" s="17">
        <v>7</v>
      </c>
      <c r="BM13" s="89">
        <v>4</v>
      </c>
      <c r="BN13" s="57"/>
      <c r="BQ13" s="57"/>
      <c r="BR13" s="75">
        <v>1</v>
      </c>
      <c r="BS13" s="57"/>
      <c r="BT13" s="57"/>
      <c r="BU13" s="57"/>
      <c r="BV13" s="57"/>
      <c r="BW13" s="59">
        <v>7</v>
      </c>
      <c r="BX13" s="57"/>
      <c r="BY13" s="57"/>
      <c r="BZ13" s="57"/>
      <c r="CA13" s="57"/>
      <c r="CB13" s="59">
        <v>4</v>
      </c>
      <c r="CC13" s="57"/>
      <c r="CD13" s="57"/>
      <c r="CE13" s="57"/>
      <c r="CF13" s="57"/>
      <c r="CG13" s="59">
        <v>1</v>
      </c>
      <c r="CH13" s="57"/>
      <c r="CI13" s="57"/>
      <c r="CJ13" s="57"/>
      <c r="CK13" s="57"/>
      <c r="CL13" s="59">
        <v>5</v>
      </c>
      <c r="CM13" s="57"/>
      <c r="CN13" s="57"/>
      <c r="CO13" s="57"/>
      <c r="CP13" s="57"/>
      <c r="CQ13" s="59">
        <v>3</v>
      </c>
      <c r="CR13" s="57"/>
      <c r="CS13" s="57"/>
      <c r="CT13" s="57"/>
      <c r="CU13" s="57"/>
      <c r="CV13" s="75">
        <v>7</v>
      </c>
      <c r="CW13" s="57"/>
      <c r="CX13" s="57"/>
      <c r="CY13" s="57"/>
      <c r="CZ13" s="57"/>
      <c r="DA13" s="59">
        <v>4</v>
      </c>
      <c r="DB13" s="57"/>
      <c r="DC13" s="57"/>
      <c r="DD13" s="57"/>
      <c r="DE13" s="57"/>
      <c r="DF13" s="59">
        <v>2</v>
      </c>
      <c r="DG13" s="57"/>
      <c r="DH13" s="57"/>
      <c r="DI13" s="57"/>
      <c r="DJ13" s="57"/>
      <c r="DK13" s="59">
        <v>6</v>
      </c>
      <c r="DL13" s="57"/>
      <c r="DM13" s="57"/>
      <c r="DN13" s="57"/>
      <c r="DO13" s="57"/>
      <c r="DP13" s="59">
        <v>4</v>
      </c>
      <c r="DQ13" s="15"/>
      <c r="DR13" s="57"/>
      <c r="DS13" s="57"/>
      <c r="DT13" s="57"/>
      <c r="DU13" s="58"/>
      <c r="DV13" s="57"/>
      <c r="DW13" s="57"/>
      <c r="DX13" s="57"/>
      <c r="DY13" s="57"/>
      <c r="DZ13" s="57"/>
      <c r="EA13" s="57"/>
      <c r="EB13" s="57"/>
      <c r="EC13" s="57"/>
      <c r="ED13" s="57"/>
      <c r="EE13" s="57"/>
      <c r="EF13" s="57"/>
      <c r="EG13" s="57"/>
      <c r="EH13" s="57"/>
      <c r="EI13" s="57"/>
      <c r="EJ13" s="57"/>
      <c r="EK13" s="57"/>
      <c r="EL13" s="57"/>
      <c r="EM13" s="57"/>
      <c r="EN13" s="57"/>
      <c r="EO13" s="57"/>
      <c r="EP13" s="57"/>
      <c r="EQ13" s="57"/>
      <c r="ER13" s="57"/>
    </row>
    <row r="14" spans="1:148" s="78" customFormat="1">
      <c r="A14" s="88" t="s">
        <v>47</v>
      </c>
      <c r="B14" s="20"/>
      <c r="C14" s="87">
        <v>6</v>
      </c>
      <c r="D14" s="77">
        <v>43471</v>
      </c>
      <c r="E14" s="91" t="str">
        <f>IF(D14='Fin de Journée'!$B$2,'Fin de Journée'!$C$12,"")</f>
        <v/>
      </c>
      <c r="F14" s="66"/>
      <c r="G14" s="66"/>
      <c r="H14" s="66"/>
      <c r="I14" s="83">
        <v>3</v>
      </c>
      <c r="J14" s="85"/>
      <c r="K14" s="66"/>
      <c r="L14" s="66"/>
      <c r="M14" s="85"/>
      <c r="N14" s="69">
        <v>3</v>
      </c>
      <c r="O14" s="85"/>
      <c r="P14" s="66"/>
      <c r="Q14" s="66"/>
      <c r="R14" s="66"/>
      <c r="S14" s="87">
        <v>7</v>
      </c>
      <c r="T14" s="85"/>
      <c r="U14" s="66"/>
      <c r="V14" s="66"/>
      <c r="W14" s="85"/>
      <c r="X14" s="69">
        <v>5</v>
      </c>
      <c r="Y14" s="85"/>
      <c r="Z14" s="66"/>
      <c r="AA14" s="66"/>
      <c r="AB14" s="85"/>
      <c r="AC14" s="90">
        <v>2</v>
      </c>
      <c r="AD14" s="85"/>
      <c r="AE14" s="66"/>
      <c r="AF14" s="66"/>
      <c r="AG14" s="85"/>
      <c r="AH14" s="87">
        <v>7</v>
      </c>
      <c r="AI14" s="85"/>
      <c r="AJ14" s="66"/>
      <c r="AK14" s="66"/>
      <c r="AL14" s="85"/>
      <c r="AM14" s="87">
        <v>4</v>
      </c>
      <c r="AN14" s="85"/>
      <c r="AO14" s="66"/>
      <c r="AP14" s="66"/>
      <c r="AQ14" s="85"/>
      <c r="AR14" s="69">
        <v>8</v>
      </c>
      <c r="AS14" s="85"/>
      <c r="AT14" s="66"/>
      <c r="AU14" s="66"/>
      <c r="AV14" s="85"/>
      <c r="AW14" s="69">
        <v>6</v>
      </c>
      <c r="AX14" s="85"/>
      <c r="AY14" s="66"/>
      <c r="AZ14" s="66"/>
      <c r="BA14" s="85"/>
      <c r="BB14" s="69">
        <v>3</v>
      </c>
      <c r="BC14" s="85"/>
      <c r="BD14" s="66"/>
      <c r="BE14" s="66"/>
      <c r="BF14" s="85"/>
      <c r="BG14" s="69">
        <v>8</v>
      </c>
      <c r="BH14" s="86"/>
      <c r="BI14" s="66"/>
      <c r="BJ14" s="66"/>
      <c r="BK14" s="85"/>
      <c r="BL14" s="90"/>
      <c r="BM14" s="83">
        <v>5</v>
      </c>
      <c r="BN14" s="81"/>
      <c r="BO14" s="66"/>
      <c r="BP14" s="66"/>
      <c r="BQ14" s="66"/>
      <c r="BR14" s="83">
        <v>2</v>
      </c>
      <c r="BS14" s="81"/>
      <c r="BT14" s="66"/>
      <c r="BU14" s="66"/>
      <c r="BV14" s="81"/>
      <c r="BW14" s="69">
        <v>8</v>
      </c>
      <c r="BX14" s="81"/>
      <c r="BY14" s="66"/>
      <c r="BZ14" s="66"/>
      <c r="CA14" s="66"/>
      <c r="CB14" s="69">
        <v>5</v>
      </c>
      <c r="CC14" s="81"/>
      <c r="CD14" s="66"/>
      <c r="CE14" s="66"/>
      <c r="CF14" s="81"/>
      <c r="CG14" s="69">
        <v>2</v>
      </c>
      <c r="CH14" s="81"/>
      <c r="CI14" s="66"/>
      <c r="CJ14" s="66"/>
      <c r="CK14" s="81"/>
      <c r="CL14" s="69">
        <v>6</v>
      </c>
      <c r="CM14" s="81"/>
      <c r="CN14" s="66"/>
      <c r="CO14" s="66"/>
      <c r="CP14" s="81"/>
      <c r="CQ14" s="69">
        <v>4</v>
      </c>
      <c r="CR14" s="81"/>
      <c r="CS14" s="66"/>
      <c r="CT14" s="66"/>
      <c r="CU14" s="81"/>
      <c r="CV14" s="83">
        <v>8</v>
      </c>
      <c r="CW14" s="81"/>
      <c r="CX14" s="66"/>
      <c r="CY14" s="66"/>
      <c r="CZ14" s="81"/>
      <c r="DA14" s="69">
        <v>5</v>
      </c>
      <c r="DB14" s="81"/>
      <c r="DC14" s="66"/>
      <c r="DD14" s="66"/>
      <c r="DE14" s="81"/>
      <c r="DF14" s="69">
        <v>3</v>
      </c>
      <c r="DG14" s="81"/>
      <c r="DH14" s="66"/>
      <c r="DI14" s="66"/>
      <c r="DJ14" s="81"/>
      <c r="DK14" s="69">
        <v>7</v>
      </c>
      <c r="DL14" s="81"/>
      <c r="DM14" s="66"/>
      <c r="DN14" s="66"/>
      <c r="DO14" s="81"/>
      <c r="DP14" s="69">
        <v>5</v>
      </c>
      <c r="DQ14" s="82"/>
      <c r="DR14" s="66"/>
      <c r="DS14" s="66"/>
      <c r="DT14" s="81"/>
      <c r="DU14" s="80"/>
      <c r="DV14" s="79"/>
      <c r="DW14" s="79"/>
      <c r="DX14" s="79"/>
      <c r="DY14" s="79"/>
      <c r="DZ14" s="79"/>
      <c r="EA14" s="79"/>
      <c r="EB14" s="79"/>
      <c r="EC14" s="79"/>
      <c r="ED14" s="79"/>
      <c r="EE14" s="79"/>
      <c r="EF14" s="79"/>
      <c r="EG14" s="79"/>
      <c r="EH14" s="79"/>
      <c r="EI14" s="79"/>
      <c r="EJ14" s="79"/>
      <c r="EK14" s="79"/>
      <c r="EL14" s="79"/>
      <c r="EM14" s="79"/>
      <c r="EN14" s="79"/>
      <c r="EO14" s="79"/>
      <c r="EP14" s="79"/>
      <c r="EQ14" s="79"/>
      <c r="ER14" s="79"/>
    </row>
    <row r="15" spans="1:148">
      <c r="A15" s="61" t="s">
        <v>46</v>
      </c>
      <c r="C15" s="17">
        <v>7</v>
      </c>
      <c r="D15" s="77">
        <v>43472</v>
      </c>
      <c r="E15" s="91" t="str">
        <f>IF(D15='Fin de Journée'!$B$2,'Fin de Journée'!$C$12,"")</f>
        <v/>
      </c>
      <c r="I15" s="89">
        <v>4</v>
      </c>
      <c r="N15" s="17">
        <v>4</v>
      </c>
      <c r="S15" s="76">
        <v>8</v>
      </c>
      <c r="X15" s="17">
        <v>6</v>
      </c>
      <c r="AC15" s="17">
        <v>3</v>
      </c>
      <c r="AH15" s="76">
        <v>8</v>
      </c>
      <c r="AM15" s="76">
        <v>5</v>
      </c>
      <c r="AR15" s="17">
        <v>9</v>
      </c>
      <c r="AW15" s="17">
        <v>7</v>
      </c>
      <c r="BB15" s="17">
        <v>4</v>
      </c>
      <c r="BG15" s="17">
        <v>9</v>
      </c>
      <c r="BM15" s="75">
        <v>6</v>
      </c>
      <c r="BN15" s="57"/>
      <c r="BQ15" s="57"/>
      <c r="BR15" s="75">
        <v>3</v>
      </c>
      <c r="BS15" s="57"/>
      <c r="BT15" s="57"/>
      <c r="BU15" s="57"/>
      <c r="BV15" s="57"/>
      <c r="BW15" s="59">
        <v>9</v>
      </c>
      <c r="BX15" s="57"/>
      <c r="BY15" s="57"/>
      <c r="BZ15" s="57"/>
      <c r="CA15" s="57"/>
      <c r="CB15" s="75">
        <v>6</v>
      </c>
      <c r="CC15" s="57"/>
      <c r="CD15" s="57"/>
      <c r="CE15" s="57"/>
      <c r="CF15" s="57"/>
      <c r="CG15" s="59">
        <v>3</v>
      </c>
      <c r="CH15" s="57"/>
      <c r="CI15" s="57"/>
      <c r="CJ15" s="57"/>
      <c r="CK15" s="57"/>
      <c r="CL15" s="59">
        <v>7</v>
      </c>
      <c r="CM15" s="57"/>
      <c r="CN15" s="57"/>
      <c r="CO15" s="57"/>
      <c r="CP15" s="57"/>
      <c r="CQ15" s="59">
        <v>5</v>
      </c>
      <c r="CR15" s="57"/>
      <c r="CS15" s="57"/>
      <c r="CT15" s="57"/>
      <c r="CU15" s="57"/>
      <c r="CV15" s="75">
        <v>9</v>
      </c>
      <c r="CW15" s="57"/>
      <c r="CX15" s="57"/>
      <c r="CY15" s="57"/>
      <c r="CZ15" s="57"/>
      <c r="DA15" s="59">
        <v>6</v>
      </c>
      <c r="DB15" s="57"/>
      <c r="DC15" s="57"/>
      <c r="DD15" s="57"/>
      <c r="DE15" s="57"/>
      <c r="DF15" s="59">
        <v>4</v>
      </c>
      <c r="DG15" s="57"/>
      <c r="DH15" s="57"/>
      <c r="DI15" s="57"/>
      <c r="DJ15" s="57"/>
      <c r="DK15" s="59">
        <v>8</v>
      </c>
      <c r="DL15" s="57"/>
      <c r="DM15" s="57"/>
      <c r="DN15" s="57"/>
      <c r="DO15" s="57"/>
      <c r="DP15" s="59">
        <v>6</v>
      </c>
      <c r="DQ15" s="15"/>
      <c r="DR15" s="57"/>
      <c r="DS15" s="57"/>
      <c r="DT15" s="57"/>
      <c r="DU15" s="58"/>
      <c r="DV15" s="57"/>
      <c r="DW15" s="57"/>
      <c r="DX15" s="57"/>
      <c r="DY15" s="57"/>
      <c r="DZ15" s="57"/>
      <c r="EA15" s="57"/>
      <c r="EB15" s="57"/>
      <c r="EC15" s="57"/>
      <c r="ED15" s="57"/>
      <c r="EE15" s="57"/>
      <c r="EF15" s="57"/>
      <c r="EG15" s="57"/>
      <c r="EH15" s="57"/>
      <c r="EI15" s="57"/>
      <c r="EJ15" s="57"/>
      <c r="EK15" s="57"/>
      <c r="EL15" s="57"/>
      <c r="EM15" s="57"/>
      <c r="EN15" s="57"/>
      <c r="EO15" s="57"/>
      <c r="EP15" s="57"/>
      <c r="EQ15" s="57"/>
      <c r="ER15" s="57"/>
    </row>
    <row r="16" spans="1:148">
      <c r="A16" s="61" t="s">
        <v>52</v>
      </c>
      <c r="C16" s="17">
        <v>8</v>
      </c>
      <c r="D16" s="77">
        <v>43473</v>
      </c>
      <c r="E16" s="91" t="str">
        <f>IF(D16='Fin de Journée'!$B$2,'Fin de Journée'!$C$12,"")</f>
        <v/>
      </c>
      <c r="I16" s="89">
        <v>5</v>
      </c>
      <c r="N16" s="17">
        <v>5</v>
      </c>
      <c r="S16" s="76">
        <v>9</v>
      </c>
      <c r="X16" s="17">
        <v>7</v>
      </c>
      <c r="AC16" s="17">
        <v>4</v>
      </c>
      <c r="AH16" s="76">
        <v>9</v>
      </c>
      <c r="AM16" s="76">
        <v>6</v>
      </c>
      <c r="AR16" s="17">
        <v>10</v>
      </c>
      <c r="AW16" s="17">
        <v>8</v>
      </c>
      <c r="BB16" s="17">
        <v>5</v>
      </c>
      <c r="BG16" s="17">
        <v>10</v>
      </c>
      <c r="BM16" s="59">
        <v>7</v>
      </c>
      <c r="BN16" s="57"/>
      <c r="BQ16" s="57"/>
      <c r="BR16" s="75">
        <v>4</v>
      </c>
      <c r="BS16" s="57"/>
      <c r="BT16" s="57"/>
      <c r="BU16" s="57"/>
      <c r="BV16" s="57"/>
      <c r="BW16" s="59">
        <v>10</v>
      </c>
      <c r="BX16" s="57"/>
      <c r="BY16" s="57"/>
      <c r="BZ16" s="57"/>
      <c r="CA16" s="57"/>
      <c r="CB16" s="75">
        <v>7</v>
      </c>
      <c r="CC16" s="57"/>
      <c r="CD16" s="57"/>
      <c r="CE16" s="57"/>
      <c r="CF16" s="57"/>
      <c r="CG16" s="59">
        <v>4</v>
      </c>
      <c r="CH16" s="57"/>
      <c r="CI16" s="57"/>
      <c r="CJ16" s="57"/>
      <c r="CK16" s="57"/>
      <c r="CL16" s="59">
        <v>8</v>
      </c>
      <c r="CM16" s="57"/>
      <c r="CN16" s="57"/>
      <c r="CO16" s="57"/>
      <c r="CP16" s="57"/>
      <c r="CQ16" s="75">
        <v>6</v>
      </c>
      <c r="CR16" s="57"/>
      <c r="CS16" s="57"/>
      <c r="CT16" s="57"/>
      <c r="CU16" s="57"/>
      <c r="CV16" s="75">
        <v>10</v>
      </c>
      <c r="CW16" s="57"/>
      <c r="CX16" s="57"/>
      <c r="CY16" s="57"/>
      <c r="CZ16" s="57"/>
      <c r="DA16" s="59">
        <v>7</v>
      </c>
      <c r="DB16" s="57"/>
      <c r="DC16" s="57"/>
      <c r="DD16" s="57"/>
      <c r="DE16" s="57"/>
      <c r="DF16" s="59">
        <v>5</v>
      </c>
      <c r="DG16" s="57"/>
      <c r="DH16" s="57"/>
      <c r="DI16" s="57"/>
      <c r="DJ16" s="57"/>
      <c r="DK16" s="59">
        <v>9</v>
      </c>
      <c r="DL16" s="57"/>
      <c r="DM16" s="57"/>
      <c r="DN16" s="57"/>
      <c r="DO16" s="57"/>
      <c r="DP16" s="59">
        <v>7</v>
      </c>
      <c r="DQ16" s="15"/>
      <c r="DR16" s="57"/>
      <c r="DS16" s="57"/>
      <c r="DT16" s="57"/>
      <c r="DU16" s="58"/>
      <c r="DV16" s="57"/>
      <c r="DW16" s="57"/>
      <c r="DX16" s="57"/>
      <c r="DY16" s="57"/>
      <c r="DZ16" s="57"/>
      <c r="EA16" s="57"/>
      <c r="EB16" s="57"/>
      <c r="EC16" s="57"/>
      <c r="ED16" s="57"/>
      <c r="EE16" s="57"/>
      <c r="EF16" s="57"/>
      <c r="EG16" s="57"/>
      <c r="EH16" s="57"/>
      <c r="EI16" s="57"/>
      <c r="EJ16" s="57"/>
      <c r="EK16" s="57"/>
      <c r="EL16" s="57"/>
      <c r="EM16" s="57"/>
      <c r="EN16" s="57"/>
      <c r="EO16" s="57"/>
      <c r="EP16" s="57"/>
      <c r="EQ16" s="57"/>
      <c r="ER16" s="57"/>
    </row>
    <row r="17" spans="1:148">
      <c r="A17" s="61" t="s">
        <v>51</v>
      </c>
      <c r="C17" s="17">
        <v>9</v>
      </c>
      <c r="D17" s="77">
        <v>43474</v>
      </c>
      <c r="E17" s="91" t="str">
        <f>IF(D17='Fin de Journée'!$B$2,'Fin de Journée'!$C$12,"")</f>
        <v/>
      </c>
      <c r="I17" s="89">
        <v>6</v>
      </c>
      <c r="N17" s="17">
        <v>6</v>
      </c>
      <c r="S17" s="76">
        <v>10</v>
      </c>
      <c r="X17" s="17">
        <v>8</v>
      </c>
      <c r="AC17" s="17">
        <v>5</v>
      </c>
      <c r="AH17" s="76">
        <v>10</v>
      </c>
      <c r="AM17" s="76">
        <v>7</v>
      </c>
      <c r="AR17" s="17">
        <v>11</v>
      </c>
      <c r="AW17" s="17">
        <v>9</v>
      </c>
      <c r="BB17" s="17">
        <v>6</v>
      </c>
      <c r="BG17" s="17">
        <v>11</v>
      </c>
      <c r="BM17" s="59">
        <v>8</v>
      </c>
      <c r="BN17" s="57"/>
      <c r="BQ17" s="57"/>
      <c r="BR17" s="75">
        <v>5</v>
      </c>
      <c r="BS17" s="57"/>
      <c r="BT17" s="57"/>
      <c r="BU17" s="57"/>
      <c r="BV17" s="57"/>
      <c r="BW17" s="59">
        <v>11</v>
      </c>
      <c r="BX17" s="57"/>
      <c r="BY17" s="57"/>
      <c r="BZ17" s="57"/>
      <c r="CA17" s="57"/>
      <c r="CB17" s="75">
        <v>8</v>
      </c>
      <c r="CC17" s="57"/>
      <c r="CD17" s="57"/>
      <c r="CE17" s="57"/>
      <c r="CF17" s="57"/>
      <c r="CG17" s="59">
        <v>5</v>
      </c>
      <c r="CH17" s="57"/>
      <c r="CI17" s="57"/>
      <c r="CJ17" s="57"/>
      <c r="CK17" s="57"/>
      <c r="CL17" s="59">
        <v>9</v>
      </c>
      <c r="CM17" s="57"/>
      <c r="CN17" s="57"/>
      <c r="CO17" s="57"/>
      <c r="CP17" s="57"/>
      <c r="CQ17" s="75">
        <v>7</v>
      </c>
      <c r="CR17" s="57"/>
      <c r="CS17" s="57"/>
      <c r="CT17" s="57"/>
      <c r="CU17" s="57"/>
      <c r="CV17" s="75">
        <v>11</v>
      </c>
      <c r="CW17" s="57"/>
      <c r="CX17" s="57"/>
      <c r="CY17" s="57"/>
      <c r="CZ17" s="57"/>
      <c r="DA17" s="59">
        <v>8</v>
      </c>
      <c r="DB17" s="57"/>
      <c r="DC17" s="57"/>
      <c r="DD17" s="57"/>
      <c r="DE17" s="57"/>
      <c r="DF17" s="59">
        <v>6</v>
      </c>
      <c r="DG17" s="57"/>
      <c r="DH17" s="57"/>
      <c r="DI17" s="57"/>
      <c r="DJ17" s="57"/>
      <c r="DK17" s="59">
        <v>10</v>
      </c>
      <c r="DL17" s="57"/>
      <c r="DM17" s="57"/>
      <c r="DN17" s="57"/>
      <c r="DO17" s="57"/>
      <c r="DP17" s="59">
        <v>8</v>
      </c>
      <c r="DQ17" s="15"/>
      <c r="DR17" s="57"/>
      <c r="DS17" s="57"/>
      <c r="DT17" s="57"/>
      <c r="DU17" s="58"/>
      <c r="DV17" s="57"/>
      <c r="DW17" s="57"/>
      <c r="DX17" s="57"/>
      <c r="DY17" s="57"/>
      <c r="DZ17" s="57"/>
      <c r="EA17" s="57"/>
      <c r="EB17" s="57"/>
      <c r="EC17" s="57"/>
      <c r="ED17" s="57"/>
      <c r="EE17" s="57"/>
      <c r="EF17" s="57"/>
      <c r="EG17" s="57"/>
      <c r="EH17" s="57"/>
      <c r="EI17" s="57"/>
      <c r="EJ17" s="57"/>
      <c r="EK17" s="57"/>
      <c r="EL17" s="57"/>
      <c r="EM17" s="57"/>
      <c r="EN17" s="57"/>
      <c r="EO17" s="57"/>
      <c r="EP17" s="57"/>
      <c r="EQ17" s="57"/>
      <c r="ER17" s="57"/>
    </row>
    <row r="18" spans="1:148">
      <c r="A18" s="61" t="s">
        <v>50</v>
      </c>
      <c r="C18" s="17">
        <v>10</v>
      </c>
      <c r="D18" s="77">
        <v>43475</v>
      </c>
      <c r="E18" s="91" t="str">
        <f>IF(D18='Fin de Journée'!$B$2,'Fin de Journée'!$C$12,"")</f>
        <v/>
      </c>
      <c r="I18" s="17">
        <v>7</v>
      </c>
      <c r="N18" s="17">
        <v>7</v>
      </c>
      <c r="S18" s="76">
        <v>11</v>
      </c>
      <c r="X18" s="17">
        <v>9</v>
      </c>
      <c r="AC18" s="17">
        <v>6</v>
      </c>
      <c r="AH18" s="76">
        <v>11</v>
      </c>
      <c r="AM18" s="76">
        <v>8</v>
      </c>
      <c r="AR18" s="17">
        <v>12</v>
      </c>
      <c r="AW18" s="17">
        <v>10</v>
      </c>
      <c r="BB18" s="17">
        <v>7</v>
      </c>
      <c r="BG18" s="17">
        <v>12</v>
      </c>
      <c r="BM18" s="59">
        <v>9</v>
      </c>
      <c r="BN18" s="57"/>
      <c r="BQ18" s="57"/>
      <c r="BR18" s="75">
        <v>6</v>
      </c>
      <c r="BS18" s="57"/>
      <c r="BT18" s="57"/>
      <c r="BU18" s="57"/>
      <c r="BV18" s="57"/>
      <c r="BW18" s="59">
        <v>12</v>
      </c>
      <c r="BX18" s="57"/>
      <c r="BY18" s="57"/>
      <c r="BZ18" s="57"/>
      <c r="CA18" s="57"/>
      <c r="CB18" s="75">
        <v>9</v>
      </c>
      <c r="CC18" s="57"/>
      <c r="CD18" s="57"/>
      <c r="CE18" s="57"/>
      <c r="CF18" s="57"/>
      <c r="CG18" s="59">
        <v>6</v>
      </c>
      <c r="CH18" s="57"/>
      <c r="CI18" s="57"/>
      <c r="CJ18" s="57"/>
      <c r="CK18" s="57"/>
      <c r="CL18" s="59">
        <v>10</v>
      </c>
      <c r="CM18" s="57"/>
      <c r="CN18" s="57"/>
      <c r="CO18" s="57"/>
      <c r="CP18" s="57"/>
      <c r="CQ18" s="75">
        <v>8</v>
      </c>
      <c r="CR18" s="57"/>
      <c r="CS18" s="57"/>
      <c r="CT18" s="57"/>
      <c r="CU18" s="57"/>
      <c r="CV18" s="75">
        <v>12</v>
      </c>
      <c r="CW18" s="57"/>
      <c r="CX18" s="57"/>
      <c r="CY18" s="57"/>
      <c r="CZ18" s="57"/>
      <c r="DA18" s="59">
        <v>9</v>
      </c>
      <c r="DB18" s="57"/>
      <c r="DC18" s="57"/>
      <c r="DD18" s="57"/>
      <c r="DE18" s="57"/>
      <c r="DF18" s="59">
        <v>7</v>
      </c>
      <c r="DG18" s="57"/>
      <c r="DH18" s="57"/>
      <c r="DI18" s="57"/>
      <c r="DJ18" s="57"/>
      <c r="DK18" s="59">
        <v>11</v>
      </c>
      <c r="DL18" s="57"/>
      <c r="DM18" s="57"/>
      <c r="DN18" s="57"/>
      <c r="DO18" s="57"/>
      <c r="DP18" s="59">
        <v>9</v>
      </c>
      <c r="DQ18" s="15"/>
      <c r="DR18" s="57"/>
      <c r="DS18" s="57"/>
      <c r="DT18" s="57"/>
      <c r="DU18" s="58"/>
      <c r="DV18" s="57"/>
      <c r="DW18" s="57"/>
      <c r="DX18" s="57"/>
      <c r="DY18" s="57"/>
      <c r="DZ18" s="57"/>
      <c r="EA18" s="57"/>
      <c r="EB18" s="57"/>
      <c r="EC18" s="57"/>
      <c r="ED18" s="57"/>
      <c r="EE18" s="57"/>
      <c r="EF18" s="57"/>
      <c r="EG18" s="57"/>
      <c r="EH18" s="57"/>
      <c r="EI18" s="57"/>
      <c r="EJ18" s="57"/>
      <c r="EK18" s="57"/>
      <c r="EL18" s="57"/>
      <c r="EM18" s="57"/>
      <c r="EN18" s="57"/>
      <c r="EO18" s="57"/>
      <c r="EP18" s="57"/>
      <c r="EQ18" s="57"/>
      <c r="ER18" s="57"/>
    </row>
    <row r="19" spans="1:148">
      <c r="A19" s="61" t="s">
        <v>49</v>
      </c>
      <c r="C19" s="17">
        <v>11</v>
      </c>
      <c r="D19" s="77">
        <v>43476</v>
      </c>
      <c r="E19" s="91" t="str">
        <f>IF(D19='Fin de Journée'!$B$2,'Fin de Journée'!$C$12,"")</f>
        <v/>
      </c>
      <c r="I19" s="17">
        <v>8</v>
      </c>
      <c r="N19" s="17">
        <v>8</v>
      </c>
      <c r="S19" s="76">
        <v>12</v>
      </c>
      <c r="X19" s="17">
        <v>10</v>
      </c>
      <c r="AC19" s="17">
        <v>7</v>
      </c>
      <c r="AH19" s="76">
        <v>12</v>
      </c>
      <c r="AM19" s="76">
        <v>9</v>
      </c>
      <c r="AR19" s="17">
        <v>13</v>
      </c>
      <c r="AW19" s="17">
        <v>11</v>
      </c>
      <c r="BB19" s="17">
        <v>8</v>
      </c>
      <c r="BG19" s="17">
        <v>13</v>
      </c>
      <c r="BM19" s="59">
        <v>10</v>
      </c>
      <c r="BN19" s="57"/>
      <c r="BQ19" s="57"/>
      <c r="BR19" s="75">
        <v>7</v>
      </c>
      <c r="BS19" s="57"/>
      <c r="BT19" s="57"/>
      <c r="BU19" s="57"/>
      <c r="BV19" s="57"/>
      <c r="BW19" s="59">
        <v>13</v>
      </c>
      <c r="BX19" s="57"/>
      <c r="BY19" s="57"/>
      <c r="BZ19" s="57"/>
      <c r="CA19" s="57"/>
      <c r="CB19" s="75">
        <v>10</v>
      </c>
      <c r="CC19" s="57"/>
      <c r="CD19" s="57"/>
      <c r="CE19" s="57"/>
      <c r="CF19" s="57"/>
      <c r="CG19" s="59">
        <v>7</v>
      </c>
      <c r="CH19" s="57"/>
      <c r="CI19" s="57"/>
      <c r="CJ19" s="57"/>
      <c r="CK19" s="57"/>
      <c r="CL19" s="59">
        <v>11</v>
      </c>
      <c r="CM19" s="57"/>
      <c r="CN19" s="57"/>
      <c r="CO19" s="57"/>
      <c r="CP19" s="57"/>
      <c r="CQ19" s="75">
        <v>9</v>
      </c>
      <c r="CR19" s="57"/>
      <c r="CS19" s="57"/>
      <c r="CT19" s="57"/>
      <c r="CU19" s="57"/>
      <c r="CV19" s="75">
        <v>13</v>
      </c>
      <c r="CW19" s="57"/>
      <c r="CX19" s="57"/>
      <c r="CY19" s="57"/>
      <c r="CZ19" s="57"/>
      <c r="DA19" s="59">
        <v>10</v>
      </c>
      <c r="DB19" s="57"/>
      <c r="DC19" s="57"/>
      <c r="DD19" s="57"/>
      <c r="DE19" s="57"/>
      <c r="DF19" s="59">
        <v>8</v>
      </c>
      <c r="DG19" s="57"/>
      <c r="DH19" s="57"/>
      <c r="DI19" s="57"/>
      <c r="DJ19" s="57"/>
      <c r="DK19" s="59">
        <v>12</v>
      </c>
      <c r="DL19" s="57"/>
      <c r="DM19" s="57"/>
      <c r="DN19" s="57"/>
      <c r="DO19" s="57"/>
      <c r="DP19" s="59">
        <v>10</v>
      </c>
      <c r="DQ19" s="15"/>
      <c r="DR19" s="57"/>
      <c r="DS19" s="57"/>
      <c r="DT19" s="57"/>
      <c r="DU19" s="58"/>
      <c r="DV19" s="57"/>
      <c r="DW19" s="57"/>
      <c r="DX19" s="57"/>
      <c r="DY19" s="57"/>
      <c r="DZ19" s="57"/>
      <c r="EA19" s="57"/>
      <c r="EB19" s="57"/>
      <c r="EC19" s="57"/>
      <c r="ED19" s="57"/>
      <c r="EE19" s="57"/>
      <c r="EF19" s="57"/>
      <c r="EG19" s="57"/>
      <c r="EH19" s="57"/>
      <c r="EI19" s="57"/>
      <c r="EJ19" s="57"/>
      <c r="EK19" s="57"/>
      <c r="EL19" s="57"/>
      <c r="EM19" s="57"/>
      <c r="EN19" s="57"/>
      <c r="EO19" s="57"/>
      <c r="EP19" s="57"/>
      <c r="EQ19" s="57"/>
      <c r="ER19" s="57"/>
    </row>
    <row r="20" spans="1:148">
      <c r="A20" s="61" t="s">
        <v>48</v>
      </c>
      <c r="C20" s="17">
        <v>12</v>
      </c>
      <c r="D20" s="77">
        <v>43477</v>
      </c>
      <c r="E20" s="91" t="str">
        <f>IF(D20='Fin de Journée'!$B$2,'Fin de Journée'!$C$12,"")</f>
        <v/>
      </c>
      <c r="I20" s="76">
        <v>9</v>
      </c>
      <c r="N20" s="17">
        <v>9</v>
      </c>
      <c r="S20" s="76">
        <v>13</v>
      </c>
      <c r="X20" s="17">
        <v>11</v>
      </c>
      <c r="AC20" s="17">
        <v>8</v>
      </c>
      <c r="AH20" s="76">
        <v>13</v>
      </c>
      <c r="AM20" s="76">
        <v>10</v>
      </c>
      <c r="AR20" s="17">
        <v>14</v>
      </c>
      <c r="AW20" s="17">
        <v>12</v>
      </c>
      <c r="BB20" s="17">
        <v>9</v>
      </c>
      <c r="BG20" s="17">
        <v>14</v>
      </c>
      <c r="BM20" s="59">
        <v>11</v>
      </c>
      <c r="BN20" s="57"/>
      <c r="BQ20" s="57"/>
      <c r="BR20" s="75">
        <v>8</v>
      </c>
      <c r="BS20" s="57"/>
      <c r="BT20" s="57"/>
      <c r="BU20" s="57"/>
      <c r="BV20" s="57"/>
      <c r="BW20" s="59">
        <v>14</v>
      </c>
      <c r="BX20" s="57"/>
      <c r="BY20" s="57"/>
      <c r="BZ20" s="57"/>
      <c r="CA20" s="57"/>
      <c r="CB20" s="75">
        <v>11</v>
      </c>
      <c r="CC20" s="57"/>
      <c r="CD20" s="57"/>
      <c r="CE20" s="57"/>
      <c r="CF20" s="57"/>
      <c r="CG20" s="59">
        <v>8</v>
      </c>
      <c r="CH20" s="57"/>
      <c r="CI20" s="57"/>
      <c r="CJ20" s="57"/>
      <c r="CK20" s="57"/>
      <c r="CL20" s="59">
        <v>12</v>
      </c>
      <c r="CM20" s="57"/>
      <c r="CN20" s="57"/>
      <c r="CO20" s="57"/>
      <c r="CP20" s="57"/>
      <c r="CQ20" s="75">
        <v>10</v>
      </c>
      <c r="CR20" s="57"/>
      <c r="CS20" s="57"/>
      <c r="CT20" s="57"/>
      <c r="CU20" s="57"/>
      <c r="CV20" s="75">
        <v>14</v>
      </c>
      <c r="CW20" s="57"/>
      <c r="CX20" s="57"/>
      <c r="CY20" s="57"/>
      <c r="CZ20" s="57"/>
      <c r="DA20" s="59">
        <v>11</v>
      </c>
      <c r="DB20" s="57"/>
      <c r="DC20" s="57"/>
      <c r="DD20" s="57"/>
      <c r="DE20" s="57"/>
      <c r="DF20" s="59">
        <v>9</v>
      </c>
      <c r="DG20" s="57"/>
      <c r="DH20" s="57"/>
      <c r="DI20" s="57"/>
      <c r="DJ20" s="57"/>
      <c r="DK20" s="59">
        <v>13</v>
      </c>
      <c r="DL20" s="57"/>
      <c r="DM20" s="57"/>
      <c r="DN20" s="57"/>
      <c r="DO20" s="57"/>
      <c r="DP20" s="59">
        <v>11</v>
      </c>
      <c r="DQ20" s="15"/>
      <c r="DR20" s="57"/>
      <c r="DS20" s="57"/>
      <c r="DT20" s="57"/>
      <c r="DU20" s="58"/>
      <c r="DV20" s="57"/>
      <c r="DW20" s="57"/>
      <c r="DX20" s="57"/>
      <c r="DY20" s="57"/>
      <c r="DZ20" s="57"/>
      <c r="EA20" s="57"/>
      <c r="EB20" s="57"/>
      <c r="EC20" s="57"/>
      <c r="ED20" s="57"/>
      <c r="EE20" s="57"/>
      <c r="EF20" s="57"/>
      <c r="EG20" s="57"/>
      <c r="EH20" s="57"/>
      <c r="EI20" s="57"/>
      <c r="EJ20" s="57"/>
      <c r="EK20" s="57"/>
      <c r="EL20" s="57"/>
      <c r="EM20" s="57"/>
      <c r="EN20" s="57"/>
      <c r="EO20" s="57"/>
      <c r="EP20" s="57"/>
      <c r="EQ20" s="57"/>
      <c r="ER20" s="57"/>
    </row>
    <row r="21" spans="1:148" s="78" customFormat="1">
      <c r="A21" s="88" t="s">
        <v>47</v>
      </c>
      <c r="B21" s="20"/>
      <c r="C21" s="69">
        <v>13</v>
      </c>
      <c r="D21" s="77">
        <v>43478</v>
      </c>
      <c r="E21" s="91" t="str">
        <f>IF(D21='Fin de Journée'!$B$2,'Fin de Journée'!$C$12,"")</f>
        <v/>
      </c>
      <c r="F21" s="66"/>
      <c r="G21" s="66"/>
      <c r="H21" s="66"/>
      <c r="I21" s="87">
        <v>10</v>
      </c>
      <c r="J21" s="85"/>
      <c r="K21" s="66"/>
      <c r="L21" s="66"/>
      <c r="M21" s="85"/>
      <c r="N21" s="69">
        <v>10</v>
      </c>
      <c r="O21" s="85"/>
      <c r="P21" s="66"/>
      <c r="Q21" s="66"/>
      <c r="R21" s="66"/>
      <c r="S21" s="87">
        <v>14</v>
      </c>
      <c r="T21" s="85"/>
      <c r="U21" s="66"/>
      <c r="V21" s="66"/>
      <c r="W21" s="85"/>
      <c r="X21" s="69">
        <v>12</v>
      </c>
      <c r="Y21" s="85"/>
      <c r="Z21" s="66"/>
      <c r="AA21" s="66"/>
      <c r="AB21" s="85"/>
      <c r="AC21" s="69">
        <v>9</v>
      </c>
      <c r="AD21" s="85"/>
      <c r="AE21" s="66"/>
      <c r="AF21" s="66"/>
      <c r="AG21" s="85"/>
      <c r="AH21" s="87">
        <v>14</v>
      </c>
      <c r="AI21" s="85"/>
      <c r="AJ21" s="66"/>
      <c r="AK21" s="66"/>
      <c r="AL21" s="85"/>
      <c r="AM21" s="87">
        <v>11</v>
      </c>
      <c r="AN21" s="85"/>
      <c r="AO21" s="66"/>
      <c r="AP21" s="66"/>
      <c r="AQ21" s="85"/>
      <c r="AR21" s="69">
        <v>15</v>
      </c>
      <c r="AS21" s="85"/>
      <c r="AT21" s="66"/>
      <c r="AU21" s="66"/>
      <c r="AV21" s="85"/>
      <c r="AW21" s="69">
        <v>13</v>
      </c>
      <c r="AX21" s="85"/>
      <c r="AY21" s="66"/>
      <c r="AZ21" s="66"/>
      <c r="BA21" s="85"/>
      <c r="BB21" s="69">
        <v>10</v>
      </c>
      <c r="BC21" s="85"/>
      <c r="BD21" s="66"/>
      <c r="BE21" s="66"/>
      <c r="BF21" s="85"/>
      <c r="BG21" s="69">
        <v>15</v>
      </c>
      <c r="BH21" s="86"/>
      <c r="BI21" s="66"/>
      <c r="BJ21" s="66"/>
      <c r="BK21" s="85"/>
      <c r="BL21" s="84"/>
      <c r="BM21" s="69">
        <v>12</v>
      </c>
      <c r="BN21" s="81"/>
      <c r="BO21" s="66"/>
      <c r="BP21" s="66"/>
      <c r="BQ21" s="66"/>
      <c r="BR21" s="83">
        <v>9</v>
      </c>
      <c r="BS21" s="81"/>
      <c r="BT21" s="66"/>
      <c r="BU21" s="66"/>
      <c r="BV21" s="81"/>
      <c r="BW21" s="69">
        <v>15</v>
      </c>
      <c r="BX21" s="81"/>
      <c r="BY21" s="66"/>
      <c r="BZ21" s="66"/>
      <c r="CA21" s="66"/>
      <c r="CB21" s="83">
        <v>12</v>
      </c>
      <c r="CC21" s="81"/>
      <c r="CD21" s="66"/>
      <c r="CE21" s="66"/>
      <c r="CF21" s="81"/>
      <c r="CG21" s="69">
        <v>9</v>
      </c>
      <c r="CH21" s="81"/>
      <c r="CI21" s="66"/>
      <c r="CJ21" s="66"/>
      <c r="CK21" s="81"/>
      <c r="CL21" s="69">
        <v>13</v>
      </c>
      <c r="CM21" s="81"/>
      <c r="CN21" s="66"/>
      <c r="CO21" s="66"/>
      <c r="CP21" s="81"/>
      <c r="CQ21" s="83">
        <v>11</v>
      </c>
      <c r="CR21" s="81"/>
      <c r="CS21" s="66"/>
      <c r="CT21" s="66"/>
      <c r="CU21" s="81"/>
      <c r="CV21" s="83">
        <v>15</v>
      </c>
      <c r="CW21" s="81"/>
      <c r="CX21" s="66"/>
      <c r="CY21" s="66"/>
      <c r="CZ21" s="81"/>
      <c r="DA21" s="69">
        <v>12</v>
      </c>
      <c r="DB21" s="81"/>
      <c r="DC21" s="66"/>
      <c r="DD21" s="66"/>
      <c r="DE21" s="81"/>
      <c r="DF21" s="69">
        <v>10</v>
      </c>
      <c r="DG21" s="81"/>
      <c r="DH21" s="66"/>
      <c r="DI21" s="66"/>
      <c r="DJ21" s="81"/>
      <c r="DK21" s="69">
        <v>14</v>
      </c>
      <c r="DL21" s="81"/>
      <c r="DM21" s="66"/>
      <c r="DN21" s="66"/>
      <c r="DO21" s="81"/>
      <c r="DP21" s="69">
        <v>12</v>
      </c>
      <c r="DQ21" s="82"/>
      <c r="DR21" s="66"/>
      <c r="DS21" s="66"/>
      <c r="DT21" s="81"/>
      <c r="DU21" s="80"/>
      <c r="DV21" s="79"/>
      <c r="DW21" s="79"/>
      <c r="DX21" s="79"/>
      <c r="DY21" s="79"/>
      <c r="DZ21" s="79"/>
      <c r="EA21" s="79"/>
      <c r="EB21" s="79"/>
      <c r="EC21" s="79"/>
      <c r="ED21" s="79"/>
      <c r="EE21" s="79"/>
      <c r="EF21" s="79"/>
      <c r="EG21" s="79"/>
      <c r="EH21" s="79"/>
      <c r="EI21" s="79"/>
      <c r="EJ21" s="79"/>
      <c r="EK21" s="79"/>
      <c r="EL21" s="79"/>
      <c r="EM21" s="79"/>
      <c r="EN21" s="79"/>
      <c r="EO21" s="79"/>
      <c r="EP21" s="79"/>
      <c r="EQ21" s="79"/>
      <c r="ER21" s="79"/>
    </row>
    <row r="22" spans="1:148">
      <c r="A22" s="61" t="s">
        <v>46</v>
      </c>
      <c r="C22" s="17">
        <v>14</v>
      </c>
      <c r="D22" s="77">
        <v>43479</v>
      </c>
      <c r="E22" s="91" t="str">
        <f>IF(D22='Fin de Journée'!$B$2,'Fin de Journée'!$C$12,"")</f>
        <v/>
      </c>
      <c r="I22" s="76">
        <v>11</v>
      </c>
      <c r="N22" s="17">
        <v>11</v>
      </c>
      <c r="S22" s="76">
        <v>15</v>
      </c>
      <c r="X22" s="17">
        <v>13</v>
      </c>
      <c r="AC22" s="17">
        <v>10</v>
      </c>
      <c r="AH22" s="76">
        <v>15</v>
      </c>
      <c r="AM22" s="76">
        <v>12</v>
      </c>
      <c r="AR22" s="17">
        <v>16</v>
      </c>
      <c r="AW22" s="17">
        <v>14</v>
      </c>
      <c r="BB22" s="17">
        <v>11</v>
      </c>
      <c r="BG22" s="17">
        <v>16</v>
      </c>
      <c r="BM22" s="59">
        <v>13</v>
      </c>
      <c r="BN22" s="57"/>
      <c r="BQ22" s="57"/>
      <c r="BR22" s="75">
        <v>10</v>
      </c>
      <c r="BS22" s="57"/>
      <c r="BT22" s="57"/>
      <c r="BU22" s="57"/>
      <c r="BV22" s="57"/>
      <c r="BW22" s="59">
        <v>16</v>
      </c>
      <c r="BX22" s="57"/>
      <c r="BY22" s="57"/>
      <c r="BZ22" s="57"/>
      <c r="CA22" s="57"/>
      <c r="CB22" s="75">
        <v>13</v>
      </c>
      <c r="CC22" s="57"/>
      <c r="CD22" s="57"/>
      <c r="CE22" s="57"/>
      <c r="CF22" s="57"/>
      <c r="CG22" s="59">
        <v>10</v>
      </c>
      <c r="CH22" s="57"/>
      <c r="CI22" s="57"/>
      <c r="CJ22" s="57"/>
      <c r="CK22" s="57"/>
      <c r="CL22" s="59">
        <v>14</v>
      </c>
      <c r="CM22" s="57"/>
      <c r="CN22" s="57"/>
      <c r="CO22" s="57"/>
      <c r="CP22" s="57"/>
      <c r="CQ22" s="75">
        <v>12</v>
      </c>
      <c r="CR22" s="57"/>
      <c r="CS22" s="57"/>
      <c r="CT22" s="57"/>
      <c r="CU22" s="57"/>
      <c r="CV22" s="75">
        <v>16</v>
      </c>
      <c r="CW22" s="57"/>
      <c r="CX22" s="57"/>
      <c r="CY22" s="57"/>
      <c r="CZ22" s="57"/>
      <c r="DA22" s="59">
        <v>13</v>
      </c>
      <c r="DB22" s="57"/>
      <c r="DC22" s="57"/>
      <c r="DD22" s="57"/>
      <c r="DE22" s="57"/>
      <c r="DF22" s="59">
        <v>11</v>
      </c>
      <c r="DG22" s="57"/>
      <c r="DH22" s="57"/>
      <c r="DI22" s="57"/>
      <c r="DJ22" s="57"/>
      <c r="DK22" s="59">
        <v>15</v>
      </c>
      <c r="DL22" s="57"/>
      <c r="DM22" s="57"/>
      <c r="DN22" s="57"/>
      <c r="DO22" s="57"/>
      <c r="DP22" s="59">
        <v>13</v>
      </c>
      <c r="DQ22" s="15"/>
      <c r="DR22" s="57"/>
      <c r="DS22" s="57"/>
      <c r="DT22" s="57"/>
      <c r="DU22" s="58"/>
      <c r="DV22" s="57"/>
      <c r="DW22" s="57"/>
      <c r="DX22" s="57"/>
      <c r="DY22" s="57"/>
      <c r="DZ22" s="57"/>
      <c r="EA22" s="57"/>
      <c r="EB22" s="57"/>
      <c r="EC22" s="57"/>
      <c r="ED22" s="57"/>
      <c r="EE22" s="57"/>
      <c r="EF22" s="57"/>
      <c r="EG22" s="57"/>
      <c r="EH22" s="57"/>
      <c r="EI22" s="57"/>
      <c r="EJ22" s="57"/>
      <c r="EK22" s="57"/>
      <c r="EL22" s="57"/>
      <c r="EM22" s="57"/>
      <c r="EN22" s="57"/>
      <c r="EO22" s="57"/>
      <c r="EP22" s="57"/>
      <c r="EQ22" s="57"/>
      <c r="ER22" s="57"/>
    </row>
    <row r="23" spans="1:148">
      <c r="A23" s="61" t="s">
        <v>52</v>
      </c>
      <c r="C23" s="17">
        <v>15</v>
      </c>
      <c r="D23" s="77">
        <v>43480</v>
      </c>
      <c r="E23" s="91" t="str">
        <f>IF(D23='Fin de Journée'!$B$2,'Fin de Journée'!$C$12,"")</f>
        <v/>
      </c>
      <c r="I23" s="76">
        <v>12</v>
      </c>
      <c r="N23" s="17">
        <v>12</v>
      </c>
      <c r="S23" s="76">
        <v>16</v>
      </c>
      <c r="X23" s="17">
        <v>14</v>
      </c>
      <c r="AC23" s="17">
        <v>11</v>
      </c>
      <c r="AH23" s="76">
        <v>16</v>
      </c>
      <c r="AM23" s="76">
        <v>13</v>
      </c>
      <c r="AR23" s="17">
        <v>17</v>
      </c>
      <c r="AW23" s="17">
        <v>15</v>
      </c>
      <c r="BB23" s="17">
        <v>12</v>
      </c>
      <c r="BG23" s="17">
        <v>17</v>
      </c>
      <c r="BM23" s="59">
        <v>14</v>
      </c>
      <c r="BN23" s="57"/>
      <c r="BQ23" s="57"/>
      <c r="BR23" s="75">
        <v>11</v>
      </c>
      <c r="BS23" s="57"/>
      <c r="BT23" s="57"/>
      <c r="BU23" s="57"/>
      <c r="BV23" s="57"/>
      <c r="BW23" s="59">
        <v>17</v>
      </c>
      <c r="BX23" s="57"/>
      <c r="BY23" s="57"/>
      <c r="BZ23" s="57"/>
      <c r="CA23" s="57"/>
      <c r="CB23" s="75">
        <v>14</v>
      </c>
      <c r="CC23" s="57"/>
      <c r="CD23" s="57"/>
      <c r="CE23" s="57"/>
      <c r="CF23" s="57"/>
      <c r="CG23" s="59">
        <v>11</v>
      </c>
      <c r="CH23" s="57"/>
      <c r="CI23" s="57"/>
      <c r="CJ23" s="57"/>
      <c r="CK23" s="57"/>
      <c r="CL23" s="59">
        <v>15</v>
      </c>
      <c r="CM23" s="57"/>
      <c r="CN23" s="57"/>
      <c r="CO23" s="57"/>
      <c r="CP23" s="57"/>
      <c r="CQ23" s="75">
        <v>13</v>
      </c>
      <c r="CR23" s="57"/>
      <c r="CS23" s="57"/>
      <c r="CT23" s="57"/>
      <c r="CU23" s="57"/>
      <c r="CV23" s="75">
        <v>17</v>
      </c>
      <c r="CW23" s="57"/>
      <c r="CX23" s="57"/>
      <c r="CY23" s="57"/>
      <c r="CZ23" s="57"/>
      <c r="DA23" s="59">
        <v>14</v>
      </c>
      <c r="DB23" s="57"/>
      <c r="DC23" s="57"/>
      <c r="DD23" s="57"/>
      <c r="DE23" s="57"/>
      <c r="DF23" s="59">
        <v>12</v>
      </c>
      <c r="DG23" s="57"/>
      <c r="DH23" s="57"/>
      <c r="DI23" s="57"/>
      <c r="DJ23" s="57"/>
      <c r="DK23" s="59">
        <v>16</v>
      </c>
      <c r="DL23" s="57"/>
      <c r="DM23" s="57"/>
      <c r="DN23" s="57"/>
      <c r="DO23" s="57"/>
      <c r="DP23" s="59">
        <v>14</v>
      </c>
      <c r="DQ23" s="15"/>
      <c r="DR23" s="57"/>
      <c r="DS23" s="57"/>
      <c r="DT23" s="57"/>
      <c r="DU23" s="58"/>
      <c r="DV23" s="57"/>
      <c r="DW23" s="57"/>
      <c r="DX23" s="57"/>
      <c r="DY23" s="57"/>
      <c r="DZ23" s="57"/>
      <c r="EA23" s="57"/>
      <c r="EB23" s="57"/>
      <c r="EC23" s="57"/>
      <c r="ED23" s="57"/>
      <c r="EE23" s="57"/>
      <c r="EF23" s="57"/>
      <c r="EG23" s="57"/>
      <c r="EH23" s="57"/>
      <c r="EI23" s="57"/>
      <c r="EJ23" s="57"/>
      <c r="EK23" s="57"/>
      <c r="EL23" s="57"/>
      <c r="EM23" s="57"/>
      <c r="EN23" s="57"/>
      <c r="EO23" s="57"/>
      <c r="EP23" s="57"/>
      <c r="EQ23" s="57"/>
      <c r="ER23" s="57"/>
    </row>
    <row r="24" spans="1:148">
      <c r="A24" s="61" t="s">
        <v>51</v>
      </c>
      <c r="C24" s="17">
        <v>16</v>
      </c>
      <c r="D24" s="77">
        <v>43481</v>
      </c>
      <c r="E24" s="91" t="str">
        <f>IF(D24='Fin de Journée'!$B$2,'Fin de Journée'!$C$12,"")</f>
        <v/>
      </c>
      <c r="I24" s="76">
        <v>13</v>
      </c>
      <c r="N24" s="17">
        <v>13</v>
      </c>
      <c r="S24" s="76">
        <v>17</v>
      </c>
      <c r="X24" s="17">
        <v>15</v>
      </c>
      <c r="AC24" s="17">
        <v>12</v>
      </c>
      <c r="AH24" s="76">
        <v>17</v>
      </c>
      <c r="AM24" s="76">
        <v>14</v>
      </c>
      <c r="AR24" s="17">
        <v>18</v>
      </c>
      <c r="AW24" s="17">
        <v>16</v>
      </c>
      <c r="BB24" s="17">
        <v>13</v>
      </c>
      <c r="BG24" s="17">
        <v>18</v>
      </c>
      <c r="BM24" s="59">
        <v>15</v>
      </c>
      <c r="BN24" s="57"/>
      <c r="BQ24" s="57"/>
      <c r="BR24" s="75">
        <v>12</v>
      </c>
      <c r="BS24" s="57"/>
      <c r="BT24" s="57"/>
      <c r="BU24" s="57"/>
      <c r="BV24" s="57"/>
      <c r="BW24" s="59">
        <v>18</v>
      </c>
      <c r="BX24" s="57"/>
      <c r="BY24" s="57"/>
      <c r="BZ24" s="57"/>
      <c r="CA24" s="57"/>
      <c r="CB24" s="75">
        <v>15</v>
      </c>
      <c r="CC24" s="57"/>
      <c r="CD24" s="57"/>
      <c r="CE24" s="57"/>
      <c r="CF24" s="57"/>
      <c r="CG24" s="59">
        <v>12</v>
      </c>
      <c r="CH24" s="57"/>
      <c r="CI24" s="57"/>
      <c r="CJ24" s="57"/>
      <c r="CK24" s="57"/>
      <c r="CL24" s="59">
        <v>16</v>
      </c>
      <c r="CM24" s="57"/>
      <c r="CN24" s="57"/>
      <c r="CO24" s="57"/>
      <c r="CP24" s="57"/>
      <c r="CQ24" s="75">
        <v>14</v>
      </c>
      <c r="CR24" s="57"/>
      <c r="CS24" s="57"/>
      <c r="CT24" s="57"/>
      <c r="CU24" s="57"/>
      <c r="CV24" s="75">
        <v>18</v>
      </c>
      <c r="CW24" s="57"/>
      <c r="CX24" s="57"/>
      <c r="CY24" s="57"/>
      <c r="CZ24" s="57"/>
      <c r="DA24" s="59">
        <v>15</v>
      </c>
      <c r="DB24" s="57"/>
      <c r="DC24" s="57"/>
      <c r="DD24" s="57"/>
      <c r="DE24" s="57"/>
      <c r="DF24" s="59">
        <v>13</v>
      </c>
      <c r="DG24" s="57"/>
      <c r="DH24" s="57"/>
      <c r="DI24" s="57"/>
      <c r="DJ24" s="57"/>
      <c r="DK24" s="59">
        <v>17</v>
      </c>
      <c r="DL24" s="57"/>
      <c r="DM24" s="57"/>
      <c r="DN24" s="57"/>
      <c r="DO24" s="57"/>
      <c r="DP24" s="59">
        <v>15</v>
      </c>
      <c r="DQ24" s="15"/>
      <c r="DR24" s="57"/>
      <c r="DS24" s="57"/>
      <c r="DT24" s="57"/>
      <c r="DU24" s="58"/>
      <c r="DV24" s="57"/>
      <c r="DW24" s="57"/>
      <c r="DX24" s="57"/>
      <c r="DY24" s="57"/>
      <c r="DZ24" s="57"/>
      <c r="EA24" s="57"/>
      <c r="EB24" s="57"/>
      <c r="EC24" s="57"/>
      <c r="ED24" s="57"/>
      <c r="EE24" s="57"/>
      <c r="EF24" s="57"/>
      <c r="EG24" s="57"/>
      <c r="EH24" s="57"/>
      <c r="EI24" s="57"/>
      <c r="EJ24" s="57"/>
      <c r="EK24" s="57"/>
      <c r="EL24" s="57"/>
      <c r="EM24" s="57"/>
      <c r="EN24" s="57"/>
      <c r="EO24" s="57"/>
      <c r="EP24" s="57"/>
      <c r="EQ24" s="57"/>
      <c r="ER24" s="57"/>
    </row>
    <row r="25" spans="1:148">
      <c r="A25" s="61" t="s">
        <v>50</v>
      </c>
      <c r="C25" s="17">
        <v>17</v>
      </c>
      <c r="D25" s="77">
        <v>43482</v>
      </c>
      <c r="E25" s="91" t="str">
        <f>IF(D25='Fin de Journée'!$B$2,'Fin de Journée'!$C$12,"")</f>
        <v/>
      </c>
      <c r="I25" s="76">
        <v>14</v>
      </c>
      <c r="N25" s="17">
        <v>14</v>
      </c>
      <c r="S25" s="76">
        <v>18</v>
      </c>
      <c r="X25" s="17">
        <v>16</v>
      </c>
      <c r="AC25" s="17">
        <v>13</v>
      </c>
      <c r="AH25" s="76">
        <v>18</v>
      </c>
      <c r="AM25" s="76">
        <v>15</v>
      </c>
      <c r="AR25" s="17">
        <v>19</v>
      </c>
      <c r="AW25" s="17">
        <v>17</v>
      </c>
      <c r="BB25" s="17">
        <v>14</v>
      </c>
      <c r="BG25" s="17">
        <v>19</v>
      </c>
      <c r="BM25" s="59">
        <v>16</v>
      </c>
      <c r="BN25" s="57"/>
      <c r="BQ25" s="57"/>
      <c r="BR25" s="75">
        <v>13</v>
      </c>
      <c r="BS25" s="57"/>
      <c r="BT25" s="57"/>
      <c r="BU25" s="57"/>
      <c r="BV25" s="57"/>
      <c r="BW25" s="59">
        <v>19</v>
      </c>
      <c r="BX25" s="57"/>
      <c r="BY25" s="57"/>
      <c r="BZ25" s="57"/>
      <c r="CA25" s="57"/>
      <c r="CB25" s="75">
        <v>16</v>
      </c>
      <c r="CC25" s="57"/>
      <c r="CD25" s="57"/>
      <c r="CE25" s="57"/>
      <c r="CF25" s="57"/>
      <c r="CG25" s="59">
        <v>13</v>
      </c>
      <c r="CH25" s="57"/>
      <c r="CI25" s="57"/>
      <c r="CJ25" s="57"/>
      <c r="CK25" s="57"/>
      <c r="CL25" s="59">
        <v>17</v>
      </c>
      <c r="CM25" s="57"/>
      <c r="CN25" s="57"/>
      <c r="CO25" s="57"/>
      <c r="CP25" s="57"/>
      <c r="CQ25" s="75">
        <v>15</v>
      </c>
      <c r="CR25" s="57"/>
      <c r="CS25" s="57"/>
      <c r="CT25" s="57"/>
      <c r="CU25" s="57"/>
      <c r="CV25" s="75">
        <v>19</v>
      </c>
      <c r="CW25" s="57"/>
      <c r="CX25" s="57"/>
      <c r="CY25" s="57"/>
      <c r="CZ25" s="57"/>
      <c r="DA25" s="59">
        <v>16</v>
      </c>
      <c r="DB25" s="57"/>
      <c r="DC25" s="57"/>
      <c r="DD25" s="57"/>
      <c r="DE25" s="57"/>
      <c r="DF25" s="59">
        <v>14</v>
      </c>
      <c r="DG25" s="57"/>
      <c r="DH25" s="57"/>
      <c r="DI25" s="57"/>
      <c r="DJ25" s="57"/>
      <c r="DK25" s="59">
        <v>18</v>
      </c>
      <c r="DL25" s="57"/>
      <c r="DM25" s="57"/>
      <c r="DN25" s="57"/>
      <c r="DO25" s="57"/>
      <c r="DP25" s="59">
        <v>16</v>
      </c>
      <c r="DQ25" s="15"/>
      <c r="DR25" s="57"/>
      <c r="DS25" s="57"/>
      <c r="DT25" s="57"/>
      <c r="DU25" s="58"/>
      <c r="DV25" s="57"/>
      <c r="DW25" s="57"/>
      <c r="DX25" s="57"/>
      <c r="DY25" s="57"/>
      <c r="DZ25" s="57"/>
      <c r="EA25" s="57"/>
      <c r="EB25" s="57"/>
      <c r="EC25" s="57"/>
      <c r="ED25" s="57"/>
      <c r="EE25" s="57"/>
      <c r="EF25" s="57"/>
      <c r="EG25" s="57"/>
      <c r="EH25" s="57"/>
      <c r="EI25" s="57"/>
      <c r="EJ25" s="57"/>
      <c r="EK25" s="57"/>
      <c r="EL25" s="57"/>
      <c r="EM25" s="57"/>
      <c r="EN25" s="57"/>
      <c r="EO25" s="57"/>
      <c r="EP25" s="57"/>
      <c r="EQ25" s="57"/>
      <c r="ER25" s="57"/>
    </row>
    <row r="26" spans="1:148">
      <c r="A26" s="61" t="s">
        <v>49</v>
      </c>
      <c r="C26" s="17">
        <v>18</v>
      </c>
      <c r="D26" s="77">
        <v>43483</v>
      </c>
      <c r="E26" s="91" t="str">
        <f>IF(D26='Fin de Journée'!$B$2,'Fin de Journée'!$C$12,"")</f>
        <v/>
      </c>
      <c r="I26" s="76">
        <v>15</v>
      </c>
      <c r="N26" s="17">
        <v>15</v>
      </c>
      <c r="S26" s="76">
        <v>19</v>
      </c>
      <c r="X26" s="17">
        <v>17</v>
      </c>
      <c r="AC26" s="17">
        <v>14</v>
      </c>
      <c r="AH26" s="76">
        <v>19</v>
      </c>
      <c r="AM26" s="76">
        <v>16</v>
      </c>
      <c r="AR26" s="17">
        <v>20</v>
      </c>
      <c r="AW26" s="17">
        <v>18</v>
      </c>
      <c r="BB26" s="17">
        <v>15</v>
      </c>
      <c r="BG26" s="17">
        <v>20</v>
      </c>
      <c r="BM26" s="59">
        <v>17</v>
      </c>
      <c r="BN26" s="57"/>
      <c r="BQ26" s="57"/>
      <c r="BR26" s="75">
        <v>14</v>
      </c>
      <c r="BS26" s="57"/>
      <c r="BT26" s="57"/>
      <c r="BU26" s="57"/>
      <c r="BV26" s="57"/>
      <c r="BW26" s="59">
        <v>20</v>
      </c>
      <c r="BX26" s="57"/>
      <c r="BY26" s="57"/>
      <c r="BZ26" s="57"/>
      <c r="CA26" s="57"/>
      <c r="CB26" s="75">
        <v>17</v>
      </c>
      <c r="CC26" s="57"/>
      <c r="CD26" s="57"/>
      <c r="CE26" s="57"/>
      <c r="CF26" s="57"/>
      <c r="CG26" s="59">
        <v>14</v>
      </c>
      <c r="CH26" s="57"/>
      <c r="CI26" s="57"/>
      <c r="CJ26" s="57"/>
      <c r="CK26" s="57"/>
      <c r="CL26" s="59">
        <v>18</v>
      </c>
      <c r="CM26" s="57"/>
      <c r="CN26" s="57"/>
      <c r="CO26" s="57"/>
      <c r="CP26" s="57"/>
      <c r="CQ26" s="75">
        <v>16</v>
      </c>
      <c r="CR26" s="57"/>
      <c r="CS26" s="57"/>
      <c r="CT26" s="57"/>
      <c r="CU26" s="57"/>
      <c r="CV26" s="75">
        <v>20</v>
      </c>
      <c r="CW26" s="57"/>
      <c r="CX26" s="57"/>
      <c r="CY26" s="57"/>
      <c r="CZ26" s="57"/>
      <c r="DA26" s="59">
        <v>17</v>
      </c>
      <c r="DB26" s="57"/>
      <c r="DC26" s="57"/>
      <c r="DD26" s="57"/>
      <c r="DE26" s="57"/>
      <c r="DF26" s="59">
        <v>15</v>
      </c>
      <c r="DG26" s="57"/>
      <c r="DH26" s="57"/>
      <c r="DI26" s="57"/>
      <c r="DJ26" s="57"/>
      <c r="DK26" s="59">
        <v>19</v>
      </c>
      <c r="DL26" s="57"/>
      <c r="DM26" s="57"/>
      <c r="DN26" s="57"/>
      <c r="DO26" s="57"/>
      <c r="DP26" s="59">
        <v>17</v>
      </c>
      <c r="DQ26" s="15"/>
      <c r="DR26" s="57"/>
      <c r="DS26" s="57"/>
      <c r="DT26" s="57"/>
      <c r="DU26" s="58"/>
      <c r="DV26" s="57"/>
      <c r="DW26" s="57"/>
      <c r="DX26" s="57"/>
      <c r="DY26" s="57"/>
      <c r="DZ26" s="57"/>
      <c r="EA26" s="57"/>
      <c r="EB26" s="57"/>
      <c r="EC26" s="57"/>
      <c r="ED26" s="57"/>
      <c r="EE26" s="57"/>
      <c r="EF26" s="57"/>
      <c r="EG26" s="57"/>
      <c r="EH26" s="57"/>
      <c r="EI26" s="57"/>
      <c r="EJ26" s="57"/>
      <c r="EK26" s="57"/>
      <c r="EL26" s="57"/>
      <c r="EM26" s="57"/>
      <c r="EN26" s="57"/>
      <c r="EO26" s="57"/>
      <c r="EP26" s="57"/>
      <c r="EQ26" s="57"/>
      <c r="ER26" s="57"/>
    </row>
    <row r="27" spans="1:148">
      <c r="A27" s="61" t="s">
        <v>48</v>
      </c>
      <c r="C27" s="17">
        <v>19</v>
      </c>
      <c r="D27" s="77">
        <v>43484</v>
      </c>
      <c r="E27" s="91" t="str">
        <f>IF(D27='Fin de Journée'!$B$2,'Fin de Journée'!$C$12,"")</f>
        <v/>
      </c>
      <c r="I27" s="76">
        <v>16</v>
      </c>
      <c r="N27" s="17">
        <v>16</v>
      </c>
      <c r="S27" s="76">
        <v>20</v>
      </c>
      <c r="X27" s="17">
        <v>18</v>
      </c>
      <c r="AC27" s="17">
        <v>15</v>
      </c>
      <c r="AH27" s="76">
        <v>20</v>
      </c>
      <c r="AM27" s="76">
        <v>17</v>
      </c>
      <c r="AR27" s="17">
        <v>21</v>
      </c>
      <c r="AW27" s="17">
        <v>19</v>
      </c>
      <c r="BB27" s="17">
        <v>16</v>
      </c>
      <c r="BG27" s="17">
        <v>21</v>
      </c>
      <c r="BM27" s="59">
        <v>18</v>
      </c>
      <c r="BN27" s="57"/>
      <c r="BQ27" s="57"/>
      <c r="BR27" s="75">
        <v>15</v>
      </c>
      <c r="BS27" s="57"/>
      <c r="BT27" s="57"/>
      <c r="BU27" s="57"/>
      <c r="BV27" s="57"/>
      <c r="BW27" s="59">
        <v>21</v>
      </c>
      <c r="BX27" s="57"/>
      <c r="BY27" s="57"/>
      <c r="BZ27" s="57"/>
      <c r="CA27" s="57"/>
      <c r="CB27" s="75">
        <v>18</v>
      </c>
      <c r="CC27" s="57"/>
      <c r="CD27" s="57"/>
      <c r="CE27" s="57"/>
      <c r="CF27" s="57"/>
      <c r="CG27" s="59">
        <v>15</v>
      </c>
      <c r="CH27" s="57"/>
      <c r="CI27" s="57"/>
      <c r="CJ27" s="57"/>
      <c r="CK27" s="57"/>
      <c r="CL27" s="59">
        <v>19</v>
      </c>
      <c r="CM27" s="57"/>
      <c r="CN27" s="57"/>
      <c r="CO27" s="57"/>
      <c r="CP27" s="57"/>
      <c r="CQ27" s="75">
        <v>17</v>
      </c>
      <c r="CR27" s="57"/>
      <c r="CS27" s="57"/>
      <c r="CT27" s="57"/>
      <c r="CU27" s="57"/>
      <c r="CV27" s="75">
        <v>21</v>
      </c>
      <c r="CW27" s="57"/>
      <c r="CX27" s="57"/>
      <c r="CY27" s="57"/>
      <c r="CZ27" s="57"/>
      <c r="DA27" s="59">
        <v>18</v>
      </c>
      <c r="DB27" s="57"/>
      <c r="DC27" s="57"/>
      <c r="DD27" s="57"/>
      <c r="DE27" s="57"/>
      <c r="DF27" s="59">
        <v>16</v>
      </c>
      <c r="DG27" s="57"/>
      <c r="DH27" s="57"/>
      <c r="DI27" s="57"/>
      <c r="DJ27" s="57"/>
      <c r="DK27" s="59">
        <v>20</v>
      </c>
      <c r="DL27" s="57"/>
      <c r="DM27" s="57"/>
      <c r="DN27" s="57"/>
      <c r="DO27" s="57"/>
      <c r="DP27" s="59">
        <v>18</v>
      </c>
      <c r="DQ27" s="15"/>
      <c r="DR27" s="57"/>
      <c r="DS27" s="57"/>
      <c r="DT27" s="57"/>
      <c r="DU27" s="58"/>
      <c r="DV27" s="57"/>
      <c r="DW27" s="57"/>
      <c r="DX27" s="57"/>
      <c r="DY27" s="57"/>
      <c r="DZ27" s="57"/>
      <c r="EA27" s="57"/>
      <c r="EB27" s="57"/>
      <c r="EC27" s="57"/>
      <c r="ED27" s="57"/>
      <c r="EE27" s="57"/>
      <c r="EF27" s="57"/>
      <c r="EG27" s="57"/>
      <c r="EH27" s="57"/>
      <c r="EI27" s="57"/>
      <c r="EJ27" s="57"/>
      <c r="EK27" s="57"/>
      <c r="EL27" s="57"/>
      <c r="EM27" s="57"/>
      <c r="EN27" s="57"/>
      <c r="EO27" s="57"/>
      <c r="EP27" s="57"/>
      <c r="EQ27" s="57"/>
      <c r="ER27" s="57"/>
    </row>
    <row r="28" spans="1:148" s="78" customFormat="1">
      <c r="A28" s="88" t="s">
        <v>47</v>
      </c>
      <c r="B28" s="20"/>
      <c r="C28" s="69">
        <v>20</v>
      </c>
      <c r="D28" s="77">
        <v>43485</v>
      </c>
      <c r="E28" s="91" t="str">
        <f>IF(D28='Fin de Journée'!$B$2,'Fin de Journée'!$C$12,"")</f>
        <v/>
      </c>
      <c r="F28" s="66"/>
      <c r="G28" s="66"/>
      <c r="H28" s="66"/>
      <c r="I28" s="87">
        <v>17</v>
      </c>
      <c r="J28" s="85"/>
      <c r="K28" s="66"/>
      <c r="L28" s="66"/>
      <c r="M28" s="85"/>
      <c r="N28" s="69">
        <v>17</v>
      </c>
      <c r="O28" s="85"/>
      <c r="P28" s="66"/>
      <c r="Q28" s="66"/>
      <c r="R28" s="66"/>
      <c r="S28" s="87">
        <v>21</v>
      </c>
      <c r="T28" s="85"/>
      <c r="U28" s="66"/>
      <c r="V28" s="66"/>
      <c r="W28" s="85"/>
      <c r="X28" s="69">
        <v>19</v>
      </c>
      <c r="Y28" s="85"/>
      <c r="Z28" s="66"/>
      <c r="AA28" s="66"/>
      <c r="AB28" s="85"/>
      <c r="AC28" s="69">
        <v>16</v>
      </c>
      <c r="AD28" s="85"/>
      <c r="AE28" s="66"/>
      <c r="AF28" s="66"/>
      <c r="AG28" s="85"/>
      <c r="AH28" s="87">
        <v>21</v>
      </c>
      <c r="AI28" s="85"/>
      <c r="AJ28" s="66"/>
      <c r="AK28" s="66"/>
      <c r="AL28" s="85"/>
      <c r="AM28" s="87">
        <v>18</v>
      </c>
      <c r="AN28" s="85"/>
      <c r="AO28" s="66"/>
      <c r="AP28" s="66"/>
      <c r="AQ28" s="85"/>
      <c r="AR28" s="69">
        <v>22</v>
      </c>
      <c r="AS28" s="85"/>
      <c r="AT28" s="66"/>
      <c r="AU28" s="66"/>
      <c r="AV28" s="85"/>
      <c r="AW28" s="69">
        <v>20</v>
      </c>
      <c r="AX28" s="85"/>
      <c r="AY28" s="66"/>
      <c r="AZ28" s="66"/>
      <c r="BA28" s="85"/>
      <c r="BB28" s="69">
        <v>17</v>
      </c>
      <c r="BC28" s="85"/>
      <c r="BD28" s="66"/>
      <c r="BE28" s="66"/>
      <c r="BF28" s="85"/>
      <c r="BG28" s="69">
        <v>22</v>
      </c>
      <c r="BH28" s="86"/>
      <c r="BI28" s="66"/>
      <c r="BJ28" s="66"/>
      <c r="BK28" s="85"/>
      <c r="BL28" s="84"/>
      <c r="BM28" s="69">
        <v>19</v>
      </c>
      <c r="BN28" s="81"/>
      <c r="BO28" s="66"/>
      <c r="BP28" s="66"/>
      <c r="BQ28" s="66"/>
      <c r="BR28" s="83">
        <v>16</v>
      </c>
      <c r="BS28" s="81"/>
      <c r="BT28" s="66"/>
      <c r="BU28" s="66"/>
      <c r="BV28" s="81"/>
      <c r="BW28" s="69">
        <v>22</v>
      </c>
      <c r="BX28" s="81"/>
      <c r="BY28" s="66"/>
      <c r="BZ28" s="66"/>
      <c r="CA28" s="66"/>
      <c r="CB28" s="83">
        <v>19</v>
      </c>
      <c r="CC28" s="81"/>
      <c r="CD28" s="66"/>
      <c r="CE28" s="66"/>
      <c r="CF28" s="81"/>
      <c r="CG28" s="69">
        <v>16</v>
      </c>
      <c r="CH28" s="81"/>
      <c r="CI28" s="66"/>
      <c r="CJ28" s="66"/>
      <c r="CK28" s="81"/>
      <c r="CL28" s="69">
        <v>20</v>
      </c>
      <c r="CM28" s="81"/>
      <c r="CN28" s="66"/>
      <c r="CO28" s="66"/>
      <c r="CP28" s="81"/>
      <c r="CQ28" s="83">
        <v>18</v>
      </c>
      <c r="CR28" s="81"/>
      <c r="CS28" s="66"/>
      <c r="CT28" s="66"/>
      <c r="CU28" s="81"/>
      <c r="CV28" s="83">
        <v>22</v>
      </c>
      <c r="CW28" s="81"/>
      <c r="CX28" s="66"/>
      <c r="CY28" s="66"/>
      <c r="CZ28" s="81"/>
      <c r="DA28" s="69">
        <v>19</v>
      </c>
      <c r="DB28" s="81"/>
      <c r="DC28" s="66"/>
      <c r="DD28" s="66"/>
      <c r="DE28" s="81"/>
      <c r="DF28" s="69">
        <v>17</v>
      </c>
      <c r="DG28" s="81"/>
      <c r="DH28" s="66"/>
      <c r="DI28" s="66"/>
      <c r="DJ28" s="81"/>
      <c r="DK28" s="69">
        <v>21</v>
      </c>
      <c r="DL28" s="81"/>
      <c r="DM28" s="66"/>
      <c r="DN28" s="66"/>
      <c r="DO28" s="81"/>
      <c r="DP28" s="69">
        <v>19</v>
      </c>
      <c r="DQ28" s="82"/>
      <c r="DR28" s="66"/>
      <c r="DS28" s="66"/>
      <c r="DT28" s="81"/>
      <c r="DU28" s="80"/>
      <c r="DV28" s="79"/>
      <c r="DW28" s="79"/>
      <c r="DX28" s="79"/>
      <c r="DY28" s="79"/>
      <c r="DZ28" s="79"/>
      <c r="EA28" s="79"/>
      <c r="EB28" s="79"/>
      <c r="EC28" s="79"/>
      <c r="ED28" s="79"/>
      <c r="EE28" s="79"/>
      <c r="EF28" s="79"/>
      <c r="EG28" s="79"/>
      <c r="EH28" s="79"/>
      <c r="EI28" s="79"/>
      <c r="EJ28" s="79"/>
      <c r="EK28" s="79"/>
      <c r="EL28" s="79"/>
      <c r="EM28" s="79"/>
      <c r="EN28" s="79"/>
      <c r="EO28" s="79"/>
      <c r="EP28" s="79"/>
      <c r="EQ28" s="79"/>
      <c r="ER28" s="79"/>
    </row>
    <row r="29" spans="1:148">
      <c r="A29" s="61" t="s">
        <v>46</v>
      </c>
      <c r="C29" s="17">
        <v>21</v>
      </c>
      <c r="D29" s="77">
        <v>43486</v>
      </c>
      <c r="E29" s="91" t="str">
        <f>IF(D29='Fin de Journée'!$B$2,'Fin de Journée'!$C$12,"")</f>
        <v/>
      </c>
      <c r="I29" s="76">
        <v>18</v>
      </c>
      <c r="N29" s="17">
        <v>18</v>
      </c>
      <c r="S29" s="76">
        <v>22</v>
      </c>
      <c r="X29" s="17">
        <v>20</v>
      </c>
      <c r="AC29" s="17">
        <v>17</v>
      </c>
      <c r="AH29" s="76">
        <v>22</v>
      </c>
      <c r="AM29" s="76">
        <v>19</v>
      </c>
      <c r="AR29" s="17">
        <v>23</v>
      </c>
      <c r="AW29" s="17">
        <v>21</v>
      </c>
      <c r="BB29" s="17">
        <v>18</v>
      </c>
      <c r="BG29" s="17">
        <v>23</v>
      </c>
      <c r="BM29" s="59">
        <v>20</v>
      </c>
      <c r="BN29" s="57"/>
      <c r="BQ29" s="57"/>
      <c r="BR29" s="75">
        <v>17</v>
      </c>
      <c r="BS29" s="57"/>
      <c r="BT29" s="57"/>
      <c r="BU29" s="57"/>
      <c r="BV29" s="57"/>
      <c r="BW29" s="59">
        <v>23</v>
      </c>
      <c r="BX29" s="57"/>
      <c r="BY29" s="57"/>
      <c r="BZ29" s="57"/>
      <c r="CA29" s="57"/>
      <c r="CB29" s="75">
        <v>20</v>
      </c>
      <c r="CC29" s="57"/>
      <c r="CD29" s="57"/>
      <c r="CE29" s="57"/>
      <c r="CF29" s="57"/>
      <c r="CG29" s="59">
        <v>17</v>
      </c>
      <c r="CH29" s="57"/>
      <c r="CI29" s="57"/>
      <c r="CJ29" s="57"/>
      <c r="CK29" s="57"/>
      <c r="CL29" s="59">
        <v>21</v>
      </c>
      <c r="CM29" s="57"/>
      <c r="CN29" s="57"/>
      <c r="CO29" s="57"/>
      <c r="CP29" s="57"/>
      <c r="CQ29" s="75">
        <v>19</v>
      </c>
      <c r="CR29" s="57"/>
      <c r="CS29" s="57"/>
      <c r="CT29" s="57"/>
      <c r="CU29" s="57"/>
      <c r="CV29" s="75">
        <v>23</v>
      </c>
      <c r="CW29" s="57"/>
      <c r="CX29" s="57"/>
      <c r="CY29" s="57"/>
      <c r="CZ29" s="57"/>
      <c r="DA29" s="59">
        <v>20</v>
      </c>
      <c r="DB29" s="57"/>
      <c r="DC29" s="57"/>
      <c r="DD29" s="57"/>
      <c r="DE29" s="57"/>
      <c r="DF29" s="59">
        <v>18</v>
      </c>
      <c r="DG29" s="57"/>
      <c r="DH29" s="57"/>
      <c r="DI29" s="57"/>
      <c r="DJ29" s="57"/>
      <c r="DK29" s="59">
        <v>22</v>
      </c>
      <c r="DL29" s="57"/>
      <c r="DM29" s="57"/>
      <c r="DN29" s="57"/>
      <c r="DO29" s="57"/>
      <c r="DP29" s="59">
        <v>20</v>
      </c>
      <c r="DQ29" s="15"/>
      <c r="DR29" s="57"/>
      <c r="DS29" s="57"/>
      <c r="DT29" s="57"/>
      <c r="DU29" s="58"/>
      <c r="DV29" s="57"/>
      <c r="DW29" s="57"/>
      <c r="DX29" s="57"/>
      <c r="DY29" s="57"/>
      <c r="DZ29" s="57"/>
      <c r="EA29" s="57"/>
      <c r="EB29" s="57"/>
      <c r="EC29" s="57"/>
      <c r="ED29" s="57"/>
      <c r="EE29" s="57"/>
      <c r="EF29" s="57"/>
      <c r="EG29" s="57"/>
      <c r="EH29" s="57"/>
      <c r="EI29" s="57"/>
      <c r="EJ29" s="57"/>
      <c r="EK29" s="57"/>
      <c r="EL29" s="57"/>
      <c r="EM29" s="57"/>
      <c r="EN29" s="57"/>
      <c r="EO29" s="57"/>
      <c r="EP29" s="57"/>
      <c r="EQ29" s="57"/>
      <c r="ER29" s="57"/>
    </row>
    <row r="30" spans="1:148">
      <c r="A30" s="61" t="s">
        <v>52</v>
      </c>
      <c r="C30" s="17">
        <v>22</v>
      </c>
      <c r="D30" s="77">
        <v>43487</v>
      </c>
      <c r="E30" s="91" t="str">
        <f>IF(D30='Fin de Journée'!$B$2,'Fin de Journée'!$C$12,"")</f>
        <v/>
      </c>
      <c r="I30" s="76">
        <v>19</v>
      </c>
      <c r="N30" s="17">
        <v>19</v>
      </c>
      <c r="S30" s="76">
        <v>23</v>
      </c>
      <c r="X30" s="17">
        <v>21</v>
      </c>
      <c r="AC30" s="17">
        <v>18</v>
      </c>
      <c r="AH30" s="76">
        <v>23</v>
      </c>
      <c r="AM30" s="76">
        <v>20</v>
      </c>
      <c r="AR30" s="17">
        <v>24</v>
      </c>
      <c r="AW30" s="17">
        <v>22</v>
      </c>
      <c r="BB30" s="17">
        <v>19</v>
      </c>
      <c r="BG30" s="17">
        <v>24</v>
      </c>
      <c r="BM30" s="59">
        <v>21</v>
      </c>
      <c r="BN30" s="57"/>
      <c r="BQ30" s="57"/>
      <c r="BR30" s="75">
        <v>18</v>
      </c>
      <c r="BS30" s="57"/>
      <c r="BT30" s="57"/>
      <c r="BU30" s="57"/>
      <c r="BV30" s="57"/>
      <c r="BW30" s="59">
        <v>24</v>
      </c>
      <c r="BX30" s="57"/>
      <c r="BY30" s="57"/>
      <c r="BZ30" s="57"/>
      <c r="CA30" s="57"/>
      <c r="CB30" s="75">
        <v>21</v>
      </c>
      <c r="CC30" s="57"/>
      <c r="CD30" s="57"/>
      <c r="CE30" s="57"/>
      <c r="CF30" s="57"/>
      <c r="CG30" s="59">
        <v>18</v>
      </c>
      <c r="CH30" s="57"/>
      <c r="CI30" s="57"/>
      <c r="CJ30" s="57"/>
      <c r="CK30" s="57"/>
      <c r="CL30" s="59">
        <v>22</v>
      </c>
      <c r="CM30" s="57"/>
      <c r="CN30" s="57"/>
      <c r="CO30" s="57"/>
      <c r="CP30" s="57"/>
      <c r="CQ30" s="75">
        <v>20</v>
      </c>
      <c r="CR30" s="57"/>
      <c r="CS30" s="57"/>
      <c r="CT30" s="57"/>
      <c r="CU30" s="57"/>
      <c r="CV30" s="75">
        <v>24</v>
      </c>
      <c r="CW30" s="57"/>
      <c r="CX30" s="57"/>
      <c r="CY30" s="57"/>
      <c r="CZ30" s="57"/>
      <c r="DA30" s="59">
        <v>21</v>
      </c>
      <c r="DB30" s="57"/>
      <c r="DC30" s="57"/>
      <c r="DD30" s="57"/>
      <c r="DE30" s="57"/>
      <c r="DF30" s="59">
        <v>19</v>
      </c>
      <c r="DG30" s="57"/>
      <c r="DH30" s="57"/>
      <c r="DI30" s="57"/>
      <c r="DJ30" s="57"/>
      <c r="DK30" s="59">
        <v>23</v>
      </c>
      <c r="DL30" s="57"/>
      <c r="DM30" s="57"/>
      <c r="DN30" s="57"/>
      <c r="DO30" s="57"/>
      <c r="DP30" s="59">
        <v>21</v>
      </c>
      <c r="DQ30" s="15"/>
      <c r="DR30" s="57"/>
      <c r="DS30" s="57"/>
      <c r="DT30" s="57"/>
      <c r="DU30" s="58"/>
      <c r="DV30" s="57"/>
      <c r="DW30" s="57"/>
      <c r="DX30" s="57"/>
      <c r="DY30" s="57"/>
      <c r="DZ30" s="57"/>
      <c r="EA30" s="57"/>
      <c r="EB30" s="57"/>
      <c r="EC30" s="57"/>
      <c r="ED30" s="57"/>
      <c r="EE30" s="57"/>
      <c r="EF30" s="57"/>
      <c r="EG30" s="57"/>
      <c r="EH30" s="57"/>
      <c r="EI30" s="57"/>
      <c r="EJ30" s="57"/>
      <c r="EK30" s="57"/>
      <c r="EL30" s="57"/>
      <c r="EM30" s="57"/>
      <c r="EN30" s="57"/>
      <c r="EO30" s="57"/>
      <c r="EP30" s="57"/>
      <c r="EQ30" s="57"/>
      <c r="ER30" s="57"/>
    </row>
    <row r="31" spans="1:148">
      <c r="A31" s="61" t="s">
        <v>51</v>
      </c>
      <c r="C31" s="17">
        <v>23</v>
      </c>
      <c r="D31" s="77">
        <v>43488</v>
      </c>
      <c r="E31" s="91" t="str">
        <f>IF(D31='Fin de Journée'!$B$2,'Fin de Journée'!$C$12,"")</f>
        <v/>
      </c>
      <c r="I31" s="76">
        <v>20</v>
      </c>
      <c r="N31" s="17">
        <v>20</v>
      </c>
      <c r="S31" s="17">
        <v>24</v>
      </c>
      <c r="X31" s="17">
        <v>22</v>
      </c>
      <c r="AC31" s="17">
        <v>19</v>
      </c>
      <c r="AH31" s="76">
        <v>24</v>
      </c>
      <c r="AM31" s="76">
        <v>21</v>
      </c>
      <c r="AR31" s="17">
        <v>25</v>
      </c>
      <c r="AW31" s="17">
        <v>23</v>
      </c>
      <c r="BB31" s="17">
        <v>20</v>
      </c>
      <c r="BG31" s="17">
        <v>25</v>
      </c>
      <c r="BM31" s="59">
        <v>22</v>
      </c>
      <c r="BN31" s="57"/>
      <c r="BQ31" s="57"/>
      <c r="BR31" s="75">
        <v>19</v>
      </c>
      <c r="BS31" s="57"/>
      <c r="BT31" s="57"/>
      <c r="BU31" s="57"/>
      <c r="BV31" s="57"/>
      <c r="BW31" s="59">
        <v>25</v>
      </c>
      <c r="BX31" s="57"/>
      <c r="BY31" s="57"/>
      <c r="BZ31" s="57"/>
      <c r="CA31" s="57"/>
      <c r="CB31" s="75">
        <v>22</v>
      </c>
      <c r="CC31" s="57"/>
      <c r="CD31" s="57"/>
      <c r="CE31" s="57"/>
      <c r="CF31" s="57"/>
      <c r="CG31" s="59">
        <v>19</v>
      </c>
      <c r="CH31" s="57"/>
      <c r="CI31" s="57"/>
      <c r="CJ31" s="57"/>
      <c r="CK31" s="57"/>
      <c r="CL31" s="59">
        <v>23</v>
      </c>
      <c r="CM31" s="57"/>
      <c r="CN31" s="57"/>
      <c r="CO31" s="57"/>
      <c r="CP31" s="57"/>
      <c r="CQ31" s="75">
        <v>21</v>
      </c>
      <c r="CR31" s="57"/>
      <c r="CS31" s="57"/>
      <c r="CT31" s="57"/>
      <c r="CU31" s="57"/>
      <c r="CV31" s="75">
        <v>25</v>
      </c>
      <c r="CW31" s="57"/>
      <c r="CX31" s="57"/>
      <c r="CY31" s="57"/>
      <c r="CZ31" s="57"/>
      <c r="DA31" s="59">
        <v>22</v>
      </c>
      <c r="DB31" s="57"/>
      <c r="DC31" s="57"/>
      <c r="DD31" s="57"/>
      <c r="DE31" s="57"/>
      <c r="DF31" s="59">
        <v>20</v>
      </c>
      <c r="DG31" s="57"/>
      <c r="DH31" s="57"/>
      <c r="DI31" s="57"/>
      <c r="DJ31" s="57"/>
      <c r="DK31" s="59">
        <v>24</v>
      </c>
      <c r="DL31" s="57"/>
      <c r="DM31" s="57"/>
      <c r="DN31" s="57"/>
      <c r="DO31" s="57"/>
      <c r="DP31" s="59">
        <v>22</v>
      </c>
      <c r="DQ31" s="15"/>
      <c r="DR31" s="57"/>
      <c r="DS31" s="57"/>
      <c r="DT31" s="57"/>
      <c r="DU31" s="58"/>
      <c r="DV31" s="57"/>
      <c r="DW31" s="57"/>
      <c r="DX31" s="57"/>
      <c r="DY31" s="57"/>
      <c r="DZ31" s="57"/>
      <c r="EA31" s="57"/>
      <c r="EB31" s="57"/>
      <c r="EC31" s="57"/>
      <c r="ED31" s="57"/>
      <c r="EE31" s="57"/>
      <c r="EF31" s="57"/>
      <c r="EG31" s="57"/>
      <c r="EH31" s="57"/>
      <c r="EI31" s="57"/>
      <c r="EJ31" s="57"/>
      <c r="EK31" s="57"/>
      <c r="EL31" s="57"/>
      <c r="EM31" s="57"/>
      <c r="EN31" s="57"/>
      <c r="EO31" s="57"/>
      <c r="EP31" s="57"/>
      <c r="EQ31" s="57"/>
      <c r="ER31" s="57"/>
    </row>
    <row r="32" spans="1:148">
      <c r="A32" s="61" t="s">
        <v>50</v>
      </c>
      <c r="C32" s="17">
        <v>24</v>
      </c>
      <c r="D32" s="77">
        <v>43489</v>
      </c>
      <c r="E32" s="91" t="str">
        <f>IF(D32='Fin de Journée'!$B$2,'Fin de Journée'!$C$12,"")</f>
        <v/>
      </c>
      <c r="I32" s="76">
        <v>21</v>
      </c>
      <c r="N32" s="17">
        <v>21</v>
      </c>
      <c r="S32" s="17">
        <v>25</v>
      </c>
      <c r="X32" s="17">
        <v>23</v>
      </c>
      <c r="AC32" s="17">
        <v>20</v>
      </c>
      <c r="AH32" s="76">
        <v>25</v>
      </c>
      <c r="AM32" s="76">
        <v>22</v>
      </c>
      <c r="AR32" s="17">
        <v>26</v>
      </c>
      <c r="AW32" s="17">
        <v>24</v>
      </c>
      <c r="BB32" s="17">
        <v>21</v>
      </c>
      <c r="BG32" s="17">
        <v>26</v>
      </c>
      <c r="BM32" s="59">
        <v>23</v>
      </c>
      <c r="BN32" s="57"/>
      <c r="BQ32" s="57"/>
      <c r="BR32" s="75">
        <v>20</v>
      </c>
      <c r="BS32" s="57"/>
      <c r="BT32" s="57"/>
      <c r="BU32" s="57"/>
      <c r="BV32" s="57"/>
      <c r="BW32" s="59">
        <v>26</v>
      </c>
      <c r="BX32" s="57"/>
      <c r="BY32" s="57"/>
      <c r="BZ32" s="57"/>
      <c r="CA32" s="57"/>
      <c r="CB32" s="75">
        <v>23</v>
      </c>
      <c r="CC32" s="57"/>
      <c r="CD32" s="57"/>
      <c r="CE32" s="57"/>
      <c r="CF32" s="57"/>
      <c r="CG32" s="59">
        <v>20</v>
      </c>
      <c r="CH32" s="57"/>
      <c r="CI32" s="57"/>
      <c r="CJ32" s="57"/>
      <c r="CK32" s="57"/>
      <c r="CL32" s="59">
        <v>24</v>
      </c>
      <c r="CM32" s="57"/>
      <c r="CN32" s="57"/>
      <c r="CO32" s="57"/>
      <c r="CP32" s="57"/>
      <c r="CQ32" s="75">
        <v>22</v>
      </c>
      <c r="CR32" s="57"/>
      <c r="CS32" s="57"/>
      <c r="CT32" s="57"/>
      <c r="CU32" s="57"/>
      <c r="CV32" s="75">
        <v>26</v>
      </c>
      <c r="CW32" s="57"/>
      <c r="CX32" s="57"/>
      <c r="CY32" s="57"/>
      <c r="CZ32" s="57"/>
      <c r="DA32" s="59">
        <v>23</v>
      </c>
      <c r="DB32" s="57"/>
      <c r="DC32" s="57"/>
      <c r="DD32" s="57"/>
      <c r="DE32" s="57"/>
      <c r="DF32" s="59">
        <v>21</v>
      </c>
      <c r="DG32" s="57"/>
      <c r="DH32" s="57"/>
      <c r="DI32" s="57"/>
      <c r="DJ32" s="57"/>
      <c r="DK32" s="59">
        <v>25</v>
      </c>
      <c r="DL32" s="57"/>
      <c r="DM32" s="57"/>
      <c r="DN32" s="57"/>
      <c r="DO32" s="57"/>
      <c r="DP32" s="59">
        <v>23</v>
      </c>
      <c r="DQ32" s="15"/>
      <c r="DR32" s="57"/>
      <c r="DS32" s="57"/>
      <c r="DT32" s="57"/>
      <c r="DU32" s="58"/>
      <c r="DV32" s="57"/>
      <c r="DW32" s="57"/>
      <c r="DX32" s="57"/>
      <c r="DY32" s="57"/>
      <c r="DZ32" s="57"/>
      <c r="EA32" s="57"/>
      <c r="EB32" s="57"/>
      <c r="EC32" s="57"/>
      <c r="ED32" s="57"/>
      <c r="EE32" s="57"/>
      <c r="EF32" s="57"/>
      <c r="EG32" s="57"/>
      <c r="EH32" s="57"/>
      <c r="EI32" s="57"/>
      <c r="EJ32" s="57"/>
      <c r="EK32" s="57"/>
      <c r="EL32" s="57"/>
      <c r="EM32" s="57"/>
      <c r="EN32" s="57"/>
      <c r="EO32" s="57"/>
      <c r="EP32" s="57"/>
      <c r="EQ32" s="57"/>
      <c r="ER32" s="57"/>
    </row>
    <row r="33" spans="1:148">
      <c r="A33" s="61" t="s">
        <v>49</v>
      </c>
      <c r="C33" s="17">
        <v>25</v>
      </c>
      <c r="D33" s="77">
        <v>43490</v>
      </c>
      <c r="E33" s="91" t="str">
        <f>IF(D33='Fin de Journée'!$B$2,'Fin de Journée'!$C$12,"")</f>
        <v/>
      </c>
      <c r="I33" s="76">
        <v>22</v>
      </c>
      <c r="N33" s="17">
        <v>22</v>
      </c>
      <c r="S33" s="17">
        <v>26</v>
      </c>
      <c r="X33" s="17">
        <v>24</v>
      </c>
      <c r="AC33" s="17">
        <v>21</v>
      </c>
      <c r="AH33" s="76">
        <v>26</v>
      </c>
      <c r="AM33" s="76">
        <v>23</v>
      </c>
      <c r="AR33" s="17">
        <v>27</v>
      </c>
      <c r="AW33" s="17">
        <v>25</v>
      </c>
      <c r="BB33" s="17">
        <v>22</v>
      </c>
      <c r="BG33" s="17">
        <v>27</v>
      </c>
      <c r="BM33" s="59">
        <v>24</v>
      </c>
      <c r="BN33" s="57"/>
      <c r="BQ33" s="57"/>
      <c r="BR33" s="75">
        <v>21</v>
      </c>
      <c r="BS33" s="57"/>
      <c r="BT33" s="57"/>
      <c r="BU33" s="57"/>
      <c r="BV33" s="57"/>
      <c r="BW33" s="59">
        <v>27</v>
      </c>
      <c r="BX33" s="57"/>
      <c r="BY33" s="57"/>
      <c r="BZ33" s="57"/>
      <c r="CA33" s="57"/>
      <c r="CB33" s="75">
        <v>24</v>
      </c>
      <c r="CC33" s="57"/>
      <c r="CD33" s="57"/>
      <c r="CE33" s="57"/>
      <c r="CF33" s="57"/>
      <c r="CG33" s="59">
        <v>21</v>
      </c>
      <c r="CH33" s="57"/>
      <c r="CI33" s="57"/>
      <c r="CJ33" s="57"/>
      <c r="CK33" s="57"/>
      <c r="CL33" s="59">
        <v>25</v>
      </c>
      <c r="CM33" s="57"/>
      <c r="CN33" s="57"/>
      <c r="CO33" s="57"/>
      <c r="CP33" s="57"/>
      <c r="CQ33" s="75">
        <v>23</v>
      </c>
      <c r="CR33" s="57"/>
      <c r="CS33" s="57"/>
      <c r="CT33" s="57"/>
      <c r="CU33" s="57"/>
      <c r="CV33" s="75">
        <v>27</v>
      </c>
      <c r="CW33" s="57"/>
      <c r="CX33" s="57"/>
      <c r="CY33" s="57"/>
      <c r="CZ33" s="57"/>
      <c r="DA33" s="59">
        <v>24</v>
      </c>
      <c r="DB33" s="57"/>
      <c r="DC33" s="57"/>
      <c r="DD33" s="57"/>
      <c r="DE33" s="57"/>
      <c r="DF33" s="59">
        <v>22</v>
      </c>
      <c r="DG33" s="57"/>
      <c r="DH33" s="57"/>
      <c r="DI33" s="57"/>
      <c r="DJ33" s="57"/>
      <c r="DK33" s="59">
        <v>26</v>
      </c>
      <c r="DL33" s="57"/>
      <c r="DM33" s="57"/>
      <c r="DN33" s="57"/>
      <c r="DO33" s="57"/>
      <c r="DP33" s="59">
        <v>24</v>
      </c>
      <c r="DQ33" s="15"/>
      <c r="DR33" s="57"/>
      <c r="DS33" s="57"/>
      <c r="DT33" s="57"/>
      <c r="DU33" s="58"/>
      <c r="DV33" s="57"/>
      <c r="DW33" s="57"/>
      <c r="DX33" s="57"/>
      <c r="DY33" s="57"/>
      <c r="DZ33" s="57"/>
      <c r="EA33" s="57"/>
      <c r="EB33" s="57"/>
      <c r="EC33" s="57"/>
      <c r="ED33" s="57"/>
      <c r="EE33" s="57"/>
      <c r="EF33" s="57"/>
      <c r="EG33" s="57"/>
      <c r="EH33" s="57"/>
      <c r="EI33" s="57"/>
      <c r="EJ33" s="57"/>
      <c r="EK33" s="57"/>
      <c r="EL33" s="57"/>
      <c r="EM33" s="57"/>
      <c r="EN33" s="57"/>
      <c r="EO33" s="57"/>
      <c r="EP33" s="57"/>
      <c r="EQ33" s="57"/>
      <c r="ER33" s="57"/>
    </row>
    <row r="34" spans="1:148">
      <c r="A34" s="61" t="s">
        <v>48</v>
      </c>
      <c r="C34" s="17">
        <v>26</v>
      </c>
      <c r="D34" s="77">
        <v>43491</v>
      </c>
      <c r="E34" s="91" t="str">
        <f>IF(D34='Fin de Journée'!$B$2,'Fin de Journée'!$C$12,"")</f>
        <v/>
      </c>
      <c r="I34" s="76">
        <v>23</v>
      </c>
      <c r="N34" s="17">
        <v>23</v>
      </c>
      <c r="S34" s="17">
        <v>27</v>
      </c>
      <c r="X34" s="17">
        <v>25</v>
      </c>
      <c r="AC34" s="17">
        <v>22</v>
      </c>
      <c r="AH34" s="76">
        <v>27</v>
      </c>
      <c r="AM34" s="76">
        <v>24</v>
      </c>
      <c r="AR34" s="17">
        <v>28</v>
      </c>
      <c r="AW34" s="17">
        <v>26</v>
      </c>
      <c r="BB34" s="17">
        <v>23</v>
      </c>
      <c r="BG34" s="17">
        <v>28</v>
      </c>
      <c r="BM34" s="59">
        <v>25</v>
      </c>
      <c r="BN34" s="57"/>
      <c r="BQ34" s="57"/>
      <c r="BR34" s="75">
        <v>22</v>
      </c>
      <c r="BS34" s="57"/>
      <c r="BT34" s="57"/>
      <c r="BU34" s="57"/>
      <c r="BV34" s="57"/>
      <c r="BW34" s="59">
        <v>28</v>
      </c>
      <c r="BX34" s="57"/>
      <c r="BY34" s="57"/>
      <c r="BZ34" s="57"/>
      <c r="CA34" s="57"/>
      <c r="CB34" s="75">
        <v>25</v>
      </c>
      <c r="CC34" s="57"/>
      <c r="CD34" s="57"/>
      <c r="CE34" s="57"/>
      <c r="CF34" s="57"/>
      <c r="CG34" s="59">
        <v>22</v>
      </c>
      <c r="CH34" s="57"/>
      <c r="CI34" s="57"/>
      <c r="CJ34" s="57"/>
      <c r="CK34" s="57"/>
      <c r="CL34" s="59">
        <v>26</v>
      </c>
      <c r="CM34" s="57"/>
      <c r="CN34" s="57"/>
      <c r="CO34" s="57"/>
      <c r="CP34" s="57"/>
      <c r="CQ34" s="75">
        <v>24</v>
      </c>
      <c r="CR34" s="57"/>
      <c r="CS34" s="57"/>
      <c r="CT34" s="57"/>
      <c r="CU34" s="57"/>
      <c r="CV34" s="75">
        <v>28</v>
      </c>
      <c r="CW34" s="57"/>
      <c r="CX34" s="57"/>
      <c r="CY34" s="57"/>
      <c r="CZ34" s="57"/>
      <c r="DA34" s="59">
        <v>25</v>
      </c>
      <c r="DB34" s="57"/>
      <c r="DC34" s="57"/>
      <c r="DD34" s="57"/>
      <c r="DE34" s="57"/>
      <c r="DF34" s="59">
        <v>23</v>
      </c>
      <c r="DG34" s="57"/>
      <c r="DH34" s="57"/>
      <c r="DI34" s="57"/>
      <c r="DJ34" s="57"/>
      <c r="DK34" s="59">
        <v>27</v>
      </c>
      <c r="DL34" s="57"/>
      <c r="DM34" s="57"/>
      <c r="DN34" s="57"/>
      <c r="DO34" s="57"/>
      <c r="DP34" s="59">
        <v>25</v>
      </c>
      <c r="DQ34" s="15"/>
      <c r="DR34" s="57"/>
      <c r="DS34" s="57"/>
      <c r="DT34" s="57"/>
      <c r="DU34" s="58"/>
      <c r="DV34" s="57"/>
      <c r="DW34" s="57"/>
      <c r="DX34" s="57"/>
      <c r="DY34" s="57"/>
      <c r="DZ34" s="57"/>
      <c r="EA34" s="57"/>
      <c r="EB34" s="57"/>
      <c r="EC34" s="57"/>
      <c r="ED34" s="57"/>
      <c r="EE34" s="57"/>
      <c r="EF34" s="57"/>
      <c r="EG34" s="57"/>
      <c r="EH34" s="57"/>
      <c r="EI34" s="57"/>
      <c r="EJ34" s="57"/>
      <c r="EK34" s="57"/>
      <c r="EL34" s="57"/>
      <c r="EM34" s="57"/>
      <c r="EN34" s="57"/>
      <c r="EO34" s="57"/>
      <c r="EP34" s="57"/>
      <c r="EQ34" s="57"/>
      <c r="ER34" s="57"/>
    </row>
    <row r="35" spans="1:148" s="78" customFormat="1">
      <c r="A35" s="88" t="s">
        <v>47</v>
      </c>
      <c r="B35" s="20"/>
      <c r="C35" s="69">
        <v>27</v>
      </c>
      <c r="D35" s="77">
        <v>43492</v>
      </c>
      <c r="E35" s="91" t="str">
        <f>IF(D35='Fin de Journée'!$B$2,'Fin de Journée'!$C$12,"")</f>
        <v/>
      </c>
      <c r="F35" s="66"/>
      <c r="G35" s="66"/>
      <c r="H35" s="66"/>
      <c r="I35" s="87">
        <v>24</v>
      </c>
      <c r="J35" s="85"/>
      <c r="K35" s="66"/>
      <c r="L35" s="66"/>
      <c r="M35" s="85"/>
      <c r="N35" s="69">
        <v>24</v>
      </c>
      <c r="O35" s="85"/>
      <c r="P35" s="66"/>
      <c r="Q35" s="66"/>
      <c r="R35" s="66"/>
      <c r="S35" s="69">
        <v>28</v>
      </c>
      <c r="T35" s="85"/>
      <c r="U35" s="66"/>
      <c r="V35" s="66"/>
      <c r="W35" s="85"/>
      <c r="X35" s="69">
        <v>26</v>
      </c>
      <c r="Y35" s="85"/>
      <c r="Z35" s="66"/>
      <c r="AA35" s="66"/>
      <c r="AB35" s="85"/>
      <c r="AC35" s="69">
        <v>23</v>
      </c>
      <c r="AD35" s="85"/>
      <c r="AE35" s="66"/>
      <c r="AF35" s="66"/>
      <c r="AG35" s="85"/>
      <c r="AH35" s="87">
        <v>28</v>
      </c>
      <c r="AI35" s="85"/>
      <c r="AJ35" s="66"/>
      <c r="AK35" s="66"/>
      <c r="AL35" s="85"/>
      <c r="AM35" s="87">
        <v>25</v>
      </c>
      <c r="AN35" s="85"/>
      <c r="AO35" s="66"/>
      <c r="AP35" s="66"/>
      <c r="AQ35" s="85"/>
      <c r="AR35" s="69">
        <v>29</v>
      </c>
      <c r="AS35" s="85"/>
      <c r="AT35" s="66"/>
      <c r="AU35" s="66"/>
      <c r="AV35" s="85"/>
      <c r="AW35" s="69">
        <v>27</v>
      </c>
      <c r="AX35" s="85"/>
      <c r="AY35" s="66"/>
      <c r="AZ35" s="66"/>
      <c r="BA35" s="85"/>
      <c r="BB35" s="69">
        <v>24</v>
      </c>
      <c r="BC35" s="85"/>
      <c r="BD35" s="66"/>
      <c r="BE35" s="66"/>
      <c r="BF35" s="85"/>
      <c r="BG35" s="69">
        <v>29</v>
      </c>
      <c r="BH35" s="86"/>
      <c r="BI35" s="66"/>
      <c r="BJ35" s="66"/>
      <c r="BK35" s="85"/>
      <c r="BL35" s="84"/>
      <c r="BM35" s="69">
        <v>26</v>
      </c>
      <c r="BN35" s="81"/>
      <c r="BO35" s="66"/>
      <c r="BP35" s="66"/>
      <c r="BQ35" s="66"/>
      <c r="BR35" s="83">
        <v>23</v>
      </c>
      <c r="BS35" s="81"/>
      <c r="BT35" s="66"/>
      <c r="BU35" s="66"/>
      <c r="BV35" s="81"/>
      <c r="BW35" s="69">
        <v>29</v>
      </c>
      <c r="BX35" s="81"/>
      <c r="BY35" s="66"/>
      <c r="BZ35" s="66"/>
      <c r="CA35" s="66"/>
      <c r="CB35" s="83">
        <v>26</v>
      </c>
      <c r="CC35" s="81"/>
      <c r="CD35" s="66"/>
      <c r="CE35" s="66"/>
      <c r="CF35" s="81"/>
      <c r="CG35" s="69">
        <v>23</v>
      </c>
      <c r="CH35" s="81"/>
      <c r="CI35" s="66"/>
      <c r="CJ35" s="66"/>
      <c r="CK35" s="81"/>
      <c r="CL35" s="69">
        <v>27</v>
      </c>
      <c r="CM35" s="81"/>
      <c r="CN35" s="66"/>
      <c r="CO35" s="66"/>
      <c r="CP35" s="81"/>
      <c r="CQ35" s="83">
        <v>25</v>
      </c>
      <c r="CR35" s="81"/>
      <c r="CS35" s="66"/>
      <c r="CT35" s="66"/>
      <c r="CU35" s="81"/>
      <c r="CV35" s="83">
        <v>29</v>
      </c>
      <c r="CW35" s="81"/>
      <c r="CX35" s="66"/>
      <c r="CY35" s="66"/>
      <c r="CZ35" s="81"/>
      <c r="DA35" s="69">
        <v>26</v>
      </c>
      <c r="DB35" s="81"/>
      <c r="DC35" s="66"/>
      <c r="DD35" s="66"/>
      <c r="DE35" s="81"/>
      <c r="DF35" s="69">
        <v>24</v>
      </c>
      <c r="DG35" s="81"/>
      <c r="DH35" s="66"/>
      <c r="DI35" s="66"/>
      <c r="DJ35" s="81"/>
      <c r="DK35" s="69">
        <v>28</v>
      </c>
      <c r="DL35" s="81"/>
      <c r="DM35" s="66"/>
      <c r="DN35" s="66"/>
      <c r="DO35" s="81"/>
      <c r="DP35" s="69">
        <v>26</v>
      </c>
      <c r="DQ35" s="82"/>
      <c r="DR35" s="66"/>
      <c r="DS35" s="66"/>
      <c r="DT35" s="81"/>
      <c r="DU35" s="80"/>
      <c r="DV35" s="79"/>
      <c r="DW35" s="79"/>
      <c r="DX35" s="79"/>
      <c r="DY35" s="79"/>
      <c r="DZ35" s="79"/>
      <c r="EA35" s="79"/>
      <c r="EB35" s="79"/>
      <c r="EC35" s="79"/>
      <c r="ED35" s="79"/>
      <c r="EE35" s="79"/>
      <c r="EF35" s="79"/>
      <c r="EG35" s="79"/>
      <c r="EH35" s="79"/>
      <c r="EI35" s="79"/>
      <c r="EJ35" s="79"/>
      <c r="EK35" s="79"/>
      <c r="EL35" s="79"/>
      <c r="EM35" s="79"/>
      <c r="EN35" s="79"/>
      <c r="EO35" s="79"/>
      <c r="EP35" s="79"/>
      <c r="EQ35" s="79"/>
      <c r="ER35" s="79"/>
    </row>
    <row r="36" spans="1:148">
      <c r="A36" s="61" t="s">
        <v>46</v>
      </c>
      <c r="C36" s="17">
        <v>28</v>
      </c>
      <c r="D36" s="77">
        <v>43493</v>
      </c>
      <c r="E36" s="91" t="str">
        <f>IF(D36='Fin de Journée'!$B$2,'Fin de Journée'!$C$12,"")</f>
        <v/>
      </c>
      <c r="I36" s="17">
        <v>25</v>
      </c>
      <c r="N36" s="17">
        <v>25</v>
      </c>
      <c r="S36" s="17">
        <v>29</v>
      </c>
      <c r="X36" s="17">
        <v>27</v>
      </c>
      <c r="AC36" s="17">
        <v>24</v>
      </c>
      <c r="AH36" s="76">
        <v>29</v>
      </c>
      <c r="AM36" s="76">
        <v>26</v>
      </c>
      <c r="AR36" s="17">
        <v>30</v>
      </c>
      <c r="AW36" s="17">
        <v>28</v>
      </c>
      <c r="BB36" s="17">
        <v>25</v>
      </c>
      <c r="BG36" s="17">
        <v>30</v>
      </c>
      <c r="BM36" s="59">
        <v>27</v>
      </c>
      <c r="BN36" s="57"/>
      <c r="BQ36" s="57"/>
      <c r="BR36" s="75">
        <v>24</v>
      </c>
      <c r="BS36" s="57"/>
      <c r="BT36" s="57"/>
      <c r="BU36" s="57"/>
      <c r="BV36" s="57"/>
      <c r="BW36" s="59">
        <v>30</v>
      </c>
      <c r="BX36" s="57"/>
      <c r="BY36" s="57"/>
      <c r="BZ36" s="57"/>
      <c r="CA36" s="57"/>
      <c r="CB36" s="75">
        <v>27</v>
      </c>
      <c r="CC36" s="57"/>
      <c r="CD36" s="57"/>
      <c r="CE36" s="57"/>
      <c r="CF36" s="57"/>
      <c r="CG36" s="59">
        <v>24</v>
      </c>
      <c r="CH36" s="57"/>
      <c r="CI36" s="57"/>
      <c r="CJ36" s="57"/>
      <c r="CK36" s="57"/>
      <c r="CL36" s="59">
        <v>28</v>
      </c>
      <c r="CM36" s="57"/>
      <c r="CN36" s="57"/>
      <c r="CO36" s="57"/>
      <c r="CP36" s="57"/>
      <c r="CQ36" s="75">
        <v>26</v>
      </c>
      <c r="CR36" s="57"/>
      <c r="CS36" s="57"/>
      <c r="CT36" s="57"/>
      <c r="CU36" s="57"/>
      <c r="CV36" s="75">
        <v>30</v>
      </c>
      <c r="CW36" s="57"/>
      <c r="CX36" s="57"/>
      <c r="CY36" s="57"/>
      <c r="CZ36" s="57"/>
      <c r="DA36" s="59">
        <v>27</v>
      </c>
      <c r="DB36" s="57"/>
      <c r="DC36" s="57"/>
      <c r="DD36" s="57"/>
      <c r="DE36" s="57"/>
      <c r="DF36" s="59">
        <v>25</v>
      </c>
      <c r="DG36" s="57"/>
      <c r="DH36" s="57"/>
      <c r="DI36" s="57"/>
      <c r="DJ36" s="57"/>
      <c r="DK36" s="59">
        <v>29</v>
      </c>
      <c r="DL36" s="57"/>
      <c r="DM36" s="57"/>
      <c r="DN36" s="57"/>
      <c r="DO36" s="57"/>
      <c r="DP36" s="59">
        <v>27</v>
      </c>
      <c r="DQ36" s="15"/>
      <c r="DR36" s="57"/>
      <c r="DS36" s="57"/>
      <c r="DT36" s="57"/>
      <c r="DU36" s="58"/>
      <c r="DV36" s="57"/>
      <c r="DW36" s="57"/>
      <c r="DX36" s="57"/>
      <c r="DY36" s="57"/>
      <c r="DZ36" s="57"/>
      <c r="EA36" s="57"/>
      <c r="EB36" s="57"/>
      <c r="EC36" s="57"/>
      <c r="ED36" s="57"/>
      <c r="EE36" s="57"/>
      <c r="EF36" s="57"/>
      <c r="EG36" s="57"/>
      <c r="EH36" s="57"/>
      <c r="EI36" s="57"/>
      <c r="EJ36" s="57"/>
      <c r="EK36" s="57"/>
      <c r="EL36" s="57"/>
      <c r="EM36" s="57"/>
      <c r="EN36" s="57"/>
      <c r="EO36" s="57"/>
      <c r="EP36" s="57"/>
      <c r="EQ36" s="57"/>
      <c r="ER36" s="57"/>
    </row>
    <row r="37" spans="1:148">
      <c r="A37" s="61" t="s">
        <v>52</v>
      </c>
      <c r="C37" s="17">
        <v>29</v>
      </c>
      <c r="D37" s="77">
        <v>43494</v>
      </c>
      <c r="E37" s="91" t="str">
        <f>IF(D37='Fin de Journée'!$B$2,'Fin de Journée'!$C$12,"")</f>
        <v/>
      </c>
      <c r="I37" s="17">
        <v>26</v>
      </c>
      <c r="N37" s="17">
        <v>26</v>
      </c>
      <c r="S37" s="17">
        <v>30</v>
      </c>
      <c r="X37" s="17">
        <v>28</v>
      </c>
      <c r="AC37" s="17">
        <v>25</v>
      </c>
      <c r="AH37" s="76">
        <v>30</v>
      </c>
      <c r="AM37" s="76">
        <v>27</v>
      </c>
      <c r="AW37" s="17">
        <v>29</v>
      </c>
      <c r="BB37" s="17">
        <v>26</v>
      </c>
      <c r="BG37" s="17">
        <v>31</v>
      </c>
      <c r="BM37" s="59">
        <v>28</v>
      </c>
      <c r="BN37" s="57"/>
      <c r="BQ37" s="57"/>
      <c r="BR37" s="75">
        <v>25</v>
      </c>
      <c r="BS37" s="57"/>
      <c r="BT37" s="57"/>
      <c r="BU37" s="57"/>
      <c r="BV37" s="57"/>
      <c r="BW37" s="59">
        <v>31</v>
      </c>
      <c r="BX37" s="57"/>
      <c r="BY37" s="57"/>
      <c r="BZ37" s="57"/>
      <c r="CA37" s="57"/>
      <c r="CB37" s="75">
        <v>28</v>
      </c>
      <c r="CC37" s="57"/>
      <c r="CD37" s="57"/>
      <c r="CE37" s="57"/>
      <c r="CF37" s="57"/>
      <c r="CG37" s="59">
        <v>25</v>
      </c>
      <c r="CH37" s="57"/>
      <c r="CI37" s="57"/>
      <c r="CJ37" s="57"/>
      <c r="CK37" s="57"/>
      <c r="CL37" s="59">
        <v>29</v>
      </c>
      <c r="CM37" s="57"/>
      <c r="CN37" s="57"/>
      <c r="CO37" s="57"/>
      <c r="CP37" s="57"/>
      <c r="CQ37" s="75">
        <v>27</v>
      </c>
      <c r="CR37" s="57"/>
      <c r="CS37" s="57"/>
      <c r="CT37" s="57"/>
      <c r="CU37" s="57"/>
      <c r="CV37" s="75">
        <v>31</v>
      </c>
      <c r="CW37" s="57"/>
      <c r="CX37" s="57"/>
      <c r="CY37" s="57"/>
      <c r="CZ37" s="57"/>
      <c r="DA37" s="59">
        <v>28</v>
      </c>
      <c r="DB37" s="57"/>
      <c r="DC37" s="57"/>
      <c r="DD37" s="57"/>
      <c r="DE37" s="57"/>
      <c r="DF37" s="59">
        <v>26</v>
      </c>
      <c r="DG37" s="57"/>
      <c r="DH37" s="57"/>
      <c r="DI37" s="57"/>
      <c r="DJ37" s="57"/>
      <c r="DK37" s="59">
        <v>30</v>
      </c>
      <c r="DL37" s="57"/>
      <c r="DM37" s="57"/>
      <c r="DN37" s="57"/>
      <c r="DO37" s="57"/>
      <c r="DP37" s="59">
        <v>28</v>
      </c>
      <c r="DQ37" s="15"/>
      <c r="DR37" s="57"/>
      <c r="DS37" s="57"/>
      <c r="DT37" s="57"/>
      <c r="DU37" s="58"/>
      <c r="DV37" s="57"/>
      <c r="DW37" s="57"/>
      <c r="DX37" s="57"/>
      <c r="DY37" s="57"/>
      <c r="DZ37" s="57"/>
      <c r="EA37" s="57"/>
      <c r="EB37" s="57"/>
      <c r="EC37" s="57"/>
      <c r="ED37" s="57"/>
      <c r="EE37" s="57"/>
      <c r="EF37" s="57"/>
      <c r="EG37" s="57"/>
      <c r="EH37" s="57"/>
      <c r="EI37" s="57"/>
      <c r="EJ37" s="57"/>
      <c r="EK37" s="57"/>
      <c r="EL37" s="57"/>
      <c r="EM37" s="57"/>
      <c r="EN37" s="57"/>
      <c r="EO37" s="57"/>
      <c r="EP37" s="57"/>
      <c r="EQ37" s="57"/>
      <c r="ER37" s="57"/>
    </row>
    <row r="38" spans="1:148">
      <c r="A38" s="61" t="s">
        <v>51</v>
      </c>
      <c r="C38" s="17">
        <v>30</v>
      </c>
      <c r="D38" s="77">
        <v>43495</v>
      </c>
      <c r="E38" s="91" t="str">
        <f>IF(D38='Fin de Journée'!$B$2,'Fin de Journée'!$C$12,"")</f>
        <v/>
      </c>
      <c r="I38" s="17">
        <v>27</v>
      </c>
      <c r="N38" s="17">
        <v>27</v>
      </c>
      <c r="X38" s="17">
        <v>29</v>
      </c>
      <c r="AC38" s="17">
        <v>26</v>
      </c>
      <c r="AH38" s="76">
        <v>31</v>
      </c>
      <c r="AM38" s="76">
        <v>28</v>
      </c>
      <c r="AW38" s="17">
        <v>30</v>
      </c>
      <c r="BB38" s="17">
        <v>27</v>
      </c>
      <c r="BG38" s="17"/>
      <c r="BI38">
        <v>5.2132701421800949</v>
      </c>
      <c r="BM38" s="59">
        <v>29</v>
      </c>
      <c r="BN38" s="57"/>
      <c r="BQ38" s="57"/>
      <c r="BR38" s="75">
        <v>26</v>
      </c>
      <c r="BS38" s="57"/>
      <c r="BT38" s="57"/>
      <c r="BU38" s="57"/>
      <c r="BV38" s="57"/>
      <c r="BW38" s="59"/>
      <c r="BX38" s="57"/>
      <c r="BY38" s="57"/>
      <c r="BZ38" s="57"/>
      <c r="CA38" s="57"/>
      <c r="CB38" s="75">
        <v>29</v>
      </c>
      <c r="CC38" s="57"/>
      <c r="CD38" s="57"/>
      <c r="CE38" s="57"/>
      <c r="CF38" s="57"/>
      <c r="CG38" s="59">
        <v>26</v>
      </c>
      <c r="CH38" s="57"/>
      <c r="CI38" s="57"/>
      <c r="CJ38" s="57"/>
      <c r="CK38" s="57"/>
      <c r="CL38" s="59">
        <v>30</v>
      </c>
      <c r="CM38" s="57"/>
      <c r="CN38" s="57"/>
      <c r="CO38" s="57"/>
      <c r="CP38" s="57"/>
      <c r="CQ38" s="75">
        <v>28</v>
      </c>
      <c r="CR38" s="57"/>
      <c r="CS38" s="57"/>
      <c r="CT38" s="57"/>
      <c r="CU38" s="57"/>
      <c r="CV38" s="58"/>
      <c r="CW38" s="57"/>
      <c r="CX38" s="57"/>
      <c r="CY38" s="57"/>
      <c r="CZ38" s="57"/>
      <c r="DA38" s="59">
        <v>29</v>
      </c>
      <c r="DB38" s="57"/>
      <c r="DC38" s="57"/>
      <c r="DD38" s="57"/>
      <c r="DE38" s="57"/>
      <c r="DF38" s="59">
        <v>27</v>
      </c>
      <c r="DG38" s="57"/>
      <c r="DH38" s="57"/>
      <c r="DI38" s="57"/>
      <c r="DJ38" s="57"/>
      <c r="DK38" s="59"/>
      <c r="DL38" s="57"/>
      <c r="DM38" s="57"/>
      <c r="DN38" s="57"/>
      <c r="DO38" s="57"/>
      <c r="DP38" s="59">
        <v>29</v>
      </c>
      <c r="DQ38" s="15"/>
      <c r="DR38" s="57"/>
      <c r="DS38" s="57"/>
      <c r="DT38" s="57"/>
      <c r="DU38" s="58"/>
      <c r="DV38" s="57"/>
      <c r="DW38" s="57"/>
      <c r="DX38" s="57"/>
      <c r="DY38" s="57"/>
      <c r="DZ38" s="57"/>
      <c r="EA38" s="57"/>
      <c r="EB38" s="57"/>
      <c r="EC38" s="57"/>
      <c r="ED38" s="57"/>
      <c r="EE38" s="57"/>
      <c r="EF38" s="57"/>
      <c r="EG38" s="57"/>
      <c r="EH38" s="57"/>
      <c r="EI38" s="57"/>
      <c r="EJ38" s="57"/>
      <c r="EK38" s="57"/>
      <c r="EL38" s="57"/>
      <c r="EM38" s="57"/>
      <c r="EN38" s="57"/>
      <c r="EO38" s="57"/>
      <c r="EP38" s="57"/>
      <c r="EQ38" s="57"/>
      <c r="ER38" s="57"/>
    </row>
    <row r="39" spans="1:148">
      <c r="A39" s="61" t="s">
        <v>50</v>
      </c>
      <c r="C39" s="17">
        <v>31</v>
      </c>
      <c r="D39" s="77">
        <v>43496</v>
      </c>
      <c r="E39" s="91" t="str">
        <f>IF(D39='Fin de Journée'!$B$2,'Fin de Journée'!$C$12,"")</f>
        <v/>
      </c>
      <c r="I39" s="17">
        <v>28</v>
      </c>
      <c r="N39" s="17">
        <v>28</v>
      </c>
      <c r="X39" s="17">
        <v>30</v>
      </c>
      <c r="AC39" s="17">
        <v>27</v>
      </c>
      <c r="AM39" s="76">
        <v>29</v>
      </c>
      <c r="AW39" s="17">
        <v>31</v>
      </c>
      <c r="BB39" s="17">
        <v>28</v>
      </c>
      <c r="BG39" s="17"/>
      <c r="BM39" s="59">
        <v>30</v>
      </c>
      <c r="BN39" s="57"/>
      <c r="BQ39" s="57"/>
      <c r="BR39" s="75">
        <v>27</v>
      </c>
      <c r="BS39" s="57"/>
      <c r="BT39" s="57"/>
      <c r="BU39" s="57"/>
      <c r="BV39" s="57"/>
      <c r="BW39" s="59"/>
      <c r="BX39" s="57"/>
      <c r="BY39" s="57"/>
      <c r="BZ39" s="57"/>
      <c r="CA39" s="57"/>
      <c r="CB39" s="75">
        <v>30</v>
      </c>
      <c r="CC39" s="57"/>
      <c r="CD39" s="57"/>
      <c r="CE39" s="57"/>
      <c r="CF39" s="57"/>
      <c r="CG39" s="59">
        <v>27</v>
      </c>
      <c r="CH39" s="57"/>
      <c r="CI39" s="57"/>
      <c r="CJ39" s="57"/>
      <c r="CK39" s="57"/>
      <c r="CL39" s="59"/>
      <c r="CM39" s="57"/>
      <c r="CN39" s="57"/>
      <c r="CO39" s="57"/>
      <c r="CP39" s="57"/>
      <c r="CQ39" s="75">
        <v>29</v>
      </c>
      <c r="CR39" s="57"/>
      <c r="CS39" s="57"/>
      <c r="CT39" s="57"/>
      <c r="CU39" s="57"/>
      <c r="CV39" s="58"/>
      <c r="CW39" s="57"/>
      <c r="CX39" s="57"/>
      <c r="CY39" s="57"/>
      <c r="CZ39" s="57"/>
      <c r="DA39" s="59">
        <v>30</v>
      </c>
      <c r="DB39" s="57"/>
      <c r="DC39" s="57"/>
      <c r="DD39" s="57"/>
      <c r="DE39" s="57"/>
      <c r="DF39" s="59">
        <v>28</v>
      </c>
      <c r="DG39" s="57"/>
      <c r="DH39" s="57"/>
      <c r="DI39" s="57"/>
      <c r="DJ39" s="57"/>
      <c r="DK39" s="59"/>
      <c r="DL39" s="57"/>
      <c r="DM39" s="57"/>
      <c r="DN39" s="57"/>
      <c r="DO39" s="57"/>
      <c r="DP39" s="59">
        <v>30</v>
      </c>
      <c r="DQ39" s="15"/>
      <c r="DR39" s="57"/>
      <c r="DS39" s="57"/>
      <c r="DT39" s="57"/>
      <c r="DU39" s="58"/>
      <c r="DV39" s="57"/>
      <c r="DW39" s="57"/>
      <c r="DX39" s="57"/>
      <c r="DY39" s="57"/>
      <c r="DZ39" s="57"/>
      <c r="EA39" s="57"/>
      <c r="EB39" s="57"/>
      <c r="EC39" s="57"/>
      <c r="ED39" s="57"/>
      <c r="EE39" s="57"/>
      <c r="EF39" s="57"/>
      <c r="EG39" s="57"/>
      <c r="EH39" s="57"/>
      <c r="EI39" s="57"/>
      <c r="EJ39" s="57"/>
      <c r="EK39" s="57"/>
      <c r="EL39" s="57"/>
      <c r="EM39" s="57"/>
      <c r="EN39" s="57"/>
      <c r="EO39" s="57"/>
      <c r="EP39" s="57"/>
      <c r="EQ39" s="57"/>
      <c r="ER39" s="57"/>
    </row>
    <row r="40" spans="1:148">
      <c r="A40" s="61" t="s">
        <v>49</v>
      </c>
      <c r="N40" s="17">
        <v>29</v>
      </c>
      <c r="X40" s="17">
        <v>31</v>
      </c>
      <c r="AC40" s="17">
        <v>28</v>
      </c>
      <c r="AM40" s="76">
        <v>30</v>
      </c>
      <c r="BB40" s="17">
        <v>29</v>
      </c>
      <c r="BG40" s="17"/>
      <c r="BM40" s="59">
        <v>31</v>
      </c>
      <c r="BN40" s="57"/>
      <c r="BQ40" s="57"/>
      <c r="BR40" s="59">
        <v>28</v>
      </c>
      <c r="BS40" s="57"/>
      <c r="BT40" s="57"/>
      <c r="BU40" s="57"/>
      <c r="BV40" s="57"/>
      <c r="BW40" s="59"/>
      <c r="BX40" s="57"/>
      <c r="BY40" s="57"/>
      <c r="BZ40" s="57"/>
      <c r="CA40" s="57"/>
      <c r="CB40" s="59"/>
      <c r="CC40" s="57"/>
      <c r="CD40" s="57"/>
      <c r="CE40" s="57"/>
      <c r="CF40" s="57"/>
      <c r="CG40" s="59">
        <v>28</v>
      </c>
      <c r="CH40" s="57"/>
      <c r="CI40" s="57"/>
      <c r="CJ40" s="57"/>
      <c r="CK40" s="57"/>
      <c r="CL40" s="59"/>
      <c r="CM40" s="57"/>
      <c r="CN40" s="57"/>
      <c r="CO40" s="57"/>
      <c r="CP40" s="57"/>
      <c r="CQ40" s="75">
        <v>30</v>
      </c>
      <c r="CR40" s="57"/>
      <c r="CS40" s="57"/>
      <c r="CT40" s="57"/>
      <c r="CU40" s="57"/>
      <c r="CV40" s="58"/>
      <c r="CW40" s="57"/>
      <c r="CX40" s="57"/>
      <c r="CY40" s="57"/>
      <c r="CZ40" s="57"/>
      <c r="DA40" s="59"/>
      <c r="DB40" s="57"/>
      <c r="DC40" s="57"/>
      <c r="DD40" s="57"/>
      <c r="DE40" s="57"/>
      <c r="DF40" s="59">
        <v>29</v>
      </c>
      <c r="DG40" s="57"/>
      <c r="DH40" s="57"/>
      <c r="DI40" s="57"/>
      <c r="DJ40" s="57"/>
      <c r="DK40" s="59"/>
      <c r="DL40" s="57"/>
      <c r="DM40" s="57"/>
      <c r="DN40" s="57"/>
      <c r="DO40" s="57"/>
      <c r="DP40" s="59">
        <v>31</v>
      </c>
      <c r="DQ40" s="15"/>
      <c r="DR40" s="57"/>
      <c r="DS40" s="57"/>
      <c r="DT40" s="57"/>
      <c r="DU40" s="58"/>
      <c r="DV40" s="57"/>
      <c r="DW40" s="57"/>
      <c r="DX40" s="57"/>
      <c r="DY40" s="57"/>
      <c r="DZ40" s="57"/>
      <c r="EA40" s="57"/>
      <c r="EB40" s="57"/>
      <c r="EC40" s="57"/>
      <c r="ED40" s="57"/>
      <c r="EE40" s="57"/>
      <c r="EF40" s="57"/>
      <c r="EG40" s="57"/>
      <c r="EH40" s="57"/>
      <c r="EI40" s="57"/>
      <c r="EJ40" s="57"/>
      <c r="EK40" s="57"/>
      <c r="EL40" s="57"/>
      <c r="EM40" s="57"/>
      <c r="EN40" s="57"/>
      <c r="EO40" s="57"/>
      <c r="EP40" s="57"/>
      <c r="EQ40" s="57"/>
      <c r="ER40" s="57"/>
    </row>
    <row r="41" spans="1:148">
      <c r="A41" s="61" t="s">
        <v>48</v>
      </c>
      <c r="N41" s="17">
        <v>30</v>
      </c>
      <c r="AC41" s="17">
        <v>29</v>
      </c>
      <c r="AM41" s="76">
        <v>31</v>
      </c>
      <c r="BB41" s="17">
        <v>30</v>
      </c>
      <c r="BG41" s="17"/>
      <c r="BM41" s="59"/>
      <c r="BN41" s="57"/>
      <c r="BQ41" s="57"/>
      <c r="BR41" s="59">
        <v>29</v>
      </c>
      <c r="BS41" s="57"/>
      <c r="BT41" s="57"/>
      <c r="BU41" s="57"/>
      <c r="BV41" s="57"/>
      <c r="BW41" s="59"/>
      <c r="BX41" s="57"/>
      <c r="BY41" s="57"/>
      <c r="BZ41" s="57"/>
      <c r="CA41" s="57"/>
      <c r="CB41" s="59"/>
      <c r="CC41" s="57"/>
      <c r="CD41" s="57"/>
      <c r="CE41" s="57"/>
      <c r="CF41" s="57"/>
      <c r="CG41" s="59">
        <v>29</v>
      </c>
      <c r="CH41" s="57"/>
      <c r="CI41" s="57"/>
      <c r="CJ41" s="57"/>
      <c r="CK41" s="57"/>
      <c r="CL41" s="59"/>
      <c r="CM41" s="57"/>
      <c r="CN41" s="57"/>
      <c r="CO41" s="57"/>
      <c r="CP41" s="57"/>
      <c r="CQ41" s="75">
        <v>31</v>
      </c>
      <c r="CR41" s="57"/>
      <c r="CS41" s="57"/>
      <c r="CT41" s="57"/>
      <c r="CU41" s="57"/>
      <c r="CV41" s="58"/>
      <c r="CW41" s="57"/>
      <c r="CX41" s="57"/>
      <c r="CY41" s="57"/>
      <c r="CZ41" s="57"/>
      <c r="DA41" s="59"/>
      <c r="DB41" s="57"/>
      <c r="DC41" s="57"/>
      <c r="DD41" s="57"/>
      <c r="DE41" s="57"/>
      <c r="DF41" s="59">
        <v>30</v>
      </c>
      <c r="DG41" s="57"/>
      <c r="DH41" s="57"/>
      <c r="DI41" s="57"/>
      <c r="DJ41" s="57"/>
      <c r="DK41" s="59"/>
      <c r="DL41" s="57"/>
      <c r="DM41" s="57"/>
      <c r="DN41" s="57"/>
      <c r="DO41" s="57"/>
      <c r="DP41" s="59"/>
      <c r="DQ41" s="15"/>
      <c r="DR41" s="57"/>
      <c r="DS41" s="57"/>
      <c r="DT41" s="57"/>
      <c r="DU41" s="58"/>
      <c r="DV41" s="57"/>
      <c r="DW41" s="57"/>
      <c r="DX41" s="57"/>
      <c r="DY41" s="57"/>
      <c r="DZ41" s="57"/>
      <c r="EA41" s="57"/>
      <c r="EB41" s="57"/>
      <c r="EC41" s="57"/>
      <c r="ED41" s="57"/>
      <c r="EE41" s="57"/>
      <c r="EF41" s="57"/>
      <c r="EG41" s="57"/>
      <c r="EH41" s="57"/>
      <c r="EI41" s="57"/>
      <c r="EJ41" s="57"/>
      <c r="EK41" s="57"/>
      <c r="EL41" s="57"/>
      <c r="EM41" s="57"/>
      <c r="EN41" s="57"/>
      <c r="EO41" s="57"/>
      <c r="EP41" s="57"/>
      <c r="EQ41" s="57"/>
      <c r="ER41" s="57"/>
    </row>
    <row r="42" spans="1:148" s="62" customFormat="1">
      <c r="A42" s="74" t="s">
        <v>47</v>
      </c>
      <c r="B42" s="20"/>
      <c r="C42" s="73"/>
      <c r="D42" s="72"/>
      <c r="E42" s="71"/>
      <c r="F42" s="66"/>
      <c r="G42" s="66"/>
      <c r="H42" s="66"/>
      <c r="I42" s="73"/>
      <c r="J42" s="71"/>
      <c r="K42" s="66"/>
      <c r="L42" s="66"/>
      <c r="M42" s="71"/>
      <c r="N42" s="69">
        <v>31</v>
      </c>
      <c r="O42" s="71"/>
      <c r="P42" s="66"/>
      <c r="Q42" s="66"/>
      <c r="R42" s="66"/>
      <c r="S42" s="73"/>
      <c r="T42" s="71"/>
      <c r="U42" s="66"/>
      <c r="V42" s="66"/>
      <c r="W42" s="71"/>
      <c r="X42" s="73"/>
      <c r="Y42" s="71"/>
      <c r="Z42" s="66"/>
      <c r="AA42" s="66"/>
      <c r="AB42" s="71"/>
      <c r="AC42" s="69">
        <v>30</v>
      </c>
      <c r="AD42" s="71"/>
      <c r="AE42" s="66"/>
      <c r="AF42" s="66"/>
      <c r="AG42" s="71"/>
      <c r="AH42" s="73"/>
      <c r="AI42" s="71"/>
      <c r="AJ42" s="66"/>
      <c r="AK42" s="66"/>
      <c r="AL42" s="71"/>
      <c r="AM42" s="73"/>
      <c r="AN42" s="71"/>
      <c r="AO42" s="66"/>
      <c r="AP42" s="66"/>
      <c r="AQ42" s="71"/>
      <c r="AR42" s="73"/>
      <c r="AS42" s="71"/>
      <c r="AT42" s="66"/>
      <c r="AU42" s="66"/>
      <c r="AV42" s="71"/>
      <c r="AW42" s="73"/>
      <c r="AX42" s="71"/>
      <c r="AY42" s="66"/>
      <c r="AZ42" s="66"/>
      <c r="BA42" s="71"/>
      <c r="BB42" s="73"/>
      <c r="BC42" s="71"/>
      <c r="BD42" s="66"/>
      <c r="BE42" s="66"/>
      <c r="BF42" s="71"/>
      <c r="BG42" s="73"/>
      <c r="BH42" s="72"/>
      <c r="BI42" s="66"/>
      <c r="BJ42" s="66"/>
      <c r="BK42" s="71"/>
      <c r="BL42" s="70"/>
      <c r="BM42" s="68"/>
      <c r="BN42" s="65"/>
      <c r="BO42" s="66"/>
      <c r="BP42" s="66"/>
      <c r="BQ42" s="66"/>
      <c r="BR42" s="68"/>
      <c r="BS42" s="65"/>
      <c r="BT42" s="66"/>
      <c r="BU42" s="66"/>
      <c r="BV42" s="65"/>
      <c r="BW42" s="65"/>
      <c r="BX42" s="65"/>
      <c r="BY42" s="66"/>
      <c r="BZ42" s="66"/>
      <c r="CA42" s="66"/>
      <c r="CB42" s="68"/>
      <c r="CC42" s="65"/>
      <c r="CD42" s="66"/>
      <c r="CE42" s="66"/>
      <c r="CF42" s="65"/>
      <c r="CG42" s="69">
        <v>30</v>
      </c>
      <c r="CH42" s="65"/>
      <c r="CI42" s="66"/>
      <c r="CJ42" s="66"/>
      <c r="CK42" s="65"/>
      <c r="CL42" s="65"/>
      <c r="CM42" s="65"/>
      <c r="CN42" s="66"/>
      <c r="CO42" s="66"/>
      <c r="CP42" s="65"/>
      <c r="CQ42" s="68"/>
      <c r="CR42" s="65"/>
      <c r="CS42" s="66"/>
      <c r="CT42" s="66"/>
      <c r="CU42" s="65"/>
      <c r="CV42" s="68"/>
      <c r="CW42" s="65"/>
      <c r="CX42" s="66"/>
      <c r="CY42" s="66"/>
      <c r="CZ42" s="65"/>
      <c r="DA42" s="68"/>
      <c r="DB42" s="65"/>
      <c r="DC42" s="66"/>
      <c r="DD42" s="66"/>
      <c r="DE42" s="65"/>
      <c r="DF42" s="69">
        <v>31</v>
      </c>
      <c r="DG42" s="65"/>
      <c r="DH42" s="66"/>
      <c r="DI42" s="66"/>
      <c r="DJ42" s="65"/>
      <c r="DK42" s="68"/>
      <c r="DL42" s="65"/>
      <c r="DM42" s="66"/>
      <c r="DN42" s="66"/>
      <c r="DO42" s="65"/>
      <c r="DP42" s="68"/>
      <c r="DQ42" s="67"/>
      <c r="DR42" s="66"/>
      <c r="DS42" s="66"/>
      <c r="DT42" s="65"/>
      <c r="DU42" s="64"/>
      <c r="DV42" s="63"/>
      <c r="DW42" s="63"/>
      <c r="DX42" s="63"/>
      <c r="DY42" s="63"/>
      <c r="DZ42" s="63"/>
      <c r="EA42" s="63"/>
      <c r="EB42" s="63"/>
      <c r="EC42" s="63"/>
      <c r="ED42" s="63"/>
      <c r="EE42" s="63"/>
      <c r="EF42" s="63"/>
      <c r="EG42" s="63"/>
      <c r="EH42" s="63"/>
      <c r="EI42" s="63"/>
      <c r="EJ42" s="63"/>
      <c r="EK42" s="63"/>
      <c r="EL42" s="63"/>
      <c r="EM42" s="63"/>
      <c r="EN42" s="63"/>
      <c r="EO42" s="63"/>
      <c r="EP42" s="63"/>
      <c r="EQ42" s="63"/>
      <c r="ER42" s="63"/>
    </row>
    <row r="43" spans="1:148">
      <c r="A43" s="61" t="s">
        <v>46</v>
      </c>
      <c r="BB43" s="60"/>
      <c r="BM43" s="59"/>
      <c r="BN43" s="57"/>
      <c r="BQ43" s="57"/>
      <c r="BR43" s="59"/>
      <c r="BS43" s="57"/>
      <c r="BT43" s="57"/>
      <c r="BU43" s="57"/>
      <c r="BV43" s="57"/>
      <c r="BW43" s="59"/>
      <c r="BX43" s="57"/>
      <c r="BY43" s="57"/>
      <c r="BZ43" s="57"/>
      <c r="CA43" s="57"/>
      <c r="CB43" s="59"/>
      <c r="CC43" s="57"/>
      <c r="CD43" s="57"/>
      <c r="CE43" s="57"/>
      <c r="CF43" s="57"/>
      <c r="CG43" s="59">
        <v>31</v>
      </c>
      <c r="CH43" s="57"/>
      <c r="CI43" s="57"/>
      <c r="CJ43" s="57"/>
      <c r="CK43" s="57"/>
      <c r="CL43" s="59"/>
      <c r="CM43" s="57"/>
      <c r="CN43" s="57"/>
      <c r="CO43" s="57"/>
      <c r="CP43" s="57"/>
      <c r="CQ43" s="58"/>
      <c r="CR43" s="57"/>
      <c r="CS43" s="57"/>
      <c r="CT43" s="57"/>
      <c r="CU43" s="57"/>
      <c r="CV43" s="58"/>
      <c r="CW43" s="57"/>
      <c r="CX43" s="57"/>
      <c r="CY43" s="57"/>
      <c r="CZ43" s="57"/>
      <c r="DA43" s="59"/>
      <c r="DB43" s="57"/>
      <c r="DC43" s="57"/>
      <c r="DD43" s="57"/>
      <c r="DE43" s="57"/>
      <c r="DF43" s="59"/>
      <c r="DG43" s="57"/>
      <c r="DH43" s="57"/>
      <c r="DI43" s="57"/>
      <c r="DJ43" s="57"/>
      <c r="DK43" s="59"/>
      <c r="DL43" s="57"/>
      <c r="DM43" s="57"/>
      <c r="DN43" s="57"/>
      <c r="DO43" s="57"/>
      <c r="DP43" s="59"/>
      <c r="DQ43" s="15"/>
      <c r="DR43" s="57"/>
      <c r="DS43" s="57"/>
      <c r="DT43" s="57"/>
      <c r="DU43" s="58"/>
      <c r="DV43" s="57"/>
      <c r="DW43" s="57"/>
      <c r="DX43" s="57"/>
      <c r="DY43" s="57"/>
      <c r="DZ43" s="57"/>
      <c r="EA43" s="57"/>
      <c r="EB43" s="57"/>
      <c r="EC43" s="57"/>
      <c r="ED43" s="57"/>
      <c r="EE43" s="57"/>
      <c r="EF43" s="57"/>
      <c r="EG43" s="57"/>
      <c r="EH43" s="57"/>
      <c r="EI43" s="57"/>
      <c r="EJ43" s="57"/>
      <c r="EK43" s="57"/>
      <c r="EL43" s="57"/>
      <c r="EM43" s="57"/>
      <c r="EN43" s="57"/>
      <c r="EO43" s="57"/>
      <c r="EP43" s="57"/>
      <c r="EQ43" s="57"/>
      <c r="ER43" s="57"/>
    </row>
    <row r="44" spans="1:148">
      <c r="A44" s="56"/>
    </row>
    <row r="45" spans="1:148">
      <c r="A45" s="25"/>
    </row>
    <row r="46" spans="1:148" ht="23.25">
      <c r="A46" s="25"/>
      <c r="C46" s="34"/>
      <c r="D46" s="36"/>
      <c r="E46" s="186" t="s">
        <v>22</v>
      </c>
      <c r="F46" s="186"/>
      <c r="G46" s="186"/>
      <c r="H46" s="33"/>
      <c r="I46" s="34"/>
      <c r="J46" s="186" t="s">
        <v>21</v>
      </c>
      <c r="K46" s="186"/>
      <c r="L46" s="186"/>
      <c r="M46" s="33"/>
      <c r="N46" s="34"/>
      <c r="O46" s="186" t="s">
        <v>20</v>
      </c>
      <c r="P46" s="186"/>
      <c r="Q46" s="186"/>
      <c r="R46" s="33"/>
      <c r="S46" s="34"/>
      <c r="T46" s="186" t="s">
        <v>19</v>
      </c>
      <c r="U46" s="186"/>
      <c r="V46" s="186"/>
      <c r="W46" s="33"/>
      <c r="X46" s="34"/>
      <c r="Y46" s="186" t="s">
        <v>18</v>
      </c>
      <c r="Z46" s="186"/>
      <c r="AA46" s="186"/>
      <c r="AB46" s="33"/>
      <c r="AC46" s="34"/>
      <c r="AD46" s="186" t="s">
        <v>17</v>
      </c>
      <c r="AE46" s="186"/>
      <c r="AF46" s="186"/>
      <c r="AG46" s="33"/>
      <c r="AH46" s="35"/>
      <c r="AI46" s="186" t="s">
        <v>16</v>
      </c>
      <c r="AJ46" s="186"/>
      <c r="AK46" s="186"/>
      <c r="AL46" s="33"/>
      <c r="AM46" s="35"/>
      <c r="AN46" s="186" t="s">
        <v>15</v>
      </c>
      <c r="AO46" s="186"/>
      <c r="AP46" s="186"/>
      <c r="AQ46" s="33"/>
      <c r="AR46" s="34"/>
      <c r="AS46" s="186" t="s">
        <v>14</v>
      </c>
      <c r="AT46" s="186"/>
      <c r="AU46" s="186"/>
      <c r="AV46" s="33"/>
      <c r="AW46" s="35"/>
      <c r="AX46" s="186" t="s">
        <v>13</v>
      </c>
      <c r="AY46" s="186"/>
      <c r="AZ46" s="186"/>
      <c r="BA46" s="33"/>
      <c r="BB46" s="35"/>
      <c r="BC46" s="186" t="s">
        <v>12</v>
      </c>
      <c r="BD46" s="186"/>
      <c r="BE46" s="186"/>
      <c r="BF46" s="33"/>
      <c r="BG46" s="35"/>
      <c r="BH46" s="186" t="s">
        <v>11</v>
      </c>
      <c r="BI46" s="186"/>
      <c r="BJ46" s="186"/>
      <c r="BK46" s="33"/>
      <c r="BM46" s="34"/>
      <c r="BN46" s="186" t="s">
        <v>22</v>
      </c>
      <c r="BO46" s="186"/>
      <c r="BP46" s="186"/>
      <c r="BQ46" s="33"/>
      <c r="BR46" s="34"/>
      <c r="BS46" s="186" t="s">
        <v>21</v>
      </c>
      <c r="BT46" s="186"/>
      <c r="BU46" s="186"/>
      <c r="BV46" s="33"/>
      <c r="BW46" s="34"/>
      <c r="BX46" s="186" t="s">
        <v>20</v>
      </c>
      <c r="BY46" s="186"/>
      <c r="BZ46" s="186"/>
      <c r="CA46" s="33"/>
      <c r="CB46" s="34"/>
      <c r="CC46" s="186" t="s">
        <v>19</v>
      </c>
      <c r="CD46" s="186"/>
      <c r="CE46" s="186"/>
      <c r="CF46" s="33"/>
      <c r="CG46" s="34"/>
      <c r="CH46" s="186" t="s">
        <v>18</v>
      </c>
      <c r="CI46" s="186"/>
      <c r="CJ46" s="186"/>
      <c r="CK46" s="33"/>
      <c r="CL46" s="34"/>
      <c r="CM46" s="186" t="s">
        <v>17</v>
      </c>
      <c r="CN46" s="186"/>
      <c r="CO46" s="186"/>
      <c r="CP46" s="33"/>
      <c r="CQ46" s="35"/>
      <c r="CR46" s="186" t="s">
        <v>16</v>
      </c>
      <c r="CS46" s="186"/>
      <c r="CT46" s="186"/>
      <c r="CU46" s="33"/>
      <c r="CV46" s="35"/>
      <c r="CW46" s="186" t="s">
        <v>15</v>
      </c>
      <c r="CX46" s="186"/>
      <c r="CY46" s="186"/>
      <c r="CZ46" s="33"/>
      <c r="DA46" s="34"/>
      <c r="DB46" s="186" t="s">
        <v>14</v>
      </c>
      <c r="DC46" s="186"/>
      <c r="DD46" s="186"/>
      <c r="DE46" s="33"/>
      <c r="DF46" s="34"/>
      <c r="DG46" s="186" t="s">
        <v>13</v>
      </c>
      <c r="DH46" s="186"/>
      <c r="DI46" s="186"/>
      <c r="DJ46" s="33"/>
      <c r="DK46" s="34"/>
      <c r="DL46" s="186" t="s">
        <v>12</v>
      </c>
      <c r="DM46" s="186"/>
      <c r="DN46" s="186"/>
      <c r="DO46" s="33"/>
      <c r="DP46" s="34"/>
      <c r="DQ46" s="186" t="s">
        <v>11</v>
      </c>
      <c r="DR46" s="186"/>
      <c r="DS46" s="186"/>
      <c r="DT46" s="33"/>
    </row>
    <row r="47" spans="1:148" ht="18">
      <c r="A47" s="27" t="s">
        <v>45</v>
      </c>
    </row>
    <row r="48" spans="1:148">
      <c r="A48" s="25"/>
    </row>
    <row r="49" spans="1:123" customFormat="1" ht="18.75">
      <c r="A49" s="50" t="s">
        <v>44</v>
      </c>
      <c r="B49" s="20"/>
      <c r="C49" s="17"/>
      <c r="D49" s="19"/>
      <c r="F49" s="187">
        <f>SUM(E7:E43)</f>
        <v>5.2132701421800949</v>
      </c>
      <c r="G49" s="188"/>
      <c r="I49" s="17"/>
      <c r="K49" s="187">
        <f>SUM(K7:K43)</f>
        <v>350</v>
      </c>
      <c r="L49" s="188"/>
      <c r="N49" s="17"/>
      <c r="P49" s="187">
        <f>SUM(P7:P43)</f>
        <v>0</v>
      </c>
      <c r="Q49" s="188"/>
      <c r="S49" s="17"/>
      <c r="U49" s="187">
        <f>SUM(U7:U43)</f>
        <v>0</v>
      </c>
      <c r="V49" s="188"/>
      <c r="X49" s="17"/>
      <c r="Z49" s="187">
        <f>SUM(Z7:Z43)</f>
        <v>0</v>
      </c>
      <c r="AA49" s="188"/>
      <c r="AC49" s="17"/>
      <c r="AE49" s="187">
        <f>SUM(AE7:AE43)</f>
        <v>0</v>
      </c>
      <c r="AF49" s="188"/>
      <c r="AH49" s="17"/>
      <c r="AJ49" s="187">
        <f>SUM(AJ7:AJ43)</f>
        <v>0</v>
      </c>
      <c r="AK49" s="188"/>
      <c r="AM49" s="17"/>
      <c r="AO49" s="187">
        <f>SUM(AO7:AO43)</f>
        <v>0</v>
      </c>
      <c r="AP49" s="188"/>
      <c r="AR49" s="17"/>
      <c r="AT49" s="187">
        <f>SUM(AT7:AT43)</f>
        <v>0</v>
      </c>
      <c r="AU49" s="188"/>
      <c r="AW49" s="6"/>
      <c r="AY49" s="187">
        <f>SUM(AY7:AY43)</f>
        <v>0</v>
      </c>
      <c r="AZ49" s="188"/>
      <c r="BB49" s="6"/>
      <c r="BD49" s="187">
        <f>SUM(BD7:BD43)</f>
        <v>0</v>
      </c>
      <c r="BE49" s="188"/>
      <c r="BG49" s="6"/>
      <c r="BH49" s="5"/>
      <c r="BI49" s="187">
        <f>SUM(BI7:BI43)</f>
        <v>5.2132701421800949</v>
      </c>
      <c r="BJ49" s="188"/>
      <c r="BL49" s="18"/>
      <c r="BM49" s="17"/>
      <c r="BO49" s="187">
        <f>SUM(BO7:BO43)</f>
        <v>0</v>
      </c>
      <c r="BP49" s="188"/>
      <c r="BR49" s="17"/>
      <c r="BT49" s="187">
        <f>SUM(BT7:BT43)</f>
        <v>0</v>
      </c>
      <c r="BU49" s="188"/>
      <c r="BW49" s="17"/>
      <c r="BY49" s="187">
        <f>SUM(BY7:BY43)</f>
        <v>0</v>
      </c>
      <c r="BZ49" s="188"/>
      <c r="CB49" s="17"/>
      <c r="CD49" s="187">
        <f>SUM(CD7:CD43)</f>
        <v>0</v>
      </c>
      <c r="CE49" s="188"/>
      <c r="CG49" s="17"/>
      <c r="CI49" s="187">
        <f>SUM(CI7:CI43)</f>
        <v>0</v>
      </c>
      <c r="CJ49" s="188"/>
      <c r="CL49" s="17"/>
      <c r="CN49" s="187">
        <f>SUM(CN7:CN43)</f>
        <v>0</v>
      </c>
      <c r="CO49" s="188"/>
      <c r="CQ49" s="17"/>
      <c r="CS49" s="187">
        <f>SUM(CS7:CS43)</f>
        <v>0</v>
      </c>
      <c r="CT49" s="188"/>
      <c r="CV49" s="17"/>
      <c r="CX49" s="187">
        <f>SUM(CX7:CX43)</f>
        <v>0</v>
      </c>
      <c r="CY49" s="188"/>
      <c r="DA49" s="17"/>
      <c r="DC49" s="187">
        <f>SUM(DC7:DC43)</f>
        <v>0</v>
      </c>
      <c r="DD49" s="188"/>
      <c r="DF49" s="17"/>
      <c r="DH49" s="187">
        <f>SUM(DH7:DH43)</f>
        <v>0</v>
      </c>
      <c r="DI49" s="188"/>
      <c r="DK49" s="17"/>
      <c r="DM49" s="187">
        <f>SUM(DM7:DM43)</f>
        <v>0</v>
      </c>
      <c r="DN49" s="188"/>
      <c r="DP49" s="17"/>
      <c r="DQ49" s="5"/>
      <c r="DR49" s="187">
        <f>SUM(DR7:DR43)</f>
        <v>0</v>
      </c>
      <c r="DS49" s="188"/>
    </row>
    <row r="50" spans="1:123" customFormat="1" ht="19.5" thickBot="1">
      <c r="A50" s="50"/>
      <c r="B50" s="20"/>
      <c r="C50" s="17"/>
      <c r="D50" s="19"/>
      <c r="F50" s="55"/>
      <c r="G50" s="55"/>
      <c r="I50" s="17"/>
      <c r="K50" s="55"/>
      <c r="L50" s="55"/>
      <c r="N50" s="17"/>
      <c r="P50" s="55"/>
      <c r="Q50" s="55"/>
      <c r="S50" s="17"/>
      <c r="U50" s="55"/>
      <c r="V50" s="55"/>
      <c r="X50" s="17"/>
      <c r="Z50" s="55"/>
      <c r="AA50" s="55"/>
      <c r="AC50" s="17"/>
      <c r="AE50" s="55"/>
      <c r="AF50" s="55"/>
      <c r="AH50" s="17"/>
      <c r="AJ50" s="55"/>
      <c r="AK50" s="55"/>
      <c r="AM50" s="17"/>
      <c r="AO50" s="55"/>
      <c r="AP50" s="55"/>
      <c r="AR50" s="17"/>
      <c r="AT50" s="55"/>
      <c r="AU50" s="55"/>
      <c r="AW50" s="6"/>
      <c r="AY50" s="55"/>
      <c r="AZ50" s="55"/>
      <c r="BB50" s="6"/>
      <c r="BD50" s="55"/>
      <c r="BE50" s="55"/>
      <c r="BG50" s="6"/>
      <c r="BH50" s="5"/>
      <c r="BI50" s="55"/>
      <c r="BJ50" s="55"/>
      <c r="BL50" s="18"/>
      <c r="BM50" s="17"/>
      <c r="BO50" s="55"/>
      <c r="BP50" s="55"/>
      <c r="BR50" s="17"/>
      <c r="BT50" s="55"/>
      <c r="BU50" s="55"/>
      <c r="BW50" s="17"/>
      <c r="BY50" s="55"/>
      <c r="BZ50" s="55"/>
      <c r="CB50" s="17"/>
      <c r="CD50" s="55"/>
      <c r="CE50" s="55"/>
      <c r="CG50" s="17"/>
      <c r="CI50" s="55"/>
      <c r="CJ50" s="55"/>
      <c r="CL50" s="17"/>
      <c r="CN50" s="55"/>
      <c r="CO50" s="55"/>
      <c r="CQ50" s="17"/>
      <c r="CS50" s="55"/>
      <c r="CT50" s="55"/>
      <c r="CV50" s="17"/>
      <c r="CX50" s="55"/>
      <c r="CY50" s="55"/>
      <c r="DA50" s="17"/>
      <c r="DC50" s="55"/>
      <c r="DD50" s="55"/>
      <c r="DF50" s="17"/>
      <c r="DH50" s="55"/>
      <c r="DI50" s="55"/>
      <c r="DK50" s="17"/>
      <c r="DM50" s="55"/>
      <c r="DN50" s="55"/>
      <c r="DP50" s="17"/>
      <c r="DQ50" s="5"/>
      <c r="DR50" s="55"/>
      <c r="DS50" s="55"/>
    </row>
    <row r="51" spans="1:123" customFormat="1" ht="19.5" thickBot="1">
      <c r="A51" s="54" t="s">
        <v>43</v>
      </c>
      <c r="B51" s="20"/>
      <c r="C51" s="17"/>
      <c r="D51" s="19"/>
      <c r="F51" s="189">
        <f>F49</f>
        <v>5.2132701421800949</v>
      </c>
      <c r="G51" s="190"/>
      <c r="I51" s="17"/>
      <c r="K51" s="189">
        <f>+F51+K49</f>
        <v>355.21327014218008</v>
      </c>
      <c r="L51" s="190"/>
      <c r="N51" s="17"/>
      <c r="P51" s="189">
        <f>+K51+P49</f>
        <v>355.21327014218008</v>
      </c>
      <c r="Q51" s="190"/>
      <c r="S51" s="17"/>
      <c r="U51" s="189">
        <f>+P51+U49</f>
        <v>355.21327014218008</v>
      </c>
      <c r="V51" s="190"/>
      <c r="X51" s="17"/>
      <c r="Z51" s="189">
        <f>U51+Z49</f>
        <v>355.21327014218008</v>
      </c>
      <c r="AA51" s="190"/>
      <c r="AC51" s="17"/>
      <c r="AE51" s="189">
        <f>Z51+AE49</f>
        <v>355.21327014218008</v>
      </c>
      <c r="AF51" s="190"/>
      <c r="AH51" s="17"/>
      <c r="AJ51" s="189">
        <f>AE51+AJ49</f>
        <v>355.21327014218008</v>
      </c>
      <c r="AK51" s="190"/>
      <c r="AM51" s="17"/>
      <c r="AO51" s="189">
        <f>AJ51+AO49</f>
        <v>355.21327014218008</v>
      </c>
      <c r="AP51" s="190"/>
      <c r="AR51" s="17"/>
      <c r="AT51" s="189">
        <f>AO51+AT49</f>
        <v>355.21327014218008</v>
      </c>
      <c r="AU51" s="190"/>
      <c r="AW51" s="6"/>
      <c r="AY51" s="189">
        <f>AT51+AY49</f>
        <v>355.21327014218008</v>
      </c>
      <c r="AZ51" s="190"/>
      <c r="BB51" s="6"/>
      <c r="BD51" s="189">
        <f>AY51+BD49</f>
        <v>355.21327014218008</v>
      </c>
      <c r="BE51" s="190"/>
      <c r="BG51" s="6"/>
      <c r="BH51" s="5"/>
      <c r="BI51" s="189">
        <f>BD51+BI49</f>
        <v>360.42654028436016</v>
      </c>
      <c r="BJ51" s="190"/>
      <c r="BL51" s="18"/>
      <c r="BM51" s="17"/>
      <c r="BO51" s="189">
        <f>BO49</f>
        <v>0</v>
      </c>
      <c r="BP51" s="190"/>
      <c r="BR51" s="17"/>
      <c r="BT51" s="189">
        <f>+BO51+BT49</f>
        <v>0</v>
      </c>
      <c r="BU51" s="190"/>
      <c r="BW51" s="17"/>
      <c r="BY51" s="189">
        <f>+BT51+BY49</f>
        <v>0</v>
      </c>
      <c r="BZ51" s="190"/>
      <c r="CB51" s="17"/>
      <c r="CD51" s="189">
        <f>+BY51+CD49</f>
        <v>0</v>
      </c>
      <c r="CE51" s="190"/>
      <c r="CG51" s="17"/>
      <c r="CI51" s="189">
        <f>+CD51+CI49</f>
        <v>0</v>
      </c>
      <c r="CJ51" s="190"/>
      <c r="CL51" s="17"/>
      <c r="CN51" s="189">
        <f>+CI51+CN49</f>
        <v>0</v>
      </c>
      <c r="CO51" s="190"/>
      <c r="CQ51" s="17"/>
      <c r="CS51" s="189">
        <f>+CN51+CS49</f>
        <v>0</v>
      </c>
      <c r="CT51" s="190"/>
      <c r="CV51" s="17"/>
      <c r="CX51" s="189">
        <f>+CS51+CX49</f>
        <v>0</v>
      </c>
      <c r="CY51" s="190"/>
      <c r="DA51" s="17"/>
      <c r="DC51" s="189">
        <f>+CX51+DC49</f>
        <v>0</v>
      </c>
      <c r="DD51" s="190"/>
      <c r="DF51" s="17"/>
      <c r="DH51" s="189">
        <f>+DC51+DH49</f>
        <v>0</v>
      </c>
      <c r="DI51" s="190"/>
      <c r="DK51" s="17"/>
      <c r="DM51" s="189">
        <f>+DH51+DM49</f>
        <v>0</v>
      </c>
      <c r="DN51" s="190"/>
      <c r="DP51" s="17"/>
      <c r="DR51" s="189">
        <f>+DM51+DR49</f>
        <v>0</v>
      </c>
      <c r="DS51" s="190"/>
    </row>
    <row r="52" spans="1:123" customFormat="1" ht="18">
      <c r="A52" s="53"/>
      <c r="B52" s="20"/>
      <c r="C52" s="17"/>
      <c r="D52" s="19"/>
      <c r="I52" s="17"/>
      <c r="N52" s="17"/>
      <c r="S52" s="17"/>
      <c r="X52" s="17"/>
      <c r="AC52" s="17"/>
      <c r="AH52" s="17"/>
      <c r="AM52" s="17"/>
      <c r="AR52" s="17"/>
      <c r="AW52" s="6"/>
      <c r="BB52" s="6"/>
      <c r="BG52" s="6"/>
      <c r="BH52" s="5"/>
      <c r="BL52" s="18"/>
      <c r="BM52" s="17"/>
      <c r="BR52" s="17"/>
      <c r="BW52" s="17"/>
      <c r="CB52" s="17"/>
      <c r="CG52" s="17"/>
      <c r="CL52" s="17"/>
      <c r="CQ52" s="17"/>
      <c r="CV52" s="17"/>
      <c r="DA52" s="17"/>
      <c r="DF52" s="17"/>
      <c r="DK52" s="17"/>
      <c r="DP52" s="17"/>
      <c r="DQ52" s="5"/>
    </row>
    <row r="53" spans="1:123" customFormat="1" ht="18.75">
      <c r="A53" s="50" t="s">
        <v>42</v>
      </c>
      <c r="B53" s="20"/>
      <c r="C53" s="17"/>
      <c r="D53" s="19"/>
      <c r="F53" s="191">
        <f>SUM(F7:F43)</f>
        <v>0</v>
      </c>
      <c r="G53" s="192"/>
      <c r="I53" s="17"/>
      <c r="K53" s="191">
        <f>SUM(L7:L43)</f>
        <v>59</v>
      </c>
      <c r="L53" s="192"/>
      <c r="N53" s="17"/>
      <c r="P53" s="191">
        <f>SUM(Q7:Q43)</f>
        <v>0</v>
      </c>
      <c r="Q53" s="192"/>
      <c r="S53" s="17"/>
      <c r="U53" s="191">
        <f>SUM(V7:V43)</f>
        <v>0</v>
      </c>
      <c r="V53" s="192"/>
      <c r="X53" s="17"/>
      <c r="Z53" s="191">
        <f>SUM(AA7:AA43)</f>
        <v>0</v>
      </c>
      <c r="AA53" s="192"/>
      <c r="AC53" s="17"/>
      <c r="AE53" s="191">
        <f>SUM(AF7:AF43)</f>
        <v>0</v>
      </c>
      <c r="AF53" s="192"/>
      <c r="AH53" s="17"/>
      <c r="AJ53" s="191">
        <f>SUM(AK7:AK43)</f>
        <v>0</v>
      </c>
      <c r="AK53" s="192"/>
      <c r="AM53" s="17"/>
      <c r="AO53" s="191">
        <f>SUM(AP7:AP43)</f>
        <v>0</v>
      </c>
      <c r="AP53" s="192"/>
      <c r="AR53" s="17"/>
      <c r="AT53" s="191">
        <f>SUM(AU7:AU43)</f>
        <v>0</v>
      </c>
      <c r="AU53" s="192"/>
      <c r="AW53" s="6"/>
      <c r="AY53" s="191">
        <f>SUM(AZ7:AZ43)</f>
        <v>0</v>
      </c>
      <c r="AZ53" s="192"/>
      <c r="BB53" s="6"/>
      <c r="BD53" s="191">
        <f>SUM(BE7:BE43)</f>
        <v>0</v>
      </c>
      <c r="BE53" s="192"/>
      <c r="BG53" s="6"/>
      <c r="BH53" s="5"/>
      <c r="BI53" s="191">
        <f>SUM(BJ7:BJ43)</f>
        <v>0</v>
      </c>
      <c r="BJ53" s="192"/>
      <c r="BL53" s="18"/>
      <c r="BM53" s="17"/>
      <c r="BO53" s="191">
        <f>SUM(BP7:BP43)</f>
        <v>0</v>
      </c>
      <c r="BP53" s="192"/>
      <c r="BR53" s="17"/>
      <c r="BT53" s="191">
        <f>SUM(BU7:BU43)</f>
        <v>0</v>
      </c>
      <c r="BU53" s="192"/>
      <c r="BW53" s="17"/>
      <c r="BY53" s="191">
        <f>SUM(BZ7:BZ43)</f>
        <v>0</v>
      </c>
      <c r="BZ53" s="192"/>
      <c r="CB53" s="17"/>
      <c r="CD53" s="191">
        <f>SUM(CE7:CE43)</f>
        <v>0</v>
      </c>
      <c r="CE53" s="192"/>
      <c r="CG53" s="17"/>
      <c r="CI53" s="191">
        <f>SUM(CJ7:CJ43)</f>
        <v>0</v>
      </c>
      <c r="CJ53" s="192"/>
      <c r="CL53" s="17"/>
      <c r="CN53" s="191">
        <f>SUM(CO7:CO43)</f>
        <v>0</v>
      </c>
      <c r="CO53" s="192"/>
      <c r="CQ53" s="17"/>
      <c r="CS53" s="191">
        <f>SUM(CT7:CT43)</f>
        <v>0</v>
      </c>
      <c r="CT53" s="192"/>
      <c r="CV53" s="17"/>
      <c r="CX53" s="191">
        <f>SUM(CY7:CY43)</f>
        <v>0</v>
      </c>
      <c r="CY53" s="192"/>
      <c r="DA53" s="17"/>
      <c r="DC53" s="191">
        <f>SUM(DD7:DD43)</f>
        <v>0</v>
      </c>
      <c r="DD53" s="192"/>
      <c r="DF53" s="17"/>
      <c r="DH53" s="191">
        <f>SUM(DI7:DI43)</f>
        <v>0</v>
      </c>
      <c r="DI53" s="192"/>
      <c r="DK53" s="17"/>
      <c r="DM53" s="191">
        <f>SUM(DN7:DN43)</f>
        <v>0</v>
      </c>
      <c r="DN53" s="192"/>
      <c r="DP53" s="17"/>
      <c r="DQ53" s="5"/>
      <c r="DR53" s="191">
        <f>SUM(DS7:DS43)</f>
        <v>0</v>
      </c>
      <c r="DS53" s="192"/>
    </row>
    <row r="54" spans="1:123" customFormat="1" ht="19.5" thickBot="1">
      <c r="A54" s="50"/>
      <c r="B54" s="20"/>
      <c r="C54" s="17"/>
      <c r="D54" s="19"/>
      <c r="F54" s="52"/>
      <c r="G54" s="52"/>
      <c r="I54" s="17"/>
      <c r="K54" s="52"/>
      <c r="L54" s="52"/>
      <c r="N54" s="17"/>
      <c r="P54" s="52"/>
      <c r="Q54" s="52"/>
      <c r="S54" s="17"/>
      <c r="U54" s="52"/>
      <c r="V54" s="52"/>
      <c r="X54" s="17"/>
      <c r="Z54" s="52"/>
      <c r="AA54" s="52"/>
      <c r="AC54" s="17"/>
      <c r="AE54" s="52"/>
      <c r="AF54" s="52"/>
      <c r="AH54" s="17"/>
      <c r="AJ54" s="52"/>
      <c r="AK54" s="52"/>
      <c r="AM54" s="17"/>
      <c r="AO54" s="52"/>
      <c r="AP54" s="52"/>
      <c r="AR54" s="17"/>
      <c r="AT54" s="52"/>
      <c r="AU54" s="52"/>
      <c r="AW54" s="6"/>
      <c r="AY54" s="52"/>
      <c r="AZ54" s="52"/>
      <c r="BB54" s="6"/>
      <c r="BD54" s="52"/>
      <c r="BE54" s="52"/>
      <c r="BG54" s="6"/>
      <c r="BH54" s="5"/>
      <c r="BI54" s="52"/>
      <c r="BJ54" s="52"/>
      <c r="BL54" s="18"/>
      <c r="BM54" s="17"/>
      <c r="BO54" s="52"/>
      <c r="BP54" s="52"/>
      <c r="BR54" s="17"/>
      <c r="BT54" s="52"/>
      <c r="BU54" s="52"/>
      <c r="BW54" s="17"/>
      <c r="BY54" s="52"/>
      <c r="BZ54" s="52"/>
      <c r="CB54" s="17"/>
      <c r="CD54" s="52"/>
      <c r="CE54" s="52"/>
      <c r="CG54" s="17"/>
      <c r="CI54" s="52"/>
      <c r="CJ54" s="52"/>
      <c r="CL54" s="17"/>
      <c r="CN54" s="52"/>
      <c r="CO54" s="52"/>
      <c r="CQ54" s="17"/>
      <c r="CS54" s="52"/>
      <c r="CT54" s="52"/>
      <c r="CV54" s="17"/>
      <c r="CX54" s="52"/>
      <c r="CY54" s="52"/>
      <c r="DA54" s="17"/>
      <c r="DC54" s="52"/>
      <c r="DD54" s="52"/>
      <c r="DF54" s="17"/>
      <c r="DH54" s="52"/>
      <c r="DI54" s="52"/>
      <c r="DK54" s="17"/>
      <c r="DM54" s="52"/>
      <c r="DN54" s="52"/>
      <c r="DP54" s="17"/>
      <c r="DQ54" s="5"/>
      <c r="DR54" s="52"/>
      <c r="DS54" s="52"/>
    </row>
    <row r="55" spans="1:123" customFormat="1" ht="19.5" thickBot="1">
      <c r="A55" s="51" t="s">
        <v>41</v>
      </c>
      <c r="B55" s="20"/>
      <c r="C55" s="17"/>
      <c r="D55" s="19"/>
      <c r="F55" s="193">
        <f>F53</f>
        <v>0</v>
      </c>
      <c r="G55" s="194"/>
      <c r="I55" s="17"/>
      <c r="K55" s="193">
        <f>F55+K53</f>
        <v>59</v>
      </c>
      <c r="L55" s="194"/>
      <c r="N55" s="17"/>
      <c r="P55" s="193">
        <f>K55+P53</f>
        <v>59</v>
      </c>
      <c r="Q55" s="194"/>
      <c r="S55" s="17"/>
      <c r="U55" s="193">
        <f>P55+U53</f>
        <v>59</v>
      </c>
      <c r="V55" s="194"/>
      <c r="X55" s="17"/>
      <c r="Z55" s="193">
        <f>U55+Z53</f>
        <v>59</v>
      </c>
      <c r="AA55" s="194"/>
      <c r="AC55" s="17"/>
      <c r="AE55" s="193">
        <f>Z55+AE53</f>
        <v>59</v>
      </c>
      <c r="AF55" s="194"/>
      <c r="AH55" s="17"/>
      <c r="AJ55" s="193">
        <f>AE55+AJ53</f>
        <v>59</v>
      </c>
      <c r="AK55" s="194"/>
      <c r="AM55" s="17"/>
      <c r="AO55" s="193">
        <f>AJ55+AO53</f>
        <v>59</v>
      </c>
      <c r="AP55" s="194"/>
      <c r="AR55" s="17"/>
      <c r="AT55" s="193">
        <f>AO55+AT53</f>
        <v>59</v>
      </c>
      <c r="AU55" s="194"/>
      <c r="AW55" s="6"/>
      <c r="AY55" s="193">
        <f>AT55+AY53</f>
        <v>59</v>
      </c>
      <c r="AZ55" s="194"/>
      <c r="BB55" s="6"/>
      <c r="BD55" s="193">
        <f>AY55+BD53</f>
        <v>59</v>
      </c>
      <c r="BE55" s="194"/>
      <c r="BG55" s="6"/>
      <c r="BH55" s="5"/>
      <c r="BI55" s="193">
        <f>BD55+BI53</f>
        <v>59</v>
      </c>
      <c r="BJ55" s="194"/>
      <c r="BL55" s="18"/>
      <c r="BM55" s="17"/>
      <c r="BO55" s="193">
        <f>BO53</f>
        <v>0</v>
      </c>
      <c r="BP55" s="194"/>
      <c r="BR55" s="17"/>
      <c r="BT55" s="193">
        <f>BO55+BT53</f>
        <v>0</v>
      </c>
      <c r="BU55" s="194"/>
      <c r="BW55" s="17"/>
      <c r="BY55" s="193">
        <f>BT55+BY53</f>
        <v>0</v>
      </c>
      <c r="BZ55" s="194"/>
      <c r="CB55" s="17"/>
      <c r="CD55" s="193">
        <f>BY55+CD53</f>
        <v>0</v>
      </c>
      <c r="CE55" s="194"/>
      <c r="CG55" s="17"/>
      <c r="CI55" s="193">
        <f>CD55+CI53</f>
        <v>0</v>
      </c>
      <c r="CJ55" s="194"/>
      <c r="CL55" s="17"/>
      <c r="CN55" s="193">
        <f>CI55+CN53</f>
        <v>0</v>
      </c>
      <c r="CO55" s="194"/>
      <c r="CQ55" s="17"/>
      <c r="CS55" s="193">
        <f>CN55+CS53</f>
        <v>0</v>
      </c>
      <c r="CT55" s="194"/>
      <c r="CV55" s="17"/>
      <c r="CX55" s="193">
        <f>CS55+CX53</f>
        <v>0</v>
      </c>
      <c r="CY55" s="194"/>
      <c r="DA55" s="17"/>
      <c r="DC55" s="193">
        <f>CX55+DC53</f>
        <v>0</v>
      </c>
      <c r="DD55" s="194"/>
      <c r="DF55" s="17"/>
      <c r="DH55" s="193">
        <f>DC55+DH53</f>
        <v>0</v>
      </c>
      <c r="DI55" s="194"/>
      <c r="DK55" s="17"/>
      <c r="DM55" s="193">
        <f>DH55+DM53</f>
        <v>0</v>
      </c>
      <c r="DN55" s="194"/>
      <c r="DP55" s="17"/>
      <c r="DR55" s="193">
        <f>DM55+DR53</f>
        <v>0</v>
      </c>
      <c r="DS55" s="194"/>
    </row>
    <row r="56" spans="1:123" customFormat="1" ht="18">
      <c r="A56" s="50"/>
      <c r="B56" s="20"/>
      <c r="C56" s="17"/>
      <c r="D56" s="19"/>
      <c r="I56" s="17"/>
      <c r="N56" s="17"/>
      <c r="S56" s="17"/>
      <c r="X56" s="17"/>
      <c r="AC56" s="17"/>
      <c r="AH56" s="17"/>
      <c r="AM56" s="17"/>
      <c r="AR56" s="17"/>
      <c r="AW56" s="6"/>
      <c r="BB56" s="6"/>
      <c r="BG56" s="6"/>
      <c r="BH56" s="5"/>
      <c r="BL56" s="18"/>
      <c r="BM56" s="17"/>
      <c r="BR56" s="17"/>
      <c r="BW56" s="17"/>
      <c r="CB56" s="17"/>
      <c r="CG56" s="17"/>
      <c r="CL56" s="17"/>
      <c r="CQ56" s="17"/>
      <c r="CV56" s="17"/>
      <c r="DA56" s="17"/>
      <c r="DF56" s="17"/>
      <c r="DK56" s="17"/>
      <c r="DP56" s="17"/>
      <c r="DQ56" s="5"/>
    </row>
    <row r="57" spans="1:123" customFormat="1" ht="18.75">
      <c r="A57" s="50" t="s">
        <v>40</v>
      </c>
      <c r="B57" s="20"/>
      <c r="C57" s="17"/>
      <c r="D57" s="19"/>
      <c r="F57" s="195" t="e">
        <f>F49/F53</f>
        <v>#DIV/0!</v>
      </c>
      <c r="G57" s="196"/>
      <c r="I57" s="17"/>
      <c r="K57" s="195">
        <f>K49/K53</f>
        <v>5.9322033898305087</v>
      </c>
      <c r="L57" s="196"/>
      <c r="N57" s="17"/>
      <c r="P57" s="195" t="e">
        <f>P49/P53</f>
        <v>#DIV/0!</v>
      </c>
      <c r="Q57" s="196"/>
      <c r="S57" s="17"/>
      <c r="U57" s="195" t="e">
        <f>U49/U53</f>
        <v>#DIV/0!</v>
      </c>
      <c r="V57" s="196"/>
      <c r="X57" s="17"/>
      <c r="Z57" s="195" t="e">
        <f>Z49/Z53</f>
        <v>#DIV/0!</v>
      </c>
      <c r="AA57" s="196"/>
      <c r="AC57" s="17"/>
      <c r="AE57" s="195" t="e">
        <f>AE49/AE53</f>
        <v>#DIV/0!</v>
      </c>
      <c r="AF57" s="196"/>
      <c r="AH57" s="17"/>
      <c r="AJ57" s="195" t="e">
        <f>AJ49/AJ53</f>
        <v>#DIV/0!</v>
      </c>
      <c r="AK57" s="196"/>
      <c r="AM57" s="17"/>
      <c r="AO57" s="195" t="e">
        <f>AO49/AO53</f>
        <v>#DIV/0!</v>
      </c>
      <c r="AP57" s="196"/>
      <c r="AR57" s="17"/>
      <c r="AT57" s="195" t="e">
        <f>AT49/AT53</f>
        <v>#DIV/0!</v>
      </c>
      <c r="AU57" s="196"/>
      <c r="AW57" s="6"/>
      <c r="AY57" s="195" t="e">
        <f>AY49/AY53</f>
        <v>#DIV/0!</v>
      </c>
      <c r="AZ57" s="196"/>
      <c r="BB57" s="6"/>
      <c r="BD57" s="195" t="e">
        <f>BD49/BD53</f>
        <v>#DIV/0!</v>
      </c>
      <c r="BE57" s="196"/>
      <c r="BG57" s="6"/>
      <c r="BH57" s="5"/>
      <c r="BI57" s="195" t="e">
        <f>BI49/BI53</f>
        <v>#DIV/0!</v>
      </c>
      <c r="BJ57" s="196"/>
      <c r="BL57" s="18"/>
      <c r="BM57" s="17"/>
      <c r="BO57" s="195" t="e">
        <f>BO49/BO53</f>
        <v>#DIV/0!</v>
      </c>
      <c r="BP57" s="196"/>
      <c r="BR57" s="17"/>
      <c r="BT57" s="195" t="e">
        <f>BT49/BT53</f>
        <v>#DIV/0!</v>
      </c>
      <c r="BU57" s="196"/>
      <c r="BW57" s="17"/>
      <c r="BY57" s="195" t="e">
        <f>BY49/BY53</f>
        <v>#DIV/0!</v>
      </c>
      <c r="BZ57" s="196"/>
      <c r="CB57" s="17"/>
      <c r="CD57" s="195" t="e">
        <f>CD49/CD53</f>
        <v>#DIV/0!</v>
      </c>
      <c r="CE57" s="196"/>
      <c r="CG57" s="17"/>
      <c r="CI57" s="195" t="e">
        <f>CI49/CI53</f>
        <v>#DIV/0!</v>
      </c>
      <c r="CJ57" s="196"/>
      <c r="CL57" s="17"/>
      <c r="CN57" s="195" t="e">
        <f>CN49/CN53</f>
        <v>#DIV/0!</v>
      </c>
      <c r="CO57" s="196"/>
      <c r="CQ57" s="17"/>
      <c r="CS57" s="195" t="e">
        <f>CS49/CS53</f>
        <v>#DIV/0!</v>
      </c>
      <c r="CT57" s="196"/>
      <c r="CV57" s="17"/>
      <c r="CX57" s="195" t="e">
        <f>CX49/CX53</f>
        <v>#DIV/0!</v>
      </c>
      <c r="CY57" s="196"/>
      <c r="DA57" s="17"/>
      <c r="DC57" s="195" t="e">
        <f>DC49/DC53</f>
        <v>#DIV/0!</v>
      </c>
      <c r="DD57" s="196"/>
      <c r="DF57" s="17"/>
      <c r="DH57" s="195" t="e">
        <f>DH49/DH53</f>
        <v>#DIV/0!</v>
      </c>
      <c r="DI57" s="196"/>
      <c r="DK57" s="17"/>
      <c r="DM57" s="195" t="e">
        <f>DM49/DM53</f>
        <v>#DIV/0!</v>
      </c>
      <c r="DN57" s="196"/>
      <c r="DP57" s="17"/>
      <c r="DQ57" s="5"/>
      <c r="DR57" s="195" t="e">
        <f>DR49/DR53</f>
        <v>#DIV/0!</v>
      </c>
      <c r="DS57" s="196"/>
    </row>
    <row r="58" spans="1:123" customFormat="1">
      <c r="A58" s="25"/>
      <c r="B58" s="20"/>
      <c r="C58" s="17"/>
      <c r="D58" s="19"/>
      <c r="I58" s="17"/>
      <c r="N58" s="17"/>
      <c r="S58" s="17"/>
      <c r="X58" s="17"/>
      <c r="AC58" s="17"/>
      <c r="AH58" s="6"/>
      <c r="AM58" s="6"/>
      <c r="AR58" s="17"/>
      <c r="AW58" s="6"/>
      <c r="BB58" s="6"/>
      <c r="BG58" s="6"/>
      <c r="BH58" s="5"/>
      <c r="BL58" s="18"/>
      <c r="BM58" s="17"/>
      <c r="BR58" s="17"/>
      <c r="BW58" s="17"/>
      <c r="CB58" s="17"/>
      <c r="CG58" s="17"/>
      <c r="CL58" s="17"/>
      <c r="CQ58" s="6"/>
      <c r="CV58" s="6"/>
      <c r="DA58" s="17"/>
      <c r="DF58" s="17"/>
      <c r="DK58" s="17"/>
      <c r="DP58" s="17"/>
      <c r="DQ58" s="5"/>
    </row>
    <row r="59" spans="1:123" customFormat="1" ht="23.25">
      <c r="A59" s="25"/>
      <c r="B59" s="20"/>
      <c r="C59" s="17"/>
      <c r="D59" s="19"/>
      <c r="E59" s="197" t="s">
        <v>22</v>
      </c>
      <c r="F59" s="197"/>
      <c r="G59" s="197"/>
      <c r="I59" s="17"/>
      <c r="J59" s="197" t="s">
        <v>21</v>
      </c>
      <c r="K59" s="197"/>
      <c r="L59" s="197"/>
      <c r="N59" s="17"/>
      <c r="O59" s="197" t="s">
        <v>20</v>
      </c>
      <c r="P59" s="197"/>
      <c r="Q59" s="197"/>
      <c r="S59" s="17"/>
      <c r="T59" s="197" t="s">
        <v>19</v>
      </c>
      <c r="U59" s="197"/>
      <c r="V59" s="197"/>
      <c r="X59" s="17"/>
      <c r="Y59" s="197" t="s">
        <v>18</v>
      </c>
      <c r="Z59" s="197"/>
      <c r="AA59" s="197"/>
      <c r="AC59" s="17"/>
      <c r="AD59" s="197" t="s">
        <v>17</v>
      </c>
      <c r="AE59" s="197"/>
      <c r="AF59" s="197"/>
      <c r="AH59" s="6"/>
      <c r="AI59" s="197" t="s">
        <v>16</v>
      </c>
      <c r="AJ59" s="197"/>
      <c r="AK59" s="197"/>
      <c r="AM59" s="6"/>
      <c r="AN59" s="197" t="s">
        <v>15</v>
      </c>
      <c r="AO59" s="197"/>
      <c r="AP59" s="197"/>
      <c r="AR59" s="17"/>
      <c r="AS59" s="197" t="s">
        <v>14</v>
      </c>
      <c r="AT59" s="197"/>
      <c r="AU59" s="197"/>
      <c r="AW59" s="6"/>
      <c r="AX59" s="197" t="s">
        <v>13</v>
      </c>
      <c r="AY59" s="197"/>
      <c r="AZ59" s="197"/>
      <c r="BB59" s="6"/>
      <c r="BC59" s="197" t="s">
        <v>12</v>
      </c>
      <c r="BD59" s="197"/>
      <c r="BE59" s="197"/>
      <c r="BG59" s="6"/>
      <c r="BH59" s="197" t="s">
        <v>11</v>
      </c>
      <c r="BI59" s="197"/>
      <c r="BJ59" s="197"/>
      <c r="BL59" s="18"/>
      <c r="BM59" s="17"/>
      <c r="BN59" s="197" t="s">
        <v>22</v>
      </c>
      <c r="BO59" s="197"/>
      <c r="BP59" s="197"/>
      <c r="BR59" s="17"/>
      <c r="BS59" s="197" t="s">
        <v>21</v>
      </c>
      <c r="BT59" s="197"/>
      <c r="BU59" s="197"/>
      <c r="BW59" s="17"/>
      <c r="BX59" s="197" t="s">
        <v>20</v>
      </c>
      <c r="BY59" s="197"/>
      <c r="BZ59" s="197"/>
      <c r="CB59" s="17"/>
      <c r="CC59" s="197" t="s">
        <v>19</v>
      </c>
      <c r="CD59" s="197"/>
      <c r="CE59" s="197"/>
      <c r="CG59" s="17"/>
      <c r="CH59" s="197" t="s">
        <v>18</v>
      </c>
      <c r="CI59" s="197"/>
      <c r="CJ59" s="197"/>
      <c r="CL59" s="17"/>
      <c r="CM59" s="197" t="s">
        <v>17</v>
      </c>
      <c r="CN59" s="197"/>
      <c r="CO59" s="197"/>
      <c r="CQ59" s="6"/>
      <c r="CR59" s="197" t="s">
        <v>16</v>
      </c>
      <c r="CS59" s="197"/>
      <c r="CT59" s="197"/>
      <c r="CV59" s="6"/>
      <c r="CW59" s="197" t="s">
        <v>15</v>
      </c>
      <c r="CX59" s="197"/>
      <c r="CY59" s="197"/>
      <c r="DA59" s="17"/>
      <c r="DB59" s="197" t="s">
        <v>14</v>
      </c>
      <c r="DC59" s="197"/>
      <c r="DD59" s="197"/>
      <c r="DF59" s="17"/>
      <c r="DG59" s="197" t="s">
        <v>13</v>
      </c>
      <c r="DH59" s="197"/>
      <c r="DI59" s="197"/>
      <c r="DK59" s="17"/>
      <c r="DL59" s="197" t="s">
        <v>12</v>
      </c>
      <c r="DM59" s="197"/>
      <c r="DN59" s="197"/>
      <c r="DP59" s="17"/>
      <c r="DQ59" s="197" t="s">
        <v>11</v>
      </c>
      <c r="DR59" s="197"/>
      <c r="DS59" s="197"/>
    </row>
    <row r="60" spans="1:123" customFormat="1">
      <c r="A60" s="25"/>
      <c r="B60" s="20"/>
      <c r="C60" s="17"/>
      <c r="D60" s="19"/>
      <c r="I60" s="17"/>
      <c r="N60" s="17"/>
      <c r="S60" s="17"/>
      <c r="X60" s="17"/>
      <c r="AC60" s="17"/>
      <c r="AH60" s="6"/>
      <c r="AM60" s="6"/>
      <c r="AR60" s="17"/>
      <c r="AW60" s="6"/>
      <c r="BB60" s="6"/>
      <c r="BG60" s="6"/>
      <c r="BH60" s="5"/>
      <c r="BL60" s="18"/>
      <c r="BM60" s="17"/>
      <c r="BR60" s="17"/>
      <c r="BW60" s="17"/>
      <c r="CB60" s="17"/>
      <c r="CG60" s="17"/>
      <c r="CL60" s="17"/>
      <c r="CQ60" s="6"/>
      <c r="CV60" s="6"/>
      <c r="DA60" s="17"/>
      <c r="DF60" s="17"/>
      <c r="DK60" s="17"/>
      <c r="DP60" s="17"/>
      <c r="DQ60" s="5"/>
    </row>
    <row r="61" spans="1:123" customFormat="1">
      <c r="A61" s="25"/>
      <c r="B61" s="20"/>
      <c r="C61" s="17"/>
      <c r="D61" s="19"/>
      <c r="I61" s="17"/>
      <c r="N61" s="17"/>
      <c r="S61" s="17"/>
      <c r="X61" s="17"/>
      <c r="AC61" s="17"/>
      <c r="AH61" s="6"/>
      <c r="AM61" s="6"/>
      <c r="AR61" s="17"/>
      <c r="AW61" s="6"/>
      <c r="BB61" s="6"/>
      <c r="BG61" s="6"/>
      <c r="BH61" s="5"/>
      <c r="BL61" s="18"/>
      <c r="BM61" s="17"/>
      <c r="BR61" s="17"/>
      <c r="BW61" s="17"/>
      <c r="CB61" s="17"/>
      <c r="CG61" s="17"/>
      <c r="CL61" s="17"/>
      <c r="CQ61" s="6"/>
      <c r="CV61" s="6"/>
      <c r="DA61" s="17"/>
      <c r="DF61" s="17"/>
      <c r="DK61" s="17"/>
      <c r="DP61" s="17"/>
      <c r="DQ61" s="5"/>
    </row>
    <row r="62" spans="1:123" customFormat="1" ht="18.75">
      <c r="A62" s="49" t="s">
        <v>39</v>
      </c>
      <c r="B62" s="20"/>
      <c r="C62" s="17"/>
      <c r="D62" s="19"/>
      <c r="F62" s="198" t="e">
        <f>F51/F55</f>
        <v>#DIV/0!</v>
      </c>
      <c r="G62" s="199"/>
      <c r="I62" s="17"/>
      <c r="K62" s="198">
        <f>K51/K55</f>
        <v>6.020563900714917</v>
      </c>
      <c r="L62" s="199"/>
      <c r="N62" s="17"/>
      <c r="P62" s="198">
        <f>P51/P55</f>
        <v>6.020563900714917</v>
      </c>
      <c r="Q62" s="199"/>
      <c r="S62" s="17"/>
      <c r="U62" s="198">
        <f>U51/U55</f>
        <v>6.020563900714917</v>
      </c>
      <c r="V62" s="199"/>
      <c r="X62" s="17"/>
      <c r="Z62" s="198">
        <f>Z51/Z55</f>
        <v>6.020563900714917</v>
      </c>
      <c r="AA62" s="199"/>
      <c r="AC62" s="17"/>
      <c r="AE62" s="198">
        <f>AE51/AE55</f>
        <v>6.020563900714917</v>
      </c>
      <c r="AF62" s="199"/>
      <c r="AH62" s="6"/>
      <c r="AJ62" s="198">
        <f>AJ51/AJ55</f>
        <v>6.020563900714917</v>
      </c>
      <c r="AK62" s="199"/>
      <c r="AM62" s="6"/>
      <c r="AO62" s="198">
        <f>AO51/AO55</f>
        <v>6.020563900714917</v>
      </c>
      <c r="AP62" s="199"/>
      <c r="AR62" s="17"/>
      <c r="AT62" s="198">
        <f>AT51/AT55</f>
        <v>6.020563900714917</v>
      </c>
      <c r="AU62" s="199"/>
      <c r="AW62" s="6"/>
      <c r="AY62" s="198">
        <f>AY51/AY55</f>
        <v>6.020563900714917</v>
      </c>
      <c r="AZ62" s="199"/>
      <c r="BB62" s="6"/>
      <c r="BD62" s="198">
        <f>BD51/BD55</f>
        <v>6.020563900714917</v>
      </c>
      <c r="BE62" s="199"/>
      <c r="BG62" s="6"/>
      <c r="BI62" s="198">
        <f>BI51/BI55</f>
        <v>6.1089244115993244</v>
      </c>
      <c r="BJ62" s="199"/>
      <c r="BL62" s="18"/>
      <c r="BM62" s="17"/>
      <c r="BO62" s="198" t="e">
        <f>BO51/BO55</f>
        <v>#DIV/0!</v>
      </c>
      <c r="BP62" s="199"/>
      <c r="BR62" s="17"/>
      <c r="BT62" s="198" t="e">
        <f>BT51/BT55</f>
        <v>#DIV/0!</v>
      </c>
      <c r="BU62" s="199"/>
      <c r="BW62" s="17"/>
      <c r="BY62" s="198" t="e">
        <f>BY51/BY55</f>
        <v>#DIV/0!</v>
      </c>
      <c r="BZ62" s="199"/>
      <c r="CB62" s="17"/>
      <c r="CD62" s="198" t="e">
        <f>CD51/CD55</f>
        <v>#DIV/0!</v>
      </c>
      <c r="CE62" s="199"/>
      <c r="CG62" s="17"/>
      <c r="CI62" s="198" t="e">
        <f>CI51/CI55</f>
        <v>#DIV/0!</v>
      </c>
      <c r="CJ62" s="199"/>
      <c r="CL62" s="17"/>
      <c r="CN62" s="198" t="e">
        <f>CN51/CN55</f>
        <v>#DIV/0!</v>
      </c>
      <c r="CO62" s="199"/>
      <c r="CQ62" s="17"/>
      <c r="CS62" s="198" t="e">
        <f>CS51/CS55</f>
        <v>#DIV/0!</v>
      </c>
      <c r="CT62" s="199"/>
      <c r="CV62" s="17"/>
      <c r="CX62" s="198" t="e">
        <f>CX51/CX55</f>
        <v>#DIV/0!</v>
      </c>
      <c r="CY62" s="199"/>
      <c r="DA62" s="17"/>
      <c r="DC62" s="198" t="e">
        <f>DC51/DC55</f>
        <v>#DIV/0!</v>
      </c>
      <c r="DD62" s="199"/>
      <c r="DF62" s="17"/>
      <c r="DH62" s="198" t="e">
        <f>DH51/DH55</f>
        <v>#DIV/0!</v>
      </c>
      <c r="DI62" s="199"/>
      <c r="DK62" s="17"/>
      <c r="DM62" s="198" t="e">
        <f>DM51/DM55</f>
        <v>#DIV/0!</v>
      </c>
      <c r="DN62" s="199"/>
      <c r="DP62" s="17"/>
      <c r="DR62" s="198" t="e">
        <f>DR51/DR55</f>
        <v>#DIV/0!</v>
      </c>
      <c r="DS62" s="199"/>
    </row>
    <row r="63" spans="1:123" customFormat="1">
      <c r="A63" s="25"/>
      <c r="B63" s="20"/>
      <c r="C63" s="17"/>
      <c r="D63" s="19"/>
      <c r="I63" s="17"/>
      <c r="N63" s="17"/>
      <c r="S63" s="17"/>
      <c r="X63" s="17"/>
      <c r="AC63" s="17"/>
      <c r="AH63" s="6"/>
      <c r="AM63" s="6"/>
      <c r="AR63" s="17"/>
      <c r="AW63" s="6"/>
      <c r="BB63" s="6"/>
      <c r="BG63" s="6"/>
      <c r="BH63" s="5"/>
      <c r="BL63" s="18"/>
      <c r="BM63" s="17"/>
      <c r="BR63" s="17"/>
      <c r="BW63" s="17"/>
      <c r="CB63" s="17"/>
      <c r="CG63" s="17"/>
      <c r="CL63" s="17"/>
      <c r="CQ63" s="6"/>
      <c r="CV63" s="6"/>
      <c r="DA63" s="17"/>
      <c r="DF63" s="17"/>
      <c r="DK63" s="17"/>
      <c r="DP63" s="17"/>
      <c r="DQ63" s="5"/>
    </row>
    <row r="64" spans="1:123" customFormat="1">
      <c r="A64" s="25"/>
      <c r="B64" s="20"/>
      <c r="C64" s="17"/>
      <c r="D64" s="19"/>
      <c r="I64" s="17"/>
      <c r="N64" s="17"/>
      <c r="S64" s="17"/>
      <c r="X64" s="17"/>
      <c r="AC64" s="17"/>
      <c r="AH64" s="6"/>
      <c r="AM64" s="6"/>
      <c r="AR64" s="17"/>
      <c r="AW64" s="6"/>
      <c r="BB64" s="6"/>
      <c r="BG64" s="6"/>
      <c r="BH64" s="5"/>
      <c r="BL64" s="18"/>
      <c r="BM64" s="17"/>
      <c r="BR64" s="17"/>
      <c r="BW64" s="17"/>
      <c r="CB64" s="17"/>
      <c r="CG64" s="17"/>
      <c r="CL64" s="17"/>
      <c r="CQ64" s="6"/>
      <c r="CV64" s="6"/>
      <c r="DA64" s="17"/>
      <c r="DF64" s="17"/>
      <c r="DK64" s="17"/>
      <c r="DP64" s="17"/>
      <c r="DQ64" s="5"/>
    </row>
    <row r="65" spans="1:125">
      <c r="A65" s="25"/>
    </row>
    <row r="66" spans="1:125">
      <c r="A66" s="25"/>
    </row>
    <row r="67" spans="1:125" s="23" customFormat="1">
      <c r="A67" s="48"/>
      <c r="B67" s="20"/>
      <c r="C67" s="28"/>
      <c r="D67" s="31"/>
      <c r="I67" s="28"/>
      <c r="N67" s="28"/>
      <c r="S67" s="28"/>
      <c r="X67" s="28"/>
      <c r="AC67" s="28"/>
      <c r="AH67" s="18"/>
      <c r="AM67" s="18"/>
      <c r="AR67" s="28"/>
      <c r="AW67" s="18"/>
      <c r="BB67" s="18"/>
      <c r="BG67" s="18"/>
      <c r="BH67" s="30"/>
      <c r="BL67" s="18"/>
      <c r="BM67" s="28"/>
      <c r="BR67" s="28"/>
      <c r="BW67" s="28"/>
      <c r="CB67" s="28"/>
      <c r="CG67" s="28"/>
      <c r="CL67" s="28"/>
      <c r="CQ67" s="18"/>
      <c r="CV67" s="18"/>
      <c r="DA67" s="28"/>
      <c r="DF67" s="28"/>
      <c r="DK67" s="28"/>
      <c r="DP67" s="28"/>
      <c r="DQ67" s="30"/>
      <c r="DU67" s="18"/>
    </row>
    <row r="68" spans="1:125">
      <c r="A68" s="25"/>
      <c r="B68" s="24"/>
      <c r="BL68" s="23"/>
      <c r="BM68" s="22"/>
      <c r="BS68" s="5"/>
      <c r="BT68" s="5"/>
      <c r="BU68" s="5"/>
      <c r="BX68" s="5"/>
      <c r="BY68" s="5"/>
      <c r="BZ68" s="5"/>
      <c r="CA68" s="5"/>
      <c r="CB68" s="22"/>
      <c r="CG68" s="22"/>
      <c r="CL68" s="22"/>
      <c r="CQ68"/>
      <c r="CV68"/>
      <c r="DA68" s="22"/>
      <c r="DF68" s="22"/>
      <c r="DK68" s="22"/>
    </row>
    <row r="69" spans="1:125">
      <c r="A69" s="25"/>
      <c r="B69" s="24"/>
      <c r="BL69" s="23"/>
      <c r="BM69" s="22"/>
      <c r="BS69" s="5"/>
      <c r="BT69" s="5"/>
      <c r="BU69" s="5"/>
      <c r="BX69" s="5"/>
      <c r="BY69" s="5"/>
      <c r="BZ69" s="5"/>
      <c r="CA69" s="5"/>
      <c r="CB69" s="22"/>
      <c r="CG69" s="22"/>
      <c r="CL69" s="22"/>
      <c r="CQ69"/>
      <c r="CV69"/>
      <c r="DA69" s="22"/>
      <c r="DF69" s="22"/>
      <c r="DK69" s="22"/>
    </row>
    <row r="70" spans="1:125" ht="23.25">
      <c r="A70" s="25"/>
      <c r="C70" s="34"/>
      <c r="D70" s="36"/>
      <c r="E70" s="186" t="s">
        <v>22</v>
      </c>
      <c r="F70" s="186"/>
      <c r="G70" s="186"/>
      <c r="H70" s="33"/>
      <c r="I70" s="34"/>
      <c r="J70" s="186" t="s">
        <v>21</v>
      </c>
      <c r="K70" s="186"/>
      <c r="L70" s="186"/>
      <c r="M70" s="33"/>
      <c r="N70" s="34"/>
      <c r="O70" s="186" t="s">
        <v>20</v>
      </c>
      <c r="P70" s="186"/>
      <c r="Q70" s="186"/>
      <c r="R70" s="33"/>
      <c r="S70" s="34"/>
      <c r="T70" s="186" t="s">
        <v>19</v>
      </c>
      <c r="U70" s="186"/>
      <c r="V70" s="186"/>
      <c r="W70" s="33"/>
      <c r="X70" s="34"/>
      <c r="Y70" s="186" t="s">
        <v>18</v>
      </c>
      <c r="Z70" s="186"/>
      <c r="AA70" s="186"/>
      <c r="AB70" s="33"/>
      <c r="AC70" s="34"/>
      <c r="AD70" s="186" t="s">
        <v>17</v>
      </c>
      <c r="AE70" s="186"/>
      <c r="AF70" s="186"/>
      <c r="AG70" s="33"/>
      <c r="AH70" s="35"/>
      <c r="AI70" s="186" t="s">
        <v>16</v>
      </c>
      <c r="AJ70" s="186"/>
      <c r="AK70" s="186"/>
      <c r="AL70" s="33"/>
      <c r="AM70" s="35"/>
      <c r="AN70" s="186" t="s">
        <v>15</v>
      </c>
      <c r="AO70" s="186"/>
      <c r="AP70" s="186"/>
      <c r="AQ70" s="33"/>
      <c r="AR70" s="34"/>
      <c r="AS70" s="186" t="s">
        <v>14</v>
      </c>
      <c r="AT70" s="186"/>
      <c r="AU70" s="186"/>
      <c r="AV70" s="33"/>
      <c r="AW70" s="35"/>
      <c r="AX70" s="186" t="s">
        <v>13</v>
      </c>
      <c r="AY70" s="186"/>
      <c r="AZ70" s="186"/>
      <c r="BA70" s="33"/>
      <c r="BB70" s="35"/>
      <c r="BC70" s="186" t="s">
        <v>12</v>
      </c>
      <c r="BD70" s="186"/>
      <c r="BE70" s="186"/>
      <c r="BF70" s="33"/>
      <c r="BG70" s="35"/>
      <c r="BH70" s="186" t="s">
        <v>11</v>
      </c>
      <c r="BI70" s="186"/>
      <c r="BJ70" s="186"/>
      <c r="BK70" s="33"/>
      <c r="BM70" s="34"/>
      <c r="BN70" s="186" t="s">
        <v>22</v>
      </c>
      <c r="BO70" s="186"/>
      <c r="BP70" s="186"/>
      <c r="BQ70" s="33"/>
      <c r="BR70" s="34"/>
      <c r="BS70" s="200" t="s">
        <v>21</v>
      </c>
      <c r="BT70" s="200"/>
      <c r="BU70" s="200"/>
      <c r="BV70" s="33"/>
      <c r="BW70" s="34"/>
      <c r="BX70" s="200" t="s">
        <v>20</v>
      </c>
      <c r="BY70" s="200"/>
      <c r="BZ70" s="200"/>
      <c r="CA70" s="47"/>
      <c r="CB70" s="34"/>
      <c r="CC70" s="186" t="s">
        <v>19</v>
      </c>
      <c r="CD70" s="186"/>
      <c r="CE70" s="186"/>
      <c r="CF70" s="33"/>
      <c r="CG70" s="34"/>
      <c r="CH70" s="186" t="s">
        <v>18</v>
      </c>
      <c r="CI70" s="186"/>
      <c r="CJ70" s="186"/>
      <c r="CK70" s="33"/>
      <c r="CL70" s="34"/>
      <c r="CM70" s="186" t="s">
        <v>17</v>
      </c>
      <c r="CN70" s="186"/>
      <c r="CO70" s="186"/>
      <c r="CP70" s="33"/>
      <c r="CQ70" s="35"/>
      <c r="CR70" s="186" t="s">
        <v>16</v>
      </c>
      <c r="CS70" s="186"/>
      <c r="CT70" s="186"/>
      <c r="CU70" s="33"/>
      <c r="CV70" s="35"/>
      <c r="CW70" s="186" t="s">
        <v>15</v>
      </c>
      <c r="CX70" s="186"/>
      <c r="CY70" s="186"/>
      <c r="CZ70" s="33"/>
      <c r="DA70" s="34"/>
      <c r="DB70" s="186" t="s">
        <v>14</v>
      </c>
      <c r="DC70" s="186"/>
      <c r="DD70" s="186"/>
      <c r="DE70" s="33"/>
      <c r="DF70" s="34"/>
      <c r="DG70" s="186" t="s">
        <v>13</v>
      </c>
      <c r="DH70" s="186"/>
      <c r="DI70" s="186"/>
      <c r="DJ70" s="33"/>
      <c r="DK70" s="34"/>
      <c r="DL70" s="186" t="s">
        <v>12</v>
      </c>
      <c r="DM70" s="186"/>
      <c r="DN70" s="186"/>
      <c r="DO70" s="33"/>
      <c r="DP70" s="34"/>
      <c r="DQ70" s="186" t="s">
        <v>11</v>
      </c>
      <c r="DR70" s="186"/>
      <c r="DS70" s="186"/>
      <c r="DT70" s="33"/>
    </row>
    <row r="71" spans="1:125">
      <c r="A71" s="25"/>
      <c r="B71" s="24"/>
      <c r="BL71" s="23"/>
      <c r="BM71" s="22"/>
      <c r="BS71" s="5"/>
      <c r="BT71" s="5"/>
      <c r="BU71" s="5"/>
      <c r="BX71" s="5"/>
      <c r="BY71" s="5"/>
      <c r="BZ71" s="5"/>
      <c r="CA71" s="5"/>
      <c r="CB71" s="22"/>
      <c r="CG71" s="22"/>
      <c r="CL71" s="22"/>
      <c r="CQ71"/>
      <c r="CV71"/>
      <c r="DA71" s="22"/>
      <c r="DF71" s="22"/>
      <c r="DK71" s="22"/>
    </row>
    <row r="72" spans="1:125">
      <c r="A72" s="25"/>
      <c r="B72" s="24"/>
      <c r="BL72" s="23"/>
      <c r="BM72" s="22"/>
      <c r="BS72" s="5"/>
      <c r="BT72" s="5"/>
      <c r="BU72" s="5"/>
      <c r="BX72" s="5"/>
      <c r="BY72" s="5"/>
      <c r="BZ72" s="5"/>
      <c r="CA72" s="5"/>
      <c r="CB72" s="22"/>
      <c r="CG72" s="22"/>
      <c r="CL72" s="22"/>
      <c r="CQ72"/>
      <c r="CV72"/>
      <c r="DA72" s="22"/>
      <c r="DF72" s="22"/>
      <c r="DK72" s="22"/>
    </row>
    <row r="73" spans="1:125" ht="15" customHeight="1">
      <c r="A73" s="201" t="s">
        <v>38</v>
      </c>
      <c r="B73" s="24"/>
      <c r="C73" s="202">
        <v>2500</v>
      </c>
      <c r="D73" s="203"/>
      <c r="E73" s="203"/>
      <c r="F73" s="203"/>
      <c r="G73" s="203"/>
      <c r="H73" s="204"/>
      <c r="I73" s="202">
        <v>1900</v>
      </c>
      <c r="J73" s="203"/>
      <c r="K73" s="203"/>
      <c r="L73" s="203"/>
      <c r="M73" s="204"/>
      <c r="N73" s="202">
        <v>800</v>
      </c>
      <c r="O73" s="203"/>
      <c r="P73" s="203"/>
      <c r="Q73" s="203"/>
      <c r="R73" s="204"/>
      <c r="S73" s="202"/>
      <c r="T73" s="203"/>
      <c r="U73" s="203"/>
      <c r="V73" s="203"/>
      <c r="W73" s="204"/>
      <c r="X73" s="202"/>
      <c r="Y73" s="203"/>
      <c r="Z73" s="203"/>
      <c r="AA73" s="203"/>
      <c r="AB73" s="204"/>
      <c r="AC73" s="202"/>
      <c r="AD73" s="203"/>
      <c r="AE73" s="203"/>
      <c r="AF73" s="203"/>
      <c r="AG73" s="204"/>
      <c r="AH73" s="202"/>
      <c r="AI73" s="203"/>
      <c r="AJ73" s="203"/>
      <c r="AK73" s="203"/>
      <c r="AL73" s="204"/>
      <c r="AM73" s="202"/>
      <c r="AN73" s="203"/>
      <c r="AO73" s="203"/>
      <c r="AP73" s="203"/>
      <c r="AQ73" s="204"/>
      <c r="AR73" s="202"/>
      <c r="AS73" s="203"/>
      <c r="AT73" s="203"/>
      <c r="AU73" s="203"/>
      <c r="AV73" s="204"/>
      <c r="AW73" s="202"/>
      <c r="AX73" s="203"/>
      <c r="AY73" s="203"/>
      <c r="AZ73" s="203"/>
      <c r="BA73" s="204"/>
      <c r="BB73" s="202"/>
      <c r="BC73" s="203"/>
      <c r="BD73" s="203"/>
      <c r="BE73" s="203"/>
      <c r="BF73" s="204"/>
      <c r="BG73" s="202"/>
      <c r="BH73" s="203"/>
      <c r="BI73" s="203"/>
      <c r="BJ73" s="203"/>
      <c r="BK73" s="204"/>
      <c r="BL73" s="23"/>
      <c r="BM73" s="202"/>
      <c r="BN73" s="203"/>
      <c r="BO73" s="203"/>
      <c r="BP73" s="203"/>
      <c r="BQ73" s="204"/>
      <c r="BR73" s="202"/>
      <c r="BS73" s="203"/>
      <c r="BT73" s="203"/>
      <c r="BU73" s="203"/>
      <c r="BV73" s="203"/>
      <c r="BW73" s="202"/>
      <c r="BX73" s="203"/>
      <c r="BY73" s="203"/>
      <c r="BZ73" s="203"/>
      <c r="CA73" s="204"/>
      <c r="CB73" s="202"/>
      <c r="CC73" s="203"/>
      <c r="CD73" s="203"/>
      <c r="CE73" s="203"/>
      <c r="CF73" s="204"/>
      <c r="CG73" s="202"/>
      <c r="CH73" s="203"/>
      <c r="CI73" s="203"/>
      <c r="CJ73" s="203"/>
      <c r="CK73" s="204"/>
      <c r="CL73" s="202"/>
      <c r="CM73" s="203"/>
      <c r="CN73" s="203"/>
      <c r="CO73" s="203"/>
      <c r="CP73" s="204"/>
      <c r="CQ73" s="202"/>
      <c r="CR73" s="203"/>
      <c r="CS73" s="203"/>
      <c r="CT73" s="203"/>
      <c r="CU73" s="204"/>
      <c r="CV73" s="202"/>
      <c r="CW73" s="203"/>
      <c r="CX73" s="203"/>
      <c r="CY73" s="203"/>
      <c r="CZ73" s="204"/>
      <c r="DA73" s="202"/>
      <c r="DB73" s="203"/>
      <c r="DC73" s="203"/>
      <c r="DD73" s="203"/>
      <c r="DE73" s="204"/>
      <c r="DF73" s="202"/>
      <c r="DG73" s="203"/>
      <c r="DH73" s="203"/>
      <c r="DI73" s="203"/>
      <c r="DJ73" s="204"/>
      <c r="DK73" s="202"/>
      <c r="DL73" s="203"/>
      <c r="DM73" s="203"/>
      <c r="DN73" s="203"/>
      <c r="DO73" s="204"/>
      <c r="DP73" s="202"/>
      <c r="DQ73" s="203"/>
      <c r="DR73" s="203"/>
      <c r="DS73" s="203"/>
      <c r="DT73" s="204"/>
    </row>
    <row r="74" spans="1:125" ht="15" customHeight="1">
      <c r="A74" s="201"/>
      <c r="B74" s="24"/>
      <c r="C74" s="205"/>
      <c r="D74" s="206"/>
      <c r="E74" s="206"/>
      <c r="F74" s="206"/>
      <c r="G74" s="206"/>
      <c r="H74" s="207"/>
      <c r="I74" s="205"/>
      <c r="J74" s="206"/>
      <c r="K74" s="206"/>
      <c r="L74" s="206"/>
      <c r="M74" s="207"/>
      <c r="N74" s="205"/>
      <c r="O74" s="206"/>
      <c r="P74" s="206"/>
      <c r="Q74" s="206"/>
      <c r="R74" s="207"/>
      <c r="S74" s="205"/>
      <c r="T74" s="206"/>
      <c r="U74" s="206"/>
      <c r="V74" s="206"/>
      <c r="W74" s="207"/>
      <c r="X74" s="205"/>
      <c r="Y74" s="206"/>
      <c r="Z74" s="206"/>
      <c r="AA74" s="206"/>
      <c r="AB74" s="207"/>
      <c r="AC74" s="205"/>
      <c r="AD74" s="206"/>
      <c r="AE74" s="206"/>
      <c r="AF74" s="206"/>
      <c r="AG74" s="207"/>
      <c r="AH74" s="205"/>
      <c r="AI74" s="206"/>
      <c r="AJ74" s="206"/>
      <c r="AK74" s="206"/>
      <c r="AL74" s="207"/>
      <c r="AM74" s="205"/>
      <c r="AN74" s="206"/>
      <c r="AO74" s="206"/>
      <c r="AP74" s="206"/>
      <c r="AQ74" s="207"/>
      <c r="AR74" s="205"/>
      <c r="AS74" s="206"/>
      <c r="AT74" s="206"/>
      <c r="AU74" s="206"/>
      <c r="AV74" s="207"/>
      <c r="AW74" s="205"/>
      <c r="AX74" s="206"/>
      <c r="AY74" s="206"/>
      <c r="AZ74" s="206"/>
      <c r="BA74" s="207"/>
      <c r="BB74" s="205"/>
      <c r="BC74" s="206"/>
      <c r="BD74" s="206"/>
      <c r="BE74" s="206"/>
      <c r="BF74" s="207"/>
      <c r="BG74" s="205"/>
      <c r="BH74" s="206"/>
      <c r="BI74" s="206"/>
      <c r="BJ74" s="206"/>
      <c r="BK74" s="207"/>
      <c r="BL74" s="23"/>
      <c r="BM74" s="205"/>
      <c r="BN74" s="206"/>
      <c r="BO74" s="206"/>
      <c r="BP74" s="206"/>
      <c r="BQ74" s="207"/>
      <c r="BR74" s="205"/>
      <c r="BS74" s="206"/>
      <c r="BT74" s="206"/>
      <c r="BU74" s="206"/>
      <c r="BV74" s="206"/>
      <c r="BW74" s="205"/>
      <c r="BX74" s="206"/>
      <c r="BY74" s="206"/>
      <c r="BZ74" s="206"/>
      <c r="CA74" s="207"/>
      <c r="CB74" s="205"/>
      <c r="CC74" s="206"/>
      <c r="CD74" s="206"/>
      <c r="CE74" s="206"/>
      <c r="CF74" s="207"/>
      <c r="CG74" s="205"/>
      <c r="CH74" s="206"/>
      <c r="CI74" s="206"/>
      <c r="CJ74" s="206"/>
      <c r="CK74" s="207"/>
      <c r="CL74" s="205"/>
      <c r="CM74" s="206"/>
      <c r="CN74" s="206"/>
      <c r="CO74" s="206"/>
      <c r="CP74" s="207"/>
      <c r="CQ74" s="205"/>
      <c r="CR74" s="206"/>
      <c r="CS74" s="206"/>
      <c r="CT74" s="206"/>
      <c r="CU74" s="207"/>
      <c r="CV74" s="205"/>
      <c r="CW74" s="206"/>
      <c r="CX74" s="206"/>
      <c r="CY74" s="206"/>
      <c r="CZ74" s="207"/>
      <c r="DA74" s="205"/>
      <c r="DB74" s="206"/>
      <c r="DC74" s="206"/>
      <c r="DD74" s="206"/>
      <c r="DE74" s="207"/>
      <c r="DF74" s="205"/>
      <c r="DG74" s="206"/>
      <c r="DH74" s="206"/>
      <c r="DI74" s="206"/>
      <c r="DJ74" s="207"/>
      <c r="DK74" s="205"/>
      <c r="DL74" s="206"/>
      <c r="DM74" s="206"/>
      <c r="DN74" s="206"/>
      <c r="DO74" s="207"/>
      <c r="DP74" s="205"/>
      <c r="DQ74" s="206"/>
      <c r="DR74" s="206"/>
      <c r="DS74" s="206"/>
      <c r="DT74" s="207"/>
    </row>
    <row r="75" spans="1:125" ht="14.25" customHeight="1">
      <c r="A75" s="43"/>
      <c r="B75" s="24"/>
      <c r="C75" s="42"/>
      <c r="D75" s="41"/>
      <c r="E75" s="41"/>
      <c r="F75" s="41"/>
      <c r="G75" s="41"/>
      <c r="H75" s="41"/>
      <c r="I75" s="42"/>
      <c r="J75" s="41"/>
      <c r="K75" s="41"/>
      <c r="L75" s="41"/>
      <c r="M75" s="41"/>
      <c r="N75" s="42"/>
      <c r="O75" s="41"/>
      <c r="P75" s="41"/>
      <c r="Q75" s="41"/>
      <c r="R75" s="41"/>
      <c r="S75" s="42"/>
      <c r="T75" s="41"/>
      <c r="U75" s="41"/>
      <c r="V75" s="41"/>
      <c r="W75" s="41"/>
      <c r="X75" s="42"/>
      <c r="Y75" s="41"/>
      <c r="Z75" s="41"/>
      <c r="AA75" s="41"/>
      <c r="AB75" s="41"/>
      <c r="AC75" s="42"/>
      <c r="AD75" s="41"/>
      <c r="AE75" s="41"/>
      <c r="AF75" s="41"/>
      <c r="AG75" s="41"/>
      <c r="AH75" s="42"/>
      <c r="AI75" s="41"/>
      <c r="AJ75" s="41"/>
      <c r="AK75" s="41"/>
      <c r="AL75" s="41"/>
      <c r="AM75" s="42"/>
      <c r="AN75" s="41"/>
      <c r="AO75" s="41"/>
      <c r="AP75" s="41"/>
      <c r="AQ75" s="41"/>
      <c r="AR75" s="42"/>
      <c r="AS75" s="41"/>
      <c r="AT75" s="41"/>
      <c r="AU75" s="41"/>
      <c r="AV75" s="41"/>
      <c r="AW75" s="42"/>
      <c r="AX75" s="41"/>
      <c r="AY75" s="41"/>
      <c r="AZ75" s="41"/>
      <c r="BA75" s="41"/>
      <c r="BB75" s="42"/>
      <c r="BC75" s="41"/>
      <c r="BD75" s="41"/>
      <c r="BE75" s="41"/>
      <c r="BF75" s="41"/>
      <c r="BG75" s="42"/>
      <c r="BH75" s="41"/>
      <c r="BI75" s="41"/>
      <c r="BJ75" s="41"/>
      <c r="BK75" s="41"/>
      <c r="BL75" s="23"/>
      <c r="BM75" s="42"/>
      <c r="BN75" s="41"/>
      <c r="BO75" s="41"/>
      <c r="BP75" s="41"/>
      <c r="BQ75" s="41"/>
      <c r="BR75" s="42"/>
      <c r="BS75" s="41"/>
      <c r="BT75" s="41"/>
      <c r="BU75" s="41"/>
      <c r="BV75" s="41"/>
      <c r="BX75" s="5"/>
      <c r="BY75" s="5"/>
      <c r="BZ75" s="5"/>
      <c r="CA75" s="5"/>
      <c r="CB75" s="46"/>
      <c r="CC75" s="8"/>
      <c r="CD75" s="8"/>
      <c r="CE75" s="8"/>
      <c r="CF75" s="8"/>
      <c r="CG75" s="46"/>
      <c r="CH75" s="8"/>
      <c r="CI75" s="8"/>
      <c r="CJ75" s="8"/>
      <c r="CK75" s="8"/>
      <c r="CL75" s="46"/>
      <c r="CM75" s="8"/>
      <c r="CN75" s="8"/>
      <c r="CO75" s="8"/>
      <c r="CP75" s="8"/>
      <c r="CQ75" s="10"/>
      <c r="CR75" s="8"/>
      <c r="CS75" s="8"/>
      <c r="CT75" s="8"/>
      <c r="CU75" s="8"/>
      <c r="CV75" s="10"/>
      <c r="CW75" s="8"/>
      <c r="CX75" s="8"/>
      <c r="CY75" s="8"/>
      <c r="CZ75" s="8"/>
      <c r="DA75" s="46"/>
      <c r="DB75" s="8"/>
      <c r="DC75" s="8"/>
      <c r="DD75" s="8"/>
      <c r="DE75" s="8"/>
      <c r="DF75" s="46"/>
      <c r="DG75" s="8"/>
      <c r="DH75" s="8"/>
      <c r="DI75" s="8"/>
      <c r="DJ75" s="8"/>
      <c r="DK75" s="46"/>
      <c r="DL75" s="8"/>
      <c r="DM75" s="8"/>
      <c r="DN75" s="8"/>
      <c r="DO75" s="45"/>
      <c r="DP75" s="46"/>
      <c r="DQ75" s="8"/>
      <c r="DR75" s="8"/>
      <c r="DS75" s="8"/>
      <c r="DT75" s="45"/>
    </row>
    <row r="76" spans="1:125" ht="3.75" hidden="1" customHeight="1">
      <c r="A76" s="44" t="s">
        <v>37</v>
      </c>
      <c r="B76" s="24"/>
      <c r="C76" s="208">
        <f>C73</f>
        <v>2500</v>
      </c>
      <c r="D76" s="209"/>
      <c r="E76" s="209"/>
      <c r="F76" s="209"/>
      <c r="G76" s="209"/>
      <c r="H76" s="210"/>
      <c r="I76" s="208">
        <f>C76+I73</f>
        <v>4400</v>
      </c>
      <c r="J76" s="209"/>
      <c r="K76" s="209"/>
      <c r="L76" s="209"/>
      <c r="M76" s="210"/>
      <c r="N76" s="208">
        <f>I76+N73</f>
        <v>5200</v>
      </c>
      <c r="O76" s="209"/>
      <c r="P76" s="209"/>
      <c r="Q76" s="209"/>
      <c r="R76" s="210"/>
      <c r="S76" s="208">
        <f>N76+S73</f>
        <v>5200</v>
      </c>
      <c r="T76" s="209"/>
      <c r="U76" s="209"/>
      <c r="V76" s="209"/>
      <c r="W76" s="210"/>
      <c r="X76" s="208">
        <f>S76+X73</f>
        <v>5200</v>
      </c>
      <c r="Y76" s="209"/>
      <c r="Z76" s="209"/>
      <c r="AA76" s="209"/>
      <c r="AB76" s="210"/>
      <c r="AC76" s="208">
        <f>X76+AC73</f>
        <v>5200</v>
      </c>
      <c r="AD76" s="209"/>
      <c r="AE76" s="209"/>
      <c r="AF76" s="209"/>
      <c r="AG76" s="210"/>
      <c r="AH76" s="208">
        <f>AC76+AH73</f>
        <v>5200</v>
      </c>
      <c r="AI76" s="209"/>
      <c r="AJ76" s="209"/>
      <c r="AK76" s="209"/>
      <c r="AL76" s="210"/>
      <c r="AM76" s="208">
        <f>AH76+AM73</f>
        <v>5200</v>
      </c>
      <c r="AN76" s="209"/>
      <c r="AO76" s="209"/>
      <c r="AP76" s="209"/>
      <c r="AQ76" s="210"/>
      <c r="AR76" s="208">
        <f>AM76+AR73</f>
        <v>5200</v>
      </c>
      <c r="AS76" s="209"/>
      <c r="AT76" s="209"/>
      <c r="AU76" s="209"/>
      <c r="AV76" s="210"/>
      <c r="AW76" s="208">
        <f>AR76+AW73</f>
        <v>5200</v>
      </c>
      <c r="AX76" s="209"/>
      <c r="AY76" s="209"/>
      <c r="AZ76" s="209"/>
      <c r="BA76" s="210"/>
      <c r="BB76" s="208">
        <f>AW76+BB73</f>
        <v>5200</v>
      </c>
      <c r="BC76" s="209"/>
      <c r="BD76" s="209"/>
      <c r="BE76" s="209"/>
      <c r="BF76" s="210"/>
      <c r="BG76" s="208">
        <f>BB76+BG73</f>
        <v>5200</v>
      </c>
      <c r="BH76" s="209"/>
      <c r="BI76" s="209"/>
      <c r="BJ76" s="209"/>
      <c r="BK76" s="210"/>
      <c r="BL76" s="23"/>
      <c r="BM76" s="208">
        <f>BM73</f>
        <v>0</v>
      </c>
      <c r="BN76" s="209"/>
      <c r="BO76" s="209"/>
      <c r="BP76" s="209"/>
      <c r="BQ76" s="210"/>
      <c r="BR76" s="208">
        <f>BM76+BR73</f>
        <v>0</v>
      </c>
      <c r="BS76" s="209"/>
      <c r="BT76" s="209"/>
      <c r="BU76" s="209"/>
      <c r="BV76" s="209"/>
      <c r="BW76" s="208">
        <f>BR76+BW73</f>
        <v>0</v>
      </c>
      <c r="BX76" s="209"/>
      <c r="BY76" s="209"/>
      <c r="BZ76" s="209"/>
      <c r="CA76" s="209"/>
      <c r="CB76" s="208">
        <f>BW76+CB73</f>
        <v>0</v>
      </c>
      <c r="CC76" s="209"/>
      <c r="CD76" s="209"/>
      <c r="CE76" s="209"/>
      <c r="CF76" s="209"/>
      <c r="CG76" s="208">
        <f>CB76+CG73</f>
        <v>0</v>
      </c>
      <c r="CH76" s="209"/>
      <c r="CI76" s="209"/>
      <c r="CJ76" s="209"/>
      <c r="CK76" s="209"/>
      <c r="CL76" s="208">
        <f>CG76+CL73</f>
        <v>0</v>
      </c>
      <c r="CM76" s="209"/>
      <c r="CN76" s="209"/>
      <c r="CO76" s="209"/>
      <c r="CP76" s="209"/>
      <c r="CQ76" s="208">
        <f>CL76+CQ73</f>
        <v>0</v>
      </c>
      <c r="CR76" s="209"/>
      <c r="CS76" s="209"/>
      <c r="CT76" s="209"/>
      <c r="CU76" s="209"/>
      <c r="CV76" s="208">
        <f>CQ76+CV73</f>
        <v>0</v>
      </c>
      <c r="CW76" s="209"/>
      <c r="CX76" s="209"/>
      <c r="CY76" s="209"/>
      <c r="CZ76" s="209"/>
      <c r="DA76" s="208">
        <f>CV76+DA73</f>
        <v>0</v>
      </c>
      <c r="DB76" s="209"/>
      <c r="DC76" s="209"/>
      <c r="DD76" s="209"/>
      <c r="DE76" s="209"/>
      <c r="DF76" s="208">
        <f>DA76+DF73</f>
        <v>0</v>
      </c>
      <c r="DG76" s="209"/>
      <c r="DH76" s="209"/>
      <c r="DI76" s="209"/>
      <c r="DJ76" s="209"/>
      <c r="DK76" s="208">
        <f>DF76+DK73</f>
        <v>0</v>
      </c>
      <c r="DL76" s="209"/>
      <c r="DM76" s="209"/>
      <c r="DN76" s="209"/>
      <c r="DO76" s="210"/>
      <c r="DP76" s="208">
        <f>DK76+DP73</f>
        <v>0</v>
      </c>
      <c r="DQ76" s="209"/>
      <c r="DR76" s="209"/>
      <c r="DS76" s="209"/>
      <c r="DT76" s="210"/>
    </row>
    <row r="77" spans="1:125" ht="14.25" customHeight="1">
      <c r="A77" s="43"/>
      <c r="B77" s="24"/>
      <c r="C77" s="42"/>
      <c r="D77" s="41"/>
      <c r="E77" s="41"/>
      <c r="F77" s="41"/>
      <c r="G77" s="41"/>
      <c r="H77" s="41"/>
      <c r="I77" s="42"/>
      <c r="J77" s="41"/>
      <c r="K77" s="41"/>
      <c r="L77" s="41"/>
      <c r="M77" s="41"/>
      <c r="N77" s="42"/>
      <c r="O77" s="41"/>
      <c r="P77" s="41"/>
      <c r="Q77" s="41"/>
      <c r="R77" s="41"/>
      <c r="S77" s="42"/>
      <c r="T77" s="41"/>
      <c r="U77" s="41"/>
      <c r="V77" s="41"/>
      <c r="W77" s="41"/>
      <c r="X77" s="42"/>
      <c r="Y77" s="41"/>
      <c r="Z77" s="41"/>
      <c r="AA77" s="41"/>
      <c r="AB77" s="41"/>
      <c r="AC77" s="42"/>
      <c r="AD77" s="41"/>
      <c r="AE77" s="41"/>
      <c r="AF77" s="41"/>
      <c r="AG77" s="41"/>
      <c r="AH77" s="42"/>
      <c r="AI77" s="41"/>
      <c r="AJ77" s="41"/>
      <c r="AK77" s="41"/>
      <c r="AL77" s="41"/>
      <c r="AM77" s="42"/>
      <c r="AN77" s="41"/>
      <c r="AO77" s="41"/>
      <c r="AP77" s="41"/>
      <c r="AQ77" s="41"/>
      <c r="AR77" s="42"/>
      <c r="AS77" s="41"/>
      <c r="AT77" s="41"/>
      <c r="AU77" s="41"/>
      <c r="AV77" s="41"/>
      <c r="AW77" s="42"/>
      <c r="AX77" s="41"/>
      <c r="AY77" s="41"/>
      <c r="AZ77" s="41"/>
      <c r="BA77" s="41"/>
      <c r="BB77" s="42"/>
      <c r="BC77" s="41"/>
      <c r="BD77" s="41"/>
      <c r="BE77" s="41"/>
      <c r="BF77" s="41"/>
      <c r="BG77" s="42"/>
      <c r="BH77" s="41"/>
      <c r="BI77" s="41"/>
      <c r="BJ77" s="41"/>
      <c r="BK77" s="41"/>
      <c r="BL77" s="23"/>
      <c r="BM77" s="22"/>
      <c r="BS77" s="5"/>
      <c r="BT77" s="5"/>
      <c r="BU77" s="5"/>
      <c r="BX77" s="5"/>
      <c r="BY77" s="5"/>
      <c r="BZ77" s="5"/>
      <c r="CA77" s="5"/>
      <c r="CC77" s="5"/>
      <c r="CD77" s="5"/>
      <c r="CE77" s="5"/>
      <c r="CF77" s="5"/>
      <c r="CH77" s="5"/>
      <c r="CI77" s="5"/>
      <c r="CJ77" s="5"/>
      <c r="CK77" s="5"/>
      <c r="CM77" s="5"/>
      <c r="CN77" s="5"/>
      <c r="CO77" s="5"/>
      <c r="CP77" s="5"/>
      <c r="CR77" s="5"/>
      <c r="CS77" s="5"/>
      <c r="CT77" s="5"/>
      <c r="CU77" s="5"/>
      <c r="CW77" s="5"/>
      <c r="CX77" s="5"/>
      <c r="CY77" s="5"/>
      <c r="CZ77" s="5"/>
      <c r="DB77" s="5"/>
      <c r="DC77" s="5"/>
      <c r="DD77" s="5"/>
      <c r="DE77" s="5"/>
      <c r="DG77" s="5"/>
      <c r="DH77" s="5"/>
      <c r="DI77" s="5"/>
      <c r="DJ77" s="5"/>
      <c r="DL77" s="5"/>
      <c r="DM77" s="5"/>
      <c r="DN77" s="5"/>
      <c r="DO77" s="4"/>
      <c r="DR77" s="5"/>
      <c r="DS77" s="5"/>
      <c r="DT77" s="4"/>
    </row>
    <row r="78" spans="1:125">
      <c r="B78" s="24"/>
      <c r="AH78" s="17"/>
      <c r="AM78" s="17"/>
      <c r="AW78" s="17"/>
      <c r="BB78" s="17"/>
      <c r="BG78" s="17"/>
      <c r="BH78"/>
      <c r="BL78" s="23"/>
      <c r="BM78" s="22"/>
      <c r="BS78" s="5"/>
      <c r="BT78" s="5"/>
      <c r="BU78" s="5"/>
      <c r="BX78" s="5"/>
      <c r="BY78" s="5"/>
      <c r="BZ78" s="5"/>
      <c r="CA78" s="5"/>
      <c r="CC78" s="5"/>
      <c r="CD78" s="5"/>
      <c r="CE78" s="5"/>
      <c r="CF78" s="5"/>
      <c r="CH78" s="5"/>
      <c r="CI78" s="5"/>
      <c r="CJ78" s="5"/>
      <c r="CK78" s="5"/>
      <c r="CM78" s="5"/>
      <c r="CN78" s="5"/>
      <c r="CO78" s="5"/>
      <c r="CP78" s="5"/>
      <c r="CR78" s="5"/>
      <c r="CS78" s="5"/>
      <c r="CT78" s="5"/>
      <c r="CU78" s="5"/>
      <c r="CW78" s="5"/>
      <c r="CX78" s="5"/>
      <c r="CY78" s="5"/>
      <c r="CZ78" s="5"/>
      <c r="DB78" s="5"/>
      <c r="DC78" s="5"/>
      <c r="DD78" s="5"/>
      <c r="DE78" s="5"/>
      <c r="DG78" s="5"/>
      <c r="DH78" s="5"/>
      <c r="DI78" s="5"/>
      <c r="DJ78" s="5"/>
      <c r="DL78" s="5"/>
      <c r="DM78" s="5"/>
      <c r="DN78" s="5"/>
      <c r="DO78" s="4"/>
      <c r="DR78" s="5"/>
      <c r="DS78" s="5"/>
      <c r="DT78" s="4"/>
    </row>
    <row r="79" spans="1:125" ht="18" customHeight="1">
      <c r="A79" s="201" t="s">
        <v>36</v>
      </c>
      <c r="B79" s="24"/>
      <c r="AH79" s="17"/>
      <c r="AM79" s="17"/>
      <c r="AW79" s="17"/>
      <c r="BB79" s="17"/>
      <c r="BG79" s="17"/>
      <c r="BH79"/>
      <c r="BL79" s="23"/>
      <c r="BS79" s="5"/>
      <c r="BT79" s="5"/>
      <c r="BU79" s="5"/>
      <c r="BX79" s="5"/>
      <c r="BY79" s="5"/>
      <c r="BZ79" s="5"/>
      <c r="CA79" s="5"/>
      <c r="CC79" s="5"/>
      <c r="CD79" s="5"/>
      <c r="CE79" s="5"/>
      <c r="CF79" s="5"/>
      <c r="CH79" s="5"/>
      <c r="CI79" s="5"/>
      <c r="CJ79" s="5"/>
      <c r="CK79" s="5"/>
      <c r="CM79" s="5"/>
      <c r="CN79" s="5"/>
      <c r="CO79" s="5"/>
      <c r="CP79" s="5"/>
      <c r="CR79" s="5"/>
      <c r="CS79" s="5"/>
      <c r="CT79" s="5"/>
      <c r="CU79" s="5"/>
      <c r="CW79" s="5"/>
      <c r="CX79" s="5"/>
      <c r="CY79" s="5"/>
      <c r="CZ79" s="5"/>
      <c r="DB79" s="5"/>
      <c r="DC79" s="5"/>
      <c r="DD79" s="5"/>
      <c r="DE79" s="5"/>
      <c r="DG79" s="5"/>
      <c r="DH79" s="5"/>
      <c r="DI79" s="5"/>
      <c r="DJ79" s="5"/>
      <c r="DL79" s="5"/>
      <c r="DM79" s="5"/>
      <c r="DN79" s="5"/>
      <c r="DO79" s="4"/>
      <c r="DR79" s="5"/>
      <c r="DS79" s="5"/>
      <c r="DT79" s="4"/>
    </row>
    <row r="80" spans="1:125">
      <c r="A80" s="201"/>
      <c r="B80" s="24"/>
      <c r="AH80" s="17"/>
      <c r="AM80" s="17"/>
      <c r="AW80" s="17"/>
      <c r="BB80" s="17"/>
      <c r="BG80" s="17"/>
      <c r="BH80"/>
      <c r="BL80" s="23"/>
      <c r="BX80" s="5"/>
      <c r="BY80" s="5"/>
      <c r="BZ80" s="5"/>
      <c r="CA80" s="5"/>
      <c r="CC80" s="5"/>
      <c r="CD80" s="5"/>
      <c r="CE80" s="5"/>
      <c r="CF80" s="5"/>
      <c r="CH80" s="5"/>
      <c r="CI80" s="5"/>
      <c r="CJ80" s="5"/>
      <c r="CK80" s="5"/>
      <c r="CM80" s="5"/>
      <c r="CN80" s="5"/>
      <c r="CO80" s="5"/>
      <c r="CP80" s="5"/>
      <c r="CR80" s="5"/>
      <c r="CS80" s="5"/>
      <c r="CT80" s="5"/>
      <c r="CU80" s="5"/>
      <c r="CW80" s="5"/>
      <c r="CX80" s="5"/>
      <c r="CY80" s="5"/>
      <c r="CZ80" s="5"/>
      <c r="DB80" s="5"/>
      <c r="DC80" s="5"/>
      <c r="DD80" s="5"/>
      <c r="DE80" s="5"/>
      <c r="DG80" s="5"/>
      <c r="DH80" s="5"/>
      <c r="DI80" s="5"/>
      <c r="DJ80" s="5"/>
      <c r="DL80" s="5"/>
      <c r="DM80" s="5"/>
      <c r="DN80" s="5"/>
      <c r="DO80" s="4"/>
      <c r="DR80" s="5"/>
      <c r="DS80" s="5"/>
      <c r="DT80" s="4"/>
    </row>
    <row r="81" spans="1:124" s="6" customFormat="1">
      <c r="A81" s="21"/>
      <c r="B81" s="24"/>
      <c r="C81" s="17"/>
      <c r="D81" s="19"/>
      <c r="E81"/>
      <c r="F81"/>
      <c r="G81"/>
      <c r="H81"/>
      <c r="I81" s="17"/>
      <c r="J81"/>
      <c r="K81"/>
      <c r="L81"/>
      <c r="M81"/>
      <c r="N81" s="17"/>
      <c r="O81"/>
      <c r="P81"/>
      <c r="Q81"/>
      <c r="R81"/>
      <c r="S81" s="17"/>
      <c r="T81"/>
      <c r="U81"/>
      <c r="V81"/>
      <c r="W81"/>
      <c r="X81" s="17"/>
      <c r="Y81"/>
      <c r="Z81"/>
      <c r="AA81"/>
      <c r="AB81"/>
      <c r="AC81" s="17"/>
      <c r="AD81"/>
      <c r="AE81"/>
      <c r="AF81"/>
      <c r="AG81"/>
      <c r="AH81" s="17"/>
      <c r="AI81"/>
      <c r="AJ81"/>
      <c r="AK81"/>
      <c r="AL81"/>
      <c r="AM81" s="17"/>
      <c r="AN81"/>
      <c r="AO81"/>
      <c r="AP81"/>
      <c r="AQ81"/>
      <c r="AR81" s="17"/>
      <c r="AS81"/>
      <c r="AT81"/>
      <c r="AU81"/>
      <c r="AV81"/>
      <c r="AW81" s="17"/>
      <c r="AX81"/>
      <c r="AY81"/>
      <c r="AZ81"/>
      <c r="BA81"/>
      <c r="BB81" s="17"/>
      <c r="BC81"/>
      <c r="BD81"/>
      <c r="BE81"/>
      <c r="BF81"/>
      <c r="BG81" s="17"/>
      <c r="BH81"/>
      <c r="BI81"/>
      <c r="BJ81"/>
      <c r="BK81"/>
      <c r="BL81" s="23"/>
      <c r="BM81" s="17"/>
      <c r="BN81"/>
      <c r="BO81"/>
      <c r="BP81"/>
      <c r="BQ81"/>
      <c r="BR81" s="17"/>
      <c r="BS81"/>
      <c r="BT81"/>
      <c r="BU81"/>
      <c r="BV81"/>
      <c r="BW81" s="17"/>
      <c r="BX81" s="5"/>
      <c r="BY81" s="5"/>
      <c r="BZ81" s="5"/>
      <c r="CA81" s="5"/>
      <c r="CB81" s="17"/>
      <c r="CC81" s="5"/>
      <c r="CD81" s="5"/>
      <c r="CE81" s="5"/>
      <c r="CF81" s="5"/>
      <c r="CG81" s="17"/>
      <c r="CH81" s="5"/>
      <c r="CI81" s="5"/>
      <c r="CJ81" s="5"/>
      <c r="CK81" s="5"/>
      <c r="CL81" s="17"/>
      <c r="CM81" s="5"/>
      <c r="CN81" s="5"/>
      <c r="CO81" s="5"/>
      <c r="CP81" s="5"/>
      <c r="CR81" s="5"/>
      <c r="CS81" s="5"/>
      <c r="CT81" s="5"/>
      <c r="CU81" s="5"/>
      <c r="CW81" s="5"/>
      <c r="CX81" s="5"/>
      <c r="CY81" s="5"/>
      <c r="CZ81" s="5"/>
      <c r="DA81" s="17"/>
      <c r="DB81" s="5"/>
      <c r="DC81" s="5"/>
      <c r="DD81" s="5"/>
      <c r="DE81" s="5"/>
      <c r="DF81" s="17"/>
      <c r="DG81" s="5"/>
      <c r="DH81" s="5"/>
      <c r="DI81" s="5"/>
      <c r="DJ81" s="5"/>
      <c r="DK81" s="17"/>
      <c r="DL81" s="5"/>
      <c r="DM81" s="5"/>
      <c r="DN81" s="5"/>
      <c r="DO81" s="4"/>
      <c r="DP81" s="17"/>
      <c r="DQ81" s="5"/>
      <c r="DR81" s="5"/>
      <c r="DS81" s="5"/>
      <c r="DT81" s="4"/>
    </row>
    <row r="82" spans="1:124" s="6" customFormat="1">
      <c r="A82" s="21"/>
      <c r="B82" s="24"/>
      <c r="C82" s="17"/>
      <c r="D82" s="19"/>
      <c r="E82"/>
      <c r="F82"/>
      <c r="G82"/>
      <c r="H82"/>
      <c r="I82" s="17"/>
      <c r="J82"/>
      <c r="K82"/>
      <c r="L82"/>
      <c r="M82"/>
      <c r="N82" s="17"/>
      <c r="O82"/>
      <c r="P82"/>
      <c r="Q82"/>
      <c r="R82"/>
      <c r="S82" s="17"/>
      <c r="T82"/>
      <c r="U82"/>
      <c r="V82"/>
      <c r="W82"/>
      <c r="X82" s="17"/>
      <c r="Y82"/>
      <c r="Z82"/>
      <c r="AA82"/>
      <c r="AB82"/>
      <c r="AC82" s="17"/>
      <c r="AD82"/>
      <c r="AE82"/>
      <c r="AF82"/>
      <c r="AG82"/>
      <c r="AH82" s="17"/>
      <c r="AI82"/>
      <c r="AJ82"/>
      <c r="AK82"/>
      <c r="AL82"/>
      <c r="AM82" s="17"/>
      <c r="AN82"/>
      <c r="AO82"/>
      <c r="AP82"/>
      <c r="AQ82"/>
      <c r="AR82" s="17"/>
      <c r="AS82"/>
      <c r="AT82"/>
      <c r="AU82"/>
      <c r="AV82"/>
      <c r="AW82" s="17"/>
      <c r="AX82"/>
      <c r="AY82"/>
      <c r="AZ82"/>
      <c r="BA82"/>
      <c r="BB82" s="17"/>
      <c r="BC82"/>
      <c r="BD82"/>
      <c r="BE82"/>
      <c r="BF82"/>
      <c r="BG82" s="17"/>
      <c r="BH82"/>
      <c r="BI82"/>
      <c r="BJ82"/>
      <c r="BK82"/>
      <c r="BL82" s="23"/>
      <c r="BM82" s="17"/>
      <c r="BN82"/>
      <c r="BO82"/>
      <c r="BP82"/>
      <c r="BQ82"/>
      <c r="BR82" s="17"/>
      <c r="BS82"/>
      <c r="BT82"/>
      <c r="BU82"/>
      <c r="BV82"/>
      <c r="BW82" s="17"/>
      <c r="BX82" s="5"/>
      <c r="BY82" s="5"/>
      <c r="BZ82" s="5"/>
      <c r="CA82" s="5"/>
      <c r="CB82" s="17"/>
      <c r="CC82" s="5"/>
      <c r="CD82" s="5"/>
      <c r="CE82" s="5"/>
      <c r="CF82" s="5"/>
      <c r="CG82" s="17"/>
      <c r="CH82" s="5"/>
      <c r="CI82" s="5"/>
      <c r="CJ82" s="5"/>
      <c r="CK82" s="5"/>
      <c r="CL82" s="17"/>
      <c r="CM82" s="5"/>
      <c r="CN82" s="5"/>
      <c r="CO82" s="5"/>
      <c r="CP82" s="5"/>
      <c r="CR82" s="5"/>
      <c r="CS82" s="5"/>
      <c r="CT82" s="5"/>
      <c r="CU82" s="5"/>
      <c r="CW82" s="5"/>
      <c r="CX82" s="5"/>
      <c r="CY82" s="5"/>
      <c r="CZ82" s="5"/>
      <c r="DA82" s="17"/>
      <c r="DB82" s="5"/>
      <c r="DC82" s="5"/>
      <c r="DD82" s="5"/>
      <c r="DE82" s="5"/>
      <c r="DF82" s="17"/>
      <c r="DG82" s="5"/>
      <c r="DH82" s="5"/>
      <c r="DI82" s="5"/>
      <c r="DJ82" s="5"/>
      <c r="DK82" s="17"/>
      <c r="DL82" s="5"/>
      <c r="DM82" s="5"/>
      <c r="DN82" s="5"/>
      <c r="DO82" s="4"/>
      <c r="DP82" s="17"/>
      <c r="DQ82" s="5"/>
      <c r="DR82" s="5"/>
      <c r="DS82" s="5"/>
      <c r="DT82" s="4"/>
    </row>
    <row r="83" spans="1:124" s="6" customFormat="1" ht="18.75">
      <c r="A83" s="39" t="s">
        <v>35</v>
      </c>
      <c r="B83" s="24"/>
      <c r="C83" s="17"/>
      <c r="D83" s="17"/>
      <c r="E83" s="211">
        <v>2400</v>
      </c>
      <c r="F83" s="212"/>
      <c r="G83" s="213"/>
      <c r="H83"/>
      <c r="I83" s="17"/>
      <c r="J83" s="211">
        <v>0</v>
      </c>
      <c r="K83" s="212"/>
      <c r="L83" s="213"/>
      <c r="M83"/>
      <c r="N83" s="17"/>
      <c r="O83" s="211">
        <v>0</v>
      </c>
      <c r="P83" s="212"/>
      <c r="Q83" s="213"/>
      <c r="R83"/>
      <c r="S83" s="17"/>
      <c r="T83" s="211">
        <v>2400</v>
      </c>
      <c r="U83" s="212"/>
      <c r="V83" s="213"/>
      <c r="W83"/>
      <c r="X83" s="17"/>
      <c r="Y83" s="211"/>
      <c r="Z83" s="212"/>
      <c r="AA83" s="213"/>
      <c r="AB83"/>
      <c r="AC83" s="17"/>
      <c r="AD83" s="211"/>
      <c r="AE83" s="212"/>
      <c r="AF83" s="213"/>
      <c r="AG83"/>
      <c r="AH83" s="17"/>
      <c r="AI83" s="211"/>
      <c r="AJ83" s="212"/>
      <c r="AK83" s="213"/>
      <c r="AL83"/>
      <c r="AM83" s="17"/>
      <c r="AN83" s="211"/>
      <c r="AO83" s="212"/>
      <c r="AP83" s="213"/>
      <c r="AQ83"/>
      <c r="AR83" s="17"/>
      <c r="AS83" s="211"/>
      <c r="AT83" s="212"/>
      <c r="AU83" s="213"/>
      <c r="AV83"/>
      <c r="AW83" s="17"/>
      <c r="AX83" s="211"/>
      <c r="AY83" s="212"/>
      <c r="AZ83" s="213"/>
      <c r="BA83"/>
      <c r="BB83" s="17"/>
      <c r="BC83" s="211"/>
      <c r="BD83" s="212"/>
      <c r="BE83" s="213"/>
      <c r="BF83"/>
      <c r="BG83" s="17"/>
      <c r="BH83" s="211"/>
      <c r="BI83" s="212"/>
      <c r="BJ83" s="213"/>
      <c r="BK83"/>
      <c r="BL83" s="23"/>
      <c r="BM83" s="17"/>
      <c r="BN83" s="211"/>
      <c r="BO83" s="212"/>
      <c r="BP83" s="213"/>
      <c r="BQ83"/>
      <c r="BR83" s="17"/>
      <c r="BS83" s="211"/>
      <c r="BT83" s="212"/>
      <c r="BU83" s="213"/>
      <c r="BV83"/>
      <c r="BW83" s="17"/>
      <c r="BX83" s="211"/>
      <c r="BY83" s="212"/>
      <c r="BZ83" s="213"/>
      <c r="CA83"/>
      <c r="CB83" s="17"/>
      <c r="CC83" s="211"/>
      <c r="CD83" s="212"/>
      <c r="CE83" s="213"/>
      <c r="CF83"/>
      <c r="CG83" s="17"/>
      <c r="CH83" s="211"/>
      <c r="CI83" s="212"/>
      <c r="CJ83" s="213"/>
      <c r="CK83" s="5"/>
      <c r="CL83" s="17"/>
      <c r="CM83" s="211"/>
      <c r="CN83" s="212"/>
      <c r="CO83" s="213"/>
      <c r="CP83" s="5"/>
      <c r="CQ83" s="17"/>
      <c r="CR83" s="211"/>
      <c r="CS83" s="212"/>
      <c r="CT83" s="213"/>
      <c r="CU83" s="5"/>
      <c r="CV83" s="17"/>
      <c r="CW83" s="211"/>
      <c r="CX83" s="212"/>
      <c r="CY83" s="213"/>
      <c r="CZ83" s="5"/>
      <c r="DA83" s="17"/>
      <c r="DB83" s="211"/>
      <c r="DC83" s="212"/>
      <c r="DD83" s="213"/>
      <c r="DE83" s="5"/>
      <c r="DF83" s="17"/>
      <c r="DG83" s="211"/>
      <c r="DH83" s="212"/>
      <c r="DI83" s="213"/>
      <c r="DJ83" s="5"/>
      <c r="DK83" s="17"/>
      <c r="DL83" s="211"/>
      <c r="DM83" s="212"/>
      <c r="DN83" s="213"/>
      <c r="DO83" s="4"/>
      <c r="DP83" s="17"/>
      <c r="DQ83" s="211"/>
      <c r="DR83" s="212"/>
      <c r="DS83" s="213"/>
      <c r="DT83" s="4"/>
    </row>
    <row r="84" spans="1:124" s="6" customFormat="1">
      <c r="A84" s="21"/>
      <c r="B84" s="24"/>
      <c r="C84" s="17"/>
      <c r="D84" s="19"/>
      <c r="E84"/>
      <c r="F84"/>
      <c r="G84"/>
      <c r="H84"/>
      <c r="I84" s="17"/>
      <c r="J84"/>
      <c r="K84"/>
      <c r="L84"/>
      <c r="M84"/>
      <c r="N84" s="17"/>
      <c r="O84"/>
      <c r="P84"/>
      <c r="Q84"/>
      <c r="R84"/>
      <c r="S84" s="17"/>
      <c r="T84"/>
      <c r="U84"/>
      <c r="V84"/>
      <c r="W84"/>
      <c r="X84" s="17"/>
      <c r="Y84"/>
      <c r="Z84"/>
      <c r="AA84"/>
      <c r="AB84"/>
      <c r="AC84" s="17"/>
      <c r="AD84"/>
      <c r="AE84"/>
      <c r="AF84"/>
      <c r="AG84"/>
      <c r="AH84" s="17"/>
      <c r="AI84"/>
      <c r="AJ84"/>
      <c r="AK84"/>
      <c r="AL84"/>
      <c r="AM84" s="17"/>
      <c r="AN84"/>
      <c r="AO84"/>
      <c r="AP84"/>
      <c r="AQ84"/>
      <c r="AR84" s="17"/>
      <c r="AS84"/>
      <c r="AT84"/>
      <c r="AU84"/>
      <c r="AV84"/>
      <c r="AW84" s="17"/>
      <c r="AX84"/>
      <c r="AY84"/>
      <c r="AZ84"/>
      <c r="BA84"/>
      <c r="BB84" s="17"/>
      <c r="BC84"/>
      <c r="BD84"/>
      <c r="BE84"/>
      <c r="BF84"/>
      <c r="BG84" s="17"/>
      <c r="BH84"/>
      <c r="BI84"/>
      <c r="BJ84"/>
      <c r="BK84"/>
      <c r="BL84" s="23"/>
      <c r="BM84" s="17"/>
      <c r="BN84"/>
      <c r="BO84"/>
      <c r="BP84"/>
      <c r="BQ84"/>
      <c r="BR84" s="17"/>
      <c r="BS84"/>
      <c r="BT84"/>
      <c r="BU84"/>
      <c r="BV84"/>
      <c r="BW84" s="17"/>
      <c r="BX84"/>
      <c r="BY84"/>
      <c r="BZ84"/>
      <c r="CA84"/>
      <c r="CB84" s="17"/>
      <c r="CC84"/>
      <c r="CD84"/>
      <c r="CE84"/>
      <c r="CF84"/>
      <c r="CG84" s="17"/>
      <c r="CH84"/>
      <c r="CI84"/>
      <c r="CJ84"/>
      <c r="CK84"/>
      <c r="CL84" s="17"/>
      <c r="CM84"/>
      <c r="CN84"/>
      <c r="CO84"/>
      <c r="CP84"/>
      <c r="CQ84" s="17"/>
      <c r="CR84"/>
      <c r="CS84"/>
      <c r="CT84"/>
      <c r="CU84"/>
      <c r="CV84" s="17"/>
      <c r="CW84" s="5"/>
      <c r="CX84" s="5"/>
      <c r="CY84" s="5"/>
      <c r="CZ84" s="5"/>
      <c r="DA84" s="17"/>
      <c r="DB84" s="5"/>
      <c r="DC84" s="5"/>
      <c r="DD84" s="5"/>
      <c r="DE84" s="5"/>
      <c r="DF84" s="17"/>
      <c r="DG84" s="5"/>
      <c r="DH84" s="5"/>
      <c r="DI84" s="5"/>
      <c r="DJ84" s="5"/>
      <c r="DK84" s="17"/>
      <c r="DL84" s="5"/>
      <c r="DM84" s="5"/>
      <c r="DN84" s="5"/>
      <c r="DO84" s="4"/>
      <c r="DP84" s="17"/>
      <c r="DQ84" s="5"/>
      <c r="DR84" s="5"/>
      <c r="DS84" s="5"/>
      <c r="DT84" s="4"/>
    </row>
    <row r="85" spans="1:124" s="6" customFormat="1" ht="18.75">
      <c r="A85" s="39" t="s">
        <v>34</v>
      </c>
      <c r="B85" s="24"/>
      <c r="C85" s="17"/>
      <c r="D85" s="17"/>
      <c r="E85" s="211">
        <v>220</v>
      </c>
      <c r="F85" s="212"/>
      <c r="G85" s="213"/>
      <c r="H85"/>
      <c r="I85" s="17"/>
      <c r="J85" s="211"/>
      <c r="K85" s="212"/>
      <c r="L85" s="213"/>
      <c r="M85"/>
      <c r="N85" s="17"/>
      <c r="O85" s="211"/>
      <c r="P85" s="212"/>
      <c r="Q85" s="213"/>
      <c r="R85"/>
      <c r="S85" s="17"/>
      <c r="T85" s="211"/>
      <c r="U85" s="212"/>
      <c r="V85" s="213"/>
      <c r="W85"/>
      <c r="X85" s="17"/>
      <c r="Y85" s="211"/>
      <c r="Z85" s="212"/>
      <c r="AA85" s="213"/>
      <c r="AB85"/>
      <c r="AC85" s="17"/>
      <c r="AD85" s="211"/>
      <c r="AE85" s="212"/>
      <c r="AF85" s="213"/>
      <c r="AG85"/>
      <c r="AH85" s="17"/>
      <c r="AI85" s="211"/>
      <c r="AJ85" s="212"/>
      <c r="AK85" s="213"/>
      <c r="AL85"/>
      <c r="AM85" s="17"/>
      <c r="AN85" s="211"/>
      <c r="AO85" s="212"/>
      <c r="AP85" s="213"/>
      <c r="AQ85"/>
      <c r="AR85" s="17"/>
      <c r="AS85" s="211"/>
      <c r="AT85" s="212"/>
      <c r="AU85" s="213"/>
      <c r="AV85"/>
      <c r="AW85" s="17"/>
      <c r="AX85" s="211"/>
      <c r="AY85" s="212"/>
      <c r="AZ85" s="213"/>
      <c r="BA85"/>
      <c r="BB85" s="17"/>
      <c r="BC85" s="211"/>
      <c r="BD85" s="212"/>
      <c r="BE85" s="213"/>
      <c r="BF85"/>
      <c r="BG85" s="17"/>
      <c r="BH85" s="211"/>
      <c r="BI85" s="212"/>
      <c r="BJ85" s="213"/>
      <c r="BK85"/>
      <c r="BL85" s="23"/>
      <c r="BM85" s="17"/>
      <c r="BN85" s="211"/>
      <c r="BO85" s="212"/>
      <c r="BP85" s="213"/>
      <c r="BQ85"/>
      <c r="BR85" s="17"/>
      <c r="BS85" s="211"/>
      <c r="BT85" s="212"/>
      <c r="BU85" s="213"/>
      <c r="BV85"/>
      <c r="BW85" s="17"/>
      <c r="BX85" s="211"/>
      <c r="BY85" s="212"/>
      <c r="BZ85" s="213"/>
      <c r="CA85"/>
      <c r="CB85" s="17"/>
      <c r="CC85" s="211"/>
      <c r="CD85" s="212"/>
      <c r="CE85" s="213"/>
      <c r="CF85"/>
      <c r="CG85" s="17"/>
      <c r="CH85" s="211"/>
      <c r="CI85" s="212"/>
      <c r="CJ85" s="213"/>
      <c r="CK85"/>
      <c r="CL85" s="17"/>
      <c r="CM85" s="211"/>
      <c r="CN85" s="212"/>
      <c r="CO85" s="213"/>
      <c r="CP85"/>
      <c r="CQ85" s="17"/>
      <c r="CR85" s="211"/>
      <c r="CS85" s="212"/>
      <c r="CT85" s="213"/>
      <c r="CU85"/>
      <c r="CV85" s="17"/>
      <c r="CW85" s="211"/>
      <c r="CX85" s="212"/>
      <c r="CY85" s="213"/>
      <c r="CZ85"/>
      <c r="DA85" s="17"/>
      <c r="DB85" s="211"/>
      <c r="DC85" s="212"/>
      <c r="DD85" s="213"/>
      <c r="DE85"/>
      <c r="DF85" s="17"/>
      <c r="DG85" s="211"/>
      <c r="DH85" s="212"/>
      <c r="DI85" s="213"/>
      <c r="DJ85"/>
      <c r="DK85" s="17"/>
      <c r="DL85" s="211"/>
      <c r="DM85" s="212"/>
      <c r="DN85" s="213"/>
      <c r="DO85"/>
      <c r="DP85" s="17"/>
      <c r="DQ85" s="211"/>
      <c r="DR85" s="212"/>
      <c r="DS85" s="213"/>
      <c r="DT85" s="4"/>
    </row>
    <row r="86" spans="1:124" s="6" customFormat="1">
      <c r="A86" s="21"/>
      <c r="B86" s="24"/>
      <c r="C86" s="17"/>
      <c r="D86" s="19"/>
      <c r="E86"/>
      <c r="F86"/>
      <c r="G86"/>
      <c r="H86"/>
      <c r="I86" s="17"/>
      <c r="J86"/>
      <c r="K86"/>
      <c r="L86"/>
      <c r="M86"/>
      <c r="N86" s="17"/>
      <c r="O86"/>
      <c r="P86"/>
      <c r="Q86"/>
      <c r="R86"/>
      <c r="S86" s="17"/>
      <c r="T86"/>
      <c r="U86"/>
      <c r="V86"/>
      <c r="W86"/>
      <c r="X86" s="17"/>
      <c r="Y86"/>
      <c r="Z86"/>
      <c r="AA86"/>
      <c r="AB86"/>
      <c r="AC86" s="17"/>
      <c r="AD86"/>
      <c r="AE86"/>
      <c r="AF86"/>
      <c r="AG86"/>
      <c r="AH86" s="17"/>
      <c r="AI86"/>
      <c r="AJ86"/>
      <c r="AK86"/>
      <c r="AL86"/>
      <c r="AM86" s="17"/>
      <c r="AN86"/>
      <c r="AO86"/>
      <c r="AP86"/>
      <c r="AQ86"/>
      <c r="AR86" s="17"/>
      <c r="AS86"/>
      <c r="AT86"/>
      <c r="AU86"/>
      <c r="AV86"/>
      <c r="AW86" s="17"/>
      <c r="AX86"/>
      <c r="AY86"/>
      <c r="AZ86"/>
      <c r="BA86"/>
      <c r="BB86" s="17"/>
      <c r="BC86"/>
      <c r="BD86"/>
      <c r="BE86"/>
      <c r="BF86"/>
      <c r="BG86" s="17"/>
      <c r="BH86"/>
      <c r="BI86"/>
      <c r="BJ86"/>
      <c r="BK86"/>
      <c r="BL86" s="23"/>
      <c r="BM86" s="17"/>
      <c r="BN86"/>
      <c r="BO86"/>
      <c r="BP86"/>
      <c r="BQ86"/>
      <c r="BR86" s="17"/>
      <c r="BS86"/>
      <c r="BT86"/>
      <c r="BU86"/>
      <c r="BV86"/>
      <c r="BW86" s="17"/>
      <c r="BX86"/>
      <c r="BY86"/>
      <c r="BZ86"/>
      <c r="CA86"/>
      <c r="CB86" s="17"/>
      <c r="CC86"/>
      <c r="CD86"/>
      <c r="CE86"/>
      <c r="CF86"/>
      <c r="CG86" s="17"/>
      <c r="CH86"/>
      <c r="CI86"/>
      <c r="CJ86"/>
      <c r="CK86"/>
      <c r="CL86" s="17"/>
      <c r="CM86"/>
      <c r="CN86"/>
      <c r="CO86"/>
      <c r="CP86"/>
      <c r="CQ86" s="17"/>
      <c r="CR86"/>
      <c r="CS86"/>
      <c r="CT86"/>
      <c r="CU86"/>
      <c r="CV86" s="17"/>
      <c r="CW86"/>
      <c r="CX86"/>
      <c r="CY86"/>
      <c r="CZ86"/>
      <c r="DA86" s="17"/>
      <c r="DB86"/>
      <c r="DC86"/>
      <c r="DD86"/>
      <c r="DE86"/>
      <c r="DF86" s="17"/>
      <c r="DG86"/>
      <c r="DH86"/>
      <c r="DI86"/>
      <c r="DJ86"/>
      <c r="DK86" s="17"/>
      <c r="DL86"/>
      <c r="DM86"/>
      <c r="DN86"/>
      <c r="DO86"/>
      <c r="DP86" s="17"/>
      <c r="DQ86"/>
      <c r="DR86"/>
      <c r="DS86"/>
      <c r="DT86"/>
    </row>
    <row r="87" spans="1:124" s="6" customFormat="1" ht="18.75">
      <c r="A87" s="39" t="s">
        <v>33</v>
      </c>
      <c r="B87" s="24"/>
      <c r="C87" s="17"/>
      <c r="D87" s="17"/>
      <c r="E87" s="211">
        <v>250</v>
      </c>
      <c r="F87" s="212"/>
      <c r="G87" s="213"/>
      <c r="H87"/>
      <c r="I87" s="17"/>
      <c r="J87" s="211"/>
      <c r="K87" s="212"/>
      <c r="L87" s="213"/>
      <c r="M87"/>
      <c r="N87" s="17"/>
      <c r="O87" s="211"/>
      <c r="P87" s="212"/>
      <c r="Q87" s="213"/>
      <c r="R87"/>
      <c r="S87" s="17"/>
      <c r="T87" s="211"/>
      <c r="U87" s="212"/>
      <c r="V87" s="213"/>
      <c r="W87"/>
      <c r="X87" s="17"/>
      <c r="Y87" s="211"/>
      <c r="Z87" s="212"/>
      <c r="AA87" s="213"/>
      <c r="AB87"/>
      <c r="AC87" s="17"/>
      <c r="AD87" s="211"/>
      <c r="AE87" s="212"/>
      <c r="AF87" s="213"/>
      <c r="AG87"/>
      <c r="AH87" s="17"/>
      <c r="AI87" s="211"/>
      <c r="AJ87" s="212"/>
      <c r="AK87" s="213"/>
      <c r="AL87"/>
      <c r="AM87" s="17"/>
      <c r="AN87" s="211"/>
      <c r="AO87" s="212"/>
      <c r="AP87" s="213"/>
      <c r="AQ87"/>
      <c r="AR87" s="17"/>
      <c r="AS87" s="211"/>
      <c r="AT87" s="212"/>
      <c r="AU87" s="213"/>
      <c r="AV87"/>
      <c r="AW87" s="17"/>
      <c r="AX87" s="211"/>
      <c r="AY87" s="212"/>
      <c r="AZ87" s="213"/>
      <c r="BA87"/>
      <c r="BB87" s="17"/>
      <c r="BC87" s="211"/>
      <c r="BD87" s="212"/>
      <c r="BE87" s="213"/>
      <c r="BF87"/>
      <c r="BG87" s="17"/>
      <c r="BH87" s="211"/>
      <c r="BI87" s="212"/>
      <c r="BJ87" s="213"/>
      <c r="BK87"/>
      <c r="BL87" s="23"/>
      <c r="BM87" s="17"/>
      <c r="BN87" s="211"/>
      <c r="BO87" s="212"/>
      <c r="BP87" s="213"/>
      <c r="BQ87"/>
      <c r="BR87" s="17"/>
      <c r="BS87" s="211"/>
      <c r="BT87" s="212"/>
      <c r="BU87" s="213"/>
      <c r="BV87"/>
      <c r="BW87" s="17"/>
      <c r="BX87" s="211"/>
      <c r="BY87" s="212"/>
      <c r="BZ87" s="213"/>
      <c r="CA87"/>
      <c r="CB87" s="17"/>
      <c r="CC87" s="211"/>
      <c r="CD87" s="212"/>
      <c r="CE87" s="213"/>
      <c r="CF87"/>
      <c r="CG87" s="17"/>
      <c r="CH87" s="211"/>
      <c r="CI87" s="212"/>
      <c r="CJ87" s="213"/>
      <c r="CK87"/>
      <c r="CL87" s="17"/>
      <c r="CM87" s="211"/>
      <c r="CN87" s="212"/>
      <c r="CO87" s="213"/>
      <c r="CP87"/>
      <c r="CQ87" s="17"/>
      <c r="CR87" s="211"/>
      <c r="CS87" s="212"/>
      <c r="CT87" s="213"/>
      <c r="CU87"/>
      <c r="CV87" s="17"/>
      <c r="CW87" s="211"/>
      <c r="CX87" s="212"/>
      <c r="CY87" s="213"/>
      <c r="CZ87"/>
      <c r="DA87" s="17"/>
      <c r="DB87" s="211"/>
      <c r="DC87" s="212"/>
      <c r="DD87" s="213"/>
      <c r="DE87"/>
      <c r="DF87" s="17"/>
      <c r="DG87" s="211"/>
      <c r="DH87" s="212"/>
      <c r="DI87" s="213"/>
      <c r="DJ87"/>
      <c r="DK87" s="17"/>
      <c r="DL87" s="211"/>
      <c r="DM87" s="212"/>
      <c r="DN87" s="213"/>
      <c r="DO87"/>
      <c r="DP87" s="17"/>
      <c r="DQ87" s="211"/>
      <c r="DR87" s="212"/>
      <c r="DS87" s="213"/>
      <c r="DT87"/>
    </row>
    <row r="88" spans="1:124" s="6" customFormat="1">
      <c r="A88" s="21"/>
      <c r="B88" s="24"/>
      <c r="C88" s="17"/>
      <c r="D88" s="19"/>
      <c r="E88"/>
      <c r="F88"/>
      <c r="G88"/>
      <c r="H88"/>
      <c r="I88" s="17"/>
      <c r="J88"/>
      <c r="K88"/>
      <c r="L88"/>
      <c r="M88"/>
      <c r="N88" s="17"/>
      <c r="O88"/>
      <c r="P88"/>
      <c r="Q88"/>
      <c r="R88"/>
      <c r="S88" s="17"/>
      <c r="T88"/>
      <c r="U88"/>
      <c r="V88"/>
      <c r="W88"/>
      <c r="X88" s="17"/>
      <c r="Y88"/>
      <c r="Z88"/>
      <c r="AA88"/>
      <c r="AB88"/>
      <c r="AC88" s="17"/>
      <c r="AD88"/>
      <c r="AE88"/>
      <c r="AF88"/>
      <c r="AG88"/>
      <c r="AH88" s="17"/>
      <c r="AI88"/>
      <c r="AJ88"/>
      <c r="AK88"/>
      <c r="AL88"/>
      <c r="AM88" s="17"/>
      <c r="AN88"/>
      <c r="AO88"/>
      <c r="AP88"/>
      <c r="AQ88"/>
      <c r="AR88" s="17"/>
      <c r="AS88"/>
      <c r="AT88"/>
      <c r="AU88"/>
      <c r="AV88"/>
      <c r="AW88" s="17"/>
      <c r="AX88"/>
      <c r="AY88"/>
      <c r="AZ88"/>
      <c r="BA88"/>
      <c r="BB88" s="17"/>
      <c r="BC88"/>
      <c r="BD88"/>
      <c r="BE88"/>
      <c r="BF88"/>
      <c r="BG88" s="17"/>
      <c r="BH88"/>
      <c r="BI88"/>
      <c r="BJ88"/>
      <c r="BK88"/>
      <c r="BL88" s="23"/>
      <c r="BM88" s="17"/>
      <c r="BN88"/>
      <c r="BO88"/>
      <c r="BP88"/>
      <c r="BQ88"/>
      <c r="BR88" s="17"/>
      <c r="BS88"/>
      <c r="BT88"/>
      <c r="BU88"/>
      <c r="BV88"/>
      <c r="BW88" s="17"/>
      <c r="BX88"/>
      <c r="BY88"/>
      <c r="BZ88"/>
      <c r="CA88"/>
      <c r="CB88" s="17"/>
      <c r="CC88"/>
      <c r="CD88"/>
      <c r="CE88"/>
      <c r="CF88"/>
      <c r="CG88" s="17"/>
      <c r="CH88"/>
      <c r="CI88"/>
      <c r="CJ88"/>
      <c r="CK88"/>
      <c r="CL88" s="17"/>
      <c r="CM88"/>
      <c r="CN88"/>
      <c r="CO88"/>
      <c r="CP88"/>
      <c r="CQ88" s="17"/>
      <c r="CR88"/>
      <c r="CS88"/>
      <c r="CT88"/>
      <c r="CU88"/>
      <c r="CV88" s="17"/>
      <c r="CW88"/>
      <c r="CX88"/>
      <c r="CY88"/>
      <c r="CZ88"/>
      <c r="DA88" s="17"/>
      <c r="DB88"/>
      <c r="DC88"/>
      <c r="DD88"/>
      <c r="DE88"/>
      <c r="DF88" s="17"/>
      <c r="DG88"/>
      <c r="DH88"/>
      <c r="DI88"/>
      <c r="DJ88"/>
      <c r="DK88" s="17"/>
      <c r="DL88"/>
      <c r="DM88"/>
      <c r="DN88"/>
      <c r="DO88"/>
      <c r="DP88" s="17"/>
      <c r="DQ88"/>
      <c r="DR88"/>
      <c r="DS88"/>
      <c r="DT88"/>
    </row>
    <row r="89" spans="1:124" s="6" customFormat="1" ht="18.75">
      <c r="A89" s="40" t="s">
        <v>32</v>
      </c>
      <c r="B89" s="24"/>
      <c r="C89" s="17"/>
      <c r="D89" s="17"/>
      <c r="E89" s="211">
        <v>50</v>
      </c>
      <c r="F89" s="212"/>
      <c r="G89" s="213"/>
      <c r="H89"/>
      <c r="I89" s="17"/>
      <c r="J89" s="211">
        <v>50</v>
      </c>
      <c r="K89" s="212"/>
      <c r="L89" s="213"/>
      <c r="M89"/>
      <c r="N89" s="17"/>
      <c r="O89" s="211">
        <v>50</v>
      </c>
      <c r="P89" s="212"/>
      <c r="Q89" s="213"/>
      <c r="R89"/>
      <c r="S89" s="17"/>
      <c r="T89" s="211"/>
      <c r="U89" s="212"/>
      <c r="V89" s="213"/>
      <c r="W89"/>
      <c r="X89" s="17"/>
      <c r="Y89" s="211"/>
      <c r="Z89" s="212"/>
      <c r="AA89" s="213"/>
      <c r="AB89"/>
      <c r="AC89" s="17"/>
      <c r="AD89" s="211"/>
      <c r="AE89" s="212"/>
      <c r="AF89" s="213"/>
      <c r="AG89"/>
      <c r="AH89" s="17"/>
      <c r="AI89" s="211"/>
      <c r="AJ89" s="212"/>
      <c r="AK89" s="213"/>
      <c r="AL89"/>
      <c r="AM89" s="17"/>
      <c r="AN89" s="211"/>
      <c r="AO89" s="212"/>
      <c r="AP89" s="213"/>
      <c r="AQ89"/>
      <c r="AR89" s="17"/>
      <c r="AS89" s="211"/>
      <c r="AT89" s="212"/>
      <c r="AU89" s="213"/>
      <c r="AV89"/>
      <c r="AW89" s="17"/>
      <c r="AX89" s="211"/>
      <c r="AY89" s="212"/>
      <c r="AZ89" s="213"/>
      <c r="BA89"/>
      <c r="BB89" s="17"/>
      <c r="BC89" s="211"/>
      <c r="BD89" s="212"/>
      <c r="BE89" s="213"/>
      <c r="BF89"/>
      <c r="BG89" s="17"/>
      <c r="BH89" s="211"/>
      <c r="BI89" s="212"/>
      <c r="BJ89" s="213"/>
      <c r="BK89"/>
      <c r="BL89" s="23"/>
      <c r="BM89" s="17"/>
      <c r="BN89" s="211"/>
      <c r="BO89" s="212"/>
      <c r="BP89" s="213"/>
      <c r="BQ89"/>
      <c r="BR89" s="17"/>
      <c r="BS89" s="211"/>
      <c r="BT89" s="212"/>
      <c r="BU89" s="213"/>
      <c r="BV89"/>
      <c r="BW89" s="17"/>
      <c r="BX89" s="211"/>
      <c r="BY89" s="212"/>
      <c r="BZ89" s="213"/>
      <c r="CA89"/>
      <c r="CB89" s="17"/>
      <c r="CC89" s="211"/>
      <c r="CD89" s="212"/>
      <c r="CE89" s="213"/>
      <c r="CF89"/>
      <c r="CG89" s="17"/>
      <c r="CH89" s="211"/>
      <c r="CI89" s="212"/>
      <c r="CJ89" s="213"/>
      <c r="CK89"/>
      <c r="CL89" s="17"/>
      <c r="CM89" s="211"/>
      <c r="CN89" s="212"/>
      <c r="CO89" s="213"/>
      <c r="CP89"/>
      <c r="CQ89" s="17"/>
      <c r="CR89" s="211"/>
      <c r="CS89" s="212"/>
      <c r="CT89" s="213"/>
      <c r="CU89"/>
      <c r="CV89" s="17"/>
      <c r="CW89" s="211"/>
      <c r="CX89" s="212"/>
      <c r="CY89" s="213"/>
      <c r="CZ89"/>
      <c r="DA89" s="17"/>
      <c r="DB89" s="211"/>
      <c r="DC89" s="212"/>
      <c r="DD89" s="213"/>
      <c r="DE89"/>
      <c r="DF89" s="17"/>
      <c r="DG89" s="211"/>
      <c r="DH89" s="212"/>
      <c r="DI89" s="213"/>
      <c r="DJ89"/>
      <c r="DK89" s="17"/>
      <c r="DL89" s="211"/>
      <c r="DM89" s="212"/>
      <c r="DN89" s="213"/>
      <c r="DO89"/>
      <c r="DP89" s="17"/>
      <c r="DQ89" s="211"/>
      <c r="DR89" s="212"/>
      <c r="DS89" s="213"/>
      <c r="DT89"/>
    </row>
    <row r="90" spans="1:124" s="6" customFormat="1">
      <c r="A90" s="21"/>
      <c r="B90" s="24"/>
      <c r="C90" s="17"/>
      <c r="D90" s="19"/>
      <c r="E90"/>
      <c r="F90"/>
      <c r="G90"/>
      <c r="H90"/>
      <c r="I90" s="17"/>
      <c r="J90"/>
      <c r="K90"/>
      <c r="L90"/>
      <c r="M90"/>
      <c r="N90" s="17"/>
      <c r="O90"/>
      <c r="P90"/>
      <c r="Q90"/>
      <c r="R90"/>
      <c r="S90" s="17"/>
      <c r="T90"/>
      <c r="U90"/>
      <c r="V90"/>
      <c r="W90"/>
      <c r="X90" s="17"/>
      <c r="Y90"/>
      <c r="Z90"/>
      <c r="AA90"/>
      <c r="AB90"/>
      <c r="AC90" s="17"/>
      <c r="AD90"/>
      <c r="AE90"/>
      <c r="AF90"/>
      <c r="AG90"/>
      <c r="AH90" s="17"/>
      <c r="AI90"/>
      <c r="AJ90"/>
      <c r="AK90"/>
      <c r="AL90"/>
      <c r="AM90" s="17"/>
      <c r="AN90"/>
      <c r="AO90"/>
      <c r="AP90"/>
      <c r="AQ90"/>
      <c r="AR90" s="17"/>
      <c r="AS90"/>
      <c r="AT90"/>
      <c r="AU90"/>
      <c r="AV90"/>
      <c r="AW90" s="17"/>
      <c r="AX90"/>
      <c r="AY90"/>
      <c r="AZ90"/>
      <c r="BA90"/>
      <c r="BB90" s="17"/>
      <c r="BC90"/>
      <c r="BD90"/>
      <c r="BE90"/>
      <c r="BF90"/>
      <c r="BG90" s="17"/>
      <c r="BH90"/>
      <c r="BI90"/>
      <c r="BJ90"/>
      <c r="BK90"/>
      <c r="BL90" s="23"/>
      <c r="BM90" s="17"/>
      <c r="BN90"/>
      <c r="BO90"/>
      <c r="BP90"/>
      <c r="BQ90"/>
      <c r="BR90" s="17"/>
      <c r="BS90"/>
      <c r="BT90"/>
      <c r="BU90"/>
      <c r="BV90"/>
      <c r="BW90" s="17"/>
      <c r="BX90"/>
      <c r="BY90"/>
      <c r="BZ90"/>
      <c r="CA90"/>
      <c r="CB90" s="17"/>
      <c r="CC90"/>
      <c r="CD90"/>
      <c r="CE90"/>
      <c r="CF90"/>
      <c r="CG90" s="17"/>
      <c r="CH90"/>
      <c r="CI90"/>
      <c r="CJ90"/>
      <c r="CK90"/>
      <c r="CL90" s="17"/>
      <c r="CM90"/>
      <c r="CN90"/>
      <c r="CO90"/>
      <c r="CP90"/>
      <c r="CQ90" s="17"/>
      <c r="CR90"/>
      <c r="CS90"/>
      <c r="CT90"/>
      <c r="CU90"/>
      <c r="CV90" s="17"/>
      <c r="CW90"/>
      <c r="CX90"/>
      <c r="CY90"/>
      <c r="CZ90"/>
      <c r="DA90" s="17"/>
      <c r="DB90"/>
      <c r="DC90"/>
      <c r="DD90"/>
      <c r="DE90"/>
      <c r="DF90" s="17"/>
      <c r="DG90"/>
      <c r="DH90"/>
      <c r="DI90"/>
      <c r="DJ90"/>
      <c r="DK90" s="17"/>
      <c r="DL90"/>
      <c r="DM90"/>
      <c r="DN90"/>
      <c r="DO90"/>
      <c r="DP90" s="17"/>
      <c r="DQ90"/>
      <c r="DR90"/>
      <c r="DS90"/>
      <c r="DT90"/>
    </row>
    <row r="91" spans="1:124" s="6" customFormat="1" ht="18.75">
      <c r="A91" s="40" t="s">
        <v>31</v>
      </c>
      <c r="B91" s="24"/>
      <c r="C91" s="17"/>
      <c r="D91" s="17"/>
      <c r="E91" s="211">
        <v>25</v>
      </c>
      <c r="F91" s="212"/>
      <c r="G91" s="213"/>
      <c r="H91"/>
      <c r="I91" s="17"/>
      <c r="J91" s="211"/>
      <c r="K91" s="212"/>
      <c r="L91" s="213"/>
      <c r="M91"/>
      <c r="N91" s="17"/>
      <c r="O91" s="211"/>
      <c r="P91" s="212"/>
      <c r="Q91" s="213"/>
      <c r="R91"/>
      <c r="S91" s="17"/>
      <c r="T91" s="211"/>
      <c r="U91" s="212"/>
      <c r="V91" s="213"/>
      <c r="W91"/>
      <c r="X91" s="17"/>
      <c r="Y91" s="211"/>
      <c r="Z91" s="212"/>
      <c r="AA91" s="213"/>
      <c r="AB91"/>
      <c r="AC91" s="17"/>
      <c r="AD91" s="211"/>
      <c r="AE91" s="212"/>
      <c r="AF91" s="213"/>
      <c r="AG91"/>
      <c r="AH91" s="17"/>
      <c r="AI91" s="211"/>
      <c r="AJ91" s="212"/>
      <c r="AK91" s="213"/>
      <c r="AL91"/>
      <c r="AM91" s="17"/>
      <c r="AN91" s="211"/>
      <c r="AO91" s="212"/>
      <c r="AP91" s="213"/>
      <c r="AQ91"/>
      <c r="AR91" s="17"/>
      <c r="AS91" s="211"/>
      <c r="AT91" s="212"/>
      <c r="AU91" s="213"/>
      <c r="AV91"/>
      <c r="AW91" s="17"/>
      <c r="AX91" s="211"/>
      <c r="AY91" s="212"/>
      <c r="AZ91" s="213"/>
      <c r="BA91"/>
      <c r="BB91" s="17"/>
      <c r="BC91" s="211"/>
      <c r="BD91" s="212"/>
      <c r="BE91" s="213"/>
      <c r="BF91"/>
      <c r="BG91" s="17"/>
      <c r="BH91" s="211"/>
      <c r="BI91" s="212"/>
      <c r="BJ91" s="213"/>
      <c r="BK91"/>
      <c r="BL91" s="23"/>
      <c r="BM91" s="17"/>
      <c r="BN91" s="211"/>
      <c r="BO91" s="212"/>
      <c r="BP91" s="213"/>
      <c r="BQ91"/>
      <c r="BR91" s="17"/>
      <c r="BS91" s="211"/>
      <c r="BT91" s="212"/>
      <c r="BU91" s="213"/>
      <c r="BV91"/>
      <c r="BW91" s="17"/>
      <c r="BX91" s="211"/>
      <c r="BY91" s="212"/>
      <c r="BZ91" s="213"/>
      <c r="CA91"/>
      <c r="CB91" s="17"/>
      <c r="CC91" s="211"/>
      <c r="CD91" s="212"/>
      <c r="CE91" s="213"/>
      <c r="CF91"/>
      <c r="CG91" s="17"/>
      <c r="CH91" s="211"/>
      <c r="CI91" s="212"/>
      <c r="CJ91" s="213"/>
      <c r="CK91"/>
      <c r="CL91" s="17"/>
      <c r="CM91" s="211"/>
      <c r="CN91" s="212"/>
      <c r="CO91" s="213"/>
      <c r="CP91"/>
      <c r="CQ91" s="17"/>
      <c r="CR91" s="211"/>
      <c r="CS91" s="212"/>
      <c r="CT91" s="213"/>
      <c r="CU91"/>
      <c r="CV91" s="17"/>
      <c r="CW91" s="211"/>
      <c r="CX91" s="212"/>
      <c r="CY91" s="213"/>
      <c r="CZ91"/>
      <c r="DA91" s="17"/>
      <c r="DB91" s="211"/>
      <c r="DC91" s="212"/>
      <c r="DD91" s="213"/>
      <c r="DE91"/>
      <c r="DF91" s="17"/>
      <c r="DG91" s="211"/>
      <c r="DH91" s="212"/>
      <c r="DI91" s="213"/>
      <c r="DJ91"/>
      <c r="DK91" s="17"/>
      <c r="DL91" s="211"/>
      <c r="DM91" s="212"/>
      <c r="DN91" s="213"/>
      <c r="DO91"/>
      <c r="DP91" s="17"/>
      <c r="DQ91" s="211"/>
      <c r="DR91" s="212"/>
      <c r="DS91" s="213"/>
      <c r="DT91"/>
    </row>
    <row r="92" spans="1:124" s="6" customFormat="1">
      <c r="A92" s="21"/>
      <c r="B92" s="24"/>
      <c r="C92" s="17"/>
      <c r="D92" s="19"/>
      <c r="E92"/>
      <c r="F92"/>
      <c r="G92"/>
      <c r="H92"/>
      <c r="I92" s="17"/>
      <c r="J92"/>
      <c r="K92"/>
      <c r="L92"/>
      <c r="M92"/>
      <c r="N92" s="17"/>
      <c r="O92"/>
      <c r="P92"/>
      <c r="Q92"/>
      <c r="R92"/>
      <c r="S92" s="17"/>
      <c r="T92"/>
      <c r="U92"/>
      <c r="V92"/>
      <c r="W92"/>
      <c r="X92" s="17"/>
      <c r="Y92"/>
      <c r="Z92"/>
      <c r="AA92"/>
      <c r="AB92"/>
      <c r="AC92" s="17"/>
      <c r="AD92"/>
      <c r="AE92"/>
      <c r="AF92"/>
      <c r="AG92"/>
      <c r="AH92" s="17"/>
      <c r="AI92"/>
      <c r="AJ92"/>
      <c r="AK92"/>
      <c r="AL92"/>
      <c r="AM92" s="17"/>
      <c r="AN92"/>
      <c r="AO92"/>
      <c r="AP92"/>
      <c r="AQ92"/>
      <c r="AR92" s="17"/>
      <c r="AS92"/>
      <c r="AT92"/>
      <c r="AU92"/>
      <c r="AV92"/>
      <c r="AW92" s="17"/>
      <c r="AX92"/>
      <c r="AY92"/>
      <c r="AZ92"/>
      <c r="BA92"/>
      <c r="BB92" s="17"/>
      <c r="BC92"/>
      <c r="BD92"/>
      <c r="BE92"/>
      <c r="BF92"/>
      <c r="BG92" s="17"/>
      <c r="BH92"/>
      <c r="BI92"/>
      <c r="BJ92"/>
      <c r="BK92"/>
      <c r="BL92" s="23"/>
      <c r="BM92" s="17"/>
      <c r="BN92"/>
      <c r="BO92"/>
      <c r="BP92"/>
      <c r="BQ92"/>
      <c r="BR92" s="17"/>
      <c r="BS92"/>
      <c r="BT92"/>
      <c r="BU92"/>
      <c r="BV92"/>
      <c r="BW92" s="17"/>
      <c r="BX92"/>
      <c r="BY92"/>
      <c r="BZ92"/>
      <c r="CA92"/>
      <c r="CB92" s="17"/>
      <c r="CC92"/>
      <c r="CD92"/>
      <c r="CE92"/>
      <c r="CF92"/>
      <c r="CG92" s="17"/>
      <c r="CH92"/>
      <c r="CI92"/>
      <c r="CJ92"/>
      <c r="CK92"/>
      <c r="CL92" s="17"/>
      <c r="CM92"/>
      <c r="CN92"/>
      <c r="CO92"/>
      <c r="CP92"/>
      <c r="CQ92" s="17"/>
      <c r="CR92"/>
      <c r="CS92"/>
      <c r="CT92"/>
      <c r="CU92"/>
      <c r="CV92" s="17"/>
      <c r="CW92"/>
      <c r="CX92"/>
      <c r="CY92"/>
      <c r="CZ92"/>
      <c r="DA92" s="17"/>
      <c r="DB92"/>
      <c r="DC92"/>
      <c r="DD92"/>
      <c r="DE92"/>
      <c r="DF92" s="17"/>
      <c r="DG92"/>
      <c r="DH92"/>
      <c r="DI92"/>
      <c r="DJ92"/>
      <c r="DK92" s="17"/>
      <c r="DL92"/>
      <c r="DM92"/>
      <c r="DN92"/>
      <c r="DO92"/>
      <c r="DP92" s="17"/>
      <c r="DQ92"/>
      <c r="DR92"/>
      <c r="DS92"/>
      <c r="DT92"/>
    </row>
    <row r="93" spans="1:124" s="6" customFormat="1" ht="18.75">
      <c r="A93" s="40"/>
      <c r="B93" s="24"/>
      <c r="C93" s="17"/>
      <c r="D93" s="17"/>
      <c r="E93" s="211"/>
      <c r="F93" s="212"/>
      <c r="G93" s="213"/>
      <c r="H93"/>
      <c r="I93" s="17"/>
      <c r="J93" s="211"/>
      <c r="K93" s="212"/>
      <c r="L93" s="213"/>
      <c r="M93"/>
      <c r="N93" s="17"/>
      <c r="O93" s="211"/>
      <c r="P93" s="212"/>
      <c r="Q93" s="213"/>
      <c r="R93"/>
      <c r="S93" s="17"/>
      <c r="T93" s="211"/>
      <c r="U93" s="212"/>
      <c r="V93" s="213"/>
      <c r="W93"/>
      <c r="X93" s="17"/>
      <c r="Y93" s="211"/>
      <c r="Z93" s="212"/>
      <c r="AA93" s="213"/>
      <c r="AB93"/>
      <c r="AC93" s="17"/>
      <c r="AD93" s="211"/>
      <c r="AE93" s="212"/>
      <c r="AF93" s="213"/>
      <c r="AG93"/>
      <c r="AH93" s="17"/>
      <c r="AI93" s="211"/>
      <c r="AJ93" s="212"/>
      <c r="AK93" s="213"/>
      <c r="AL93"/>
      <c r="AM93" s="17"/>
      <c r="AN93" s="211"/>
      <c r="AO93" s="212"/>
      <c r="AP93" s="213"/>
      <c r="AQ93"/>
      <c r="AR93" s="17"/>
      <c r="AS93" s="211"/>
      <c r="AT93" s="212"/>
      <c r="AU93" s="213"/>
      <c r="AV93"/>
      <c r="AW93" s="17"/>
      <c r="AX93" s="211"/>
      <c r="AY93" s="212"/>
      <c r="AZ93" s="213"/>
      <c r="BA93"/>
      <c r="BB93" s="17"/>
      <c r="BC93" s="211"/>
      <c r="BD93" s="212"/>
      <c r="BE93" s="213"/>
      <c r="BF93"/>
      <c r="BG93" s="17"/>
      <c r="BH93" s="211"/>
      <c r="BI93" s="212"/>
      <c r="BJ93" s="213"/>
      <c r="BK93"/>
      <c r="BL93" s="23"/>
      <c r="BM93" s="17"/>
      <c r="BN93" s="211"/>
      <c r="BO93" s="212"/>
      <c r="BP93" s="213"/>
      <c r="BQ93"/>
      <c r="BR93" s="17"/>
      <c r="BS93" s="211"/>
      <c r="BT93" s="212"/>
      <c r="BU93" s="213"/>
      <c r="BV93"/>
      <c r="BW93" s="17"/>
      <c r="BX93" s="211"/>
      <c r="BY93" s="212"/>
      <c r="BZ93" s="213"/>
      <c r="CA93"/>
      <c r="CB93" s="17"/>
      <c r="CC93" s="211"/>
      <c r="CD93" s="212"/>
      <c r="CE93" s="213"/>
      <c r="CF93"/>
      <c r="CG93" s="17"/>
      <c r="CH93" s="211"/>
      <c r="CI93" s="212"/>
      <c r="CJ93" s="213"/>
      <c r="CK93"/>
      <c r="CL93" s="17"/>
      <c r="CM93" s="211"/>
      <c r="CN93" s="212"/>
      <c r="CO93" s="213"/>
      <c r="CP93"/>
      <c r="CQ93" s="17"/>
      <c r="CR93" s="211"/>
      <c r="CS93" s="212"/>
      <c r="CT93" s="213"/>
      <c r="CU93"/>
      <c r="CV93" s="17"/>
      <c r="CW93" s="211"/>
      <c r="CX93" s="212"/>
      <c r="CY93" s="213"/>
      <c r="CZ93"/>
      <c r="DA93" s="17"/>
      <c r="DB93" s="211"/>
      <c r="DC93" s="212"/>
      <c r="DD93" s="213"/>
      <c r="DE93"/>
      <c r="DF93" s="17"/>
      <c r="DG93" s="211"/>
      <c r="DH93" s="212"/>
      <c r="DI93" s="213"/>
      <c r="DJ93"/>
      <c r="DK93" s="17"/>
      <c r="DL93" s="211"/>
      <c r="DM93" s="212"/>
      <c r="DN93" s="213"/>
      <c r="DO93"/>
      <c r="DP93" s="17"/>
      <c r="DQ93" s="211"/>
      <c r="DR93" s="212"/>
      <c r="DS93" s="213"/>
      <c r="DT93"/>
    </row>
    <row r="94" spans="1:124" s="6" customFormat="1">
      <c r="A94" s="21"/>
      <c r="B94" s="24"/>
      <c r="C94" s="17"/>
      <c r="D94" s="19"/>
      <c r="E94"/>
      <c r="F94"/>
      <c r="G94"/>
      <c r="H94"/>
      <c r="I94" s="17"/>
      <c r="J94"/>
      <c r="K94"/>
      <c r="L94"/>
      <c r="M94"/>
      <c r="N94" s="17"/>
      <c r="O94"/>
      <c r="P94"/>
      <c r="Q94"/>
      <c r="R94"/>
      <c r="S94" s="17"/>
      <c r="T94"/>
      <c r="U94"/>
      <c r="V94"/>
      <c r="W94"/>
      <c r="X94" s="17"/>
      <c r="Y94"/>
      <c r="Z94"/>
      <c r="AA94"/>
      <c r="AB94"/>
      <c r="AC94" s="17"/>
      <c r="AD94"/>
      <c r="AE94"/>
      <c r="AF94"/>
      <c r="AG94"/>
      <c r="AH94" s="17"/>
      <c r="AI94"/>
      <c r="AJ94"/>
      <c r="AK94"/>
      <c r="AL94"/>
      <c r="AM94" s="17"/>
      <c r="AN94"/>
      <c r="AO94"/>
      <c r="AP94"/>
      <c r="AQ94"/>
      <c r="AR94" s="17"/>
      <c r="AS94"/>
      <c r="AT94"/>
      <c r="AU94"/>
      <c r="AV94"/>
      <c r="AW94" s="17"/>
      <c r="AX94"/>
      <c r="AY94"/>
      <c r="AZ94"/>
      <c r="BA94"/>
      <c r="BB94" s="17"/>
      <c r="BC94"/>
      <c r="BD94"/>
      <c r="BE94"/>
      <c r="BF94"/>
      <c r="BG94" s="17"/>
      <c r="BH94"/>
      <c r="BI94"/>
      <c r="BJ94"/>
      <c r="BK94"/>
      <c r="BL94" s="23"/>
      <c r="BM94" s="17"/>
      <c r="BN94"/>
      <c r="BO94"/>
      <c r="BP94"/>
      <c r="BQ94"/>
      <c r="BR94" s="17"/>
      <c r="BS94"/>
      <c r="BT94"/>
      <c r="BU94"/>
      <c r="BV94"/>
      <c r="BW94" s="17"/>
      <c r="BX94"/>
      <c r="BY94"/>
      <c r="BZ94"/>
      <c r="CA94"/>
      <c r="CB94" s="17"/>
      <c r="CC94"/>
      <c r="CD94"/>
      <c r="CE94"/>
      <c r="CF94"/>
      <c r="CG94" s="17"/>
      <c r="CH94"/>
      <c r="CI94"/>
      <c r="CJ94"/>
      <c r="CK94"/>
      <c r="CL94" s="17"/>
      <c r="CM94"/>
      <c r="CN94"/>
      <c r="CO94"/>
      <c r="CP94"/>
      <c r="CQ94" s="17"/>
      <c r="CR94"/>
      <c r="CS94"/>
      <c r="CT94"/>
      <c r="CU94"/>
      <c r="CV94" s="17"/>
      <c r="CW94"/>
      <c r="CX94"/>
      <c r="CY94"/>
      <c r="CZ94"/>
      <c r="DA94" s="17"/>
      <c r="DB94"/>
      <c r="DC94"/>
      <c r="DD94"/>
      <c r="DE94"/>
      <c r="DF94" s="17"/>
      <c r="DG94"/>
      <c r="DH94"/>
      <c r="DI94"/>
      <c r="DJ94"/>
      <c r="DK94" s="17"/>
      <c r="DL94"/>
      <c r="DM94"/>
      <c r="DN94"/>
      <c r="DO94"/>
      <c r="DP94" s="17"/>
      <c r="DQ94"/>
      <c r="DR94"/>
      <c r="DS94"/>
      <c r="DT94"/>
    </row>
    <row r="95" spans="1:124" s="6" customFormat="1" ht="18.75">
      <c r="A95" s="39" t="s">
        <v>30</v>
      </c>
      <c r="B95" s="24"/>
      <c r="C95" s="17"/>
      <c r="D95" s="17"/>
      <c r="E95" s="211">
        <v>200</v>
      </c>
      <c r="F95" s="212"/>
      <c r="G95" s="213"/>
      <c r="H95"/>
      <c r="I95" s="17"/>
      <c r="J95" s="211"/>
      <c r="K95" s="212"/>
      <c r="L95" s="213"/>
      <c r="M95"/>
      <c r="N95" s="17"/>
      <c r="O95" s="211"/>
      <c r="P95" s="212"/>
      <c r="Q95" s="213"/>
      <c r="R95"/>
      <c r="S95" s="17"/>
      <c r="T95" s="211"/>
      <c r="U95" s="212"/>
      <c r="V95" s="213"/>
      <c r="W95"/>
      <c r="X95" s="17"/>
      <c r="Y95" s="211"/>
      <c r="Z95" s="212"/>
      <c r="AA95" s="213"/>
      <c r="AB95"/>
      <c r="AC95" s="17"/>
      <c r="AD95" s="211"/>
      <c r="AE95" s="212"/>
      <c r="AF95" s="213"/>
      <c r="AG95"/>
      <c r="AH95" s="17"/>
      <c r="AI95" s="211"/>
      <c r="AJ95" s="212"/>
      <c r="AK95" s="213"/>
      <c r="AL95"/>
      <c r="AM95" s="17"/>
      <c r="AN95" s="211"/>
      <c r="AO95" s="212"/>
      <c r="AP95" s="213"/>
      <c r="AQ95"/>
      <c r="AR95" s="17"/>
      <c r="AS95" s="211"/>
      <c r="AT95" s="212"/>
      <c r="AU95" s="213"/>
      <c r="AV95"/>
      <c r="AW95" s="17"/>
      <c r="AX95" s="211"/>
      <c r="AY95" s="212"/>
      <c r="AZ95" s="213"/>
      <c r="BA95"/>
      <c r="BB95" s="17"/>
      <c r="BC95" s="211"/>
      <c r="BD95" s="212"/>
      <c r="BE95" s="213"/>
      <c r="BF95"/>
      <c r="BG95" s="17"/>
      <c r="BH95" s="211"/>
      <c r="BI95" s="212"/>
      <c r="BJ95" s="213"/>
      <c r="BK95"/>
      <c r="BL95" s="23"/>
      <c r="BM95" s="17"/>
      <c r="BN95" s="211"/>
      <c r="BO95" s="212"/>
      <c r="BP95" s="213"/>
      <c r="BQ95"/>
      <c r="BR95" s="17"/>
      <c r="BS95" s="211"/>
      <c r="BT95" s="212"/>
      <c r="BU95" s="213"/>
      <c r="BV95"/>
      <c r="BW95" s="17"/>
      <c r="BX95" s="211"/>
      <c r="BY95" s="212"/>
      <c r="BZ95" s="213"/>
      <c r="CA95"/>
      <c r="CB95" s="17"/>
      <c r="CC95" s="211"/>
      <c r="CD95" s="212"/>
      <c r="CE95" s="213"/>
      <c r="CF95"/>
      <c r="CG95" s="17"/>
      <c r="CH95" s="211"/>
      <c r="CI95" s="212"/>
      <c r="CJ95" s="213"/>
      <c r="CK95"/>
      <c r="CL95" s="17"/>
      <c r="CM95" s="211"/>
      <c r="CN95" s="212"/>
      <c r="CO95" s="213"/>
      <c r="CP95"/>
      <c r="CQ95" s="17"/>
      <c r="CR95" s="211"/>
      <c r="CS95" s="212"/>
      <c r="CT95" s="213"/>
      <c r="CU95"/>
      <c r="CV95" s="17"/>
      <c r="CW95" s="211"/>
      <c r="CX95" s="212"/>
      <c r="CY95" s="213"/>
      <c r="CZ95"/>
      <c r="DA95" s="17"/>
      <c r="DB95" s="211"/>
      <c r="DC95" s="212"/>
      <c r="DD95" s="213"/>
      <c r="DE95"/>
      <c r="DF95" s="17"/>
      <c r="DG95" s="211"/>
      <c r="DH95" s="212"/>
      <c r="DI95" s="213"/>
      <c r="DJ95"/>
      <c r="DK95" s="17"/>
      <c r="DL95" s="211"/>
      <c r="DM95" s="212"/>
      <c r="DN95" s="213"/>
      <c r="DO95"/>
      <c r="DP95" s="17"/>
      <c r="DQ95" s="211"/>
      <c r="DR95" s="212"/>
      <c r="DS95" s="213"/>
      <c r="DT95"/>
    </row>
    <row r="96" spans="1:124" s="6" customFormat="1">
      <c r="A96" s="21"/>
      <c r="B96" s="24"/>
      <c r="C96" s="17"/>
      <c r="D96" s="19"/>
      <c r="E96"/>
      <c r="F96"/>
      <c r="G96"/>
      <c r="H96"/>
      <c r="I96" s="17"/>
      <c r="J96"/>
      <c r="K96"/>
      <c r="L96"/>
      <c r="M96"/>
      <c r="N96" s="17"/>
      <c r="O96"/>
      <c r="P96"/>
      <c r="Q96"/>
      <c r="R96"/>
      <c r="S96" s="17"/>
      <c r="T96"/>
      <c r="U96"/>
      <c r="V96"/>
      <c r="W96"/>
      <c r="X96" s="17"/>
      <c r="Y96"/>
      <c r="Z96"/>
      <c r="AA96"/>
      <c r="AB96"/>
      <c r="AC96" s="17"/>
      <c r="AD96"/>
      <c r="AE96"/>
      <c r="AF96"/>
      <c r="AG96"/>
      <c r="AH96" s="17"/>
      <c r="AI96"/>
      <c r="AJ96"/>
      <c r="AK96"/>
      <c r="AL96"/>
      <c r="AM96" s="17"/>
      <c r="AN96"/>
      <c r="AO96"/>
      <c r="AP96"/>
      <c r="AQ96"/>
      <c r="AR96" s="17"/>
      <c r="AS96"/>
      <c r="AT96"/>
      <c r="AU96"/>
      <c r="AV96"/>
      <c r="AW96" s="17"/>
      <c r="AX96"/>
      <c r="AY96"/>
      <c r="AZ96"/>
      <c r="BA96"/>
      <c r="BB96" s="17"/>
      <c r="BC96"/>
      <c r="BD96"/>
      <c r="BE96"/>
      <c r="BF96"/>
      <c r="BG96" s="17"/>
      <c r="BH96"/>
      <c r="BI96"/>
      <c r="BJ96"/>
      <c r="BK96"/>
      <c r="BL96" s="23"/>
      <c r="BM96" s="17"/>
      <c r="BN96"/>
      <c r="BO96"/>
      <c r="BP96"/>
      <c r="BQ96"/>
      <c r="BR96" s="17"/>
      <c r="BS96"/>
      <c r="BT96"/>
      <c r="BU96"/>
      <c r="BV96"/>
      <c r="BW96" s="17"/>
      <c r="BX96"/>
      <c r="BY96"/>
      <c r="BZ96"/>
      <c r="CA96"/>
      <c r="CB96" s="17"/>
      <c r="CC96"/>
      <c r="CD96"/>
      <c r="CE96"/>
      <c r="CF96"/>
      <c r="CG96" s="17"/>
      <c r="CH96"/>
      <c r="CI96"/>
      <c r="CJ96"/>
      <c r="CK96"/>
      <c r="CL96" s="17"/>
      <c r="CM96"/>
      <c r="CN96"/>
      <c r="CO96"/>
      <c r="CP96"/>
      <c r="CQ96" s="17"/>
      <c r="CR96"/>
      <c r="CS96"/>
      <c r="CT96"/>
      <c r="CU96"/>
      <c r="CV96" s="17"/>
      <c r="CW96"/>
      <c r="CX96"/>
      <c r="CY96"/>
      <c r="CZ96"/>
      <c r="DA96" s="17"/>
      <c r="DB96"/>
      <c r="DC96"/>
      <c r="DD96"/>
      <c r="DE96"/>
      <c r="DF96" s="17"/>
      <c r="DG96"/>
      <c r="DH96"/>
      <c r="DI96"/>
      <c r="DJ96"/>
      <c r="DK96" s="17"/>
      <c r="DL96"/>
      <c r="DM96"/>
      <c r="DN96"/>
      <c r="DO96"/>
      <c r="DP96" s="17"/>
      <c r="DQ96"/>
      <c r="DR96"/>
      <c r="DS96"/>
      <c r="DT96"/>
    </row>
    <row r="97" spans="1:123" customFormat="1" ht="18.75">
      <c r="A97" s="39" t="s">
        <v>29</v>
      </c>
      <c r="B97" s="24"/>
      <c r="C97" s="17"/>
      <c r="D97" s="17"/>
      <c r="E97" s="211">
        <v>50</v>
      </c>
      <c r="F97" s="212"/>
      <c r="G97" s="213"/>
      <c r="I97" s="17"/>
      <c r="J97" s="211"/>
      <c r="K97" s="212"/>
      <c r="L97" s="213"/>
      <c r="N97" s="17"/>
      <c r="O97" s="211"/>
      <c r="P97" s="212"/>
      <c r="Q97" s="213"/>
      <c r="S97" s="17"/>
      <c r="T97" s="211"/>
      <c r="U97" s="212"/>
      <c r="V97" s="213"/>
      <c r="X97" s="17"/>
      <c r="Y97" s="211"/>
      <c r="Z97" s="212"/>
      <c r="AA97" s="213"/>
      <c r="AC97" s="17"/>
      <c r="AD97" s="211"/>
      <c r="AE97" s="212"/>
      <c r="AF97" s="213"/>
      <c r="AH97" s="17"/>
      <c r="AI97" s="211"/>
      <c r="AJ97" s="212"/>
      <c r="AK97" s="213"/>
      <c r="AM97" s="17"/>
      <c r="AN97" s="211"/>
      <c r="AO97" s="212"/>
      <c r="AP97" s="213"/>
      <c r="AR97" s="17"/>
      <c r="AS97" s="211"/>
      <c r="AT97" s="212"/>
      <c r="AU97" s="213"/>
      <c r="AW97" s="17"/>
      <c r="AX97" s="211"/>
      <c r="AY97" s="212"/>
      <c r="AZ97" s="213"/>
      <c r="BB97" s="17"/>
      <c r="BC97" s="211"/>
      <c r="BD97" s="212"/>
      <c r="BE97" s="213"/>
      <c r="BG97" s="17"/>
      <c r="BH97" s="211"/>
      <c r="BI97" s="212"/>
      <c r="BJ97" s="213"/>
      <c r="BL97" s="23"/>
      <c r="BM97" s="17"/>
      <c r="BN97" s="211"/>
      <c r="BO97" s="212"/>
      <c r="BP97" s="213"/>
      <c r="BR97" s="17"/>
      <c r="BS97" s="211"/>
      <c r="BT97" s="212"/>
      <c r="BU97" s="213"/>
      <c r="BW97" s="17"/>
      <c r="BX97" s="211"/>
      <c r="BY97" s="212"/>
      <c r="BZ97" s="213"/>
      <c r="CB97" s="17"/>
      <c r="CC97" s="211"/>
      <c r="CD97" s="212"/>
      <c r="CE97" s="213"/>
      <c r="CG97" s="17"/>
      <c r="CH97" s="211"/>
      <c r="CI97" s="212"/>
      <c r="CJ97" s="213"/>
      <c r="CL97" s="17"/>
      <c r="CM97" s="211"/>
      <c r="CN97" s="212"/>
      <c r="CO97" s="213"/>
      <c r="CQ97" s="17"/>
      <c r="CR97" s="211"/>
      <c r="CS97" s="212"/>
      <c r="CT97" s="213"/>
      <c r="CV97" s="17"/>
      <c r="CW97" s="211"/>
      <c r="CX97" s="212"/>
      <c r="CY97" s="213"/>
      <c r="DA97" s="17"/>
      <c r="DB97" s="211"/>
      <c r="DC97" s="212"/>
      <c r="DD97" s="213"/>
      <c r="DF97" s="17"/>
      <c r="DG97" s="211"/>
      <c r="DH97" s="212"/>
      <c r="DI97" s="213"/>
      <c r="DK97" s="17"/>
      <c r="DL97" s="211"/>
      <c r="DM97" s="212"/>
      <c r="DN97" s="213"/>
      <c r="DP97" s="17"/>
      <c r="DQ97" s="211"/>
      <c r="DR97" s="212"/>
      <c r="DS97" s="213"/>
    </row>
    <row r="98" spans="1:123" customFormat="1">
      <c r="A98" s="21"/>
      <c r="B98" s="24"/>
      <c r="C98" s="17"/>
      <c r="D98" s="19"/>
      <c r="I98" s="17"/>
      <c r="N98" s="17"/>
      <c r="S98" s="17"/>
      <c r="X98" s="17"/>
      <c r="AC98" s="17"/>
      <c r="AH98" s="17"/>
      <c r="AM98" s="17"/>
      <c r="AR98" s="17"/>
      <c r="AW98" s="17"/>
      <c r="BB98" s="17"/>
      <c r="BG98" s="17"/>
      <c r="BL98" s="23"/>
      <c r="BM98" s="17"/>
      <c r="BR98" s="17"/>
      <c r="BW98" s="17"/>
      <c r="CB98" s="17"/>
      <c r="CG98" s="17"/>
      <c r="CL98" s="17"/>
      <c r="CQ98" s="17"/>
      <c r="CV98" s="17"/>
      <c r="DA98" s="17"/>
      <c r="DF98" s="17"/>
      <c r="DK98" s="17"/>
      <c r="DP98" s="17"/>
    </row>
    <row r="99" spans="1:123" customFormat="1" ht="18.75">
      <c r="A99" s="39" t="s">
        <v>28</v>
      </c>
      <c r="B99" s="24"/>
      <c r="C99" s="17"/>
      <c r="D99" s="17"/>
      <c r="E99" s="211">
        <v>80</v>
      </c>
      <c r="F99" s="212"/>
      <c r="G99" s="213"/>
      <c r="I99" s="17"/>
      <c r="J99" s="211"/>
      <c r="K99" s="212"/>
      <c r="L99" s="213"/>
      <c r="N99" s="17"/>
      <c r="O99" s="211"/>
      <c r="P99" s="212"/>
      <c r="Q99" s="213"/>
      <c r="S99" s="17"/>
      <c r="T99" s="211"/>
      <c r="U99" s="212"/>
      <c r="V99" s="213"/>
      <c r="X99" s="17"/>
      <c r="Y99" s="211"/>
      <c r="Z99" s="212"/>
      <c r="AA99" s="213"/>
      <c r="AC99" s="17"/>
      <c r="AD99" s="211"/>
      <c r="AE99" s="212"/>
      <c r="AF99" s="213"/>
      <c r="AH99" s="17"/>
      <c r="AI99" s="211"/>
      <c r="AJ99" s="212"/>
      <c r="AK99" s="213"/>
      <c r="AM99" s="17"/>
      <c r="AN99" s="211"/>
      <c r="AO99" s="212"/>
      <c r="AP99" s="213"/>
      <c r="AR99" s="17"/>
      <c r="AS99" s="211"/>
      <c r="AT99" s="212"/>
      <c r="AU99" s="213"/>
      <c r="AW99" s="17"/>
      <c r="AX99" s="211"/>
      <c r="AY99" s="212"/>
      <c r="AZ99" s="213"/>
      <c r="BB99" s="17"/>
      <c r="BC99" s="211"/>
      <c r="BD99" s="212"/>
      <c r="BE99" s="213"/>
      <c r="BG99" s="17"/>
      <c r="BH99" s="211"/>
      <c r="BI99" s="212"/>
      <c r="BJ99" s="213"/>
      <c r="BL99" s="23"/>
      <c r="BM99" s="17"/>
      <c r="BN99" s="211"/>
      <c r="BO99" s="212"/>
      <c r="BP99" s="213"/>
      <c r="BR99" s="17"/>
      <c r="BS99" s="211"/>
      <c r="BT99" s="212"/>
      <c r="BU99" s="213"/>
      <c r="BW99" s="17"/>
      <c r="BX99" s="211"/>
      <c r="BY99" s="212"/>
      <c r="BZ99" s="213"/>
      <c r="CB99" s="17"/>
      <c r="CC99" s="211"/>
      <c r="CD99" s="212"/>
      <c r="CE99" s="213"/>
      <c r="CG99" s="17"/>
      <c r="CH99" s="211"/>
      <c r="CI99" s="212"/>
      <c r="CJ99" s="213"/>
      <c r="CL99" s="17"/>
      <c r="CM99" s="211"/>
      <c r="CN99" s="212"/>
      <c r="CO99" s="213"/>
      <c r="CQ99" s="17"/>
      <c r="CR99" s="211"/>
      <c r="CS99" s="212"/>
      <c r="CT99" s="213"/>
      <c r="CV99" s="17"/>
      <c r="CW99" s="211"/>
      <c r="CX99" s="212"/>
      <c r="CY99" s="213"/>
      <c r="DA99" s="17"/>
      <c r="DB99" s="211"/>
      <c r="DC99" s="212"/>
      <c r="DD99" s="213"/>
      <c r="DF99" s="17"/>
      <c r="DG99" s="211"/>
      <c r="DH99" s="212"/>
      <c r="DI99" s="213"/>
      <c r="DK99" s="17"/>
      <c r="DL99" s="211"/>
      <c r="DM99" s="212"/>
      <c r="DN99" s="213"/>
      <c r="DP99" s="17"/>
      <c r="DQ99" s="211"/>
      <c r="DR99" s="212"/>
      <c r="DS99" s="213"/>
    </row>
    <row r="100" spans="1:123" customFormat="1">
      <c r="A100" s="21"/>
      <c r="B100" s="24"/>
      <c r="C100" s="17"/>
      <c r="D100" s="19"/>
      <c r="I100" s="17"/>
      <c r="N100" s="17"/>
      <c r="S100" s="17"/>
      <c r="X100" s="17"/>
      <c r="AC100" s="17"/>
      <c r="AH100" s="17"/>
      <c r="AM100" s="17"/>
      <c r="AR100" s="17"/>
      <c r="AW100" s="17"/>
      <c r="BB100" s="17"/>
      <c r="BG100" s="17"/>
      <c r="BL100" s="23"/>
      <c r="BM100" s="17"/>
      <c r="BR100" s="17"/>
      <c r="BW100" s="17"/>
      <c r="CB100" s="17"/>
      <c r="CG100" s="17"/>
      <c r="CL100" s="17"/>
      <c r="CQ100" s="17"/>
      <c r="CV100" s="17"/>
      <c r="DA100" s="17"/>
      <c r="DF100" s="17"/>
      <c r="DK100" s="17"/>
      <c r="DP100" s="17"/>
    </row>
    <row r="101" spans="1:123" customFormat="1" ht="18.75">
      <c r="A101" s="40" t="s">
        <v>27</v>
      </c>
      <c r="B101" s="24"/>
      <c r="C101" s="17"/>
      <c r="D101" s="17"/>
      <c r="E101" s="211">
        <v>600</v>
      </c>
      <c r="F101" s="212"/>
      <c r="G101" s="213"/>
      <c r="I101" s="17"/>
      <c r="J101" s="211">
        <v>800</v>
      </c>
      <c r="K101" s="212"/>
      <c r="L101" s="213"/>
      <c r="N101" s="17"/>
      <c r="O101" s="211">
        <v>1000</v>
      </c>
      <c r="P101" s="212"/>
      <c r="Q101" s="213"/>
      <c r="S101" s="17"/>
      <c r="T101" s="211"/>
      <c r="U101" s="212"/>
      <c r="V101" s="213"/>
      <c r="X101" s="17"/>
      <c r="Y101" s="211"/>
      <c r="Z101" s="212"/>
      <c r="AA101" s="213"/>
      <c r="AC101" s="17"/>
      <c r="AD101" s="211"/>
      <c r="AE101" s="212"/>
      <c r="AF101" s="213"/>
      <c r="AH101" s="17"/>
      <c r="AI101" s="211"/>
      <c r="AJ101" s="212"/>
      <c r="AK101" s="213"/>
      <c r="AM101" s="17"/>
      <c r="AN101" s="211"/>
      <c r="AO101" s="212"/>
      <c r="AP101" s="213"/>
      <c r="AR101" s="17"/>
      <c r="AS101" s="211"/>
      <c r="AT101" s="212"/>
      <c r="AU101" s="213"/>
      <c r="AW101" s="17"/>
      <c r="AX101" s="211"/>
      <c r="AY101" s="212"/>
      <c r="AZ101" s="213"/>
      <c r="BB101" s="17"/>
      <c r="BC101" s="211"/>
      <c r="BD101" s="212"/>
      <c r="BE101" s="213"/>
      <c r="BG101" s="17"/>
      <c r="BH101" s="211"/>
      <c r="BI101" s="212"/>
      <c r="BJ101" s="213"/>
      <c r="BL101" s="23"/>
      <c r="BM101" s="17"/>
      <c r="BN101" s="211"/>
      <c r="BO101" s="212"/>
      <c r="BP101" s="213"/>
      <c r="BR101" s="17"/>
      <c r="BS101" s="211"/>
      <c r="BT101" s="212"/>
      <c r="BU101" s="213"/>
      <c r="BW101" s="17"/>
      <c r="BX101" s="211"/>
      <c r="BY101" s="212"/>
      <c r="BZ101" s="213"/>
      <c r="CB101" s="17"/>
      <c r="CC101" s="211"/>
      <c r="CD101" s="212"/>
      <c r="CE101" s="213"/>
      <c r="CG101" s="17"/>
      <c r="CH101" s="211"/>
      <c r="CI101" s="212"/>
      <c r="CJ101" s="213"/>
      <c r="CL101" s="17"/>
      <c r="CM101" s="211"/>
      <c r="CN101" s="212"/>
      <c r="CO101" s="213"/>
      <c r="CQ101" s="17"/>
      <c r="CR101" s="211"/>
      <c r="CS101" s="212"/>
      <c r="CT101" s="213"/>
      <c r="CV101" s="17"/>
      <c r="CW101" s="211"/>
      <c r="CX101" s="212"/>
      <c r="CY101" s="213"/>
      <c r="DA101" s="17"/>
      <c r="DB101" s="211"/>
      <c r="DC101" s="212"/>
      <c r="DD101" s="213"/>
      <c r="DF101" s="17"/>
      <c r="DG101" s="211"/>
      <c r="DH101" s="212"/>
      <c r="DI101" s="213"/>
      <c r="DK101" s="17"/>
      <c r="DL101" s="211"/>
      <c r="DM101" s="212"/>
      <c r="DN101" s="213"/>
      <c r="DP101" s="17"/>
      <c r="DQ101" s="211"/>
      <c r="DR101" s="212"/>
      <c r="DS101" s="213"/>
    </row>
    <row r="102" spans="1:123" customFormat="1">
      <c r="A102" s="21"/>
      <c r="B102" s="24"/>
      <c r="C102" s="17"/>
      <c r="D102" s="19"/>
      <c r="I102" s="17"/>
      <c r="N102" s="17"/>
      <c r="S102" s="17"/>
      <c r="X102" s="17"/>
      <c r="AC102" s="17"/>
      <c r="AH102" s="17"/>
      <c r="AM102" s="17"/>
      <c r="AR102" s="17"/>
      <c r="AW102" s="17"/>
      <c r="BB102" s="17"/>
      <c r="BG102" s="17"/>
      <c r="BL102" s="23"/>
      <c r="BM102" s="17"/>
      <c r="BR102" s="17"/>
      <c r="BW102" s="17"/>
      <c r="CB102" s="17"/>
      <c r="CG102" s="17"/>
      <c r="CL102" s="17"/>
      <c r="CQ102" s="17"/>
      <c r="CV102" s="17"/>
      <c r="DA102" s="17"/>
      <c r="DF102" s="17"/>
      <c r="DK102" s="17"/>
      <c r="DP102" s="17"/>
    </row>
    <row r="103" spans="1:123" customFormat="1" ht="18.75">
      <c r="A103" s="40" t="s">
        <v>26</v>
      </c>
      <c r="B103" s="24"/>
      <c r="C103" s="17"/>
      <c r="D103" s="17"/>
      <c r="E103" s="211">
        <v>200</v>
      </c>
      <c r="F103" s="212"/>
      <c r="G103" s="213"/>
      <c r="I103" s="17"/>
      <c r="J103" s="211"/>
      <c r="K103" s="212"/>
      <c r="L103" s="213"/>
      <c r="N103" s="17"/>
      <c r="O103" s="211"/>
      <c r="P103" s="212"/>
      <c r="Q103" s="213"/>
      <c r="S103" s="17"/>
      <c r="T103" s="211"/>
      <c r="U103" s="212"/>
      <c r="V103" s="213"/>
      <c r="X103" s="17"/>
      <c r="Y103" s="211"/>
      <c r="Z103" s="212"/>
      <c r="AA103" s="213"/>
      <c r="AC103" s="17"/>
      <c r="AD103" s="211"/>
      <c r="AE103" s="212"/>
      <c r="AF103" s="213"/>
      <c r="AH103" s="17"/>
      <c r="AI103" s="211"/>
      <c r="AJ103" s="212"/>
      <c r="AK103" s="213"/>
      <c r="AM103" s="17"/>
      <c r="AN103" s="211"/>
      <c r="AO103" s="212"/>
      <c r="AP103" s="213"/>
      <c r="AR103" s="17"/>
      <c r="AS103" s="211"/>
      <c r="AT103" s="212"/>
      <c r="AU103" s="213"/>
      <c r="AW103" s="17"/>
      <c r="AX103" s="211"/>
      <c r="AY103" s="212"/>
      <c r="AZ103" s="213"/>
      <c r="BB103" s="17"/>
      <c r="BC103" s="211"/>
      <c r="BD103" s="212"/>
      <c r="BE103" s="213"/>
      <c r="BG103" s="17"/>
      <c r="BH103" s="211"/>
      <c r="BI103" s="212"/>
      <c r="BJ103" s="213"/>
      <c r="BL103" s="23"/>
      <c r="BM103" s="17"/>
      <c r="BN103" s="211"/>
      <c r="BO103" s="212"/>
      <c r="BP103" s="213"/>
      <c r="BR103" s="17"/>
      <c r="BS103" s="211"/>
      <c r="BT103" s="212"/>
      <c r="BU103" s="213"/>
      <c r="BW103" s="17"/>
      <c r="BX103" s="211"/>
      <c r="BY103" s="212"/>
      <c r="BZ103" s="213"/>
      <c r="CB103" s="17"/>
      <c r="CC103" s="211"/>
      <c r="CD103" s="212"/>
      <c r="CE103" s="213"/>
      <c r="CG103" s="17"/>
      <c r="CH103" s="211"/>
      <c r="CI103" s="212"/>
      <c r="CJ103" s="213"/>
      <c r="CL103" s="17"/>
      <c r="CM103" s="211"/>
      <c r="CN103" s="212"/>
      <c r="CO103" s="213"/>
      <c r="CQ103" s="17"/>
      <c r="CR103" s="211"/>
      <c r="CS103" s="212"/>
      <c r="CT103" s="213"/>
      <c r="CV103" s="17"/>
      <c r="CW103" s="211"/>
      <c r="CX103" s="212"/>
      <c r="CY103" s="213"/>
      <c r="DA103" s="17"/>
      <c r="DB103" s="211"/>
      <c r="DC103" s="212"/>
      <c r="DD103" s="213"/>
      <c r="DF103" s="17"/>
      <c r="DG103" s="211"/>
      <c r="DH103" s="212"/>
      <c r="DI103" s="213"/>
      <c r="DK103" s="17"/>
      <c r="DL103" s="211"/>
      <c r="DM103" s="212"/>
      <c r="DN103" s="213"/>
      <c r="DP103" s="17"/>
      <c r="DQ103" s="211"/>
      <c r="DR103" s="212"/>
      <c r="DS103" s="213"/>
    </row>
    <row r="104" spans="1:123" customFormat="1" ht="18">
      <c r="A104" s="26"/>
      <c r="B104" s="24"/>
      <c r="C104" s="17"/>
      <c r="D104" s="19"/>
      <c r="I104" s="17"/>
      <c r="N104" s="17"/>
      <c r="S104" s="17"/>
      <c r="X104" s="17"/>
      <c r="AC104" s="17"/>
      <c r="AH104" s="17"/>
      <c r="AM104" s="17"/>
      <c r="AR104" s="17"/>
      <c r="AW104" s="17"/>
      <c r="BB104" s="17"/>
      <c r="BG104" s="17"/>
      <c r="BL104" s="23"/>
      <c r="BM104" s="17"/>
      <c r="BR104" s="17"/>
      <c r="BW104" s="17"/>
      <c r="CB104" s="17"/>
      <c r="CG104" s="17"/>
      <c r="CL104" s="17"/>
      <c r="CQ104" s="17"/>
      <c r="CV104" s="17"/>
      <c r="DA104" s="17"/>
      <c r="DF104" s="17"/>
      <c r="DK104" s="17"/>
      <c r="DP104" s="17"/>
    </row>
    <row r="105" spans="1:123" customFormat="1" ht="18.75">
      <c r="A105" s="40" t="s">
        <v>25</v>
      </c>
      <c r="B105" s="24"/>
      <c r="C105" s="17"/>
      <c r="D105" s="17"/>
      <c r="E105" s="211">
        <v>50</v>
      </c>
      <c r="F105" s="212"/>
      <c r="G105" s="213"/>
      <c r="I105" s="17"/>
      <c r="J105" s="211"/>
      <c r="K105" s="212"/>
      <c r="L105" s="213"/>
      <c r="N105" s="17"/>
      <c r="O105" s="211"/>
      <c r="P105" s="212"/>
      <c r="Q105" s="213"/>
      <c r="S105" s="17"/>
      <c r="T105" s="211"/>
      <c r="U105" s="212"/>
      <c r="V105" s="213"/>
      <c r="X105" s="17"/>
      <c r="Y105" s="211"/>
      <c r="Z105" s="212"/>
      <c r="AA105" s="213"/>
      <c r="AC105" s="17"/>
      <c r="AD105" s="211"/>
      <c r="AE105" s="212"/>
      <c r="AF105" s="213"/>
      <c r="AH105" s="17"/>
      <c r="AI105" s="211"/>
      <c r="AJ105" s="212"/>
      <c r="AK105" s="213"/>
      <c r="AM105" s="17"/>
      <c r="AN105" s="211"/>
      <c r="AO105" s="212"/>
      <c r="AP105" s="213"/>
      <c r="AR105" s="17"/>
      <c r="AS105" s="211"/>
      <c r="AT105" s="212"/>
      <c r="AU105" s="213"/>
      <c r="AW105" s="17"/>
      <c r="AX105" s="211"/>
      <c r="AY105" s="212"/>
      <c r="AZ105" s="213"/>
      <c r="BB105" s="17"/>
      <c r="BC105" s="211"/>
      <c r="BD105" s="212"/>
      <c r="BE105" s="213"/>
      <c r="BG105" s="17"/>
      <c r="BH105" s="211"/>
      <c r="BI105" s="212"/>
      <c r="BJ105" s="213"/>
      <c r="BL105" s="23"/>
      <c r="BM105" s="17"/>
      <c r="BN105" s="211"/>
      <c r="BO105" s="212"/>
      <c r="BP105" s="213"/>
      <c r="BR105" s="17"/>
      <c r="BS105" s="211"/>
      <c r="BT105" s="212"/>
      <c r="BU105" s="213"/>
      <c r="BW105" s="17"/>
      <c r="BX105" s="211"/>
      <c r="BY105" s="212"/>
      <c r="BZ105" s="213"/>
      <c r="CB105" s="17"/>
      <c r="CC105" s="211"/>
      <c r="CD105" s="212"/>
      <c r="CE105" s="213"/>
      <c r="CG105" s="17"/>
      <c r="CH105" s="211"/>
      <c r="CI105" s="212"/>
      <c r="CJ105" s="213"/>
      <c r="CL105" s="17"/>
      <c r="CM105" s="211"/>
      <c r="CN105" s="212"/>
      <c r="CO105" s="213"/>
      <c r="CQ105" s="17"/>
      <c r="CR105" s="211"/>
      <c r="CS105" s="212"/>
      <c r="CT105" s="213"/>
      <c r="CV105" s="17"/>
      <c r="CW105" s="211"/>
      <c r="CX105" s="212"/>
      <c r="CY105" s="213"/>
      <c r="DA105" s="17"/>
      <c r="DB105" s="211"/>
      <c r="DC105" s="212"/>
      <c r="DD105" s="213"/>
      <c r="DF105" s="17"/>
      <c r="DG105" s="211"/>
      <c r="DH105" s="212"/>
      <c r="DI105" s="213"/>
      <c r="DK105" s="17"/>
      <c r="DL105" s="211"/>
      <c r="DM105" s="212"/>
      <c r="DN105" s="213"/>
      <c r="DP105" s="17"/>
      <c r="DQ105" s="211"/>
      <c r="DR105" s="212"/>
      <c r="DS105" s="213"/>
    </row>
    <row r="106" spans="1:123" customFormat="1" ht="18">
      <c r="A106" s="26"/>
      <c r="B106" s="24"/>
      <c r="C106" s="17"/>
      <c r="D106" s="19"/>
      <c r="I106" s="17"/>
      <c r="N106" s="17"/>
      <c r="S106" s="17"/>
      <c r="X106" s="17"/>
      <c r="AC106" s="17"/>
      <c r="AH106" s="17"/>
      <c r="AM106" s="17"/>
      <c r="AR106" s="17"/>
      <c r="AW106" s="17"/>
      <c r="BB106" s="17"/>
      <c r="BG106" s="17"/>
      <c r="BL106" s="23"/>
      <c r="BM106" s="17"/>
      <c r="BR106" s="17"/>
      <c r="BW106" s="17"/>
      <c r="CB106" s="17"/>
      <c r="CG106" s="17"/>
      <c r="CL106" s="17"/>
      <c r="CQ106" s="17"/>
      <c r="CV106" s="17"/>
      <c r="DA106" s="17"/>
      <c r="DF106" s="17"/>
      <c r="DK106" s="17"/>
      <c r="DP106" s="17"/>
    </row>
    <row r="107" spans="1:123" customFormat="1" ht="18.75">
      <c r="A107" s="39"/>
      <c r="B107" s="24"/>
      <c r="C107" s="17"/>
      <c r="D107" s="17"/>
      <c r="E107" s="211"/>
      <c r="F107" s="212"/>
      <c r="G107" s="213"/>
      <c r="I107" s="17"/>
      <c r="J107" s="211"/>
      <c r="K107" s="212"/>
      <c r="L107" s="213"/>
      <c r="N107" s="17"/>
      <c r="O107" s="211"/>
      <c r="P107" s="212"/>
      <c r="Q107" s="213"/>
      <c r="S107" s="17"/>
      <c r="T107" s="211"/>
      <c r="U107" s="212"/>
      <c r="V107" s="213"/>
      <c r="X107" s="17"/>
      <c r="Y107" s="211"/>
      <c r="Z107" s="212"/>
      <c r="AA107" s="213"/>
      <c r="AC107" s="17"/>
      <c r="AD107" s="211"/>
      <c r="AE107" s="212"/>
      <c r="AF107" s="213"/>
      <c r="AH107" s="17"/>
      <c r="AI107" s="211"/>
      <c r="AJ107" s="212"/>
      <c r="AK107" s="213"/>
      <c r="AM107" s="17"/>
      <c r="AN107" s="211"/>
      <c r="AO107" s="212"/>
      <c r="AP107" s="213"/>
      <c r="AR107" s="17"/>
      <c r="AS107" s="211"/>
      <c r="AT107" s="212"/>
      <c r="AU107" s="213"/>
      <c r="AW107" s="17"/>
      <c r="AX107" s="211"/>
      <c r="AY107" s="212"/>
      <c r="AZ107" s="213"/>
      <c r="BB107" s="17"/>
      <c r="BC107" s="211"/>
      <c r="BD107" s="212"/>
      <c r="BE107" s="213"/>
      <c r="BG107" s="17"/>
      <c r="BH107" s="211"/>
      <c r="BI107" s="212"/>
      <c r="BJ107" s="213"/>
      <c r="BL107" s="23"/>
      <c r="BM107" s="17"/>
      <c r="BN107" s="211"/>
      <c r="BO107" s="212"/>
      <c r="BP107" s="213"/>
      <c r="BR107" s="17"/>
      <c r="BS107" s="211"/>
      <c r="BT107" s="212"/>
      <c r="BU107" s="213"/>
      <c r="BW107" s="17"/>
      <c r="BX107" s="211"/>
      <c r="BY107" s="212"/>
      <c r="BZ107" s="213"/>
      <c r="CB107" s="17"/>
      <c r="CC107" s="211"/>
      <c r="CD107" s="212"/>
      <c r="CE107" s="213"/>
      <c r="CG107" s="17"/>
      <c r="CH107" s="211"/>
      <c r="CI107" s="212"/>
      <c r="CJ107" s="213"/>
      <c r="CL107" s="17"/>
      <c r="CM107" s="211"/>
      <c r="CN107" s="212"/>
      <c r="CO107" s="213"/>
      <c r="CQ107" s="17"/>
      <c r="CR107" s="211"/>
      <c r="CS107" s="212"/>
      <c r="CT107" s="213"/>
      <c r="CV107" s="17"/>
      <c r="CW107" s="211"/>
      <c r="CX107" s="212"/>
      <c r="CY107" s="213"/>
      <c r="DA107" s="17"/>
      <c r="DB107" s="211"/>
      <c r="DC107" s="212"/>
      <c r="DD107" s="213"/>
      <c r="DF107" s="17"/>
      <c r="DG107" s="211"/>
      <c r="DH107" s="212"/>
      <c r="DI107" s="213"/>
      <c r="DK107" s="17"/>
      <c r="DL107" s="211"/>
      <c r="DM107" s="212"/>
      <c r="DN107" s="213"/>
      <c r="DP107" s="17"/>
      <c r="DQ107" s="211"/>
      <c r="DR107" s="212"/>
      <c r="DS107" s="213"/>
    </row>
    <row r="108" spans="1:123" customFormat="1" ht="18">
      <c r="A108" s="26"/>
      <c r="B108" s="24"/>
      <c r="C108" s="17"/>
      <c r="D108" s="19"/>
      <c r="I108" s="17"/>
      <c r="N108" s="17"/>
      <c r="S108" s="17"/>
      <c r="X108" s="17"/>
      <c r="AC108" s="17"/>
      <c r="AH108" s="17"/>
      <c r="AM108" s="17"/>
      <c r="AR108" s="17"/>
      <c r="AW108" s="17"/>
      <c r="BB108" s="17"/>
      <c r="BG108" s="17"/>
      <c r="BL108" s="23"/>
      <c r="BM108" s="17"/>
      <c r="BR108" s="17"/>
      <c r="BW108" s="17"/>
      <c r="CB108" s="17"/>
      <c r="CG108" s="17"/>
      <c r="CL108" s="17"/>
      <c r="CQ108" s="17"/>
      <c r="CV108" s="17"/>
      <c r="DA108" s="17"/>
      <c r="DF108" s="17"/>
      <c r="DK108" s="17"/>
      <c r="DP108" s="17"/>
    </row>
    <row r="109" spans="1:123" customFormat="1" ht="18.75">
      <c r="A109" s="39"/>
      <c r="B109" s="24"/>
      <c r="C109" s="17"/>
      <c r="D109" s="17"/>
      <c r="E109" s="211"/>
      <c r="F109" s="212"/>
      <c r="G109" s="213"/>
      <c r="I109" s="17"/>
      <c r="J109" s="211"/>
      <c r="K109" s="212"/>
      <c r="L109" s="213"/>
      <c r="N109" s="17"/>
      <c r="O109" s="211"/>
      <c r="P109" s="212"/>
      <c r="Q109" s="213"/>
      <c r="S109" s="17"/>
      <c r="T109" s="211"/>
      <c r="U109" s="212"/>
      <c r="V109" s="213"/>
      <c r="X109" s="17"/>
      <c r="Y109" s="211"/>
      <c r="Z109" s="212"/>
      <c r="AA109" s="213"/>
      <c r="AC109" s="17"/>
      <c r="AD109" s="211"/>
      <c r="AE109" s="212"/>
      <c r="AF109" s="213"/>
      <c r="AH109" s="17"/>
      <c r="AI109" s="211"/>
      <c r="AJ109" s="212"/>
      <c r="AK109" s="213"/>
      <c r="AM109" s="17"/>
      <c r="AN109" s="211"/>
      <c r="AO109" s="212"/>
      <c r="AP109" s="213"/>
      <c r="AR109" s="17"/>
      <c r="AS109" s="211"/>
      <c r="AT109" s="212"/>
      <c r="AU109" s="213"/>
      <c r="AW109" s="17"/>
      <c r="AX109" s="211"/>
      <c r="AY109" s="212"/>
      <c r="AZ109" s="213"/>
      <c r="BB109" s="17"/>
      <c r="BC109" s="211"/>
      <c r="BD109" s="212"/>
      <c r="BE109" s="213"/>
      <c r="BG109" s="17"/>
      <c r="BH109" s="211"/>
      <c r="BI109" s="212"/>
      <c r="BJ109" s="213"/>
      <c r="BL109" s="23"/>
      <c r="BM109" s="17"/>
      <c r="BN109" s="211"/>
      <c r="BO109" s="212"/>
      <c r="BP109" s="213"/>
      <c r="BR109" s="17"/>
      <c r="BS109" s="211"/>
      <c r="BT109" s="212"/>
      <c r="BU109" s="213"/>
      <c r="BW109" s="17"/>
      <c r="BX109" s="211"/>
      <c r="BY109" s="212"/>
      <c r="BZ109" s="213"/>
      <c r="CB109" s="17"/>
      <c r="CC109" s="211"/>
      <c r="CD109" s="212"/>
      <c r="CE109" s="213"/>
      <c r="CG109" s="17"/>
      <c r="CH109" s="211"/>
      <c r="CI109" s="212"/>
      <c r="CJ109" s="213"/>
      <c r="CL109" s="17"/>
      <c r="CM109" s="211"/>
      <c r="CN109" s="212"/>
      <c r="CO109" s="213"/>
      <c r="CQ109" s="17"/>
      <c r="CR109" s="211"/>
      <c r="CS109" s="212"/>
      <c r="CT109" s="213"/>
      <c r="CV109" s="17"/>
      <c r="CW109" s="211"/>
      <c r="CX109" s="212"/>
      <c r="CY109" s="213"/>
      <c r="DA109" s="17"/>
      <c r="DB109" s="211"/>
      <c r="DC109" s="212"/>
      <c r="DD109" s="213"/>
      <c r="DF109" s="17"/>
      <c r="DG109" s="211"/>
      <c r="DH109" s="212"/>
      <c r="DI109" s="213"/>
      <c r="DK109" s="17"/>
      <c r="DL109" s="211"/>
      <c r="DM109" s="212"/>
      <c r="DN109" s="213"/>
      <c r="DP109" s="17"/>
      <c r="DQ109" s="211"/>
      <c r="DR109" s="212"/>
      <c r="DS109" s="213"/>
    </row>
    <row r="110" spans="1:123" customFormat="1" ht="18">
      <c r="A110" s="26"/>
      <c r="B110" s="24"/>
      <c r="C110" s="17"/>
      <c r="D110" s="19"/>
      <c r="I110" s="17"/>
      <c r="N110" s="17"/>
      <c r="S110" s="17"/>
      <c r="X110" s="17"/>
      <c r="AC110" s="17"/>
      <c r="AH110" s="17"/>
      <c r="AM110" s="17"/>
      <c r="AR110" s="17"/>
      <c r="AW110" s="17"/>
      <c r="BB110" s="17"/>
      <c r="BG110" s="17"/>
      <c r="BL110" s="23"/>
      <c r="BM110" s="17"/>
      <c r="BR110" s="17"/>
      <c r="BW110" s="17"/>
      <c r="CB110" s="17"/>
      <c r="CG110" s="17"/>
      <c r="CL110" s="17"/>
      <c r="CQ110" s="17"/>
      <c r="CV110" s="17"/>
      <c r="DA110" s="17"/>
      <c r="DF110" s="17"/>
      <c r="DK110" s="17"/>
      <c r="DP110" s="17"/>
    </row>
    <row r="111" spans="1:123" customFormat="1" ht="18.75">
      <c r="A111" s="39"/>
      <c r="B111" s="24"/>
      <c r="C111" s="17"/>
      <c r="D111" s="17"/>
      <c r="E111" s="211"/>
      <c r="F111" s="212"/>
      <c r="G111" s="213"/>
      <c r="I111" s="17"/>
      <c r="J111" s="211"/>
      <c r="K111" s="212"/>
      <c r="L111" s="213"/>
      <c r="N111" s="17"/>
      <c r="O111" s="211"/>
      <c r="P111" s="212"/>
      <c r="Q111" s="213"/>
      <c r="S111" s="17"/>
      <c r="T111" s="211"/>
      <c r="U111" s="212"/>
      <c r="V111" s="213"/>
      <c r="X111" s="17"/>
      <c r="Y111" s="211"/>
      <c r="Z111" s="212"/>
      <c r="AA111" s="213"/>
      <c r="AC111" s="17"/>
      <c r="AD111" s="211"/>
      <c r="AE111" s="212"/>
      <c r="AF111" s="213"/>
      <c r="AH111" s="17"/>
      <c r="AI111" s="211"/>
      <c r="AJ111" s="212"/>
      <c r="AK111" s="213"/>
      <c r="AM111" s="17"/>
      <c r="AN111" s="211"/>
      <c r="AO111" s="212"/>
      <c r="AP111" s="213"/>
      <c r="AR111" s="17"/>
      <c r="AS111" s="211"/>
      <c r="AT111" s="212"/>
      <c r="AU111" s="213"/>
      <c r="AW111" s="17"/>
      <c r="AX111" s="211"/>
      <c r="AY111" s="212"/>
      <c r="AZ111" s="213"/>
      <c r="BB111" s="17"/>
      <c r="BC111" s="211"/>
      <c r="BD111" s="212"/>
      <c r="BE111" s="213"/>
      <c r="BG111" s="17"/>
      <c r="BH111" s="211"/>
      <c r="BI111" s="212"/>
      <c r="BJ111" s="213"/>
      <c r="BL111" s="23"/>
      <c r="BM111" s="17"/>
      <c r="BN111" s="211"/>
      <c r="BO111" s="212"/>
      <c r="BP111" s="213"/>
      <c r="BR111" s="17"/>
      <c r="BS111" s="211"/>
      <c r="BT111" s="212"/>
      <c r="BU111" s="213"/>
      <c r="BW111" s="17"/>
      <c r="BX111" s="211"/>
      <c r="BY111" s="212"/>
      <c r="BZ111" s="213"/>
      <c r="CB111" s="17"/>
      <c r="CC111" s="211"/>
      <c r="CD111" s="212"/>
      <c r="CE111" s="213"/>
      <c r="CG111" s="17"/>
      <c r="CH111" s="211"/>
      <c r="CI111" s="212"/>
      <c r="CJ111" s="213"/>
      <c r="CL111" s="17"/>
      <c r="CM111" s="211"/>
      <c r="CN111" s="212"/>
      <c r="CO111" s="213"/>
      <c r="CQ111" s="17"/>
      <c r="CR111" s="211"/>
      <c r="CS111" s="212"/>
      <c r="CT111" s="213"/>
      <c r="CV111" s="17"/>
      <c r="CW111" s="211"/>
      <c r="CX111" s="212"/>
      <c r="CY111" s="213"/>
      <c r="DA111" s="17"/>
      <c r="DB111" s="211"/>
      <c r="DC111" s="212"/>
      <c r="DD111" s="213"/>
      <c r="DF111" s="17"/>
      <c r="DG111" s="211"/>
      <c r="DH111" s="212"/>
      <c r="DI111" s="213"/>
      <c r="DK111" s="17"/>
      <c r="DL111" s="211"/>
      <c r="DM111" s="212"/>
      <c r="DN111" s="213"/>
      <c r="DP111" s="17"/>
      <c r="DQ111" s="211"/>
      <c r="DR111" s="212"/>
      <c r="DS111" s="213"/>
    </row>
    <row r="112" spans="1:123" customFormat="1" ht="18">
      <c r="A112" s="26"/>
      <c r="B112" s="24"/>
      <c r="C112" s="17"/>
      <c r="D112" s="19"/>
      <c r="I112" s="17"/>
      <c r="N112" s="17"/>
      <c r="S112" s="17"/>
      <c r="X112" s="17"/>
      <c r="AC112" s="17"/>
      <c r="AH112" s="17"/>
      <c r="AM112" s="17"/>
      <c r="AR112" s="17"/>
      <c r="AW112" s="17"/>
      <c r="BB112" s="17"/>
      <c r="BG112" s="17"/>
      <c r="BL112" s="23"/>
      <c r="BM112" s="17"/>
      <c r="BR112" s="17"/>
      <c r="BW112" s="17"/>
      <c r="CB112" s="17"/>
      <c r="CG112" s="17"/>
      <c r="CL112" s="17"/>
      <c r="CQ112" s="17"/>
      <c r="CV112" s="17"/>
      <c r="DA112" s="17"/>
      <c r="DF112" s="17"/>
      <c r="DK112" s="17"/>
      <c r="DP112" s="17"/>
    </row>
    <row r="113" spans="1:124" s="6" customFormat="1" ht="18.75">
      <c r="A113" s="39"/>
      <c r="B113" s="24"/>
      <c r="C113" s="17"/>
      <c r="D113" s="17"/>
      <c r="E113" s="211"/>
      <c r="F113" s="212"/>
      <c r="G113" s="213"/>
      <c r="H113"/>
      <c r="I113" s="17"/>
      <c r="J113" s="211"/>
      <c r="K113" s="212"/>
      <c r="L113" s="213"/>
      <c r="M113"/>
      <c r="N113" s="17"/>
      <c r="O113" s="211"/>
      <c r="P113" s="212"/>
      <c r="Q113" s="213"/>
      <c r="R113"/>
      <c r="S113" s="17"/>
      <c r="T113" s="211"/>
      <c r="U113" s="212"/>
      <c r="V113" s="213"/>
      <c r="W113"/>
      <c r="X113" s="17"/>
      <c r="Y113" s="211"/>
      <c r="Z113" s="212"/>
      <c r="AA113" s="213"/>
      <c r="AB113"/>
      <c r="AC113" s="17"/>
      <c r="AD113" s="211"/>
      <c r="AE113" s="212"/>
      <c r="AF113" s="213"/>
      <c r="AG113"/>
      <c r="AH113" s="17"/>
      <c r="AI113" s="211"/>
      <c r="AJ113" s="212"/>
      <c r="AK113" s="213"/>
      <c r="AL113"/>
      <c r="AM113" s="17"/>
      <c r="AN113" s="211"/>
      <c r="AO113" s="212"/>
      <c r="AP113" s="213"/>
      <c r="AQ113"/>
      <c r="AR113" s="17"/>
      <c r="AS113" s="211"/>
      <c r="AT113" s="212"/>
      <c r="AU113" s="213"/>
      <c r="AV113"/>
      <c r="AW113" s="17"/>
      <c r="AX113" s="211"/>
      <c r="AY113" s="212"/>
      <c r="AZ113" s="213"/>
      <c r="BA113"/>
      <c r="BB113" s="17"/>
      <c r="BC113" s="211"/>
      <c r="BD113" s="212"/>
      <c r="BE113" s="213"/>
      <c r="BF113"/>
      <c r="BG113" s="17"/>
      <c r="BH113" s="211"/>
      <c r="BI113" s="212"/>
      <c r="BJ113" s="213"/>
      <c r="BK113"/>
      <c r="BL113" s="23"/>
      <c r="BM113" s="17"/>
      <c r="BN113" s="211"/>
      <c r="BO113" s="212"/>
      <c r="BP113" s="213"/>
      <c r="BQ113"/>
      <c r="BR113" s="17"/>
      <c r="BS113" s="211"/>
      <c r="BT113" s="212"/>
      <c r="BU113" s="213"/>
      <c r="BV113"/>
      <c r="BW113" s="17"/>
      <c r="BX113" s="211"/>
      <c r="BY113" s="212"/>
      <c r="BZ113" s="213"/>
      <c r="CA113"/>
      <c r="CB113" s="17"/>
      <c r="CC113" s="211"/>
      <c r="CD113" s="212"/>
      <c r="CE113" s="213"/>
      <c r="CF113"/>
      <c r="CG113" s="17"/>
      <c r="CH113" s="211"/>
      <c r="CI113" s="212"/>
      <c r="CJ113" s="213"/>
      <c r="CK113"/>
      <c r="CL113" s="17"/>
      <c r="CM113" s="211"/>
      <c r="CN113" s="212"/>
      <c r="CO113" s="213"/>
      <c r="CP113"/>
      <c r="CQ113" s="17"/>
      <c r="CR113" s="211"/>
      <c r="CS113" s="212"/>
      <c r="CT113" s="213"/>
      <c r="CU113"/>
      <c r="CV113" s="17"/>
      <c r="CW113" s="211"/>
      <c r="CX113" s="212"/>
      <c r="CY113" s="213"/>
      <c r="CZ113"/>
      <c r="DA113" s="17"/>
      <c r="DB113" s="211"/>
      <c r="DC113" s="212"/>
      <c r="DD113" s="213"/>
      <c r="DE113"/>
      <c r="DF113" s="17"/>
      <c r="DG113" s="211"/>
      <c r="DH113" s="212"/>
      <c r="DI113" s="213"/>
      <c r="DJ113"/>
      <c r="DK113" s="17"/>
      <c r="DL113" s="211"/>
      <c r="DM113" s="212"/>
      <c r="DN113" s="213"/>
      <c r="DO113"/>
      <c r="DP113" s="17"/>
      <c r="DQ113" s="211"/>
      <c r="DR113" s="212"/>
      <c r="DS113" s="213"/>
      <c r="DT113"/>
    </row>
    <row r="114" spans="1:124" s="6" customFormat="1" ht="18">
      <c r="A114" s="26"/>
      <c r="B114" s="24"/>
      <c r="C114" s="17"/>
      <c r="D114" s="19"/>
      <c r="E114"/>
      <c r="F114"/>
      <c r="G114"/>
      <c r="H114"/>
      <c r="I114" s="17"/>
      <c r="J114"/>
      <c r="K114"/>
      <c r="L114"/>
      <c r="M114"/>
      <c r="N114" s="17"/>
      <c r="O114"/>
      <c r="P114"/>
      <c r="Q114"/>
      <c r="R114"/>
      <c r="S114" s="17"/>
      <c r="T114"/>
      <c r="U114"/>
      <c r="V114"/>
      <c r="W114"/>
      <c r="X114" s="17"/>
      <c r="Y114"/>
      <c r="Z114"/>
      <c r="AA114"/>
      <c r="AB114"/>
      <c r="AC114" s="17"/>
      <c r="AD114"/>
      <c r="AE114"/>
      <c r="AF114"/>
      <c r="AG114"/>
      <c r="AH114" s="17"/>
      <c r="AI114"/>
      <c r="AJ114"/>
      <c r="AK114"/>
      <c r="AL114"/>
      <c r="AM114" s="17"/>
      <c r="AN114"/>
      <c r="AO114"/>
      <c r="AP114"/>
      <c r="AQ114"/>
      <c r="AR114" s="17"/>
      <c r="AS114"/>
      <c r="AT114"/>
      <c r="AU114"/>
      <c r="AV114"/>
      <c r="AW114" s="17"/>
      <c r="AX114"/>
      <c r="AY114"/>
      <c r="AZ114"/>
      <c r="BA114"/>
      <c r="BB114" s="17"/>
      <c r="BC114"/>
      <c r="BD114"/>
      <c r="BE114"/>
      <c r="BF114"/>
      <c r="BG114" s="17"/>
      <c r="BH114"/>
      <c r="BI114"/>
      <c r="BJ114"/>
      <c r="BK114"/>
      <c r="BL114" s="23"/>
      <c r="BM114" s="17"/>
      <c r="BN114"/>
      <c r="BO114"/>
      <c r="BP114"/>
      <c r="BQ114"/>
      <c r="BR114" s="17"/>
      <c r="BS114"/>
      <c r="BT114"/>
      <c r="BU114"/>
      <c r="BV114"/>
      <c r="BW114" s="17"/>
      <c r="BX114"/>
      <c r="BY114"/>
      <c r="BZ114"/>
      <c r="CA114"/>
      <c r="CB114" s="17"/>
      <c r="CC114"/>
      <c r="CD114"/>
      <c r="CE114"/>
      <c r="CF114"/>
      <c r="CG114" s="17"/>
      <c r="CH114"/>
      <c r="CI114"/>
      <c r="CJ114"/>
      <c r="CK114"/>
      <c r="CL114" s="17"/>
      <c r="CM114"/>
      <c r="CN114"/>
      <c r="CO114"/>
      <c r="CP114"/>
      <c r="CQ114" s="17"/>
      <c r="CR114"/>
      <c r="CS114"/>
      <c r="CT114"/>
      <c r="CU114"/>
      <c r="CV114" s="17"/>
      <c r="CW114"/>
      <c r="CX114"/>
      <c r="CY114"/>
      <c r="CZ114"/>
      <c r="DA114" s="17"/>
      <c r="DB114"/>
      <c r="DC114"/>
      <c r="DD114"/>
      <c r="DE114"/>
      <c r="DF114" s="17"/>
      <c r="DG114"/>
      <c r="DH114"/>
      <c r="DI114"/>
      <c r="DJ114"/>
      <c r="DK114" s="17"/>
      <c r="DL114"/>
      <c r="DM114"/>
      <c r="DN114"/>
      <c r="DO114"/>
      <c r="DP114" s="17"/>
      <c r="DQ114"/>
      <c r="DR114"/>
      <c r="DS114"/>
      <c r="DT114"/>
    </row>
    <row r="115" spans="1:124" s="6" customFormat="1" ht="18.75">
      <c r="A115" s="21"/>
      <c r="B115" s="24"/>
      <c r="C115" s="17"/>
      <c r="D115" s="17"/>
      <c r="E115" s="211"/>
      <c r="F115" s="212"/>
      <c r="G115" s="213"/>
      <c r="H115"/>
      <c r="I115" s="17"/>
      <c r="J115" s="211"/>
      <c r="K115" s="212"/>
      <c r="L115" s="213"/>
      <c r="M115"/>
      <c r="N115" s="17"/>
      <c r="O115" s="211"/>
      <c r="P115" s="212"/>
      <c r="Q115" s="213"/>
      <c r="R115"/>
      <c r="S115" s="17"/>
      <c r="T115" s="211"/>
      <c r="U115" s="212"/>
      <c r="V115" s="213"/>
      <c r="W115"/>
      <c r="X115" s="17"/>
      <c r="Y115" s="211"/>
      <c r="Z115" s="212"/>
      <c r="AA115" s="213"/>
      <c r="AB115"/>
      <c r="AC115" s="17"/>
      <c r="AD115" s="211"/>
      <c r="AE115" s="212"/>
      <c r="AF115" s="213"/>
      <c r="AG115"/>
      <c r="AH115" s="17"/>
      <c r="AI115" s="211"/>
      <c r="AJ115" s="212"/>
      <c r="AK115" s="213"/>
      <c r="AL115"/>
      <c r="AM115" s="17"/>
      <c r="AN115" s="211"/>
      <c r="AO115" s="212"/>
      <c r="AP115" s="213"/>
      <c r="AQ115"/>
      <c r="AR115" s="17"/>
      <c r="AS115" s="211"/>
      <c r="AT115" s="212"/>
      <c r="AU115" s="213"/>
      <c r="AV115"/>
      <c r="AW115" s="17"/>
      <c r="AX115" s="211"/>
      <c r="AY115" s="212"/>
      <c r="AZ115" s="213"/>
      <c r="BA115"/>
      <c r="BB115" s="17"/>
      <c r="BC115" s="211"/>
      <c r="BD115" s="212"/>
      <c r="BE115" s="213"/>
      <c r="BF115"/>
      <c r="BG115" s="17"/>
      <c r="BH115" s="211"/>
      <c r="BI115" s="212"/>
      <c r="BJ115" s="213"/>
      <c r="BK115"/>
      <c r="BL115" s="23"/>
      <c r="BM115" s="17"/>
      <c r="BN115" s="211"/>
      <c r="BO115" s="212"/>
      <c r="BP115" s="213"/>
      <c r="BQ115"/>
      <c r="BR115" s="17"/>
      <c r="BS115" s="211"/>
      <c r="BT115" s="212"/>
      <c r="BU115" s="213"/>
      <c r="BV115"/>
      <c r="BW115" s="17"/>
      <c r="BX115" s="211"/>
      <c r="BY115" s="212"/>
      <c r="BZ115" s="213"/>
      <c r="CA115"/>
      <c r="CB115" s="17"/>
      <c r="CC115" s="211"/>
      <c r="CD115" s="212"/>
      <c r="CE115" s="213"/>
      <c r="CF115"/>
      <c r="CG115" s="17"/>
      <c r="CH115" s="211"/>
      <c r="CI115" s="212"/>
      <c r="CJ115" s="213"/>
      <c r="CK115"/>
      <c r="CL115" s="17"/>
      <c r="CM115" s="211"/>
      <c r="CN115" s="212"/>
      <c r="CO115" s="213"/>
      <c r="CP115"/>
      <c r="CQ115" s="17"/>
      <c r="CR115" s="211"/>
      <c r="CS115" s="212"/>
      <c r="CT115" s="213"/>
      <c r="CU115"/>
      <c r="CV115" s="17"/>
      <c r="CW115" s="211"/>
      <c r="CX115" s="212"/>
      <c r="CY115" s="213"/>
      <c r="CZ115"/>
      <c r="DA115" s="17"/>
      <c r="DB115" s="211"/>
      <c r="DC115" s="212"/>
      <c r="DD115" s="213"/>
      <c r="DE115"/>
      <c r="DF115" s="17"/>
      <c r="DG115" s="211"/>
      <c r="DH115" s="212"/>
      <c r="DI115" s="213"/>
      <c r="DJ115"/>
      <c r="DK115" s="17"/>
      <c r="DL115" s="211"/>
      <c r="DM115" s="212"/>
      <c r="DN115" s="213"/>
      <c r="DO115"/>
      <c r="DP115" s="17"/>
      <c r="DQ115" s="211"/>
      <c r="DR115" s="212"/>
      <c r="DS115" s="213"/>
      <c r="DT115"/>
    </row>
    <row r="116" spans="1:124" s="6" customFormat="1" ht="18">
      <c r="A116" s="26"/>
      <c r="B116" s="24"/>
      <c r="C116" s="17"/>
      <c r="D116" s="19"/>
      <c r="E116"/>
      <c r="F116"/>
      <c r="G116"/>
      <c r="H116"/>
      <c r="I116" s="17"/>
      <c r="J116"/>
      <c r="K116"/>
      <c r="L116"/>
      <c r="M116"/>
      <c r="N116" s="17"/>
      <c r="O116"/>
      <c r="P116"/>
      <c r="Q116"/>
      <c r="R116"/>
      <c r="S116" s="17"/>
      <c r="T116"/>
      <c r="U116"/>
      <c r="V116"/>
      <c r="W116"/>
      <c r="X116" s="17"/>
      <c r="Y116"/>
      <c r="Z116"/>
      <c r="AA116"/>
      <c r="AB116"/>
      <c r="AC116" s="17"/>
      <c r="AD116"/>
      <c r="AE116"/>
      <c r="AF116"/>
      <c r="AG116"/>
      <c r="AH116" s="17"/>
      <c r="AI116"/>
      <c r="AJ116"/>
      <c r="AK116"/>
      <c r="AL116"/>
      <c r="AM116" s="17"/>
      <c r="AN116"/>
      <c r="AO116"/>
      <c r="AP116"/>
      <c r="AQ116"/>
      <c r="AR116" s="17"/>
      <c r="AS116"/>
      <c r="AT116"/>
      <c r="AU116"/>
      <c r="AV116"/>
      <c r="AW116" s="17"/>
      <c r="AX116"/>
      <c r="AY116"/>
      <c r="AZ116"/>
      <c r="BA116"/>
      <c r="BB116" s="17"/>
      <c r="BC116"/>
      <c r="BD116"/>
      <c r="BE116"/>
      <c r="BF116"/>
      <c r="BG116" s="17"/>
      <c r="BH116"/>
      <c r="BI116"/>
      <c r="BJ116"/>
      <c r="BK116"/>
      <c r="BL116" s="23"/>
      <c r="BM116" s="17"/>
      <c r="BN116"/>
      <c r="BO116"/>
      <c r="BP116"/>
      <c r="BQ116"/>
      <c r="BR116" s="17"/>
      <c r="BS116"/>
      <c r="BT116"/>
      <c r="BU116"/>
      <c r="BV116"/>
      <c r="BW116" s="17"/>
      <c r="BX116"/>
      <c r="BY116"/>
      <c r="BZ116"/>
      <c r="CA116"/>
      <c r="CB116" s="17"/>
      <c r="CC116"/>
      <c r="CD116"/>
      <c r="CE116"/>
      <c r="CF116"/>
      <c r="CG116" s="17"/>
      <c r="CH116"/>
      <c r="CI116"/>
      <c r="CJ116"/>
      <c r="CK116"/>
      <c r="CL116" s="17"/>
      <c r="CM116"/>
      <c r="CN116"/>
      <c r="CO116"/>
      <c r="CP116"/>
      <c r="CQ116" s="17"/>
      <c r="CR116"/>
      <c r="CS116"/>
      <c r="CT116"/>
      <c r="CU116"/>
      <c r="CV116" s="17"/>
      <c r="CW116"/>
      <c r="CX116"/>
      <c r="CY116"/>
      <c r="CZ116"/>
      <c r="DA116" s="17"/>
      <c r="DB116"/>
      <c r="DC116"/>
      <c r="DD116"/>
      <c r="DE116"/>
      <c r="DF116" s="17"/>
      <c r="DG116"/>
      <c r="DH116"/>
      <c r="DI116"/>
      <c r="DJ116"/>
      <c r="DK116" s="17"/>
      <c r="DL116"/>
      <c r="DM116"/>
      <c r="DN116"/>
      <c r="DO116"/>
      <c r="DP116" s="17"/>
      <c r="DQ116"/>
      <c r="DR116"/>
      <c r="DS116"/>
      <c r="DT116"/>
    </row>
    <row r="117" spans="1:124" s="6" customFormat="1" ht="18.75">
      <c r="A117" s="26"/>
      <c r="B117" s="24"/>
      <c r="C117" s="17"/>
      <c r="D117" s="17"/>
      <c r="E117" s="211"/>
      <c r="F117" s="212"/>
      <c r="G117" s="213"/>
      <c r="H117"/>
      <c r="I117" s="17"/>
      <c r="J117" s="211"/>
      <c r="K117" s="212"/>
      <c r="L117" s="213"/>
      <c r="M117"/>
      <c r="N117" s="17"/>
      <c r="O117" s="211"/>
      <c r="P117" s="212"/>
      <c r="Q117" s="213"/>
      <c r="R117"/>
      <c r="S117" s="17"/>
      <c r="T117" s="211"/>
      <c r="U117" s="212"/>
      <c r="V117" s="213"/>
      <c r="W117"/>
      <c r="X117" s="17"/>
      <c r="Y117" s="211"/>
      <c r="Z117" s="212"/>
      <c r="AA117" s="213"/>
      <c r="AB117"/>
      <c r="AC117" s="17"/>
      <c r="AD117" s="211"/>
      <c r="AE117" s="212"/>
      <c r="AF117" s="213"/>
      <c r="AG117"/>
      <c r="AH117" s="17"/>
      <c r="AI117" s="211"/>
      <c r="AJ117" s="212"/>
      <c r="AK117" s="213"/>
      <c r="AL117"/>
      <c r="AM117" s="17"/>
      <c r="AN117" s="211"/>
      <c r="AO117" s="212"/>
      <c r="AP117" s="213"/>
      <c r="AQ117"/>
      <c r="AR117" s="17"/>
      <c r="AS117" s="211"/>
      <c r="AT117" s="212"/>
      <c r="AU117" s="213"/>
      <c r="AV117"/>
      <c r="AW117" s="17"/>
      <c r="AX117" s="211"/>
      <c r="AY117" s="212"/>
      <c r="AZ117" s="213"/>
      <c r="BA117"/>
      <c r="BB117" s="17"/>
      <c r="BC117" s="211"/>
      <c r="BD117" s="212"/>
      <c r="BE117" s="213"/>
      <c r="BF117"/>
      <c r="BG117" s="17"/>
      <c r="BH117" s="211"/>
      <c r="BI117" s="212"/>
      <c r="BJ117" s="213"/>
      <c r="BK117"/>
      <c r="BL117" s="23"/>
      <c r="BM117" s="17"/>
      <c r="BN117" s="211"/>
      <c r="BO117" s="212"/>
      <c r="BP117" s="213"/>
      <c r="BQ117"/>
      <c r="BR117" s="17"/>
      <c r="BS117" s="211"/>
      <c r="BT117" s="212"/>
      <c r="BU117" s="213"/>
      <c r="BV117"/>
      <c r="BW117" s="17"/>
      <c r="BX117" s="211"/>
      <c r="BY117" s="212"/>
      <c r="BZ117" s="213"/>
      <c r="CA117"/>
      <c r="CB117" s="17"/>
      <c r="CC117" s="211"/>
      <c r="CD117" s="212"/>
      <c r="CE117" s="213"/>
      <c r="CF117"/>
      <c r="CG117" s="17"/>
      <c r="CH117" s="211"/>
      <c r="CI117" s="212"/>
      <c r="CJ117" s="213"/>
      <c r="CK117"/>
      <c r="CL117" s="17"/>
      <c r="CM117" s="211"/>
      <c r="CN117" s="212"/>
      <c r="CO117" s="213"/>
      <c r="CP117"/>
      <c r="CQ117" s="17"/>
      <c r="CR117" s="211"/>
      <c r="CS117" s="212"/>
      <c r="CT117" s="213"/>
      <c r="CU117"/>
      <c r="CV117" s="17"/>
      <c r="CW117" s="211"/>
      <c r="CX117" s="212"/>
      <c r="CY117" s="213"/>
      <c r="CZ117"/>
      <c r="DA117" s="17"/>
      <c r="DB117" s="211"/>
      <c r="DC117" s="212"/>
      <c r="DD117" s="213"/>
      <c r="DE117"/>
      <c r="DF117" s="17"/>
      <c r="DG117" s="211"/>
      <c r="DH117" s="212"/>
      <c r="DI117" s="213"/>
      <c r="DJ117"/>
      <c r="DK117" s="17"/>
      <c r="DL117" s="211"/>
      <c r="DM117" s="212"/>
      <c r="DN117" s="213"/>
      <c r="DO117"/>
      <c r="DP117" s="17"/>
      <c r="DQ117" s="211"/>
      <c r="DR117" s="212"/>
      <c r="DS117" s="213"/>
      <c r="DT117"/>
    </row>
    <row r="118" spans="1:124" s="6" customFormat="1" ht="18">
      <c r="A118" s="26"/>
      <c r="B118" s="24"/>
      <c r="C118" s="17"/>
      <c r="D118" s="19"/>
      <c r="E118"/>
      <c r="F118"/>
      <c r="G118"/>
      <c r="H118"/>
      <c r="I118" s="17"/>
      <c r="J118"/>
      <c r="K118"/>
      <c r="L118"/>
      <c r="M118"/>
      <c r="N118" s="17"/>
      <c r="O118"/>
      <c r="P118"/>
      <c r="Q118"/>
      <c r="R118"/>
      <c r="S118" s="17"/>
      <c r="T118"/>
      <c r="U118"/>
      <c r="V118"/>
      <c r="W118"/>
      <c r="X118" s="17"/>
      <c r="Y118"/>
      <c r="Z118"/>
      <c r="AA118"/>
      <c r="AB118"/>
      <c r="AC118" s="17"/>
      <c r="AD118"/>
      <c r="AE118"/>
      <c r="AF118"/>
      <c r="AG118"/>
      <c r="AH118" s="17"/>
      <c r="AI118"/>
      <c r="AJ118"/>
      <c r="AK118"/>
      <c r="AL118"/>
      <c r="AM118" s="17"/>
      <c r="AN118"/>
      <c r="AO118"/>
      <c r="AP118"/>
      <c r="AQ118"/>
      <c r="AR118" s="17"/>
      <c r="AS118"/>
      <c r="AT118"/>
      <c r="AU118"/>
      <c r="AV118"/>
      <c r="AW118" s="17"/>
      <c r="AX118"/>
      <c r="AY118"/>
      <c r="AZ118"/>
      <c r="BA118"/>
      <c r="BB118" s="17"/>
      <c r="BC118"/>
      <c r="BD118"/>
      <c r="BE118"/>
      <c r="BF118"/>
      <c r="BG118" s="17"/>
      <c r="BH118"/>
      <c r="BI118"/>
      <c r="BJ118"/>
      <c r="BK118"/>
      <c r="BL118" s="23"/>
      <c r="BM118" s="17"/>
      <c r="BN118"/>
      <c r="BO118"/>
      <c r="BP118"/>
      <c r="BQ118"/>
      <c r="BR118" s="17"/>
      <c r="BS118"/>
      <c r="BT118"/>
      <c r="BU118"/>
      <c r="BV118"/>
      <c r="BW118" s="17"/>
      <c r="BX118"/>
      <c r="BY118"/>
      <c r="BZ118"/>
      <c r="CA118"/>
      <c r="CB118" s="17"/>
      <c r="CC118"/>
      <c r="CD118"/>
      <c r="CE118"/>
      <c r="CF118"/>
      <c r="CG118" s="17"/>
      <c r="CH118"/>
      <c r="CI118"/>
      <c r="CJ118"/>
      <c r="CK118"/>
      <c r="CL118" s="17"/>
      <c r="CM118"/>
      <c r="CN118"/>
      <c r="CO118"/>
      <c r="CP118"/>
      <c r="CQ118" s="17"/>
      <c r="CR118"/>
      <c r="CS118"/>
      <c r="CT118"/>
      <c r="CU118"/>
      <c r="CV118" s="17"/>
      <c r="CW118"/>
      <c r="CX118"/>
      <c r="CY118"/>
      <c r="CZ118"/>
      <c r="DA118" s="17"/>
      <c r="DB118"/>
      <c r="DC118"/>
      <c r="DD118"/>
      <c r="DE118"/>
      <c r="DF118" s="17"/>
      <c r="DG118"/>
      <c r="DH118"/>
      <c r="DI118"/>
      <c r="DJ118"/>
      <c r="DK118" s="17"/>
      <c r="DL118"/>
      <c r="DM118"/>
      <c r="DN118"/>
      <c r="DO118"/>
      <c r="DP118" s="17"/>
      <c r="DQ118"/>
      <c r="DR118"/>
      <c r="DS118"/>
      <c r="DT118"/>
    </row>
    <row r="119" spans="1:124" s="6" customFormat="1" ht="18.75">
      <c r="A119" s="26"/>
      <c r="B119" s="24"/>
      <c r="C119" s="17"/>
      <c r="D119" s="17"/>
      <c r="E119" s="211"/>
      <c r="F119" s="212"/>
      <c r="G119" s="213"/>
      <c r="H119"/>
      <c r="I119" s="17"/>
      <c r="J119" s="211"/>
      <c r="K119" s="212"/>
      <c r="L119" s="213"/>
      <c r="M119"/>
      <c r="N119" s="17"/>
      <c r="O119" s="211"/>
      <c r="P119" s="212"/>
      <c r="Q119" s="213"/>
      <c r="R119"/>
      <c r="S119" s="17"/>
      <c r="T119" s="211"/>
      <c r="U119" s="212"/>
      <c r="V119" s="213"/>
      <c r="W119"/>
      <c r="X119" s="17"/>
      <c r="Y119" s="211"/>
      <c r="Z119" s="212"/>
      <c r="AA119" s="213"/>
      <c r="AB119"/>
      <c r="AC119" s="17"/>
      <c r="AD119" s="211"/>
      <c r="AE119" s="212"/>
      <c r="AF119" s="213"/>
      <c r="AG119"/>
      <c r="AH119" s="17"/>
      <c r="AI119" s="211"/>
      <c r="AJ119" s="212"/>
      <c r="AK119" s="213"/>
      <c r="AL119"/>
      <c r="AM119" s="17"/>
      <c r="AN119" s="211"/>
      <c r="AO119" s="212"/>
      <c r="AP119" s="213"/>
      <c r="AQ119"/>
      <c r="AR119" s="17"/>
      <c r="AS119" s="211"/>
      <c r="AT119" s="212"/>
      <c r="AU119" s="213"/>
      <c r="AV119"/>
      <c r="AW119" s="17"/>
      <c r="AX119" s="211"/>
      <c r="AY119" s="212"/>
      <c r="AZ119" s="213"/>
      <c r="BA119"/>
      <c r="BB119" s="17"/>
      <c r="BC119" s="211"/>
      <c r="BD119" s="212"/>
      <c r="BE119" s="213"/>
      <c r="BF119"/>
      <c r="BG119" s="17"/>
      <c r="BH119" s="211"/>
      <c r="BI119" s="212"/>
      <c r="BJ119" s="213"/>
      <c r="BK119"/>
      <c r="BL119" s="23"/>
      <c r="BM119" s="17"/>
      <c r="BN119" s="211"/>
      <c r="BO119" s="212"/>
      <c r="BP119" s="213"/>
      <c r="BQ119"/>
      <c r="BR119" s="17"/>
      <c r="BS119" s="211"/>
      <c r="BT119" s="212"/>
      <c r="BU119" s="213"/>
      <c r="BV119"/>
      <c r="BW119" s="17"/>
      <c r="BX119" s="211"/>
      <c r="BY119" s="212"/>
      <c r="BZ119" s="213"/>
      <c r="CA119"/>
      <c r="CB119" s="17"/>
      <c r="CC119" s="211"/>
      <c r="CD119" s="212"/>
      <c r="CE119" s="213"/>
      <c r="CF119"/>
      <c r="CG119" s="17"/>
      <c r="CH119" s="211"/>
      <c r="CI119" s="212"/>
      <c r="CJ119" s="213"/>
      <c r="CK119"/>
      <c r="CL119" s="17"/>
      <c r="CM119" s="211"/>
      <c r="CN119" s="212"/>
      <c r="CO119" s="213"/>
      <c r="CP119"/>
      <c r="CQ119" s="17"/>
      <c r="CR119" s="211"/>
      <c r="CS119" s="212"/>
      <c r="CT119" s="213"/>
      <c r="CU119"/>
      <c r="CV119" s="17"/>
      <c r="CW119" s="211"/>
      <c r="CX119" s="212"/>
      <c r="CY119" s="213"/>
      <c r="CZ119"/>
      <c r="DA119" s="17"/>
      <c r="DB119" s="211"/>
      <c r="DC119" s="212"/>
      <c r="DD119" s="213"/>
      <c r="DE119"/>
      <c r="DF119" s="17"/>
      <c r="DG119" s="211"/>
      <c r="DH119" s="212"/>
      <c r="DI119" s="213"/>
      <c r="DJ119"/>
      <c r="DK119" s="17"/>
      <c r="DL119" s="211"/>
      <c r="DM119" s="212"/>
      <c r="DN119" s="213"/>
      <c r="DO119"/>
      <c r="DP119" s="17"/>
      <c r="DQ119" s="211"/>
      <c r="DR119" s="212"/>
      <c r="DS119" s="213"/>
      <c r="DT119"/>
    </row>
    <row r="120" spans="1:124" s="6" customFormat="1" ht="18">
      <c r="A120" s="26"/>
      <c r="B120" s="24"/>
      <c r="C120" s="17"/>
      <c r="D120" s="19"/>
      <c r="E120"/>
      <c r="F120"/>
      <c r="G120"/>
      <c r="H120"/>
      <c r="I120" s="17"/>
      <c r="J120"/>
      <c r="K120"/>
      <c r="L120"/>
      <c r="M120"/>
      <c r="N120" s="17"/>
      <c r="O120"/>
      <c r="P120"/>
      <c r="Q120"/>
      <c r="R120"/>
      <c r="S120" s="17"/>
      <c r="T120"/>
      <c r="U120"/>
      <c r="V120"/>
      <c r="W120"/>
      <c r="X120" s="17"/>
      <c r="Y120"/>
      <c r="Z120"/>
      <c r="AA120"/>
      <c r="AB120"/>
      <c r="AC120" s="17"/>
      <c r="AD120"/>
      <c r="AE120"/>
      <c r="AF120"/>
      <c r="AG120"/>
      <c r="AH120" s="17"/>
      <c r="AI120"/>
      <c r="AJ120"/>
      <c r="AK120"/>
      <c r="AL120"/>
      <c r="AM120" s="17"/>
      <c r="AN120"/>
      <c r="AO120"/>
      <c r="AP120"/>
      <c r="AQ120"/>
      <c r="AR120" s="17"/>
      <c r="AS120"/>
      <c r="AT120"/>
      <c r="AU120"/>
      <c r="AV120"/>
      <c r="AW120" s="17"/>
      <c r="AX120"/>
      <c r="AY120"/>
      <c r="AZ120"/>
      <c r="BA120"/>
      <c r="BB120" s="17"/>
      <c r="BC120"/>
      <c r="BD120"/>
      <c r="BE120"/>
      <c r="BF120"/>
      <c r="BG120" s="17"/>
      <c r="BH120"/>
      <c r="BI120"/>
      <c r="BJ120"/>
      <c r="BK120"/>
      <c r="BL120" s="23"/>
      <c r="BM120" s="17"/>
      <c r="BN120"/>
      <c r="BO120"/>
      <c r="BP120"/>
      <c r="BQ120"/>
      <c r="BR120" s="17"/>
      <c r="BS120"/>
      <c r="BT120"/>
      <c r="BU120"/>
      <c r="BV120"/>
      <c r="BW120" s="17"/>
      <c r="BX120"/>
      <c r="BY120"/>
      <c r="BZ120"/>
      <c r="CA120"/>
      <c r="CB120" s="17"/>
      <c r="CC120"/>
      <c r="CD120"/>
      <c r="CE120"/>
      <c r="CF120"/>
      <c r="CG120" s="17"/>
      <c r="CH120"/>
      <c r="CI120"/>
      <c r="CJ120"/>
      <c r="CK120"/>
      <c r="CL120" s="17"/>
      <c r="CM120"/>
      <c r="CN120"/>
      <c r="CO120"/>
      <c r="CP120"/>
      <c r="CQ120" s="17"/>
      <c r="CR120"/>
      <c r="CS120"/>
      <c r="CT120"/>
      <c r="CU120"/>
      <c r="CV120" s="17"/>
      <c r="CW120"/>
      <c r="CX120"/>
      <c r="CY120"/>
      <c r="CZ120"/>
      <c r="DA120" s="17"/>
      <c r="DB120"/>
      <c r="DC120"/>
      <c r="DD120"/>
      <c r="DE120"/>
      <c r="DF120" s="17"/>
      <c r="DG120"/>
      <c r="DH120"/>
      <c r="DI120"/>
      <c r="DJ120"/>
      <c r="DK120" s="17"/>
      <c r="DL120"/>
      <c r="DM120"/>
      <c r="DN120"/>
      <c r="DO120"/>
      <c r="DP120" s="17"/>
      <c r="DQ120"/>
      <c r="DR120"/>
      <c r="DS120"/>
      <c r="DT120"/>
    </row>
    <row r="121" spans="1:124" s="6" customFormat="1" ht="18.75">
      <c r="A121" s="26"/>
      <c r="B121" s="24"/>
      <c r="C121" s="17"/>
      <c r="D121" s="17"/>
      <c r="E121" s="211"/>
      <c r="F121" s="212"/>
      <c r="G121" s="213"/>
      <c r="H121"/>
      <c r="I121" s="17"/>
      <c r="J121" s="211"/>
      <c r="K121" s="212"/>
      <c r="L121" s="213"/>
      <c r="M121"/>
      <c r="N121" s="17"/>
      <c r="O121" s="211"/>
      <c r="P121" s="212"/>
      <c r="Q121" s="213"/>
      <c r="R121"/>
      <c r="S121" s="17"/>
      <c r="T121" s="211"/>
      <c r="U121" s="212"/>
      <c r="V121" s="213"/>
      <c r="W121"/>
      <c r="X121" s="17"/>
      <c r="Y121" s="211"/>
      <c r="Z121" s="212"/>
      <c r="AA121" s="213"/>
      <c r="AB121"/>
      <c r="AC121" s="17"/>
      <c r="AD121" s="211"/>
      <c r="AE121" s="212"/>
      <c r="AF121" s="213"/>
      <c r="AG121"/>
      <c r="AH121" s="17"/>
      <c r="AI121" s="211"/>
      <c r="AJ121" s="212"/>
      <c r="AK121" s="213"/>
      <c r="AL121"/>
      <c r="AM121" s="17"/>
      <c r="AN121" s="211"/>
      <c r="AO121" s="212"/>
      <c r="AP121" s="213"/>
      <c r="AQ121"/>
      <c r="AR121" s="17"/>
      <c r="AS121" s="211"/>
      <c r="AT121" s="212"/>
      <c r="AU121" s="213"/>
      <c r="AV121"/>
      <c r="AW121" s="17"/>
      <c r="AX121" s="211"/>
      <c r="AY121" s="212"/>
      <c r="AZ121" s="213"/>
      <c r="BA121"/>
      <c r="BB121" s="17"/>
      <c r="BC121" s="211"/>
      <c r="BD121" s="212"/>
      <c r="BE121" s="213"/>
      <c r="BF121"/>
      <c r="BG121" s="17"/>
      <c r="BH121" s="211"/>
      <c r="BI121" s="212"/>
      <c r="BJ121" s="213"/>
      <c r="BK121"/>
      <c r="BL121" s="23"/>
      <c r="BM121" s="17"/>
      <c r="BN121" s="211"/>
      <c r="BO121" s="212"/>
      <c r="BP121" s="213"/>
      <c r="BQ121"/>
      <c r="BR121" s="17"/>
      <c r="BS121" s="211"/>
      <c r="BT121" s="212"/>
      <c r="BU121" s="213"/>
      <c r="BV121"/>
      <c r="BW121" s="17"/>
      <c r="BX121" s="211"/>
      <c r="BY121" s="212"/>
      <c r="BZ121" s="213"/>
      <c r="CA121"/>
      <c r="CB121" s="17"/>
      <c r="CC121" s="211"/>
      <c r="CD121" s="212"/>
      <c r="CE121" s="213"/>
      <c r="CF121"/>
      <c r="CG121" s="17"/>
      <c r="CH121" s="211"/>
      <c r="CI121" s="212"/>
      <c r="CJ121" s="213"/>
      <c r="CK121"/>
      <c r="CL121" s="17"/>
      <c r="CM121" s="211"/>
      <c r="CN121" s="212"/>
      <c r="CO121" s="213"/>
      <c r="CP121"/>
      <c r="CQ121" s="17"/>
      <c r="CR121" s="211"/>
      <c r="CS121" s="212"/>
      <c r="CT121" s="213"/>
      <c r="CU121"/>
      <c r="CV121" s="17"/>
      <c r="CW121" s="211"/>
      <c r="CX121" s="212"/>
      <c r="CY121" s="213"/>
      <c r="CZ121"/>
      <c r="DA121" s="17"/>
      <c r="DB121" s="211"/>
      <c r="DC121" s="212"/>
      <c r="DD121" s="213"/>
      <c r="DE121"/>
      <c r="DF121" s="17"/>
      <c r="DG121" s="211"/>
      <c r="DH121" s="212"/>
      <c r="DI121" s="213"/>
      <c r="DJ121"/>
      <c r="DK121" s="17"/>
      <c r="DL121" s="211"/>
      <c r="DM121" s="212"/>
      <c r="DN121" s="213"/>
      <c r="DO121"/>
      <c r="DP121" s="17"/>
      <c r="DQ121" s="211"/>
      <c r="DR121" s="212"/>
      <c r="DS121" s="213"/>
      <c r="DT121"/>
    </row>
    <row r="122" spans="1:124" s="6" customFormat="1" ht="18">
      <c r="A122" s="26"/>
      <c r="B122" s="24"/>
      <c r="C122" s="17"/>
      <c r="D122" s="19"/>
      <c r="E122"/>
      <c r="F122"/>
      <c r="G122"/>
      <c r="H122"/>
      <c r="I122" s="17"/>
      <c r="J122"/>
      <c r="K122"/>
      <c r="L122"/>
      <c r="M122"/>
      <c r="N122" s="17"/>
      <c r="O122"/>
      <c r="P122"/>
      <c r="Q122"/>
      <c r="R122"/>
      <c r="S122" s="17"/>
      <c r="T122"/>
      <c r="U122"/>
      <c r="V122"/>
      <c r="W122"/>
      <c r="X122" s="17"/>
      <c r="Y122"/>
      <c r="Z122"/>
      <c r="AA122"/>
      <c r="AB122"/>
      <c r="AC122" s="17"/>
      <c r="AD122"/>
      <c r="AE122"/>
      <c r="AF122"/>
      <c r="AG122"/>
      <c r="AH122" s="17"/>
      <c r="AI122"/>
      <c r="AJ122"/>
      <c r="AK122"/>
      <c r="AL122"/>
      <c r="AM122" s="17"/>
      <c r="AN122"/>
      <c r="AO122"/>
      <c r="AP122"/>
      <c r="AQ122"/>
      <c r="AR122" s="17"/>
      <c r="AS122"/>
      <c r="AT122"/>
      <c r="AU122"/>
      <c r="AV122"/>
      <c r="AW122" s="17"/>
      <c r="AX122"/>
      <c r="AY122"/>
      <c r="AZ122"/>
      <c r="BA122"/>
      <c r="BB122" s="17"/>
      <c r="BC122"/>
      <c r="BD122"/>
      <c r="BE122"/>
      <c r="BF122"/>
      <c r="BG122" s="17"/>
      <c r="BH122"/>
      <c r="BI122"/>
      <c r="BJ122"/>
      <c r="BK122"/>
      <c r="BL122" s="23"/>
      <c r="BM122" s="17"/>
      <c r="BN122"/>
      <c r="BO122"/>
      <c r="BP122"/>
      <c r="BQ122"/>
      <c r="BR122" s="17"/>
      <c r="BS122"/>
      <c r="BT122"/>
      <c r="BU122"/>
      <c r="BV122"/>
      <c r="BW122" s="17"/>
      <c r="BX122"/>
      <c r="BY122"/>
      <c r="BZ122"/>
      <c r="CA122"/>
      <c r="CB122" s="17"/>
      <c r="CC122"/>
      <c r="CD122"/>
      <c r="CE122"/>
      <c r="CF122"/>
      <c r="CG122" s="17"/>
      <c r="CH122"/>
      <c r="CI122"/>
      <c r="CJ122"/>
      <c r="CK122"/>
      <c r="CL122" s="17"/>
      <c r="CM122"/>
      <c r="CN122"/>
      <c r="CO122"/>
      <c r="CP122"/>
      <c r="CQ122" s="17"/>
      <c r="CR122"/>
      <c r="CS122"/>
      <c r="CT122"/>
      <c r="CU122"/>
      <c r="CV122" s="17"/>
      <c r="CW122"/>
      <c r="CX122"/>
      <c r="CY122"/>
      <c r="CZ122"/>
      <c r="DA122" s="17"/>
      <c r="DB122"/>
      <c r="DC122"/>
      <c r="DD122"/>
      <c r="DE122"/>
      <c r="DF122" s="17"/>
      <c r="DG122"/>
      <c r="DH122"/>
      <c r="DI122"/>
      <c r="DJ122"/>
      <c r="DK122" s="17"/>
      <c r="DL122"/>
      <c r="DM122"/>
      <c r="DN122"/>
      <c r="DO122"/>
      <c r="DP122" s="17"/>
      <c r="DQ122"/>
      <c r="DR122"/>
      <c r="DS122"/>
      <c r="DT122"/>
    </row>
    <row r="123" spans="1:124" s="6" customFormat="1" ht="18" customHeight="1">
      <c r="A123" s="26"/>
      <c r="B123" s="24"/>
      <c r="C123" s="214">
        <f>SUM(E83:G121)</f>
        <v>4125</v>
      </c>
      <c r="D123" s="215"/>
      <c r="E123" s="216"/>
      <c r="F123" s="216"/>
      <c r="G123" s="216"/>
      <c r="H123" s="217"/>
      <c r="I123" s="214">
        <f>SUM(J83:L121)</f>
        <v>850</v>
      </c>
      <c r="J123" s="216"/>
      <c r="K123" s="216"/>
      <c r="L123" s="216"/>
      <c r="M123" s="217"/>
      <c r="N123" s="214">
        <f>SUM(O83:Q121)</f>
        <v>1050</v>
      </c>
      <c r="O123" s="216"/>
      <c r="P123" s="216"/>
      <c r="Q123" s="216"/>
      <c r="R123" s="217"/>
      <c r="S123" s="214">
        <f>SUM(T83:V121)</f>
        <v>2400</v>
      </c>
      <c r="T123" s="216"/>
      <c r="U123" s="216"/>
      <c r="V123" s="216"/>
      <c r="W123" s="217"/>
      <c r="X123" s="214">
        <f>SUM(Y83:AA121)</f>
        <v>0</v>
      </c>
      <c r="Y123" s="216"/>
      <c r="Z123" s="216"/>
      <c r="AA123" s="216"/>
      <c r="AB123" s="217"/>
      <c r="AC123" s="214">
        <f>SUM(AD83:AF121)</f>
        <v>0</v>
      </c>
      <c r="AD123" s="216"/>
      <c r="AE123" s="216"/>
      <c r="AF123" s="216"/>
      <c r="AG123" s="217"/>
      <c r="AH123" s="214">
        <f>SUM(AI83:AK121)</f>
        <v>0</v>
      </c>
      <c r="AI123" s="216"/>
      <c r="AJ123" s="216"/>
      <c r="AK123" s="216"/>
      <c r="AL123" s="217"/>
      <c r="AM123" s="214">
        <f>SUM(AN83:AP121)</f>
        <v>0</v>
      </c>
      <c r="AN123" s="216"/>
      <c r="AO123" s="216"/>
      <c r="AP123" s="216"/>
      <c r="AQ123" s="217"/>
      <c r="AR123" s="214">
        <f>SUM(AS83:AU121)</f>
        <v>0</v>
      </c>
      <c r="AS123" s="216"/>
      <c r="AT123" s="216"/>
      <c r="AU123" s="216"/>
      <c r="AV123" s="217"/>
      <c r="AW123" s="214">
        <f>SUM(AX83:AZ121)</f>
        <v>0</v>
      </c>
      <c r="AX123" s="216"/>
      <c r="AY123" s="216"/>
      <c r="AZ123" s="216"/>
      <c r="BA123" s="217"/>
      <c r="BB123" s="214">
        <f>SUM(BC83:BE121)</f>
        <v>0</v>
      </c>
      <c r="BC123" s="216"/>
      <c r="BD123" s="216"/>
      <c r="BE123" s="216"/>
      <c r="BF123" s="217"/>
      <c r="BG123" s="214">
        <f>SUM(BH83:BJ121)</f>
        <v>0</v>
      </c>
      <c r="BH123" s="216"/>
      <c r="BI123" s="216"/>
      <c r="BJ123" s="216"/>
      <c r="BK123" s="217"/>
      <c r="BL123" s="23"/>
      <c r="BM123" s="214">
        <f>SUM(BN83:BP121)</f>
        <v>0</v>
      </c>
      <c r="BN123" s="216"/>
      <c r="BO123" s="216"/>
      <c r="BP123" s="216"/>
      <c r="BQ123" s="217"/>
      <c r="BR123" s="214">
        <f>SUM(BS83:BU121)</f>
        <v>0</v>
      </c>
      <c r="BS123" s="216"/>
      <c r="BT123" s="216"/>
      <c r="BU123" s="216"/>
      <c r="BV123" s="216"/>
      <c r="BW123" s="214">
        <f>SUM(BX83:BZ121)</f>
        <v>0</v>
      </c>
      <c r="BX123" s="216"/>
      <c r="BY123" s="216"/>
      <c r="BZ123" s="216"/>
      <c r="CA123" s="216"/>
      <c r="CB123" s="214">
        <f>SUM(CC83:CE121)</f>
        <v>0</v>
      </c>
      <c r="CC123" s="216"/>
      <c r="CD123" s="216"/>
      <c r="CE123" s="216"/>
      <c r="CF123" s="216"/>
      <c r="CG123" s="214">
        <f>SUM(CH83:CJ121)</f>
        <v>0</v>
      </c>
      <c r="CH123" s="216"/>
      <c r="CI123" s="216"/>
      <c r="CJ123" s="216"/>
      <c r="CK123" s="216"/>
      <c r="CL123" s="214">
        <f>SUM(CM83:CO121)</f>
        <v>0</v>
      </c>
      <c r="CM123" s="216"/>
      <c r="CN123" s="216"/>
      <c r="CO123" s="216"/>
      <c r="CP123" s="216"/>
      <c r="CQ123" s="214">
        <f>SUM(CR83:CT121)</f>
        <v>0</v>
      </c>
      <c r="CR123" s="216"/>
      <c r="CS123" s="216"/>
      <c r="CT123" s="216"/>
      <c r="CU123" s="216"/>
      <c r="CV123" s="214">
        <f>SUM(CW83:CY121)</f>
        <v>0</v>
      </c>
      <c r="CW123" s="216"/>
      <c r="CX123" s="216"/>
      <c r="CY123" s="216"/>
      <c r="CZ123" s="216"/>
      <c r="DA123" s="214">
        <f>SUM(DB83:DD121)</f>
        <v>0</v>
      </c>
      <c r="DB123" s="216"/>
      <c r="DC123" s="216"/>
      <c r="DD123" s="216"/>
      <c r="DE123" s="216"/>
      <c r="DF123" s="214">
        <f>SUM(DG83:DI121)</f>
        <v>0</v>
      </c>
      <c r="DG123" s="216"/>
      <c r="DH123" s="216"/>
      <c r="DI123" s="216"/>
      <c r="DJ123" s="216"/>
      <c r="DK123" s="214">
        <f>SUM(DL83:DN121)</f>
        <v>0</v>
      </c>
      <c r="DL123" s="216"/>
      <c r="DM123" s="216"/>
      <c r="DN123" s="216"/>
      <c r="DO123" s="216"/>
      <c r="DP123" s="214">
        <f>SUM(DQ83:DS121)</f>
        <v>0</v>
      </c>
      <c r="DQ123" s="216"/>
      <c r="DR123" s="216"/>
      <c r="DS123" s="216"/>
      <c r="DT123" s="216"/>
    </row>
    <row r="124" spans="1:124" s="6" customFormat="1" ht="18" customHeight="1">
      <c r="A124" s="27" t="s">
        <v>24</v>
      </c>
      <c r="B124" s="24"/>
      <c r="C124" s="218"/>
      <c r="D124" s="219"/>
      <c r="E124" s="219"/>
      <c r="F124" s="219"/>
      <c r="G124" s="219"/>
      <c r="H124" s="220"/>
      <c r="I124" s="218"/>
      <c r="J124" s="219"/>
      <c r="K124" s="219"/>
      <c r="L124" s="219"/>
      <c r="M124" s="220"/>
      <c r="N124" s="218"/>
      <c r="O124" s="219"/>
      <c r="P124" s="219"/>
      <c r="Q124" s="219"/>
      <c r="R124" s="220"/>
      <c r="S124" s="218"/>
      <c r="T124" s="219"/>
      <c r="U124" s="219"/>
      <c r="V124" s="219"/>
      <c r="W124" s="220"/>
      <c r="X124" s="218"/>
      <c r="Y124" s="219"/>
      <c r="Z124" s="219"/>
      <c r="AA124" s="219"/>
      <c r="AB124" s="220"/>
      <c r="AC124" s="218"/>
      <c r="AD124" s="219"/>
      <c r="AE124" s="219"/>
      <c r="AF124" s="219"/>
      <c r="AG124" s="220"/>
      <c r="AH124" s="218"/>
      <c r="AI124" s="219"/>
      <c r="AJ124" s="219"/>
      <c r="AK124" s="219"/>
      <c r="AL124" s="220"/>
      <c r="AM124" s="218"/>
      <c r="AN124" s="219"/>
      <c r="AO124" s="219"/>
      <c r="AP124" s="219"/>
      <c r="AQ124" s="220"/>
      <c r="AR124" s="218"/>
      <c r="AS124" s="219"/>
      <c r="AT124" s="219"/>
      <c r="AU124" s="219"/>
      <c r="AV124" s="220"/>
      <c r="AW124" s="218"/>
      <c r="AX124" s="219"/>
      <c r="AY124" s="219"/>
      <c r="AZ124" s="219"/>
      <c r="BA124" s="220"/>
      <c r="BB124" s="218"/>
      <c r="BC124" s="219"/>
      <c r="BD124" s="219"/>
      <c r="BE124" s="219"/>
      <c r="BF124" s="220"/>
      <c r="BG124" s="218"/>
      <c r="BH124" s="219"/>
      <c r="BI124" s="219"/>
      <c r="BJ124" s="219"/>
      <c r="BK124" s="220"/>
      <c r="BL124" s="23"/>
      <c r="BM124" s="218"/>
      <c r="BN124" s="219"/>
      <c r="BO124" s="219"/>
      <c r="BP124" s="219"/>
      <c r="BQ124" s="220"/>
      <c r="BR124" s="218"/>
      <c r="BS124" s="219"/>
      <c r="BT124" s="219"/>
      <c r="BU124" s="219"/>
      <c r="BV124" s="219"/>
      <c r="BW124" s="218"/>
      <c r="BX124" s="219"/>
      <c r="BY124" s="219"/>
      <c r="BZ124" s="219"/>
      <c r="CA124" s="219"/>
      <c r="CB124" s="218"/>
      <c r="CC124" s="219"/>
      <c r="CD124" s="219"/>
      <c r="CE124" s="219"/>
      <c r="CF124" s="219"/>
      <c r="CG124" s="218"/>
      <c r="CH124" s="219"/>
      <c r="CI124" s="219"/>
      <c r="CJ124" s="219"/>
      <c r="CK124" s="219"/>
      <c r="CL124" s="218"/>
      <c r="CM124" s="219"/>
      <c r="CN124" s="219"/>
      <c r="CO124" s="219"/>
      <c r="CP124" s="219"/>
      <c r="CQ124" s="218"/>
      <c r="CR124" s="219"/>
      <c r="CS124" s="219"/>
      <c r="CT124" s="219"/>
      <c r="CU124" s="219"/>
      <c r="CV124" s="218"/>
      <c r="CW124" s="219"/>
      <c r="CX124" s="219"/>
      <c r="CY124" s="219"/>
      <c r="CZ124" s="219"/>
      <c r="DA124" s="218"/>
      <c r="DB124" s="219"/>
      <c r="DC124" s="219"/>
      <c r="DD124" s="219"/>
      <c r="DE124" s="219"/>
      <c r="DF124" s="218"/>
      <c r="DG124" s="219"/>
      <c r="DH124" s="219"/>
      <c r="DI124" s="219"/>
      <c r="DJ124" s="219"/>
      <c r="DK124" s="218"/>
      <c r="DL124" s="219"/>
      <c r="DM124" s="219"/>
      <c r="DN124" s="219"/>
      <c r="DO124" s="219"/>
      <c r="DP124" s="218"/>
      <c r="DQ124" s="219"/>
      <c r="DR124" s="219"/>
      <c r="DS124" s="219"/>
      <c r="DT124" s="219"/>
    </row>
    <row r="125" spans="1:124" s="6" customFormat="1" ht="18" customHeight="1">
      <c r="A125" s="27"/>
      <c r="B125" s="24"/>
      <c r="C125" s="38"/>
      <c r="D125" s="37"/>
      <c r="E125" s="37"/>
      <c r="F125" s="37"/>
      <c r="G125" s="37"/>
      <c r="H125" s="37"/>
      <c r="I125" s="38"/>
      <c r="J125" s="37"/>
      <c r="K125" s="37"/>
      <c r="L125" s="37"/>
      <c r="M125" s="37"/>
      <c r="N125" s="38"/>
      <c r="O125" s="37"/>
      <c r="P125" s="37"/>
      <c r="Q125" s="37"/>
      <c r="R125" s="37"/>
      <c r="S125" s="38"/>
      <c r="T125" s="37"/>
      <c r="U125" s="37"/>
      <c r="V125" s="37"/>
      <c r="W125" s="37"/>
      <c r="X125" s="38"/>
      <c r="Y125" s="37"/>
      <c r="Z125" s="37"/>
      <c r="AA125" s="37"/>
      <c r="AB125" s="37"/>
      <c r="AC125" s="38"/>
      <c r="AD125" s="37"/>
      <c r="AE125" s="37"/>
      <c r="AF125" s="37"/>
      <c r="AG125" s="37"/>
      <c r="AH125" s="38"/>
      <c r="AI125" s="37"/>
      <c r="AJ125" s="37"/>
      <c r="AK125" s="37"/>
      <c r="AL125" s="37"/>
      <c r="AM125" s="38"/>
      <c r="AN125" s="37"/>
      <c r="AO125" s="37"/>
      <c r="AP125" s="37"/>
      <c r="AQ125" s="37"/>
      <c r="AR125" s="38"/>
      <c r="AS125" s="37"/>
      <c r="AT125" s="37"/>
      <c r="AU125" s="37"/>
      <c r="AV125" s="37"/>
      <c r="AW125" s="38"/>
      <c r="AX125" s="37"/>
      <c r="AY125" s="37"/>
      <c r="AZ125" s="37"/>
      <c r="BA125" s="37"/>
      <c r="BB125" s="38"/>
      <c r="BC125" s="37"/>
      <c r="BD125" s="37"/>
      <c r="BE125" s="37"/>
      <c r="BF125" s="37"/>
      <c r="BG125" s="38"/>
      <c r="BH125" s="37"/>
      <c r="BI125" s="37"/>
      <c r="BJ125" s="37"/>
      <c r="BK125" s="37"/>
      <c r="BL125" s="23"/>
      <c r="BM125" s="38"/>
      <c r="BN125" s="37"/>
      <c r="BO125" s="37"/>
      <c r="BP125" s="37"/>
      <c r="BQ125" s="37"/>
      <c r="BR125" s="38"/>
      <c r="BS125" s="37"/>
      <c r="BT125" s="37"/>
      <c r="BU125" s="37"/>
      <c r="BV125" s="37"/>
      <c r="BW125" s="38"/>
      <c r="BX125" s="37"/>
      <c r="BY125" s="37"/>
      <c r="BZ125" s="37"/>
      <c r="CA125" s="37"/>
      <c r="CB125" s="38"/>
      <c r="CC125" s="37"/>
      <c r="CD125" s="37"/>
      <c r="CE125" s="37"/>
      <c r="CF125" s="37"/>
      <c r="CG125" s="38"/>
      <c r="CH125" s="37"/>
      <c r="CI125" s="37"/>
      <c r="CJ125" s="37"/>
      <c r="CK125" s="37"/>
      <c r="CL125" s="38"/>
      <c r="CM125" s="37"/>
      <c r="CN125" s="37"/>
      <c r="CO125" s="37"/>
      <c r="CP125" s="37"/>
      <c r="CQ125" s="38"/>
      <c r="CR125" s="37"/>
      <c r="CS125" s="37"/>
      <c r="CT125" s="37"/>
      <c r="CU125" s="37"/>
      <c r="CV125" s="38"/>
      <c r="CW125" s="37"/>
      <c r="CX125" s="37"/>
      <c r="CY125" s="37"/>
      <c r="CZ125" s="37"/>
      <c r="DA125" s="38"/>
      <c r="DB125" s="37"/>
      <c r="DC125" s="37"/>
      <c r="DD125" s="37"/>
      <c r="DE125" s="37"/>
      <c r="DF125" s="38"/>
      <c r="DG125" s="37"/>
      <c r="DH125" s="37"/>
      <c r="DI125" s="37"/>
      <c r="DJ125" s="37"/>
      <c r="DK125" s="38"/>
      <c r="DL125" s="37"/>
      <c r="DM125" s="37"/>
      <c r="DN125" s="37"/>
      <c r="DO125" s="37"/>
      <c r="DP125" s="38"/>
      <c r="DQ125" s="37"/>
      <c r="DR125" s="37"/>
      <c r="DS125" s="37"/>
      <c r="DT125" s="37"/>
    </row>
    <row r="126" spans="1:124" s="6" customFormat="1" ht="3" customHeight="1">
      <c r="A126" s="27" t="s">
        <v>23</v>
      </c>
      <c r="B126" s="24"/>
      <c r="C126" s="221">
        <f>C123</f>
        <v>4125</v>
      </c>
      <c r="D126" s="222"/>
      <c r="E126" s="223"/>
      <c r="F126" s="223"/>
      <c r="G126" s="223"/>
      <c r="H126" s="224"/>
      <c r="I126" s="221">
        <f>C126+I123</f>
        <v>4975</v>
      </c>
      <c r="J126" s="223"/>
      <c r="K126" s="223"/>
      <c r="L126" s="223"/>
      <c r="M126" s="224"/>
      <c r="N126" s="221">
        <f>I126+N123</f>
        <v>6025</v>
      </c>
      <c r="O126" s="223"/>
      <c r="P126" s="223"/>
      <c r="Q126" s="223"/>
      <c r="R126" s="224"/>
      <c r="S126" s="221">
        <f>N126+S123</f>
        <v>8425</v>
      </c>
      <c r="T126" s="223"/>
      <c r="U126" s="223"/>
      <c r="V126" s="223"/>
      <c r="W126" s="224"/>
      <c r="X126" s="221">
        <f>S126+X123</f>
        <v>8425</v>
      </c>
      <c r="Y126" s="223"/>
      <c r="Z126" s="223"/>
      <c r="AA126" s="223"/>
      <c r="AB126" s="224"/>
      <c r="AC126" s="221">
        <f>X126+AC123</f>
        <v>8425</v>
      </c>
      <c r="AD126" s="223"/>
      <c r="AE126" s="223"/>
      <c r="AF126" s="223"/>
      <c r="AG126" s="224"/>
      <c r="AH126" s="221">
        <f>AC126+AH123</f>
        <v>8425</v>
      </c>
      <c r="AI126" s="223"/>
      <c r="AJ126" s="223"/>
      <c r="AK126" s="223"/>
      <c r="AL126" s="224"/>
      <c r="AM126" s="221">
        <f>AH126+AM123</f>
        <v>8425</v>
      </c>
      <c r="AN126" s="223"/>
      <c r="AO126" s="223"/>
      <c r="AP126" s="223"/>
      <c r="AQ126" s="224"/>
      <c r="AR126" s="221">
        <f>AM126+AR123</f>
        <v>8425</v>
      </c>
      <c r="AS126" s="223"/>
      <c r="AT126" s="223"/>
      <c r="AU126" s="223"/>
      <c r="AV126" s="224"/>
      <c r="AW126" s="221">
        <f>AR126+AW123</f>
        <v>8425</v>
      </c>
      <c r="AX126" s="223"/>
      <c r="AY126" s="223"/>
      <c r="AZ126" s="223"/>
      <c r="BA126" s="224"/>
      <c r="BB126" s="221">
        <f>AW126+BB123</f>
        <v>8425</v>
      </c>
      <c r="BC126" s="223"/>
      <c r="BD126" s="223"/>
      <c r="BE126" s="223"/>
      <c r="BF126" s="224"/>
      <c r="BG126" s="221">
        <f>BB126+BG123</f>
        <v>8425</v>
      </c>
      <c r="BH126" s="223"/>
      <c r="BI126" s="223"/>
      <c r="BJ126" s="223"/>
      <c r="BK126" s="224"/>
      <c r="BL126" s="23"/>
      <c r="BM126" s="221">
        <f>BM123</f>
        <v>0</v>
      </c>
      <c r="BN126" s="223"/>
      <c r="BO126" s="223"/>
      <c r="BP126" s="223"/>
      <c r="BQ126" s="224"/>
      <c r="BR126" s="221">
        <f>BM126+BR123</f>
        <v>0</v>
      </c>
      <c r="BS126" s="223"/>
      <c r="BT126" s="223"/>
      <c r="BU126" s="223"/>
      <c r="BV126" s="223"/>
      <c r="BW126" s="221">
        <f>BR126+BW123</f>
        <v>0</v>
      </c>
      <c r="BX126" s="223"/>
      <c r="BY126" s="223"/>
      <c r="BZ126" s="223"/>
      <c r="CA126" s="223"/>
      <c r="CB126" s="221">
        <f>BW126+CB123</f>
        <v>0</v>
      </c>
      <c r="CC126" s="223"/>
      <c r="CD126" s="223"/>
      <c r="CE126" s="223"/>
      <c r="CF126" s="223"/>
      <c r="CG126" s="221">
        <f>CB126+CG123</f>
        <v>0</v>
      </c>
      <c r="CH126" s="223"/>
      <c r="CI126" s="223"/>
      <c r="CJ126" s="223"/>
      <c r="CK126" s="223"/>
      <c r="CL126" s="221">
        <f>CG126+CL123</f>
        <v>0</v>
      </c>
      <c r="CM126" s="223"/>
      <c r="CN126" s="223"/>
      <c r="CO126" s="223"/>
      <c r="CP126" s="223"/>
      <c r="CQ126" s="221">
        <f>CL126+CQ123</f>
        <v>0</v>
      </c>
      <c r="CR126" s="223"/>
      <c r="CS126" s="223"/>
      <c r="CT126" s="223"/>
      <c r="CU126" s="223"/>
      <c r="CV126" s="221">
        <f>CQ126+CV123</f>
        <v>0</v>
      </c>
      <c r="CW126" s="223"/>
      <c r="CX126" s="223"/>
      <c r="CY126" s="223"/>
      <c r="CZ126" s="223"/>
      <c r="DA126" s="221">
        <f>CV126+DA123</f>
        <v>0</v>
      </c>
      <c r="DB126" s="223"/>
      <c r="DC126" s="223"/>
      <c r="DD126" s="223"/>
      <c r="DE126" s="223"/>
      <c r="DF126" s="221">
        <f>DA126+DF123</f>
        <v>0</v>
      </c>
      <c r="DG126" s="223"/>
      <c r="DH126" s="223"/>
      <c r="DI126" s="223"/>
      <c r="DJ126" s="223"/>
      <c r="DK126" s="221">
        <f>DF126+DK123</f>
        <v>0</v>
      </c>
      <c r="DL126" s="223"/>
      <c r="DM126" s="223"/>
      <c r="DN126" s="223"/>
      <c r="DO126" s="223"/>
      <c r="DP126" s="221">
        <f>DK126+DP123</f>
        <v>0</v>
      </c>
      <c r="DQ126" s="223"/>
      <c r="DR126" s="223"/>
      <c r="DS126" s="223"/>
      <c r="DT126" s="223"/>
    </row>
    <row r="127" spans="1:124" s="6" customFormat="1" ht="18">
      <c r="A127" s="26"/>
      <c r="B127" s="24"/>
      <c r="C127" s="17"/>
      <c r="D127" s="19"/>
      <c r="E127"/>
      <c r="F127"/>
      <c r="G127"/>
      <c r="H127"/>
      <c r="I127" s="17"/>
      <c r="J127"/>
      <c r="K127"/>
      <c r="L127"/>
      <c r="M127"/>
      <c r="N127" s="17"/>
      <c r="O127"/>
      <c r="P127"/>
      <c r="Q127"/>
      <c r="R127"/>
      <c r="S127" s="17"/>
      <c r="T127"/>
      <c r="U127"/>
      <c r="V127"/>
      <c r="W127"/>
      <c r="X127" s="17"/>
      <c r="Y127"/>
      <c r="Z127"/>
      <c r="AA127"/>
      <c r="AB127"/>
      <c r="AC127" s="17"/>
      <c r="AD127"/>
      <c r="AE127"/>
      <c r="AF127"/>
      <c r="AG127"/>
      <c r="AI127"/>
      <c r="AJ127"/>
      <c r="AK127"/>
      <c r="AL127"/>
      <c r="AN127"/>
      <c r="AO127"/>
      <c r="AP127"/>
      <c r="AQ127"/>
      <c r="AR127" s="17"/>
      <c r="AS127"/>
      <c r="AT127"/>
      <c r="AU127"/>
      <c r="AV127"/>
      <c r="AX127"/>
      <c r="AY127"/>
      <c r="AZ127"/>
      <c r="BA127"/>
      <c r="BC127"/>
      <c r="BD127"/>
      <c r="BE127"/>
      <c r="BF127"/>
      <c r="BH127" s="5"/>
      <c r="BI127"/>
      <c r="BJ127"/>
      <c r="BK127"/>
      <c r="BL127" s="23"/>
      <c r="BM127" s="17"/>
      <c r="BN127"/>
      <c r="BO127"/>
      <c r="BP127"/>
      <c r="BQ127"/>
      <c r="BR127" s="17"/>
      <c r="BS127"/>
      <c r="BT127"/>
      <c r="BU127"/>
      <c r="BV127"/>
      <c r="BW127" s="17"/>
      <c r="BX127" s="5"/>
      <c r="BY127" s="5"/>
      <c r="BZ127" s="5"/>
      <c r="CA127" s="5"/>
      <c r="CB127" s="17"/>
      <c r="CC127"/>
      <c r="CD127"/>
      <c r="CE127"/>
      <c r="CF127"/>
      <c r="CG127" s="17"/>
      <c r="CH127"/>
      <c r="CI127"/>
      <c r="CJ127"/>
      <c r="CK127"/>
      <c r="CL127" s="17"/>
      <c r="CM127"/>
      <c r="CN127"/>
      <c r="CO127"/>
      <c r="CP127"/>
      <c r="CR127"/>
      <c r="CS127"/>
      <c r="CT127"/>
      <c r="CU127"/>
      <c r="CW127"/>
      <c r="CX127"/>
      <c r="CY127"/>
      <c r="CZ127"/>
      <c r="DA127" s="17"/>
      <c r="DB127"/>
      <c r="DC127"/>
      <c r="DD127"/>
      <c r="DE127"/>
      <c r="DF127" s="17"/>
      <c r="DG127"/>
      <c r="DH127"/>
      <c r="DI127"/>
      <c r="DJ127"/>
      <c r="DK127" s="17"/>
      <c r="DL127"/>
      <c r="DM127"/>
      <c r="DN127"/>
      <c r="DO127"/>
      <c r="DQ127"/>
      <c r="DR127"/>
      <c r="DS127"/>
      <c r="DT127"/>
    </row>
    <row r="128" spans="1:124" s="6" customFormat="1" ht="23.25">
      <c r="A128" s="25"/>
      <c r="B128" s="20"/>
      <c r="C128" s="34"/>
      <c r="D128" s="36"/>
      <c r="E128" s="186" t="s">
        <v>22</v>
      </c>
      <c r="F128" s="186"/>
      <c r="G128" s="186"/>
      <c r="H128" s="33"/>
      <c r="I128" s="34"/>
      <c r="J128" s="186" t="s">
        <v>21</v>
      </c>
      <c r="K128" s="186"/>
      <c r="L128" s="186"/>
      <c r="M128" s="33"/>
      <c r="N128" s="34"/>
      <c r="O128" s="186" t="s">
        <v>20</v>
      </c>
      <c r="P128" s="186"/>
      <c r="Q128" s="186"/>
      <c r="R128" s="33"/>
      <c r="S128" s="34"/>
      <c r="T128" s="186" t="s">
        <v>19</v>
      </c>
      <c r="U128" s="186"/>
      <c r="V128" s="186"/>
      <c r="W128" s="33"/>
      <c r="X128" s="34"/>
      <c r="Y128" s="186" t="s">
        <v>18</v>
      </c>
      <c r="Z128" s="186"/>
      <c r="AA128" s="186"/>
      <c r="AB128" s="33"/>
      <c r="AC128" s="34"/>
      <c r="AD128" s="186" t="s">
        <v>17</v>
      </c>
      <c r="AE128" s="186"/>
      <c r="AF128" s="186"/>
      <c r="AG128" s="33"/>
      <c r="AH128" s="35"/>
      <c r="AI128" s="186" t="s">
        <v>16</v>
      </c>
      <c r="AJ128" s="186"/>
      <c r="AK128" s="186"/>
      <c r="AL128" s="33"/>
      <c r="AM128" s="35"/>
      <c r="AN128" s="186" t="s">
        <v>15</v>
      </c>
      <c r="AO128" s="186"/>
      <c r="AP128" s="186"/>
      <c r="AQ128" s="33"/>
      <c r="AR128" s="34"/>
      <c r="AS128" s="186" t="s">
        <v>14</v>
      </c>
      <c r="AT128" s="186"/>
      <c r="AU128" s="186"/>
      <c r="AV128" s="33"/>
      <c r="AW128" s="35"/>
      <c r="AX128" s="186" t="s">
        <v>13</v>
      </c>
      <c r="AY128" s="186"/>
      <c r="AZ128" s="186"/>
      <c r="BA128" s="33"/>
      <c r="BB128" s="35"/>
      <c r="BC128" s="186" t="s">
        <v>12</v>
      </c>
      <c r="BD128" s="186"/>
      <c r="BE128" s="186"/>
      <c r="BF128" s="33"/>
      <c r="BG128" s="35"/>
      <c r="BH128" s="186" t="s">
        <v>11</v>
      </c>
      <c r="BI128" s="186"/>
      <c r="BJ128" s="186"/>
      <c r="BK128"/>
      <c r="BL128" s="18"/>
      <c r="BM128" s="34"/>
      <c r="BN128" s="186" t="s">
        <v>22</v>
      </c>
      <c r="BO128" s="186"/>
      <c r="BP128" s="186"/>
      <c r="BQ128" s="33"/>
      <c r="BR128" s="34"/>
      <c r="BS128" s="186" t="s">
        <v>21</v>
      </c>
      <c r="BT128" s="186"/>
      <c r="BU128" s="186"/>
      <c r="BV128" s="33"/>
      <c r="BW128" s="17"/>
      <c r="BX128" s="225" t="s">
        <v>20</v>
      </c>
      <c r="BY128" s="225"/>
      <c r="BZ128" s="225"/>
      <c r="CA128" s="5"/>
      <c r="CB128" s="17"/>
      <c r="CC128" s="197" t="s">
        <v>19</v>
      </c>
      <c r="CD128" s="197"/>
      <c r="CE128" s="197"/>
      <c r="CF128"/>
      <c r="CG128" s="17"/>
      <c r="CH128" s="197" t="s">
        <v>18</v>
      </c>
      <c r="CI128" s="197"/>
      <c r="CJ128" s="197"/>
      <c r="CK128"/>
      <c r="CL128" s="17"/>
      <c r="CM128" s="197" t="s">
        <v>17</v>
      </c>
      <c r="CN128" s="197"/>
      <c r="CO128" s="197"/>
      <c r="CP128"/>
      <c r="CR128" s="197" t="s">
        <v>16</v>
      </c>
      <c r="CS128" s="197"/>
      <c r="CT128" s="197"/>
      <c r="CU128"/>
      <c r="CW128" s="197" t="s">
        <v>15</v>
      </c>
      <c r="CX128" s="197"/>
      <c r="CY128" s="197"/>
      <c r="CZ128"/>
      <c r="DA128" s="17"/>
      <c r="DB128" s="197" t="s">
        <v>14</v>
      </c>
      <c r="DC128" s="197"/>
      <c r="DD128" s="197"/>
      <c r="DE128"/>
      <c r="DF128" s="17"/>
      <c r="DG128" s="197" t="s">
        <v>13</v>
      </c>
      <c r="DH128" s="197"/>
      <c r="DI128" s="197"/>
      <c r="DJ128"/>
      <c r="DK128" s="17"/>
      <c r="DL128" s="197" t="s">
        <v>12</v>
      </c>
      <c r="DM128" s="197"/>
      <c r="DN128" s="197"/>
      <c r="DO128"/>
      <c r="DP128" s="17"/>
      <c r="DQ128" s="197" t="s">
        <v>11</v>
      </c>
      <c r="DR128" s="197"/>
      <c r="DS128" s="197"/>
      <c r="DT128"/>
    </row>
    <row r="129" spans="1:125" ht="18">
      <c r="A129" s="26"/>
      <c r="B129" s="24"/>
      <c r="BL129" s="23"/>
      <c r="BX129" s="5"/>
      <c r="BY129" s="5"/>
      <c r="BZ129" s="5"/>
      <c r="CA129" s="5"/>
      <c r="DP129" s="6"/>
      <c r="DQ129"/>
    </row>
    <row r="130" spans="1:125" s="23" customFormat="1" ht="18">
      <c r="A130" s="32"/>
      <c r="B130" s="18"/>
      <c r="C130" s="28"/>
      <c r="D130" s="31"/>
      <c r="I130" s="28"/>
      <c r="N130" s="28"/>
      <c r="S130" s="28"/>
      <c r="X130" s="28"/>
      <c r="AC130" s="28"/>
      <c r="AH130" s="18"/>
      <c r="AM130" s="18"/>
      <c r="AR130" s="28"/>
      <c r="AW130" s="18"/>
      <c r="BB130" s="18"/>
      <c r="BG130" s="18"/>
      <c r="BH130" s="30"/>
      <c r="BM130" s="28"/>
      <c r="BR130" s="28"/>
      <c r="BW130" s="28"/>
      <c r="BX130" s="30"/>
      <c r="BY130" s="30"/>
      <c r="BZ130" s="30"/>
      <c r="CA130" s="30"/>
      <c r="CB130" s="29"/>
      <c r="CG130" s="29"/>
      <c r="CL130" s="28"/>
      <c r="CV130" s="18"/>
      <c r="DA130" s="28"/>
      <c r="DF130" s="28"/>
      <c r="DK130" s="28"/>
      <c r="DU130" s="18"/>
    </row>
    <row r="131" spans="1:125" ht="18">
      <c r="A131" s="26"/>
      <c r="B131" s="24"/>
      <c r="BL131" s="23"/>
      <c r="CQ131" s="17"/>
      <c r="CV131" s="17"/>
      <c r="DQ131"/>
    </row>
    <row r="132" spans="1:125" ht="15.75" thickBot="1">
      <c r="B132" s="24"/>
      <c r="BL132" s="23"/>
      <c r="CQ132" s="17"/>
      <c r="CV132" s="17"/>
      <c r="DQ132"/>
    </row>
    <row r="133" spans="1:125" ht="18" customHeight="1">
      <c r="A133" s="26"/>
      <c r="B133" s="24"/>
      <c r="C133" s="226">
        <f>F49-C73-C123</f>
        <v>-6619.7867298578203</v>
      </c>
      <c r="D133" s="227"/>
      <c r="E133" s="228"/>
      <c r="F133" s="228"/>
      <c r="G133" s="228"/>
      <c r="H133" s="229"/>
      <c r="I133" s="226">
        <f>K49-I73-I123</f>
        <v>-2400</v>
      </c>
      <c r="J133" s="228"/>
      <c r="K133" s="228"/>
      <c r="L133" s="228"/>
      <c r="M133" s="229"/>
      <c r="N133" s="226">
        <f>P49-N73-N123</f>
        <v>-1850</v>
      </c>
      <c r="O133" s="228"/>
      <c r="P133" s="228"/>
      <c r="Q133" s="228"/>
      <c r="R133" s="229"/>
      <c r="S133" s="226">
        <f>U49-S73-S123</f>
        <v>-2400</v>
      </c>
      <c r="T133" s="228"/>
      <c r="U133" s="228"/>
      <c r="V133" s="228"/>
      <c r="W133" s="229"/>
      <c r="X133" s="226">
        <f>Z49-X73-X123</f>
        <v>0</v>
      </c>
      <c r="Y133" s="228"/>
      <c r="Z133" s="228"/>
      <c r="AA133" s="228"/>
      <c r="AB133" s="229"/>
      <c r="AC133" s="226">
        <f>AE49-AC73-AC123</f>
        <v>0</v>
      </c>
      <c r="AD133" s="228"/>
      <c r="AE133" s="228"/>
      <c r="AF133" s="228"/>
      <c r="AG133" s="229"/>
      <c r="AH133" s="226">
        <f>AJ49-AH73-AH123</f>
        <v>0</v>
      </c>
      <c r="AI133" s="228"/>
      <c r="AJ133" s="228"/>
      <c r="AK133" s="228"/>
      <c r="AL133" s="229"/>
      <c r="AM133" s="226">
        <f>AO49-AM73-AM123</f>
        <v>0</v>
      </c>
      <c r="AN133" s="228"/>
      <c r="AO133" s="228"/>
      <c r="AP133" s="228"/>
      <c r="AQ133" s="229"/>
      <c r="AR133" s="226">
        <f>AT49-AR73-AR123</f>
        <v>0</v>
      </c>
      <c r="AS133" s="228"/>
      <c r="AT133" s="228"/>
      <c r="AU133" s="228"/>
      <c r="AV133" s="229"/>
      <c r="AW133" s="226">
        <f>AY49-AW73-AW123</f>
        <v>0</v>
      </c>
      <c r="AX133" s="228"/>
      <c r="AY133" s="228"/>
      <c r="AZ133" s="228"/>
      <c r="BA133" s="229"/>
      <c r="BB133" s="226">
        <f>BD49-BB73-BB123</f>
        <v>0</v>
      </c>
      <c r="BC133" s="228"/>
      <c r="BD133" s="228"/>
      <c r="BE133" s="228"/>
      <c r="BF133" s="229"/>
      <c r="BG133" s="226">
        <f>BI49-BG73-BG123</f>
        <v>5.2132701421800949</v>
      </c>
      <c r="BH133" s="228"/>
      <c r="BI133" s="228"/>
      <c r="BJ133" s="228"/>
      <c r="BK133" s="229"/>
      <c r="BL133" s="23"/>
      <c r="BM133" s="226">
        <f>BO49-BM73-BM123</f>
        <v>0</v>
      </c>
      <c r="BN133" s="228"/>
      <c r="BO133" s="228"/>
      <c r="BP133" s="228"/>
      <c r="BQ133" s="229"/>
      <c r="BR133" s="226">
        <f>BT49-BR73-BR123</f>
        <v>0</v>
      </c>
      <c r="BS133" s="228"/>
      <c r="BT133" s="228"/>
      <c r="BU133" s="228"/>
      <c r="BV133" s="228"/>
      <c r="BW133" s="226">
        <f>BY49-BW73-BW123</f>
        <v>0</v>
      </c>
      <c r="BX133" s="228"/>
      <c r="BY133" s="228"/>
      <c r="BZ133" s="228"/>
      <c r="CA133" s="228"/>
      <c r="CB133" s="226">
        <f>CD49-CB73-CB123</f>
        <v>0</v>
      </c>
      <c r="CC133" s="228"/>
      <c r="CD133" s="228"/>
      <c r="CE133" s="228"/>
      <c r="CF133" s="228"/>
      <c r="CG133" s="226">
        <f>CI49-CG73-CG123</f>
        <v>0</v>
      </c>
      <c r="CH133" s="228"/>
      <c r="CI133" s="228"/>
      <c r="CJ133" s="228"/>
      <c r="CK133" s="228"/>
      <c r="CL133" s="226">
        <f>CN49-CL73-CL123</f>
        <v>0</v>
      </c>
      <c r="CM133" s="228"/>
      <c r="CN133" s="228"/>
      <c r="CO133" s="228"/>
      <c r="CP133" s="228"/>
      <c r="CQ133" s="226">
        <f>CS49-CQ73-CQ123</f>
        <v>0</v>
      </c>
      <c r="CR133" s="228"/>
      <c r="CS133" s="228"/>
      <c r="CT133" s="228"/>
      <c r="CU133" s="228"/>
      <c r="CV133" s="226">
        <f>CX49-CV73-CV123</f>
        <v>0</v>
      </c>
      <c r="CW133" s="228"/>
      <c r="CX133" s="228"/>
      <c r="CY133" s="228"/>
      <c r="CZ133" s="228"/>
      <c r="DA133" s="226">
        <f>DC49-DA73-DA123</f>
        <v>0</v>
      </c>
      <c r="DB133" s="228"/>
      <c r="DC133" s="228"/>
      <c r="DD133" s="228"/>
      <c r="DE133" s="228"/>
      <c r="DF133" s="226">
        <f>DH49-DF73-DF123</f>
        <v>0</v>
      </c>
      <c r="DG133" s="228"/>
      <c r="DH133" s="228"/>
      <c r="DI133" s="228"/>
      <c r="DJ133" s="228"/>
      <c r="DK133" s="226">
        <f>DM49-DK73-DK123</f>
        <v>0</v>
      </c>
      <c r="DL133" s="228"/>
      <c r="DM133" s="228"/>
      <c r="DN133" s="228"/>
      <c r="DO133" s="228"/>
      <c r="DP133" s="226">
        <f>DR49-DP73-DP123</f>
        <v>0</v>
      </c>
      <c r="DQ133" s="228"/>
      <c r="DR133" s="228"/>
      <c r="DS133" s="228"/>
      <c r="DT133" s="228"/>
    </row>
    <row r="134" spans="1:125" ht="18" customHeight="1">
      <c r="A134" s="27" t="s">
        <v>10</v>
      </c>
      <c r="B134" s="24"/>
      <c r="C134" s="230"/>
      <c r="D134" s="231"/>
      <c r="E134" s="231"/>
      <c r="F134" s="231"/>
      <c r="G134" s="231"/>
      <c r="H134" s="232"/>
      <c r="I134" s="230"/>
      <c r="J134" s="231"/>
      <c r="K134" s="231"/>
      <c r="L134" s="231"/>
      <c r="M134" s="232"/>
      <c r="N134" s="230"/>
      <c r="O134" s="231"/>
      <c r="P134" s="231"/>
      <c r="Q134" s="231"/>
      <c r="R134" s="232"/>
      <c r="S134" s="230"/>
      <c r="T134" s="231"/>
      <c r="U134" s="231"/>
      <c r="V134" s="231"/>
      <c r="W134" s="232"/>
      <c r="X134" s="230"/>
      <c r="Y134" s="231"/>
      <c r="Z134" s="231"/>
      <c r="AA134" s="231"/>
      <c r="AB134" s="232"/>
      <c r="AC134" s="230"/>
      <c r="AD134" s="231"/>
      <c r="AE134" s="231"/>
      <c r="AF134" s="231"/>
      <c r="AG134" s="232"/>
      <c r="AH134" s="230"/>
      <c r="AI134" s="231"/>
      <c r="AJ134" s="231"/>
      <c r="AK134" s="231"/>
      <c r="AL134" s="232"/>
      <c r="AM134" s="230"/>
      <c r="AN134" s="231"/>
      <c r="AO134" s="231"/>
      <c r="AP134" s="231"/>
      <c r="AQ134" s="232"/>
      <c r="AR134" s="230"/>
      <c r="AS134" s="231"/>
      <c r="AT134" s="231"/>
      <c r="AU134" s="231"/>
      <c r="AV134" s="232"/>
      <c r="AW134" s="230"/>
      <c r="AX134" s="231"/>
      <c r="AY134" s="231"/>
      <c r="AZ134" s="231"/>
      <c r="BA134" s="232"/>
      <c r="BB134" s="230"/>
      <c r="BC134" s="231"/>
      <c r="BD134" s="231"/>
      <c r="BE134" s="231"/>
      <c r="BF134" s="232"/>
      <c r="BG134" s="230"/>
      <c r="BH134" s="231"/>
      <c r="BI134" s="231"/>
      <c r="BJ134" s="231"/>
      <c r="BK134" s="232"/>
      <c r="BL134" s="23"/>
      <c r="BM134" s="230"/>
      <c r="BN134" s="231"/>
      <c r="BO134" s="231"/>
      <c r="BP134" s="231"/>
      <c r="BQ134" s="232"/>
      <c r="BR134" s="230"/>
      <c r="BS134" s="231"/>
      <c r="BT134" s="231"/>
      <c r="BU134" s="231"/>
      <c r="BV134" s="231"/>
      <c r="BW134" s="230"/>
      <c r="BX134" s="231"/>
      <c r="BY134" s="231"/>
      <c r="BZ134" s="231"/>
      <c r="CA134" s="231"/>
      <c r="CB134" s="230"/>
      <c r="CC134" s="231"/>
      <c r="CD134" s="231"/>
      <c r="CE134" s="231"/>
      <c r="CF134" s="231"/>
      <c r="CG134" s="230"/>
      <c r="CH134" s="231"/>
      <c r="CI134" s="231"/>
      <c r="CJ134" s="231"/>
      <c r="CK134" s="231"/>
      <c r="CL134" s="230"/>
      <c r="CM134" s="231"/>
      <c r="CN134" s="231"/>
      <c r="CO134" s="231"/>
      <c r="CP134" s="231"/>
      <c r="CQ134" s="230"/>
      <c r="CR134" s="231"/>
      <c r="CS134" s="231"/>
      <c r="CT134" s="231"/>
      <c r="CU134" s="231"/>
      <c r="CV134" s="230"/>
      <c r="CW134" s="231"/>
      <c r="CX134" s="231"/>
      <c r="CY134" s="231"/>
      <c r="CZ134" s="231"/>
      <c r="DA134" s="230"/>
      <c r="DB134" s="231"/>
      <c r="DC134" s="231"/>
      <c r="DD134" s="231"/>
      <c r="DE134" s="231"/>
      <c r="DF134" s="230"/>
      <c r="DG134" s="231"/>
      <c r="DH134" s="231"/>
      <c r="DI134" s="231"/>
      <c r="DJ134" s="231"/>
      <c r="DK134" s="230"/>
      <c r="DL134" s="231"/>
      <c r="DM134" s="231"/>
      <c r="DN134" s="231"/>
      <c r="DO134" s="231"/>
      <c r="DP134" s="230"/>
      <c r="DQ134" s="231"/>
      <c r="DR134" s="231"/>
      <c r="DS134" s="231"/>
      <c r="DT134" s="231"/>
    </row>
    <row r="135" spans="1:125" ht="18.75" customHeight="1" thickBot="1">
      <c r="A135" s="26"/>
      <c r="B135" s="24"/>
      <c r="C135" s="233"/>
      <c r="D135" s="234"/>
      <c r="E135" s="234"/>
      <c r="F135" s="234"/>
      <c r="G135" s="234"/>
      <c r="H135" s="235"/>
      <c r="I135" s="233"/>
      <c r="J135" s="234"/>
      <c r="K135" s="234"/>
      <c r="L135" s="234"/>
      <c r="M135" s="235"/>
      <c r="N135" s="233"/>
      <c r="O135" s="234"/>
      <c r="P135" s="234"/>
      <c r="Q135" s="234"/>
      <c r="R135" s="235"/>
      <c r="S135" s="233"/>
      <c r="T135" s="234"/>
      <c r="U135" s="234"/>
      <c r="V135" s="234"/>
      <c r="W135" s="235"/>
      <c r="X135" s="233"/>
      <c r="Y135" s="234"/>
      <c r="Z135" s="234"/>
      <c r="AA135" s="234"/>
      <c r="AB135" s="235"/>
      <c r="AC135" s="233"/>
      <c r="AD135" s="234"/>
      <c r="AE135" s="234"/>
      <c r="AF135" s="234"/>
      <c r="AG135" s="235"/>
      <c r="AH135" s="233"/>
      <c r="AI135" s="234"/>
      <c r="AJ135" s="234"/>
      <c r="AK135" s="234"/>
      <c r="AL135" s="235"/>
      <c r="AM135" s="233"/>
      <c r="AN135" s="234"/>
      <c r="AO135" s="234"/>
      <c r="AP135" s="234"/>
      <c r="AQ135" s="235"/>
      <c r="AR135" s="233"/>
      <c r="AS135" s="234"/>
      <c r="AT135" s="234"/>
      <c r="AU135" s="234"/>
      <c r="AV135" s="235"/>
      <c r="AW135" s="233"/>
      <c r="AX135" s="234"/>
      <c r="AY135" s="234"/>
      <c r="AZ135" s="234"/>
      <c r="BA135" s="235"/>
      <c r="BB135" s="233"/>
      <c r="BC135" s="234"/>
      <c r="BD135" s="234"/>
      <c r="BE135" s="234"/>
      <c r="BF135" s="235"/>
      <c r="BG135" s="233"/>
      <c r="BH135" s="234"/>
      <c r="BI135" s="234"/>
      <c r="BJ135" s="234"/>
      <c r="BK135" s="235"/>
      <c r="BL135" s="23"/>
      <c r="BM135" s="233"/>
      <c r="BN135" s="234"/>
      <c r="BO135" s="234"/>
      <c r="BP135" s="234"/>
      <c r="BQ135" s="235"/>
      <c r="BR135" s="233"/>
      <c r="BS135" s="234"/>
      <c r="BT135" s="234"/>
      <c r="BU135" s="234"/>
      <c r="BV135" s="234"/>
      <c r="BW135" s="233"/>
      <c r="BX135" s="234"/>
      <c r="BY135" s="234"/>
      <c r="BZ135" s="234"/>
      <c r="CA135" s="234"/>
      <c r="CB135" s="233"/>
      <c r="CC135" s="234"/>
      <c r="CD135" s="234"/>
      <c r="CE135" s="234"/>
      <c r="CF135" s="234"/>
      <c r="CG135" s="233"/>
      <c r="CH135" s="234"/>
      <c r="CI135" s="234"/>
      <c r="CJ135" s="234"/>
      <c r="CK135" s="234"/>
      <c r="CL135" s="233"/>
      <c r="CM135" s="234"/>
      <c r="CN135" s="234"/>
      <c r="CO135" s="234"/>
      <c r="CP135" s="234"/>
      <c r="CQ135" s="233"/>
      <c r="CR135" s="234"/>
      <c r="CS135" s="234"/>
      <c r="CT135" s="234"/>
      <c r="CU135" s="234"/>
      <c r="CV135" s="233"/>
      <c r="CW135" s="234"/>
      <c r="CX135" s="234"/>
      <c r="CY135" s="234"/>
      <c r="CZ135" s="234"/>
      <c r="DA135" s="233"/>
      <c r="DB135" s="234"/>
      <c r="DC135" s="234"/>
      <c r="DD135" s="234"/>
      <c r="DE135" s="234"/>
      <c r="DF135" s="233"/>
      <c r="DG135" s="234"/>
      <c r="DH135" s="234"/>
      <c r="DI135" s="234"/>
      <c r="DJ135" s="234"/>
      <c r="DK135" s="233"/>
      <c r="DL135" s="234"/>
      <c r="DM135" s="234"/>
      <c r="DN135" s="234"/>
      <c r="DO135" s="234"/>
      <c r="DP135" s="233"/>
      <c r="DQ135" s="234"/>
      <c r="DR135" s="234"/>
      <c r="DS135" s="234"/>
      <c r="DT135" s="234"/>
    </row>
    <row r="136" spans="1:125" ht="15.75" thickBot="1">
      <c r="B136" s="24"/>
      <c r="BL136" s="23"/>
      <c r="CQ136" s="17"/>
      <c r="CV136" s="17"/>
      <c r="DQ136"/>
    </row>
    <row r="137" spans="1:125" ht="18" customHeight="1">
      <c r="A137" s="26"/>
      <c r="B137" s="24"/>
      <c r="C137" s="226">
        <f>F51-C76-C126</f>
        <v>-6619.7867298578203</v>
      </c>
      <c r="D137" s="227"/>
      <c r="E137" s="228"/>
      <c r="F137" s="228"/>
      <c r="G137" s="228"/>
      <c r="H137" s="229"/>
      <c r="I137" s="226">
        <f>K51-I76-I126</f>
        <v>-9019.7867298578203</v>
      </c>
      <c r="J137" s="228"/>
      <c r="K137" s="228"/>
      <c r="L137" s="228"/>
      <c r="M137" s="229"/>
      <c r="N137" s="226">
        <f>P51-N76-N126</f>
        <v>-10869.78672985782</v>
      </c>
      <c r="O137" s="228"/>
      <c r="P137" s="228"/>
      <c r="Q137" s="228"/>
      <c r="R137" s="229"/>
      <c r="S137" s="226">
        <f>U51-S76-S126</f>
        <v>-13269.78672985782</v>
      </c>
      <c r="T137" s="228"/>
      <c r="U137" s="228"/>
      <c r="V137" s="228"/>
      <c r="W137" s="229"/>
      <c r="X137" s="226">
        <f>Z51-X76-X126</f>
        <v>-13269.78672985782</v>
      </c>
      <c r="Y137" s="228"/>
      <c r="Z137" s="228"/>
      <c r="AA137" s="228"/>
      <c r="AB137" s="229"/>
      <c r="AC137" s="226">
        <f>AE51-AC76-AC126</f>
        <v>-13269.78672985782</v>
      </c>
      <c r="AD137" s="228"/>
      <c r="AE137" s="228"/>
      <c r="AF137" s="228"/>
      <c r="AG137" s="229"/>
      <c r="AH137" s="226">
        <f>AJ51-AH76-AH126</f>
        <v>-13269.78672985782</v>
      </c>
      <c r="AI137" s="228"/>
      <c r="AJ137" s="228"/>
      <c r="AK137" s="228"/>
      <c r="AL137" s="229"/>
      <c r="AM137" s="226">
        <f>AO51-AM76-AM126</f>
        <v>-13269.78672985782</v>
      </c>
      <c r="AN137" s="228"/>
      <c r="AO137" s="228"/>
      <c r="AP137" s="228"/>
      <c r="AQ137" s="229"/>
      <c r="AR137" s="226">
        <f>AT51-AR76-AR126</f>
        <v>-13269.78672985782</v>
      </c>
      <c r="AS137" s="228"/>
      <c r="AT137" s="228"/>
      <c r="AU137" s="228"/>
      <c r="AV137" s="229"/>
      <c r="AW137" s="226">
        <f>AY51-AW76-AW126</f>
        <v>-13269.78672985782</v>
      </c>
      <c r="AX137" s="228"/>
      <c r="AY137" s="228"/>
      <c r="AZ137" s="228"/>
      <c r="BA137" s="229"/>
      <c r="BB137" s="226">
        <f>BD51-BB76-BB126</f>
        <v>-13269.78672985782</v>
      </c>
      <c r="BC137" s="228"/>
      <c r="BD137" s="228"/>
      <c r="BE137" s="228"/>
      <c r="BF137" s="229"/>
      <c r="BG137" s="226">
        <f>BI51-BG76-BG126</f>
        <v>-13264.573459715641</v>
      </c>
      <c r="BH137" s="228"/>
      <c r="BI137" s="228"/>
      <c r="BJ137" s="228"/>
      <c r="BK137" s="229"/>
      <c r="BL137" s="23"/>
      <c r="BM137" s="226">
        <f>BO51-BM76-BM126</f>
        <v>0</v>
      </c>
      <c r="BN137" s="228"/>
      <c r="BO137" s="228"/>
      <c r="BP137" s="228"/>
      <c r="BQ137" s="229"/>
      <c r="BR137" s="226">
        <f>BT51-BR76-BR126</f>
        <v>0</v>
      </c>
      <c r="BS137" s="228"/>
      <c r="BT137" s="228"/>
      <c r="BU137" s="228"/>
      <c r="BV137" s="228"/>
      <c r="BW137" s="226">
        <f>BY51-BW76-BW126</f>
        <v>0</v>
      </c>
      <c r="BX137" s="228"/>
      <c r="BY137" s="228"/>
      <c r="BZ137" s="228"/>
      <c r="CA137" s="228"/>
      <c r="CB137" s="226">
        <f>CD51-CB76-CB126</f>
        <v>0</v>
      </c>
      <c r="CC137" s="228"/>
      <c r="CD137" s="228"/>
      <c r="CE137" s="228"/>
      <c r="CF137" s="228"/>
      <c r="CG137" s="226">
        <f>CI51-CG76-CG126</f>
        <v>0</v>
      </c>
      <c r="CH137" s="228"/>
      <c r="CI137" s="228"/>
      <c r="CJ137" s="228"/>
      <c r="CK137" s="228"/>
      <c r="CL137" s="226">
        <f>CN51-CL76-CL126</f>
        <v>0</v>
      </c>
      <c r="CM137" s="228"/>
      <c r="CN137" s="228"/>
      <c r="CO137" s="228"/>
      <c r="CP137" s="228"/>
      <c r="CQ137" s="226">
        <f>CS51-CQ76-CQ126</f>
        <v>0</v>
      </c>
      <c r="CR137" s="228"/>
      <c r="CS137" s="228"/>
      <c r="CT137" s="228"/>
      <c r="CU137" s="228"/>
      <c r="CV137" s="226">
        <f>CX51-CV76-CV126</f>
        <v>0</v>
      </c>
      <c r="CW137" s="228"/>
      <c r="CX137" s="228"/>
      <c r="CY137" s="228"/>
      <c r="CZ137" s="228"/>
      <c r="DA137" s="226">
        <f>DC51-DA76-DA126</f>
        <v>0</v>
      </c>
      <c r="DB137" s="228"/>
      <c r="DC137" s="228"/>
      <c r="DD137" s="228"/>
      <c r="DE137" s="228"/>
      <c r="DF137" s="226">
        <f>DH51-DF76-DF126</f>
        <v>0</v>
      </c>
      <c r="DG137" s="228"/>
      <c r="DH137" s="228"/>
      <c r="DI137" s="228"/>
      <c r="DJ137" s="228"/>
      <c r="DK137" s="226">
        <f>DM51-DK76-DK126</f>
        <v>0</v>
      </c>
      <c r="DL137" s="228"/>
      <c r="DM137" s="228"/>
      <c r="DN137" s="228"/>
      <c r="DO137" s="228"/>
      <c r="DP137" s="226">
        <f>DR51-DP76-DP126</f>
        <v>0</v>
      </c>
      <c r="DQ137" s="228"/>
      <c r="DR137" s="228"/>
      <c r="DS137" s="228"/>
      <c r="DT137" s="228"/>
    </row>
    <row r="138" spans="1:125" ht="18" customHeight="1">
      <c r="A138" s="27" t="s">
        <v>9</v>
      </c>
      <c r="B138" s="24"/>
      <c r="C138" s="230"/>
      <c r="D138" s="231"/>
      <c r="E138" s="231"/>
      <c r="F138" s="231"/>
      <c r="G138" s="231"/>
      <c r="H138" s="232"/>
      <c r="I138" s="230"/>
      <c r="J138" s="231"/>
      <c r="K138" s="231"/>
      <c r="L138" s="231"/>
      <c r="M138" s="232"/>
      <c r="N138" s="230"/>
      <c r="O138" s="231"/>
      <c r="P138" s="231"/>
      <c r="Q138" s="231"/>
      <c r="R138" s="232"/>
      <c r="S138" s="230"/>
      <c r="T138" s="231"/>
      <c r="U138" s="231"/>
      <c r="V138" s="231"/>
      <c r="W138" s="232"/>
      <c r="X138" s="230"/>
      <c r="Y138" s="231"/>
      <c r="Z138" s="231"/>
      <c r="AA138" s="231"/>
      <c r="AB138" s="232"/>
      <c r="AC138" s="230"/>
      <c r="AD138" s="231"/>
      <c r="AE138" s="231"/>
      <c r="AF138" s="231"/>
      <c r="AG138" s="232"/>
      <c r="AH138" s="230"/>
      <c r="AI138" s="231"/>
      <c r="AJ138" s="231"/>
      <c r="AK138" s="231"/>
      <c r="AL138" s="232"/>
      <c r="AM138" s="230"/>
      <c r="AN138" s="231"/>
      <c r="AO138" s="231"/>
      <c r="AP138" s="231"/>
      <c r="AQ138" s="232"/>
      <c r="AR138" s="230"/>
      <c r="AS138" s="231"/>
      <c r="AT138" s="231"/>
      <c r="AU138" s="231"/>
      <c r="AV138" s="232"/>
      <c r="AW138" s="230"/>
      <c r="AX138" s="231"/>
      <c r="AY138" s="231"/>
      <c r="AZ138" s="231"/>
      <c r="BA138" s="232"/>
      <c r="BB138" s="230"/>
      <c r="BC138" s="231"/>
      <c r="BD138" s="231"/>
      <c r="BE138" s="231"/>
      <c r="BF138" s="232"/>
      <c r="BG138" s="230"/>
      <c r="BH138" s="231"/>
      <c r="BI138" s="231"/>
      <c r="BJ138" s="231"/>
      <c r="BK138" s="232"/>
      <c r="BL138" s="23"/>
      <c r="BM138" s="230"/>
      <c r="BN138" s="231"/>
      <c r="BO138" s="231"/>
      <c r="BP138" s="231"/>
      <c r="BQ138" s="232"/>
      <c r="BR138" s="230"/>
      <c r="BS138" s="231"/>
      <c r="BT138" s="231"/>
      <c r="BU138" s="231"/>
      <c r="BV138" s="231"/>
      <c r="BW138" s="230"/>
      <c r="BX138" s="231"/>
      <c r="BY138" s="231"/>
      <c r="BZ138" s="231"/>
      <c r="CA138" s="231"/>
      <c r="CB138" s="230"/>
      <c r="CC138" s="231"/>
      <c r="CD138" s="231"/>
      <c r="CE138" s="231"/>
      <c r="CF138" s="231"/>
      <c r="CG138" s="230"/>
      <c r="CH138" s="231"/>
      <c r="CI138" s="231"/>
      <c r="CJ138" s="231"/>
      <c r="CK138" s="231"/>
      <c r="CL138" s="230"/>
      <c r="CM138" s="231"/>
      <c r="CN138" s="231"/>
      <c r="CO138" s="231"/>
      <c r="CP138" s="231"/>
      <c r="CQ138" s="230"/>
      <c r="CR138" s="231"/>
      <c r="CS138" s="231"/>
      <c r="CT138" s="231"/>
      <c r="CU138" s="231"/>
      <c r="CV138" s="230"/>
      <c r="CW138" s="231"/>
      <c r="CX138" s="231"/>
      <c r="CY138" s="231"/>
      <c r="CZ138" s="231"/>
      <c r="DA138" s="230"/>
      <c r="DB138" s="231"/>
      <c r="DC138" s="231"/>
      <c r="DD138" s="231"/>
      <c r="DE138" s="231"/>
      <c r="DF138" s="230"/>
      <c r="DG138" s="231"/>
      <c r="DH138" s="231"/>
      <c r="DI138" s="231"/>
      <c r="DJ138" s="231"/>
      <c r="DK138" s="230"/>
      <c r="DL138" s="231"/>
      <c r="DM138" s="231"/>
      <c r="DN138" s="231"/>
      <c r="DO138" s="231"/>
      <c r="DP138" s="230"/>
      <c r="DQ138" s="231"/>
      <c r="DR138" s="231"/>
      <c r="DS138" s="231"/>
      <c r="DT138" s="231"/>
    </row>
    <row r="139" spans="1:125" ht="18.75" customHeight="1" thickBot="1">
      <c r="A139" s="26"/>
      <c r="B139" s="24"/>
      <c r="C139" s="233"/>
      <c r="D139" s="234"/>
      <c r="E139" s="234"/>
      <c r="F139" s="234"/>
      <c r="G139" s="234"/>
      <c r="H139" s="235"/>
      <c r="I139" s="233"/>
      <c r="J139" s="234"/>
      <c r="K139" s="234"/>
      <c r="L139" s="234"/>
      <c r="M139" s="235"/>
      <c r="N139" s="233"/>
      <c r="O139" s="234"/>
      <c r="P139" s="234"/>
      <c r="Q139" s="234"/>
      <c r="R139" s="235"/>
      <c r="S139" s="233"/>
      <c r="T139" s="234"/>
      <c r="U139" s="234"/>
      <c r="V139" s="234"/>
      <c r="W139" s="235"/>
      <c r="X139" s="233"/>
      <c r="Y139" s="234"/>
      <c r="Z139" s="234"/>
      <c r="AA139" s="234"/>
      <c r="AB139" s="235"/>
      <c r="AC139" s="233"/>
      <c r="AD139" s="234"/>
      <c r="AE139" s="234"/>
      <c r="AF139" s="234"/>
      <c r="AG139" s="235"/>
      <c r="AH139" s="233"/>
      <c r="AI139" s="234"/>
      <c r="AJ139" s="234"/>
      <c r="AK139" s="234"/>
      <c r="AL139" s="235"/>
      <c r="AM139" s="233"/>
      <c r="AN139" s="234"/>
      <c r="AO139" s="234"/>
      <c r="AP139" s="234"/>
      <c r="AQ139" s="235"/>
      <c r="AR139" s="233"/>
      <c r="AS139" s="234"/>
      <c r="AT139" s="234"/>
      <c r="AU139" s="234"/>
      <c r="AV139" s="235"/>
      <c r="AW139" s="233"/>
      <c r="AX139" s="234"/>
      <c r="AY139" s="234"/>
      <c r="AZ139" s="234"/>
      <c r="BA139" s="235"/>
      <c r="BB139" s="233"/>
      <c r="BC139" s="234"/>
      <c r="BD139" s="234"/>
      <c r="BE139" s="234"/>
      <c r="BF139" s="235"/>
      <c r="BG139" s="233"/>
      <c r="BH139" s="234"/>
      <c r="BI139" s="234"/>
      <c r="BJ139" s="234"/>
      <c r="BK139" s="235"/>
      <c r="BL139" s="23"/>
      <c r="BM139" s="233"/>
      <c r="BN139" s="234"/>
      <c r="BO139" s="234"/>
      <c r="BP139" s="234"/>
      <c r="BQ139" s="235"/>
      <c r="BR139" s="233"/>
      <c r="BS139" s="234"/>
      <c r="BT139" s="234"/>
      <c r="BU139" s="234"/>
      <c r="BV139" s="234"/>
      <c r="BW139" s="233"/>
      <c r="BX139" s="234"/>
      <c r="BY139" s="234"/>
      <c r="BZ139" s="234"/>
      <c r="CA139" s="234"/>
      <c r="CB139" s="233"/>
      <c r="CC139" s="234"/>
      <c r="CD139" s="234"/>
      <c r="CE139" s="234"/>
      <c r="CF139" s="234"/>
      <c r="CG139" s="233"/>
      <c r="CH139" s="234"/>
      <c r="CI139" s="234"/>
      <c r="CJ139" s="234"/>
      <c r="CK139" s="234"/>
      <c r="CL139" s="233"/>
      <c r="CM139" s="234"/>
      <c r="CN139" s="234"/>
      <c r="CO139" s="234"/>
      <c r="CP139" s="234"/>
      <c r="CQ139" s="233"/>
      <c r="CR139" s="234"/>
      <c r="CS139" s="234"/>
      <c r="CT139" s="234"/>
      <c r="CU139" s="234"/>
      <c r="CV139" s="233"/>
      <c r="CW139" s="234"/>
      <c r="CX139" s="234"/>
      <c r="CY139" s="234"/>
      <c r="CZ139" s="234"/>
      <c r="DA139" s="233"/>
      <c r="DB139" s="234"/>
      <c r="DC139" s="234"/>
      <c r="DD139" s="234"/>
      <c r="DE139" s="234"/>
      <c r="DF139" s="233"/>
      <c r="DG139" s="234"/>
      <c r="DH139" s="234"/>
      <c r="DI139" s="234"/>
      <c r="DJ139" s="234"/>
      <c r="DK139" s="233"/>
      <c r="DL139" s="234"/>
      <c r="DM139" s="234"/>
      <c r="DN139" s="234"/>
      <c r="DO139" s="234"/>
      <c r="DP139" s="233"/>
      <c r="DQ139" s="234"/>
      <c r="DR139" s="234"/>
      <c r="DS139" s="234"/>
      <c r="DT139" s="234"/>
    </row>
    <row r="140" spans="1:125" ht="18">
      <c r="A140" s="26"/>
      <c r="B140" s="24"/>
      <c r="BL140" s="23"/>
      <c r="CQ140" s="17"/>
      <c r="CV140" s="17"/>
      <c r="DQ140"/>
    </row>
    <row r="141" spans="1:125" ht="18">
      <c r="A141" s="26"/>
      <c r="B141" s="24"/>
      <c r="BL141" s="23"/>
      <c r="CQ141" s="17"/>
      <c r="CV141" s="17"/>
      <c r="DQ141"/>
    </row>
    <row r="142" spans="1:125" ht="18">
      <c r="A142" s="26"/>
      <c r="B142" s="24"/>
      <c r="BL142" s="23"/>
      <c r="CQ142" s="17"/>
      <c r="CV142" s="17"/>
      <c r="DQ142"/>
    </row>
    <row r="143" spans="1:125" ht="18">
      <c r="A143" s="26"/>
      <c r="B143" s="24"/>
      <c r="BL143" s="23"/>
      <c r="CQ143" s="17"/>
      <c r="CV143" s="17"/>
      <c r="DQ143"/>
    </row>
    <row r="144" spans="1:125" ht="18">
      <c r="A144" s="26"/>
      <c r="B144" s="24"/>
      <c r="BL144" s="23"/>
      <c r="CQ144" s="17"/>
      <c r="CV144" s="17"/>
      <c r="DQ144"/>
    </row>
    <row r="145" spans="1:120" customFormat="1" ht="18">
      <c r="A145" s="26"/>
      <c r="B145" s="24"/>
      <c r="C145" s="17"/>
      <c r="D145" s="19"/>
      <c r="I145" s="17"/>
      <c r="N145" s="17"/>
      <c r="S145" s="17"/>
      <c r="X145" s="17"/>
      <c r="AC145" s="17"/>
      <c r="AH145" s="6"/>
      <c r="AM145" s="6"/>
      <c r="AR145" s="17"/>
      <c r="AW145" s="6"/>
      <c r="BB145" s="6"/>
      <c r="BG145" s="6"/>
      <c r="BH145" s="5"/>
      <c r="BL145" s="23"/>
      <c r="BM145" s="17"/>
      <c r="BR145" s="17"/>
      <c r="BW145" s="17"/>
      <c r="CB145" s="17"/>
      <c r="CG145" s="17"/>
      <c r="CL145" s="17"/>
      <c r="CQ145" s="17"/>
      <c r="CV145" s="17"/>
      <c r="DA145" s="17"/>
      <c r="DF145" s="17"/>
      <c r="DK145" s="17"/>
      <c r="DP145" s="17"/>
    </row>
    <row r="146" spans="1:120" customFormat="1" ht="18">
      <c r="A146" s="26"/>
      <c r="B146" s="24"/>
      <c r="C146" s="17"/>
      <c r="D146" s="19"/>
      <c r="I146" s="17"/>
      <c r="N146" s="17"/>
      <c r="S146" s="17"/>
      <c r="X146" s="17"/>
      <c r="AC146" s="17"/>
      <c r="AH146" s="6"/>
      <c r="AM146" s="6"/>
      <c r="AR146" s="17"/>
      <c r="AW146" s="6"/>
      <c r="BB146" s="6"/>
      <c r="BG146" s="6"/>
      <c r="BH146" s="5"/>
      <c r="BL146" s="23"/>
      <c r="BM146" s="17"/>
      <c r="BR146" s="17"/>
      <c r="BW146" s="17"/>
      <c r="CB146" s="17"/>
      <c r="CG146" s="17"/>
      <c r="CL146" s="17"/>
      <c r="CQ146" s="17"/>
      <c r="CV146" s="17"/>
      <c r="DA146" s="17"/>
      <c r="DF146" s="17"/>
      <c r="DK146" s="17"/>
      <c r="DP146" s="17"/>
    </row>
    <row r="147" spans="1:120" customFormat="1" ht="18">
      <c r="A147" s="26"/>
      <c r="B147" s="24"/>
      <c r="C147" s="17"/>
      <c r="D147" s="19"/>
      <c r="I147" s="17"/>
      <c r="N147" s="17"/>
      <c r="S147" s="17"/>
      <c r="X147" s="17"/>
      <c r="AC147" s="17"/>
      <c r="AH147" s="6"/>
      <c r="AM147" s="6"/>
      <c r="AR147" s="17"/>
      <c r="AW147" s="6"/>
      <c r="BB147" s="6"/>
      <c r="BG147" s="6"/>
      <c r="BH147" s="5"/>
      <c r="BL147" s="23"/>
      <c r="BM147" s="22"/>
      <c r="BR147" s="22"/>
      <c r="BW147" s="22"/>
      <c r="CB147" s="22"/>
      <c r="CG147" s="22"/>
      <c r="CL147" s="22"/>
      <c r="DA147" s="22"/>
      <c r="DF147" s="22"/>
      <c r="DK147" s="22"/>
    </row>
    <row r="148" spans="1:120" customFormat="1" ht="18">
      <c r="A148" s="26"/>
      <c r="B148" s="24"/>
      <c r="C148" s="17"/>
      <c r="D148" s="19"/>
      <c r="I148" s="17"/>
      <c r="N148" s="17"/>
      <c r="S148" s="17"/>
      <c r="X148" s="17"/>
      <c r="AC148" s="17"/>
      <c r="AH148" s="6"/>
      <c r="AM148" s="6"/>
      <c r="AR148" s="17"/>
      <c r="AW148" s="6"/>
      <c r="BB148" s="6"/>
      <c r="BG148" s="6"/>
      <c r="BH148" s="5"/>
      <c r="BL148" s="23"/>
      <c r="BM148" s="22"/>
      <c r="BR148" s="22"/>
      <c r="BW148" s="22"/>
      <c r="CB148" s="22"/>
      <c r="CG148" s="22"/>
      <c r="CL148" s="22"/>
      <c r="DA148" s="22"/>
      <c r="DF148" s="22"/>
      <c r="DK148" s="22"/>
    </row>
    <row r="149" spans="1:120" customFormat="1" ht="18">
      <c r="A149" s="26"/>
      <c r="B149" s="24"/>
      <c r="C149" s="17"/>
      <c r="D149" s="19"/>
      <c r="I149" s="17"/>
      <c r="N149" s="17"/>
      <c r="S149" s="17"/>
      <c r="X149" s="17"/>
      <c r="AC149" s="17"/>
      <c r="AH149" s="6"/>
      <c r="AM149" s="6"/>
      <c r="AR149" s="17"/>
      <c r="AW149" s="6"/>
      <c r="BB149" s="6"/>
      <c r="BG149" s="6"/>
      <c r="BH149" s="5"/>
      <c r="BL149" s="23"/>
      <c r="BM149" s="22"/>
      <c r="BR149" s="22"/>
      <c r="BW149" s="22"/>
      <c r="CB149" s="22"/>
      <c r="CG149" s="22"/>
      <c r="CL149" s="22"/>
      <c r="DA149" s="22"/>
      <c r="DF149" s="22"/>
      <c r="DK149" s="22"/>
    </row>
    <row r="150" spans="1:120" customFormat="1" ht="18">
      <c r="A150" s="26"/>
      <c r="B150" s="24"/>
      <c r="C150" s="17"/>
      <c r="D150" s="19"/>
      <c r="I150" s="17"/>
      <c r="N150" s="17"/>
      <c r="S150" s="17"/>
      <c r="X150" s="17"/>
      <c r="AC150" s="17"/>
      <c r="AH150" s="6"/>
      <c r="AM150" s="6"/>
      <c r="AR150" s="17"/>
      <c r="AW150" s="6"/>
      <c r="BB150" s="6"/>
      <c r="BG150" s="6"/>
      <c r="BH150" s="5"/>
      <c r="BL150" s="23"/>
      <c r="BM150" s="22"/>
      <c r="BR150" s="22"/>
      <c r="BW150" s="22"/>
      <c r="CB150" s="22"/>
      <c r="CG150" s="22"/>
      <c r="CL150" s="22"/>
      <c r="DA150" s="22"/>
      <c r="DF150" s="22"/>
      <c r="DK150" s="22"/>
    </row>
    <row r="151" spans="1:120" customFormat="1" ht="18">
      <c r="A151" s="26"/>
      <c r="B151" s="24"/>
      <c r="C151" s="17"/>
      <c r="D151" s="19"/>
      <c r="I151" s="17"/>
      <c r="N151" s="17"/>
      <c r="S151" s="17"/>
      <c r="X151" s="17"/>
      <c r="AC151" s="17"/>
      <c r="AH151" s="6"/>
      <c r="AM151" s="6"/>
      <c r="AR151" s="17"/>
      <c r="AW151" s="6"/>
      <c r="BB151" s="6"/>
      <c r="BG151" s="6"/>
      <c r="BH151" s="5"/>
      <c r="BL151" s="23"/>
      <c r="BM151" s="22"/>
      <c r="BR151" s="22"/>
      <c r="BW151" s="22"/>
      <c r="CB151" s="22"/>
      <c r="CG151" s="22"/>
      <c r="CL151" s="22"/>
      <c r="DA151" s="22"/>
      <c r="DF151" s="22"/>
      <c r="DK151" s="22"/>
    </row>
    <row r="152" spans="1:120" customFormat="1" ht="18">
      <c r="A152" s="26"/>
      <c r="B152" s="24"/>
      <c r="C152" s="17"/>
      <c r="D152" s="19"/>
      <c r="I152" s="17"/>
      <c r="N152" s="17"/>
      <c r="S152" s="17"/>
      <c r="X152" s="17"/>
      <c r="AC152" s="17"/>
      <c r="AH152" s="6"/>
      <c r="AM152" s="6"/>
      <c r="AR152" s="17"/>
      <c r="AW152" s="6"/>
      <c r="BB152" s="6"/>
      <c r="BG152" s="6"/>
      <c r="BH152" s="5"/>
      <c r="BL152" s="23"/>
      <c r="BM152" s="22"/>
      <c r="BR152" s="22"/>
      <c r="BW152" s="22"/>
      <c r="CB152" s="22"/>
      <c r="CG152" s="22"/>
      <c r="CL152" s="22"/>
      <c r="DA152" s="22"/>
      <c r="DF152" s="22"/>
      <c r="DK152" s="22"/>
    </row>
    <row r="153" spans="1:120" customFormat="1" ht="18">
      <c r="A153" s="26"/>
      <c r="B153" s="24"/>
      <c r="C153" s="17"/>
      <c r="D153" s="19"/>
      <c r="I153" s="17"/>
      <c r="N153" s="17"/>
      <c r="S153" s="17"/>
      <c r="X153" s="17"/>
      <c r="AC153" s="17"/>
      <c r="AH153" s="6"/>
      <c r="AM153" s="6"/>
      <c r="AR153" s="17"/>
      <c r="AW153" s="6"/>
      <c r="BB153" s="6"/>
      <c r="BG153" s="6"/>
      <c r="BH153" s="5"/>
      <c r="BL153" s="23"/>
      <c r="BM153" s="22"/>
      <c r="BR153" s="22"/>
      <c r="BW153" s="22"/>
      <c r="CB153" s="22"/>
      <c r="CG153" s="22"/>
      <c r="CL153" s="22"/>
      <c r="DA153" s="22"/>
      <c r="DF153" s="22"/>
      <c r="DK153" s="22"/>
    </row>
    <row r="154" spans="1:120" customFormat="1" ht="18">
      <c r="A154" s="26"/>
      <c r="B154" s="24"/>
      <c r="C154" s="17"/>
      <c r="D154" s="19"/>
      <c r="I154" s="17"/>
      <c r="N154" s="17"/>
      <c r="S154" s="17"/>
      <c r="X154" s="17"/>
      <c r="AC154" s="17"/>
      <c r="AH154" s="6"/>
      <c r="AM154" s="6"/>
      <c r="AR154" s="17"/>
      <c r="AW154" s="6"/>
      <c r="BB154" s="6"/>
      <c r="BG154" s="6"/>
      <c r="BH154" s="5"/>
      <c r="BL154" s="23"/>
      <c r="BM154" s="22"/>
      <c r="BR154" s="22"/>
      <c r="BW154" s="22"/>
      <c r="CB154" s="22"/>
      <c r="CG154" s="22"/>
      <c r="CL154" s="22"/>
      <c r="DA154" s="22"/>
      <c r="DF154" s="22"/>
      <c r="DK154" s="22"/>
    </row>
    <row r="155" spans="1:120" customFormat="1" ht="18">
      <c r="A155" s="26"/>
      <c r="B155" s="24"/>
      <c r="C155" s="17"/>
      <c r="D155" s="19"/>
      <c r="I155" s="17"/>
      <c r="N155" s="17"/>
      <c r="S155" s="17"/>
      <c r="X155" s="17"/>
      <c r="AC155" s="17"/>
      <c r="AH155" s="6"/>
      <c r="AM155" s="6"/>
      <c r="AR155" s="17"/>
      <c r="AW155" s="6"/>
      <c r="BB155" s="6"/>
      <c r="BG155" s="6"/>
      <c r="BH155" s="5"/>
      <c r="BL155" s="23"/>
      <c r="BM155" s="22"/>
      <c r="BR155" s="22"/>
      <c r="BW155" s="22"/>
      <c r="CB155" s="22"/>
      <c r="CG155" s="22"/>
      <c r="CL155" s="22"/>
      <c r="DA155" s="22"/>
      <c r="DF155" s="22"/>
      <c r="DK155" s="22"/>
    </row>
    <row r="156" spans="1:120" customFormat="1" ht="18">
      <c r="A156" s="26"/>
      <c r="B156" s="24"/>
      <c r="C156" s="17"/>
      <c r="D156" s="19"/>
      <c r="I156" s="17"/>
      <c r="N156" s="17"/>
      <c r="S156" s="17"/>
      <c r="X156" s="17"/>
      <c r="AC156" s="17"/>
      <c r="AH156" s="6"/>
      <c r="AM156" s="6"/>
      <c r="AR156" s="17"/>
      <c r="AW156" s="6"/>
      <c r="BB156" s="6"/>
      <c r="BG156" s="6"/>
      <c r="BH156" s="5"/>
      <c r="BL156" s="23"/>
      <c r="BM156" s="22"/>
      <c r="BR156" s="22"/>
      <c r="BW156" s="22"/>
      <c r="CB156" s="22"/>
      <c r="CG156" s="22"/>
      <c r="CL156" s="22"/>
      <c r="DA156" s="22"/>
      <c r="DF156" s="22"/>
      <c r="DK156" s="22"/>
    </row>
    <row r="157" spans="1:120" customFormat="1" ht="18">
      <c r="A157" s="26"/>
      <c r="B157" s="24"/>
      <c r="C157" s="17"/>
      <c r="D157" s="19"/>
      <c r="I157" s="17"/>
      <c r="N157" s="17"/>
      <c r="S157" s="17"/>
      <c r="X157" s="17"/>
      <c r="AC157" s="17"/>
      <c r="AH157" s="6"/>
      <c r="AM157" s="6"/>
      <c r="AR157" s="17"/>
      <c r="AW157" s="6"/>
      <c r="BB157" s="6"/>
      <c r="BG157" s="6"/>
      <c r="BH157" s="5"/>
      <c r="BL157" s="23"/>
      <c r="BM157" s="22"/>
      <c r="BR157" s="22"/>
      <c r="BW157" s="22"/>
      <c r="CB157" s="22"/>
      <c r="CG157" s="22"/>
      <c r="CL157" s="22"/>
      <c r="DA157" s="22"/>
      <c r="DF157" s="22"/>
      <c r="DK157" s="22"/>
    </row>
    <row r="158" spans="1:120" customFormat="1" ht="18">
      <c r="A158" s="26"/>
      <c r="B158" s="24"/>
      <c r="C158" s="17"/>
      <c r="D158" s="19"/>
      <c r="I158" s="17"/>
      <c r="N158" s="17"/>
      <c r="S158" s="17"/>
      <c r="X158" s="17"/>
      <c r="AC158" s="17"/>
      <c r="AH158" s="6"/>
      <c r="AM158" s="6"/>
      <c r="AR158" s="17"/>
      <c r="AW158" s="6"/>
      <c r="BB158" s="6"/>
      <c r="BG158" s="6"/>
      <c r="BH158" s="5"/>
      <c r="BL158" s="23"/>
      <c r="BM158" s="22"/>
      <c r="BR158" s="22"/>
      <c r="BW158" s="22"/>
      <c r="CB158" s="22"/>
      <c r="CG158" s="22"/>
      <c r="CL158" s="22"/>
      <c r="DA158" s="22"/>
      <c r="DF158" s="22"/>
      <c r="DK158" s="22"/>
    </row>
    <row r="159" spans="1:120" customFormat="1" ht="18">
      <c r="A159" s="26"/>
      <c r="B159" s="24"/>
      <c r="C159" s="17"/>
      <c r="D159" s="19"/>
      <c r="I159" s="17"/>
      <c r="N159" s="17"/>
      <c r="S159" s="17"/>
      <c r="X159" s="17"/>
      <c r="AC159" s="17"/>
      <c r="AH159" s="6"/>
      <c r="AM159" s="6"/>
      <c r="AR159" s="17"/>
      <c r="AW159" s="6"/>
      <c r="BB159" s="6"/>
      <c r="BG159" s="6"/>
      <c r="BH159" s="5"/>
      <c r="BL159" s="23"/>
      <c r="BM159" s="22"/>
      <c r="BR159" s="22"/>
      <c r="BW159" s="22"/>
      <c r="CB159" s="22"/>
      <c r="CG159" s="22"/>
      <c r="CL159" s="22"/>
      <c r="DA159" s="22"/>
      <c r="DF159" s="22"/>
      <c r="DK159" s="22"/>
    </row>
    <row r="160" spans="1:120" customFormat="1" ht="18">
      <c r="A160" s="26"/>
      <c r="B160" s="24"/>
      <c r="C160" s="17"/>
      <c r="D160" s="19"/>
      <c r="I160" s="17"/>
      <c r="N160" s="17"/>
      <c r="S160" s="17"/>
      <c r="X160" s="17"/>
      <c r="AC160" s="17"/>
      <c r="AH160" s="6"/>
      <c r="AM160" s="6"/>
      <c r="AR160" s="17"/>
      <c r="AW160" s="6"/>
      <c r="BB160" s="6"/>
      <c r="BG160" s="6"/>
      <c r="BH160" s="5"/>
      <c r="BL160" s="23"/>
      <c r="BM160" s="22"/>
      <c r="BR160" s="22"/>
      <c r="BW160" s="22"/>
      <c r="CB160" s="22"/>
      <c r="CG160" s="22"/>
      <c r="CL160" s="22"/>
      <c r="DA160" s="22"/>
      <c r="DF160" s="22"/>
      <c r="DK160" s="22"/>
    </row>
    <row r="161" spans="1:115" customFormat="1">
      <c r="A161" s="25"/>
      <c r="B161" s="24"/>
      <c r="C161" s="17"/>
      <c r="D161" s="19"/>
      <c r="I161" s="17"/>
      <c r="N161" s="17"/>
      <c r="S161" s="17"/>
      <c r="X161" s="17"/>
      <c r="AC161" s="17"/>
      <c r="AH161" s="6"/>
      <c r="AM161" s="6"/>
      <c r="AR161" s="17"/>
      <c r="AW161" s="6"/>
      <c r="BB161" s="6"/>
      <c r="BG161" s="6"/>
      <c r="BH161" s="5"/>
      <c r="BL161" s="23"/>
      <c r="BM161" s="22"/>
      <c r="BR161" s="22"/>
      <c r="BW161" s="22"/>
      <c r="CB161" s="22"/>
      <c r="CG161" s="22"/>
      <c r="CL161" s="22"/>
      <c r="DA161" s="22"/>
      <c r="DF161" s="22"/>
      <c r="DK161" s="22"/>
    </row>
    <row r="162" spans="1:115" customFormat="1">
      <c r="A162" s="25"/>
      <c r="B162" s="24"/>
      <c r="C162" s="17"/>
      <c r="D162" s="19"/>
      <c r="I162" s="17"/>
      <c r="N162" s="17"/>
      <c r="S162" s="17"/>
      <c r="X162" s="17"/>
      <c r="AC162" s="17"/>
      <c r="AH162" s="6"/>
      <c r="AM162" s="6"/>
      <c r="AR162" s="17"/>
      <c r="AW162" s="6"/>
      <c r="BB162" s="6"/>
      <c r="BG162" s="6"/>
      <c r="BH162" s="5"/>
      <c r="BL162" s="23"/>
      <c r="BM162" s="22"/>
      <c r="BR162" s="22"/>
      <c r="BW162" s="22"/>
      <c r="CB162" s="22"/>
      <c r="CG162" s="22"/>
      <c r="CL162" s="22"/>
      <c r="DA162" s="22"/>
      <c r="DF162" s="22"/>
      <c r="DK162" s="22"/>
    </row>
    <row r="163" spans="1:115" customFormat="1">
      <c r="A163" s="25"/>
      <c r="B163" s="24"/>
      <c r="C163" s="17"/>
      <c r="D163" s="19"/>
      <c r="I163" s="17"/>
      <c r="N163" s="17"/>
      <c r="S163" s="17"/>
      <c r="X163" s="17"/>
      <c r="AC163" s="17"/>
      <c r="AH163" s="6"/>
      <c r="AM163" s="6"/>
      <c r="AR163" s="17"/>
      <c r="AW163" s="6"/>
      <c r="BB163" s="6"/>
      <c r="BG163" s="6"/>
      <c r="BH163" s="5"/>
      <c r="BL163" s="23"/>
      <c r="BM163" s="22"/>
      <c r="BR163" s="22"/>
      <c r="BW163" s="22"/>
      <c r="CB163" s="22"/>
      <c r="CG163" s="22"/>
      <c r="CL163" s="22"/>
      <c r="DA163" s="22"/>
      <c r="DF163" s="22"/>
      <c r="DK163" s="22"/>
    </row>
    <row r="164" spans="1:115" customFormat="1">
      <c r="A164" s="25"/>
      <c r="B164" s="24"/>
      <c r="C164" s="17"/>
      <c r="D164" s="19"/>
      <c r="I164" s="17"/>
      <c r="N164" s="17"/>
      <c r="S164" s="17"/>
      <c r="X164" s="17"/>
      <c r="AC164" s="17"/>
      <c r="AH164" s="6"/>
      <c r="AM164" s="6"/>
      <c r="AR164" s="17"/>
      <c r="AW164" s="6"/>
      <c r="BB164" s="6"/>
      <c r="BG164" s="6"/>
      <c r="BH164" s="5"/>
      <c r="BL164" s="23"/>
      <c r="BM164" s="22"/>
      <c r="BR164" s="22"/>
      <c r="BW164" s="22"/>
      <c r="CB164" s="22"/>
      <c r="CG164" s="22"/>
      <c r="CL164" s="22"/>
      <c r="DA164" s="22"/>
      <c r="DF164" s="22"/>
      <c r="DK164" s="22"/>
    </row>
    <row r="165" spans="1:115" customFormat="1">
      <c r="A165" s="25"/>
      <c r="B165" s="24"/>
      <c r="C165" s="17"/>
      <c r="D165" s="19"/>
      <c r="I165" s="17"/>
      <c r="N165" s="17"/>
      <c r="S165" s="17"/>
      <c r="X165" s="17"/>
      <c r="AC165" s="17"/>
      <c r="AH165" s="6"/>
      <c r="AM165" s="6"/>
      <c r="AR165" s="17"/>
      <c r="AW165" s="6"/>
      <c r="BB165" s="6"/>
      <c r="BG165" s="6"/>
      <c r="BH165" s="5"/>
      <c r="BL165" s="23"/>
      <c r="BM165" s="22"/>
      <c r="BR165" s="22"/>
      <c r="BW165" s="22"/>
      <c r="CB165" s="22"/>
      <c r="CG165" s="22"/>
      <c r="CL165" s="22"/>
      <c r="DA165" s="22"/>
      <c r="DF165" s="22"/>
      <c r="DK165" s="22"/>
    </row>
    <row r="166" spans="1:115" customFormat="1">
      <c r="A166" s="25"/>
      <c r="B166" s="24"/>
      <c r="C166" s="17"/>
      <c r="D166" s="19"/>
      <c r="I166" s="17"/>
      <c r="N166" s="17"/>
      <c r="S166" s="17"/>
      <c r="X166" s="17"/>
      <c r="AC166" s="17"/>
      <c r="AH166" s="6"/>
      <c r="AM166" s="6"/>
      <c r="AR166" s="17"/>
      <c r="AW166" s="6"/>
      <c r="BB166" s="6"/>
      <c r="BG166" s="6"/>
      <c r="BH166" s="5"/>
      <c r="BL166" s="23"/>
      <c r="BM166" s="22"/>
      <c r="BR166" s="22"/>
      <c r="BW166" s="22"/>
      <c r="CB166" s="22"/>
      <c r="CG166" s="22"/>
      <c r="CL166" s="22"/>
      <c r="DA166" s="22"/>
      <c r="DF166" s="22"/>
      <c r="DK166" s="22"/>
    </row>
    <row r="167" spans="1:115" customFormat="1">
      <c r="A167" s="25"/>
      <c r="B167" s="24"/>
      <c r="C167" s="17"/>
      <c r="D167" s="19"/>
      <c r="I167" s="17"/>
      <c r="N167" s="17"/>
      <c r="S167" s="17"/>
      <c r="X167" s="17"/>
      <c r="AC167" s="17"/>
      <c r="AH167" s="6"/>
      <c r="AM167" s="6"/>
      <c r="AR167" s="17"/>
      <c r="AW167" s="6"/>
      <c r="BB167" s="6"/>
      <c r="BG167" s="6"/>
      <c r="BH167" s="5"/>
      <c r="BL167" s="23"/>
      <c r="BM167" s="22"/>
      <c r="BR167" s="22"/>
      <c r="BW167" s="22"/>
      <c r="CB167" s="22"/>
      <c r="CG167" s="22"/>
      <c r="CL167" s="22"/>
      <c r="DA167" s="22"/>
      <c r="DF167" s="22"/>
      <c r="DK167" s="22"/>
    </row>
    <row r="168" spans="1:115" customFormat="1">
      <c r="A168" s="25"/>
      <c r="B168" s="24"/>
      <c r="C168" s="17"/>
      <c r="D168" s="19"/>
      <c r="I168" s="17"/>
      <c r="N168" s="17"/>
      <c r="S168" s="17"/>
      <c r="X168" s="17"/>
      <c r="AC168" s="17"/>
      <c r="AH168" s="6"/>
      <c r="AM168" s="6"/>
      <c r="AR168" s="17"/>
      <c r="AW168" s="6"/>
      <c r="BB168" s="6"/>
      <c r="BG168" s="6"/>
      <c r="BH168" s="5"/>
      <c r="BL168" s="23"/>
      <c r="BM168" s="22"/>
      <c r="BR168" s="22"/>
      <c r="BW168" s="22"/>
      <c r="CB168" s="22"/>
      <c r="CG168" s="22"/>
      <c r="CL168" s="22"/>
      <c r="DA168" s="22"/>
      <c r="DF168" s="22"/>
      <c r="DK168" s="22"/>
    </row>
    <row r="169" spans="1:115" customFormat="1">
      <c r="A169" s="25"/>
      <c r="B169" s="24"/>
      <c r="C169" s="17"/>
      <c r="D169" s="19"/>
      <c r="I169" s="17"/>
      <c r="N169" s="17"/>
      <c r="S169" s="17"/>
      <c r="X169" s="17"/>
      <c r="AC169" s="17"/>
      <c r="AH169" s="6"/>
      <c r="AM169" s="6"/>
      <c r="AR169" s="17"/>
      <c r="AW169" s="6"/>
      <c r="BB169" s="6"/>
      <c r="BG169" s="6"/>
      <c r="BH169" s="5"/>
      <c r="BL169" s="23"/>
      <c r="BM169" s="22"/>
      <c r="BR169" s="22"/>
      <c r="BW169" s="22"/>
      <c r="CB169" s="22"/>
      <c r="CG169" s="22"/>
      <c r="CL169" s="22"/>
      <c r="DA169" s="22"/>
      <c r="DF169" s="22"/>
      <c r="DK169" s="22"/>
    </row>
    <row r="170" spans="1:115" customFormat="1">
      <c r="A170" s="25"/>
      <c r="B170" s="24"/>
      <c r="C170" s="17"/>
      <c r="D170" s="19"/>
      <c r="I170" s="17"/>
      <c r="N170" s="17"/>
      <c r="S170" s="17"/>
      <c r="X170" s="17"/>
      <c r="AC170" s="17"/>
      <c r="AH170" s="6"/>
      <c r="AM170" s="6"/>
      <c r="AR170" s="17"/>
      <c r="AW170" s="6"/>
      <c r="BB170" s="6"/>
      <c r="BG170" s="6"/>
      <c r="BH170" s="5"/>
      <c r="BL170" s="23"/>
      <c r="BM170" s="22"/>
      <c r="BR170" s="22"/>
      <c r="BW170" s="22"/>
      <c r="CB170" s="22"/>
      <c r="CG170" s="22"/>
      <c r="CL170" s="22"/>
      <c r="DA170" s="22"/>
      <c r="DF170" s="22"/>
      <c r="DK170" s="22"/>
    </row>
    <row r="171" spans="1:115" customFormat="1">
      <c r="A171" s="25"/>
      <c r="B171" s="24"/>
      <c r="C171" s="17"/>
      <c r="D171" s="19"/>
      <c r="I171" s="17"/>
      <c r="N171" s="17"/>
      <c r="S171" s="17"/>
      <c r="X171" s="17"/>
      <c r="AC171" s="17"/>
      <c r="AH171" s="6"/>
      <c r="AM171" s="6"/>
      <c r="AR171" s="17"/>
      <c r="AW171" s="6"/>
      <c r="BB171" s="6"/>
      <c r="BG171" s="6"/>
      <c r="BH171" s="5"/>
      <c r="BL171" s="23"/>
      <c r="BM171" s="22"/>
      <c r="BR171" s="22"/>
      <c r="BW171" s="22"/>
      <c r="CB171" s="22"/>
      <c r="CG171" s="22"/>
      <c r="CL171" s="22"/>
      <c r="DA171" s="22"/>
      <c r="DF171" s="22"/>
      <c r="DK171" s="22"/>
    </row>
    <row r="172" spans="1:115" customFormat="1">
      <c r="A172" s="25"/>
      <c r="B172" s="24"/>
      <c r="C172" s="17"/>
      <c r="D172" s="19"/>
      <c r="I172" s="17"/>
      <c r="N172" s="17"/>
      <c r="S172" s="17"/>
      <c r="X172" s="17"/>
      <c r="AC172" s="17"/>
      <c r="AH172" s="6"/>
      <c r="AM172" s="6"/>
      <c r="AR172" s="17"/>
      <c r="AW172" s="6"/>
      <c r="BB172" s="6"/>
      <c r="BG172" s="6"/>
      <c r="BH172" s="5"/>
      <c r="BL172" s="23"/>
      <c r="BM172" s="22"/>
      <c r="BR172" s="22"/>
      <c r="BW172" s="22"/>
      <c r="CB172" s="22"/>
      <c r="CG172" s="22"/>
      <c r="CL172" s="22"/>
      <c r="DA172" s="22"/>
      <c r="DF172" s="22"/>
      <c r="DK172" s="22"/>
    </row>
    <row r="173" spans="1:115" customFormat="1">
      <c r="A173" s="25"/>
      <c r="B173" s="24"/>
      <c r="C173" s="17"/>
      <c r="D173" s="19"/>
      <c r="I173" s="17"/>
      <c r="N173" s="17"/>
      <c r="S173" s="17"/>
      <c r="X173" s="17"/>
      <c r="AC173" s="17"/>
      <c r="AH173" s="6"/>
      <c r="AM173" s="6"/>
      <c r="AR173" s="17"/>
      <c r="AW173" s="6"/>
      <c r="BB173" s="6"/>
      <c r="BG173" s="6"/>
      <c r="BH173" s="5"/>
      <c r="BL173" s="23"/>
      <c r="BM173" s="22"/>
      <c r="BR173" s="22"/>
      <c r="BW173" s="22"/>
      <c r="CB173" s="22"/>
      <c r="CG173" s="22"/>
      <c r="CL173" s="22"/>
      <c r="DA173" s="22"/>
      <c r="DF173" s="22"/>
      <c r="DK173" s="22"/>
    </row>
    <row r="174" spans="1:115" customFormat="1">
      <c r="A174" s="25"/>
      <c r="B174" s="24"/>
      <c r="C174" s="17"/>
      <c r="D174" s="19"/>
      <c r="I174" s="17"/>
      <c r="N174" s="17"/>
      <c r="S174" s="17"/>
      <c r="X174" s="17"/>
      <c r="AC174" s="17"/>
      <c r="AH174" s="6"/>
      <c r="AM174" s="6"/>
      <c r="AR174" s="17"/>
      <c r="AW174" s="6"/>
      <c r="BB174" s="6"/>
      <c r="BG174" s="6"/>
      <c r="BH174" s="5"/>
      <c r="BL174" s="23"/>
      <c r="BM174" s="22"/>
      <c r="BR174" s="22"/>
      <c r="BW174" s="22"/>
      <c r="CB174" s="22"/>
      <c r="CG174" s="22"/>
      <c r="CL174" s="22"/>
      <c r="DA174" s="22"/>
      <c r="DF174" s="22"/>
      <c r="DK174" s="22"/>
    </row>
    <row r="175" spans="1:115" customFormat="1">
      <c r="A175" s="25"/>
      <c r="B175" s="24"/>
      <c r="C175" s="17"/>
      <c r="D175" s="19"/>
      <c r="I175" s="17"/>
      <c r="N175" s="17"/>
      <c r="S175" s="17"/>
      <c r="X175" s="17"/>
      <c r="AC175" s="17"/>
      <c r="AH175" s="6"/>
      <c r="AM175" s="6"/>
      <c r="AR175" s="17"/>
      <c r="AW175" s="6"/>
      <c r="BB175" s="6"/>
      <c r="BG175" s="6"/>
      <c r="BH175" s="5"/>
      <c r="BL175" s="23"/>
      <c r="BM175" s="22"/>
      <c r="BR175" s="22"/>
      <c r="BW175" s="22"/>
      <c r="CB175" s="22"/>
      <c r="CG175" s="22"/>
      <c r="CL175" s="22"/>
      <c r="DA175" s="22"/>
      <c r="DF175" s="22"/>
      <c r="DK175" s="22"/>
    </row>
    <row r="176" spans="1:115" customFormat="1">
      <c r="A176" s="25"/>
      <c r="B176" s="24"/>
      <c r="C176" s="17"/>
      <c r="D176" s="19"/>
      <c r="I176" s="17"/>
      <c r="N176" s="17"/>
      <c r="S176" s="17"/>
      <c r="X176" s="17"/>
      <c r="AC176" s="17"/>
      <c r="AH176" s="6"/>
      <c r="AM176" s="6"/>
      <c r="AR176" s="17"/>
      <c r="AW176" s="6"/>
      <c r="BB176" s="6"/>
      <c r="BG176" s="6"/>
      <c r="BH176" s="5"/>
      <c r="BL176" s="23"/>
      <c r="BM176" s="22"/>
      <c r="BR176" s="22"/>
      <c r="BW176" s="22"/>
      <c r="CB176" s="22"/>
      <c r="CG176" s="22"/>
      <c r="CL176" s="22"/>
      <c r="DA176" s="22"/>
      <c r="DF176" s="22"/>
      <c r="DK176" s="22"/>
    </row>
    <row r="177" spans="1:115" customFormat="1">
      <c r="A177" s="25"/>
      <c r="B177" s="24"/>
      <c r="C177" s="17"/>
      <c r="D177" s="19"/>
      <c r="I177" s="17"/>
      <c r="N177" s="17"/>
      <c r="S177" s="17"/>
      <c r="X177" s="17"/>
      <c r="AC177" s="17"/>
      <c r="AH177" s="6"/>
      <c r="AM177" s="6"/>
      <c r="AR177" s="17"/>
      <c r="AW177" s="6"/>
      <c r="BB177" s="6"/>
      <c r="BG177" s="6"/>
      <c r="BH177" s="5"/>
      <c r="BL177" s="23"/>
      <c r="BM177" s="22"/>
      <c r="BR177" s="22"/>
      <c r="BW177" s="22"/>
      <c r="CB177" s="22"/>
      <c r="CG177" s="22"/>
      <c r="CL177" s="22"/>
      <c r="DA177" s="22"/>
      <c r="DF177" s="22"/>
      <c r="DK177" s="22"/>
    </row>
    <row r="178" spans="1:115" customFormat="1">
      <c r="A178" s="25"/>
      <c r="B178" s="24"/>
      <c r="C178" s="17"/>
      <c r="D178" s="19"/>
      <c r="I178" s="17"/>
      <c r="N178" s="17"/>
      <c r="S178" s="17"/>
      <c r="X178" s="17"/>
      <c r="AC178" s="17"/>
      <c r="AH178" s="6"/>
      <c r="AM178" s="6"/>
      <c r="AR178" s="17"/>
      <c r="AW178" s="6"/>
      <c r="BB178" s="6"/>
      <c r="BG178" s="6"/>
      <c r="BH178" s="5"/>
      <c r="BL178" s="23"/>
      <c r="BM178" s="22"/>
      <c r="BR178" s="22"/>
      <c r="BW178" s="22"/>
      <c r="CB178" s="22"/>
      <c r="CG178" s="22"/>
      <c r="CL178" s="22"/>
      <c r="DA178" s="22"/>
      <c r="DF178" s="22"/>
      <c r="DK178" s="22"/>
    </row>
    <row r="179" spans="1:115" customFormat="1">
      <c r="A179" s="25"/>
      <c r="B179" s="24"/>
      <c r="C179" s="17"/>
      <c r="D179" s="19"/>
      <c r="I179" s="17"/>
      <c r="N179" s="17"/>
      <c r="S179" s="17"/>
      <c r="X179" s="17"/>
      <c r="AC179" s="17"/>
      <c r="AH179" s="6"/>
      <c r="AM179" s="6"/>
      <c r="AR179" s="17"/>
      <c r="AW179" s="6"/>
      <c r="BB179" s="6"/>
      <c r="BG179" s="6"/>
      <c r="BH179" s="5"/>
      <c r="BL179" s="23"/>
      <c r="BM179" s="22"/>
      <c r="BR179" s="22"/>
      <c r="BW179" s="22"/>
      <c r="CB179" s="22"/>
      <c r="CG179" s="22"/>
      <c r="CL179" s="22"/>
      <c r="DA179" s="22"/>
      <c r="DF179" s="22"/>
      <c r="DK179" s="22"/>
    </row>
    <row r="180" spans="1:115" customFormat="1">
      <c r="A180" s="25"/>
      <c r="B180" s="24"/>
      <c r="C180" s="17"/>
      <c r="D180" s="19"/>
      <c r="I180" s="17"/>
      <c r="N180" s="17"/>
      <c r="S180" s="17"/>
      <c r="X180" s="17"/>
      <c r="AC180" s="17"/>
      <c r="AH180" s="6"/>
      <c r="AM180" s="6"/>
      <c r="AR180" s="17"/>
      <c r="AW180" s="6"/>
      <c r="BB180" s="6"/>
      <c r="BG180" s="6"/>
      <c r="BH180" s="5"/>
      <c r="BL180" s="23"/>
      <c r="BM180" s="22"/>
      <c r="BR180" s="22"/>
      <c r="BW180" s="22"/>
      <c r="CB180" s="22"/>
      <c r="CG180" s="22"/>
      <c r="CL180" s="22"/>
      <c r="DA180" s="22"/>
      <c r="DF180" s="22"/>
      <c r="DK180" s="22"/>
    </row>
    <row r="181" spans="1:115" customFormat="1">
      <c r="A181" s="25"/>
      <c r="B181" s="24"/>
      <c r="C181" s="17"/>
      <c r="D181" s="19"/>
      <c r="I181" s="17"/>
      <c r="N181" s="17"/>
      <c r="S181" s="17"/>
      <c r="X181" s="17"/>
      <c r="AC181" s="17"/>
      <c r="AH181" s="6"/>
      <c r="AM181" s="6"/>
      <c r="AR181" s="17"/>
      <c r="AW181" s="6"/>
      <c r="BB181" s="6"/>
      <c r="BG181" s="6"/>
      <c r="BH181" s="5"/>
      <c r="BL181" s="23"/>
      <c r="BM181" s="22"/>
      <c r="BR181" s="22"/>
      <c r="BW181" s="22"/>
      <c r="CB181" s="22"/>
      <c r="CG181" s="22"/>
      <c r="CL181" s="22"/>
      <c r="DA181" s="22"/>
      <c r="DF181" s="22"/>
      <c r="DK181" s="22"/>
    </row>
    <row r="182" spans="1:115" customFormat="1">
      <c r="A182" s="25"/>
      <c r="B182" s="24"/>
      <c r="C182" s="17"/>
      <c r="D182" s="19"/>
      <c r="I182" s="17"/>
      <c r="N182" s="17"/>
      <c r="S182" s="17"/>
      <c r="X182" s="17"/>
      <c r="AC182" s="17"/>
      <c r="AH182" s="6"/>
      <c r="AM182" s="6"/>
      <c r="AR182" s="17"/>
      <c r="AW182" s="6"/>
      <c r="BB182" s="6"/>
      <c r="BG182" s="6"/>
      <c r="BH182" s="5"/>
      <c r="BL182" s="23"/>
      <c r="BM182" s="22"/>
      <c r="BR182" s="22"/>
      <c r="BW182" s="22"/>
      <c r="CB182" s="22"/>
      <c r="CG182" s="22"/>
      <c r="CL182" s="22"/>
      <c r="DA182" s="22"/>
      <c r="DF182" s="22"/>
      <c r="DK182" s="22"/>
    </row>
    <row r="183" spans="1:115" customFormat="1">
      <c r="A183" s="25"/>
      <c r="B183" s="24"/>
      <c r="C183" s="17"/>
      <c r="D183" s="19"/>
      <c r="I183" s="17"/>
      <c r="N183" s="17"/>
      <c r="S183" s="17"/>
      <c r="X183" s="17"/>
      <c r="AC183" s="17"/>
      <c r="AH183" s="6"/>
      <c r="AM183" s="6"/>
      <c r="AR183" s="17"/>
      <c r="AW183" s="6"/>
      <c r="BB183" s="6"/>
      <c r="BG183" s="6"/>
      <c r="BH183" s="5"/>
      <c r="BL183" s="23"/>
      <c r="BM183" s="22"/>
      <c r="BR183" s="22"/>
      <c r="BW183" s="22"/>
      <c r="CB183" s="22"/>
      <c r="CG183" s="22"/>
      <c r="CL183" s="22"/>
      <c r="DA183" s="22"/>
      <c r="DF183" s="22"/>
      <c r="DK183" s="22"/>
    </row>
    <row r="184" spans="1:115" customFormat="1">
      <c r="A184" s="25"/>
      <c r="B184" s="24"/>
      <c r="C184" s="17"/>
      <c r="D184" s="19"/>
      <c r="I184" s="17"/>
      <c r="N184" s="17"/>
      <c r="S184" s="17"/>
      <c r="X184" s="17"/>
      <c r="AC184" s="17"/>
      <c r="AH184" s="6"/>
      <c r="AM184" s="6"/>
      <c r="AR184" s="17"/>
      <c r="AW184" s="6"/>
      <c r="BB184" s="6"/>
      <c r="BG184" s="6"/>
      <c r="BH184" s="5"/>
      <c r="BL184" s="23"/>
      <c r="BM184" s="22"/>
      <c r="BR184" s="22"/>
      <c r="BW184" s="22"/>
      <c r="CB184" s="22"/>
      <c r="CG184" s="22"/>
      <c r="CL184" s="22"/>
      <c r="DA184" s="22"/>
      <c r="DF184" s="22"/>
      <c r="DK184" s="22"/>
    </row>
    <row r="185" spans="1:115" customFormat="1">
      <c r="A185" s="25"/>
      <c r="B185" s="24"/>
      <c r="C185" s="17"/>
      <c r="D185" s="19"/>
      <c r="I185" s="17"/>
      <c r="N185" s="17"/>
      <c r="S185" s="17"/>
      <c r="X185" s="17"/>
      <c r="AC185" s="17"/>
      <c r="AH185" s="6"/>
      <c r="AM185" s="6"/>
      <c r="AR185" s="17"/>
      <c r="AW185" s="6"/>
      <c r="BB185" s="6"/>
      <c r="BG185" s="6"/>
      <c r="BH185" s="5"/>
      <c r="BL185" s="23"/>
      <c r="BM185" s="22"/>
      <c r="BR185" s="22"/>
      <c r="BW185" s="22"/>
      <c r="CB185" s="22"/>
      <c r="CG185" s="22"/>
      <c r="CL185" s="22"/>
      <c r="DA185" s="22"/>
      <c r="DF185" s="22"/>
      <c r="DK185" s="22"/>
    </row>
    <row r="186" spans="1:115" customFormat="1">
      <c r="A186" s="25"/>
      <c r="B186" s="24"/>
      <c r="C186" s="17"/>
      <c r="D186" s="19"/>
      <c r="I186" s="17"/>
      <c r="N186" s="17"/>
      <c r="S186" s="17"/>
      <c r="X186" s="17"/>
      <c r="AC186" s="17"/>
      <c r="AH186" s="6"/>
      <c r="AM186" s="6"/>
      <c r="AR186" s="17"/>
      <c r="AW186" s="6"/>
      <c r="BB186" s="6"/>
      <c r="BG186" s="6"/>
      <c r="BH186" s="5"/>
      <c r="BL186" s="23"/>
      <c r="BM186" s="22"/>
      <c r="BR186" s="22"/>
      <c r="BW186" s="22"/>
      <c r="CB186" s="22"/>
      <c r="CG186" s="22"/>
      <c r="CL186" s="22"/>
      <c r="DA186" s="22"/>
      <c r="DF186" s="22"/>
      <c r="DK186" s="22"/>
    </row>
    <row r="187" spans="1:115" customFormat="1">
      <c r="A187" s="25"/>
      <c r="B187" s="24"/>
      <c r="C187" s="17"/>
      <c r="D187" s="19"/>
      <c r="I187" s="17"/>
      <c r="N187" s="17"/>
      <c r="S187" s="17"/>
      <c r="X187" s="17"/>
      <c r="AC187" s="17"/>
      <c r="AH187" s="6"/>
      <c r="AM187" s="6"/>
      <c r="AR187" s="17"/>
      <c r="AW187" s="6"/>
      <c r="BB187" s="6"/>
      <c r="BG187" s="6"/>
      <c r="BH187" s="5"/>
      <c r="BL187" s="23"/>
      <c r="BM187" s="22"/>
      <c r="BR187" s="22"/>
      <c r="BW187" s="22"/>
      <c r="CB187" s="22"/>
      <c r="CG187" s="22"/>
      <c r="CL187" s="22"/>
      <c r="DA187" s="22"/>
      <c r="DF187" s="22"/>
      <c r="DK187" s="22"/>
    </row>
    <row r="188" spans="1:115" customFormat="1">
      <c r="A188" s="25"/>
      <c r="B188" s="24"/>
      <c r="C188" s="17"/>
      <c r="D188" s="19"/>
      <c r="I188" s="17"/>
      <c r="N188" s="17"/>
      <c r="S188" s="17"/>
      <c r="X188" s="17"/>
      <c r="AC188" s="17"/>
      <c r="AH188" s="6"/>
      <c r="AM188" s="6"/>
      <c r="AR188" s="17"/>
      <c r="AW188" s="6"/>
      <c r="BB188" s="6"/>
      <c r="BG188" s="6"/>
      <c r="BH188" s="5"/>
      <c r="BL188" s="23"/>
      <c r="BM188" s="22"/>
      <c r="BR188" s="22"/>
      <c r="BW188" s="22"/>
      <c r="CB188" s="22"/>
      <c r="CG188" s="22"/>
      <c r="CL188" s="22"/>
      <c r="DA188" s="22"/>
      <c r="DF188" s="22"/>
      <c r="DK188" s="22"/>
    </row>
    <row r="189" spans="1:115" customFormat="1">
      <c r="A189" s="25"/>
      <c r="B189" s="24"/>
      <c r="C189" s="17"/>
      <c r="D189" s="19"/>
      <c r="I189" s="17"/>
      <c r="N189" s="17"/>
      <c r="S189" s="17"/>
      <c r="X189" s="17"/>
      <c r="AC189" s="17"/>
      <c r="AH189" s="6"/>
      <c r="AM189" s="6"/>
      <c r="AR189" s="17"/>
      <c r="AW189" s="6"/>
      <c r="BB189" s="6"/>
      <c r="BG189" s="6"/>
      <c r="BH189" s="5"/>
      <c r="BL189" s="23"/>
      <c r="BM189" s="22"/>
      <c r="BR189" s="22"/>
      <c r="BW189" s="22"/>
      <c r="CB189" s="22"/>
      <c r="CG189" s="22"/>
      <c r="CL189" s="22"/>
      <c r="DA189" s="22"/>
      <c r="DF189" s="22"/>
      <c r="DK189" s="22"/>
    </row>
    <row r="190" spans="1:115" customFormat="1">
      <c r="A190" s="25"/>
      <c r="B190" s="24"/>
      <c r="C190" s="17"/>
      <c r="D190" s="19"/>
      <c r="I190" s="17"/>
      <c r="N190" s="17"/>
      <c r="S190" s="17"/>
      <c r="X190" s="17"/>
      <c r="AC190" s="17"/>
      <c r="AH190" s="6"/>
      <c r="AM190" s="6"/>
      <c r="AR190" s="17"/>
      <c r="AW190" s="6"/>
      <c r="BB190" s="6"/>
      <c r="BG190" s="6"/>
      <c r="BH190" s="5"/>
      <c r="BL190" s="23"/>
      <c r="BM190" s="22"/>
      <c r="BR190" s="22"/>
      <c r="BW190" s="22"/>
      <c r="CB190" s="22"/>
      <c r="CG190" s="22"/>
      <c r="CL190" s="22"/>
      <c r="DA190" s="22"/>
      <c r="DF190" s="22"/>
      <c r="DK190" s="22"/>
    </row>
    <row r="191" spans="1:115" customFormat="1">
      <c r="A191" s="25"/>
      <c r="B191" s="24"/>
      <c r="C191" s="17"/>
      <c r="D191" s="19"/>
      <c r="I191" s="17"/>
      <c r="N191" s="17"/>
      <c r="S191" s="17"/>
      <c r="X191" s="17"/>
      <c r="AC191" s="17"/>
      <c r="AH191" s="6"/>
      <c r="AM191" s="6"/>
      <c r="AR191" s="17"/>
      <c r="AW191" s="6"/>
      <c r="BB191" s="6"/>
      <c r="BG191" s="6"/>
      <c r="BH191" s="5"/>
      <c r="BL191" s="23"/>
      <c r="BM191" s="22"/>
      <c r="BR191" s="22"/>
      <c r="BW191" s="22"/>
      <c r="CB191" s="22"/>
      <c r="CG191" s="22"/>
      <c r="CL191" s="22"/>
      <c r="DA191" s="22"/>
      <c r="DF191" s="22"/>
      <c r="DK191" s="22"/>
    </row>
    <row r="192" spans="1:115" customFormat="1">
      <c r="A192" s="25"/>
      <c r="B192" s="24"/>
      <c r="C192" s="17"/>
      <c r="D192" s="19"/>
      <c r="I192" s="17"/>
      <c r="N192" s="17"/>
      <c r="S192" s="17"/>
      <c r="X192" s="17"/>
      <c r="AC192" s="17"/>
      <c r="AH192" s="6"/>
      <c r="AM192" s="6"/>
      <c r="AR192" s="17"/>
      <c r="AW192" s="6"/>
      <c r="BB192" s="6"/>
      <c r="BG192" s="6"/>
      <c r="BH192" s="5"/>
      <c r="BL192" s="23"/>
      <c r="BM192" s="22"/>
      <c r="BR192" s="22"/>
      <c r="BW192" s="22"/>
      <c r="CB192" s="22"/>
      <c r="CG192" s="22"/>
      <c r="CL192" s="22"/>
      <c r="DA192" s="22"/>
      <c r="DF192" s="22"/>
      <c r="DK192" s="22"/>
    </row>
    <row r="193" spans="1:115" customFormat="1">
      <c r="A193" s="25"/>
      <c r="B193" s="24"/>
      <c r="C193" s="17"/>
      <c r="D193" s="19"/>
      <c r="I193" s="17"/>
      <c r="N193" s="17"/>
      <c r="S193" s="17"/>
      <c r="X193" s="17"/>
      <c r="AC193" s="17"/>
      <c r="AH193" s="6"/>
      <c r="AM193" s="6"/>
      <c r="AR193" s="17"/>
      <c r="AW193" s="6"/>
      <c r="BB193" s="6"/>
      <c r="BG193" s="6"/>
      <c r="BH193" s="5"/>
      <c r="BL193" s="23"/>
      <c r="BM193" s="22"/>
      <c r="BR193" s="22"/>
      <c r="BW193" s="22"/>
      <c r="CB193" s="22"/>
      <c r="CG193" s="22"/>
      <c r="CL193" s="22"/>
      <c r="DA193" s="22"/>
      <c r="DF193" s="22"/>
      <c r="DK193" s="22"/>
    </row>
    <row r="194" spans="1:115" customFormat="1">
      <c r="A194" s="25"/>
      <c r="B194" s="24"/>
      <c r="C194" s="17"/>
      <c r="D194" s="19"/>
      <c r="I194" s="17"/>
      <c r="N194" s="17"/>
      <c r="S194" s="17"/>
      <c r="X194" s="17"/>
      <c r="AC194" s="17"/>
      <c r="AH194" s="6"/>
      <c r="AM194" s="6"/>
      <c r="AR194" s="17"/>
      <c r="AW194" s="6"/>
      <c r="BB194" s="6"/>
      <c r="BG194" s="6"/>
      <c r="BH194" s="5"/>
      <c r="BL194" s="23"/>
      <c r="BM194" s="22"/>
      <c r="BR194" s="22"/>
      <c r="BW194" s="22"/>
      <c r="CB194" s="22"/>
      <c r="CG194" s="22"/>
      <c r="CL194" s="22"/>
      <c r="DA194" s="22"/>
      <c r="DF194" s="22"/>
      <c r="DK194" s="22"/>
    </row>
    <row r="195" spans="1:115" customFormat="1">
      <c r="A195" s="25"/>
      <c r="B195" s="24"/>
      <c r="C195" s="17"/>
      <c r="D195" s="19"/>
      <c r="I195" s="17"/>
      <c r="N195" s="17"/>
      <c r="S195" s="17"/>
      <c r="X195" s="17"/>
      <c r="AC195" s="17"/>
      <c r="AH195" s="6"/>
      <c r="AM195" s="6"/>
      <c r="AR195" s="17"/>
      <c r="AW195" s="6"/>
      <c r="BB195" s="6"/>
      <c r="BG195" s="6"/>
      <c r="BH195" s="5"/>
      <c r="BL195" s="23"/>
      <c r="BM195" s="22"/>
      <c r="BR195" s="22"/>
      <c r="BW195" s="22"/>
      <c r="CB195" s="22"/>
      <c r="CG195" s="22"/>
      <c r="CL195" s="22"/>
      <c r="DA195" s="22"/>
      <c r="DF195" s="22"/>
      <c r="DK195" s="22"/>
    </row>
    <row r="196" spans="1:115" customFormat="1">
      <c r="A196" s="25"/>
      <c r="B196" s="24"/>
      <c r="C196" s="17"/>
      <c r="D196" s="19"/>
      <c r="I196" s="17"/>
      <c r="N196" s="17"/>
      <c r="S196" s="17"/>
      <c r="X196" s="17"/>
      <c r="AC196" s="17"/>
      <c r="AH196" s="6"/>
      <c r="AM196" s="6"/>
      <c r="AR196" s="17"/>
      <c r="AW196" s="6"/>
      <c r="BB196" s="6"/>
      <c r="BG196" s="6"/>
      <c r="BH196" s="5"/>
      <c r="BL196" s="23"/>
      <c r="BM196" s="22"/>
      <c r="BR196" s="22"/>
      <c r="BW196" s="22"/>
      <c r="CB196" s="22"/>
      <c r="CG196" s="22"/>
      <c r="CL196" s="22"/>
      <c r="DA196" s="22"/>
      <c r="DF196" s="22"/>
      <c r="DK196" s="22"/>
    </row>
    <row r="197" spans="1:115" customFormat="1">
      <c r="A197" s="25"/>
      <c r="B197" s="24"/>
      <c r="C197" s="17"/>
      <c r="D197" s="19"/>
      <c r="I197" s="17"/>
      <c r="N197" s="17"/>
      <c r="S197" s="17"/>
      <c r="X197" s="17"/>
      <c r="AC197" s="17"/>
      <c r="AH197" s="6"/>
      <c r="AM197" s="6"/>
      <c r="AR197" s="17"/>
      <c r="AW197" s="6"/>
      <c r="BB197" s="6"/>
      <c r="BG197" s="6"/>
      <c r="BH197" s="5"/>
      <c r="BL197" s="23"/>
      <c r="BM197" s="22"/>
      <c r="BR197" s="22"/>
      <c r="BW197" s="22"/>
      <c r="CB197" s="22"/>
      <c r="CG197" s="22"/>
      <c r="CL197" s="22"/>
      <c r="DA197" s="22"/>
      <c r="DF197" s="22"/>
      <c r="DK197" s="22"/>
    </row>
    <row r="198" spans="1:115" customFormat="1">
      <c r="A198" s="25"/>
      <c r="B198" s="24"/>
      <c r="C198" s="17"/>
      <c r="D198" s="19"/>
      <c r="I198" s="17"/>
      <c r="N198" s="17"/>
      <c r="S198" s="17"/>
      <c r="X198" s="17"/>
      <c r="AC198" s="17"/>
      <c r="AH198" s="6"/>
      <c r="AM198" s="6"/>
      <c r="AR198" s="17"/>
      <c r="AW198" s="6"/>
      <c r="BB198" s="6"/>
      <c r="BG198" s="6"/>
      <c r="BH198" s="5"/>
      <c r="BL198" s="23"/>
      <c r="BM198" s="22"/>
      <c r="BR198" s="22"/>
      <c r="BW198" s="22"/>
      <c r="CB198" s="22"/>
      <c r="CG198" s="22"/>
      <c r="CL198" s="22"/>
      <c r="DA198" s="22"/>
      <c r="DF198" s="22"/>
      <c r="DK198" s="22"/>
    </row>
    <row r="199" spans="1:115" customFormat="1">
      <c r="A199" s="25"/>
      <c r="B199" s="24"/>
      <c r="C199" s="17"/>
      <c r="D199" s="19"/>
      <c r="I199" s="17"/>
      <c r="N199" s="17"/>
      <c r="S199" s="17"/>
      <c r="X199" s="17"/>
      <c r="AC199" s="17"/>
      <c r="AH199" s="6"/>
      <c r="AM199" s="6"/>
      <c r="AR199" s="17"/>
      <c r="AW199" s="6"/>
      <c r="BB199" s="6"/>
      <c r="BG199" s="6"/>
      <c r="BH199" s="5"/>
      <c r="BL199" s="23"/>
      <c r="BM199" s="22"/>
      <c r="BR199" s="22"/>
      <c r="BW199" s="22"/>
      <c r="CB199" s="22"/>
      <c r="CG199" s="22"/>
      <c r="CL199" s="22"/>
      <c r="DA199" s="22"/>
      <c r="DF199" s="22"/>
      <c r="DK199" s="22"/>
    </row>
    <row r="200" spans="1:115" customFormat="1">
      <c r="A200" s="25"/>
      <c r="B200" s="24"/>
      <c r="C200" s="17"/>
      <c r="D200" s="19"/>
      <c r="I200" s="17"/>
      <c r="N200" s="17"/>
      <c r="S200" s="17"/>
      <c r="X200" s="17"/>
      <c r="AC200" s="17"/>
      <c r="AH200" s="6"/>
      <c r="AM200" s="6"/>
      <c r="AR200" s="17"/>
      <c r="AW200" s="6"/>
      <c r="BB200" s="6"/>
      <c r="BG200" s="6"/>
      <c r="BH200" s="5"/>
      <c r="BL200" s="23"/>
      <c r="BM200" s="22"/>
      <c r="BR200" s="22"/>
      <c r="BW200" s="22"/>
      <c r="CB200" s="22"/>
      <c r="CG200" s="22"/>
      <c r="CL200" s="22"/>
      <c r="DA200" s="22"/>
      <c r="DF200" s="22"/>
      <c r="DK200" s="22"/>
    </row>
    <row r="201" spans="1:115" customFormat="1">
      <c r="A201" s="25"/>
      <c r="B201" s="24"/>
      <c r="C201" s="17"/>
      <c r="D201" s="19"/>
      <c r="I201" s="17"/>
      <c r="N201" s="17"/>
      <c r="S201" s="17"/>
      <c r="X201" s="17"/>
      <c r="AC201" s="17"/>
      <c r="AH201" s="6"/>
      <c r="AM201" s="6"/>
      <c r="AR201" s="17"/>
      <c r="AW201" s="6"/>
      <c r="BB201" s="6"/>
      <c r="BG201" s="6"/>
      <c r="BH201" s="5"/>
      <c r="BL201" s="23"/>
      <c r="BM201" s="22"/>
      <c r="BR201" s="22"/>
      <c r="BW201" s="22"/>
      <c r="CB201" s="22"/>
      <c r="CG201" s="22"/>
      <c r="CL201" s="22"/>
      <c r="DA201" s="22"/>
      <c r="DF201" s="22"/>
      <c r="DK201" s="22"/>
    </row>
    <row r="202" spans="1:115" customFormat="1">
      <c r="A202" s="25"/>
      <c r="B202" s="24"/>
      <c r="C202" s="17"/>
      <c r="D202" s="19"/>
      <c r="I202" s="17"/>
      <c r="N202" s="17"/>
      <c r="S202" s="17"/>
      <c r="X202" s="17"/>
      <c r="AC202" s="17"/>
      <c r="AH202" s="6"/>
      <c r="AM202" s="6"/>
      <c r="AR202" s="17"/>
      <c r="AW202" s="6"/>
      <c r="BB202" s="6"/>
      <c r="BG202" s="6"/>
      <c r="BH202" s="5"/>
      <c r="BL202" s="23"/>
      <c r="BM202" s="22"/>
      <c r="BR202" s="22"/>
      <c r="BW202" s="22"/>
      <c r="CB202" s="22"/>
      <c r="CG202" s="22"/>
      <c r="CL202" s="22"/>
      <c r="DA202" s="22"/>
      <c r="DF202" s="22"/>
      <c r="DK202" s="22"/>
    </row>
    <row r="203" spans="1:115" customFormat="1">
      <c r="A203" s="25"/>
      <c r="B203" s="24"/>
      <c r="C203" s="17"/>
      <c r="D203" s="19"/>
      <c r="I203" s="17"/>
      <c r="N203" s="17"/>
      <c r="S203" s="17"/>
      <c r="X203" s="17"/>
      <c r="AC203" s="17"/>
      <c r="AH203" s="6"/>
      <c r="AM203" s="6"/>
      <c r="AR203" s="17"/>
      <c r="AW203" s="6"/>
      <c r="BB203" s="6"/>
      <c r="BG203" s="6"/>
      <c r="BH203" s="5"/>
      <c r="BL203" s="23"/>
      <c r="BM203" s="22"/>
      <c r="BR203" s="22"/>
      <c r="BW203" s="22"/>
      <c r="CB203" s="22"/>
      <c r="CG203" s="22"/>
      <c r="CL203" s="22"/>
      <c r="DA203" s="22"/>
      <c r="DF203" s="22"/>
      <c r="DK203" s="22"/>
    </row>
    <row r="204" spans="1:115" customFormat="1">
      <c r="A204" s="25"/>
      <c r="B204" s="24"/>
      <c r="C204" s="17"/>
      <c r="D204" s="19"/>
      <c r="I204" s="17"/>
      <c r="N204" s="17"/>
      <c r="S204" s="17"/>
      <c r="X204" s="17"/>
      <c r="AC204" s="17"/>
      <c r="AH204" s="6"/>
      <c r="AM204" s="6"/>
      <c r="AR204" s="17"/>
      <c r="AW204" s="6"/>
      <c r="BB204" s="6"/>
      <c r="BG204" s="6"/>
      <c r="BH204" s="5"/>
      <c r="BL204" s="23"/>
      <c r="BM204" s="22"/>
      <c r="BR204" s="22"/>
      <c r="BW204" s="22"/>
      <c r="CB204" s="22"/>
      <c r="CG204" s="22"/>
      <c r="CL204" s="22"/>
      <c r="DA204" s="22"/>
      <c r="DF204" s="22"/>
      <c r="DK204" s="22"/>
    </row>
    <row r="205" spans="1:115" customFormat="1">
      <c r="A205" s="25"/>
      <c r="B205" s="24"/>
      <c r="C205" s="17"/>
      <c r="D205" s="19"/>
      <c r="I205" s="17"/>
      <c r="N205" s="17"/>
      <c r="S205" s="17"/>
      <c r="X205" s="17"/>
      <c r="AC205" s="17"/>
      <c r="AH205" s="6"/>
      <c r="AM205" s="6"/>
      <c r="AR205" s="17"/>
      <c r="AW205" s="6"/>
      <c r="BB205" s="6"/>
      <c r="BG205" s="6"/>
      <c r="BH205" s="5"/>
      <c r="BL205" s="23"/>
      <c r="BM205" s="22"/>
      <c r="BR205" s="22"/>
      <c r="BW205" s="22"/>
      <c r="CB205" s="22"/>
      <c r="CG205" s="22"/>
      <c r="CL205" s="22"/>
      <c r="DA205" s="22"/>
      <c r="DF205" s="22"/>
      <c r="DK205" s="22"/>
    </row>
    <row r="206" spans="1:115" customFormat="1">
      <c r="A206" s="25"/>
      <c r="B206" s="24"/>
      <c r="C206" s="17"/>
      <c r="D206" s="19"/>
      <c r="I206" s="17"/>
      <c r="N206" s="17"/>
      <c r="S206" s="17"/>
      <c r="X206" s="17"/>
      <c r="AC206" s="17"/>
      <c r="AH206" s="6"/>
      <c r="AM206" s="6"/>
      <c r="AR206" s="17"/>
      <c r="AW206" s="6"/>
      <c r="BB206" s="6"/>
      <c r="BG206" s="6"/>
      <c r="BH206" s="5"/>
      <c r="BL206" s="23"/>
      <c r="BM206" s="22"/>
      <c r="BR206" s="22"/>
      <c r="BW206" s="22"/>
      <c r="CB206" s="22"/>
      <c r="CG206" s="22"/>
      <c r="CL206" s="22"/>
      <c r="DA206" s="22"/>
      <c r="DF206" s="22"/>
      <c r="DK206" s="22"/>
    </row>
    <row r="207" spans="1:115" customFormat="1">
      <c r="A207" s="25"/>
      <c r="B207" s="24"/>
      <c r="C207" s="17"/>
      <c r="D207" s="19"/>
      <c r="I207" s="17"/>
      <c r="N207" s="17"/>
      <c r="S207" s="17"/>
      <c r="X207" s="17"/>
      <c r="AC207" s="17"/>
      <c r="AH207" s="6"/>
      <c r="AM207" s="6"/>
      <c r="AR207" s="17"/>
      <c r="AW207" s="6"/>
      <c r="BB207" s="6"/>
      <c r="BG207" s="6"/>
      <c r="BH207" s="5"/>
      <c r="BL207" s="23"/>
      <c r="BM207" s="22"/>
      <c r="BR207" s="22"/>
      <c r="BW207" s="22"/>
      <c r="CB207" s="22"/>
      <c r="CG207" s="22"/>
      <c r="CL207" s="22"/>
      <c r="DA207" s="22"/>
      <c r="DF207" s="22"/>
      <c r="DK207" s="22"/>
    </row>
    <row r="208" spans="1:115" customFormat="1">
      <c r="A208" s="25"/>
      <c r="B208" s="24"/>
      <c r="C208" s="17"/>
      <c r="D208" s="19"/>
      <c r="I208" s="17"/>
      <c r="N208" s="17"/>
      <c r="S208" s="17"/>
      <c r="X208" s="17"/>
      <c r="AC208" s="17"/>
      <c r="AH208" s="6"/>
      <c r="AM208" s="6"/>
      <c r="AR208" s="17"/>
      <c r="AW208" s="6"/>
      <c r="BB208" s="6"/>
      <c r="BG208" s="6"/>
      <c r="BH208" s="5"/>
      <c r="BL208" s="23"/>
      <c r="BM208" s="22"/>
      <c r="BR208" s="22"/>
      <c r="BW208" s="22"/>
      <c r="CB208" s="22"/>
      <c r="CG208" s="22"/>
      <c r="CL208" s="22"/>
      <c r="DA208" s="22"/>
      <c r="DF208" s="22"/>
      <c r="DK208" s="22"/>
    </row>
    <row r="209" spans="1:115" customFormat="1">
      <c r="A209" s="25"/>
      <c r="B209" s="24"/>
      <c r="C209" s="17"/>
      <c r="D209" s="19"/>
      <c r="I209" s="17"/>
      <c r="N209" s="17"/>
      <c r="S209" s="17"/>
      <c r="X209" s="17"/>
      <c r="AC209" s="17"/>
      <c r="AH209" s="6"/>
      <c r="AM209" s="6"/>
      <c r="AR209" s="17"/>
      <c r="AW209" s="6"/>
      <c r="BB209" s="6"/>
      <c r="BG209" s="6"/>
      <c r="BH209" s="5"/>
      <c r="BL209" s="23"/>
      <c r="BM209" s="22"/>
      <c r="BR209" s="22"/>
      <c r="BW209" s="22"/>
      <c r="CB209" s="22"/>
      <c r="CG209" s="22"/>
      <c r="CL209" s="22"/>
      <c r="DA209" s="22"/>
      <c r="DF209" s="22"/>
      <c r="DK209" s="22"/>
    </row>
    <row r="210" spans="1:115" customFormat="1">
      <c r="A210" s="25"/>
      <c r="B210" s="24"/>
      <c r="C210" s="17"/>
      <c r="D210" s="19"/>
      <c r="I210" s="17"/>
      <c r="N210" s="17"/>
      <c r="S210" s="17"/>
      <c r="X210" s="17"/>
      <c r="AC210" s="17"/>
      <c r="AH210" s="6"/>
      <c r="AM210" s="6"/>
      <c r="AR210" s="17"/>
      <c r="AW210" s="6"/>
      <c r="BB210" s="6"/>
      <c r="BG210" s="6"/>
      <c r="BH210" s="5"/>
      <c r="BL210" s="23"/>
      <c r="BM210" s="22"/>
      <c r="BR210" s="22"/>
      <c r="BW210" s="22"/>
      <c r="CB210" s="22"/>
      <c r="CG210" s="22"/>
      <c r="CL210" s="22"/>
      <c r="DA210" s="22"/>
      <c r="DF210" s="22"/>
      <c r="DK210" s="22"/>
    </row>
    <row r="211" spans="1:115" customFormat="1">
      <c r="A211" s="25"/>
      <c r="B211" s="24"/>
      <c r="C211" s="17"/>
      <c r="D211" s="19"/>
      <c r="I211" s="17"/>
      <c r="N211" s="17"/>
      <c r="S211" s="17"/>
      <c r="X211" s="17"/>
      <c r="AC211" s="17"/>
      <c r="AH211" s="6"/>
      <c r="AM211" s="6"/>
      <c r="AR211" s="17"/>
      <c r="AW211" s="6"/>
      <c r="BB211" s="6"/>
      <c r="BG211" s="6"/>
      <c r="BH211" s="5"/>
      <c r="BL211" s="23"/>
      <c r="BM211" s="22"/>
      <c r="BR211" s="22"/>
      <c r="BW211" s="22"/>
      <c r="CB211" s="22"/>
      <c r="CG211" s="22"/>
      <c r="CL211" s="22"/>
      <c r="DA211" s="22"/>
      <c r="DF211" s="22"/>
      <c r="DK211" s="22"/>
    </row>
    <row r="212" spans="1:115" customFormat="1">
      <c r="A212" s="25"/>
      <c r="B212" s="24"/>
      <c r="C212" s="17"/>
      <c r="D212" s="19"/>
      <c r="I212" s="17"/>
      <c r="N212" s="17"/>
      <c r="S212" s="17"/>
      <c r="X212" s="17"/>
      <c r="AC212" s="17"/>
      <c r="AH212" s="6"/>
      <c r="AM212" s="6"/>
      <c r="AR212" s="17"/>
      <c r="AW212" s="6"/>
      <c r="BB212" s="6"/>
      <c r="BG212" s="6"/>
      <c r="BH212" s="5"/>
      <c r="BL212" s="23"/>
      <c r="BM212" s="22"/>
      <c r="BR212" s="22"/>
      <c r="BW212" s="22"/>
      <c r="CB212" s="22"/>
      <c r="CG212" s="22"/>
      <c r="CL212" s="22"/>
      <c r="DA212" s="22"/>
      <c r="DF212" s="22"/>
      <c r="DK212" s="22"/>
    </row>
    <row r="213" spans="1:115" customFormat="1">
      <c r="A213" s="25"/>
      <c r="B213" s="24"/>
      <c r="C213" s="17"/>
      <c r="D213" s="19"/>
      <c r="I213" s="17"/>
      <c r="N213" s="17"/>
      <c r="S213" s="17"/>
      <c r="X213" s="17"/>
      <c r="AC213" s="17"/>
      <c r="AH213" s="6"/>
      <c r="AM213" s="6"/>
      <c r="AR213" s="17"/>
      <c r="AW213" s="6"/>
      <c r="BB213" s="6"/>
      <c r="BG213" s="6"/>
      <c r="BH213" s="5"/>
      <c r="BL213" s="23"/>
      <c r="BM213" s="22"/>
      <c r="BR213" s="22"/>
      <c r="BW213" s="22"/>
      <c r="CB213" s="22"/>
      <c r="CG213" s="22"/>
      <c r="CL213" s="22"/>
      <c r="DA213" s="22"/>
      <c r="DF213" s="22"/>
      <c r="DK213" s="22"/>
    </row>
    <row r="214" spans="1:115" customFormat="1">
      <c r="A214" s="25"/>
      <c r="B214" s="24"/>
      <c r="C214" s="17"/>
      <c r="D214" s="19"/>
      <c r="I214" s="17"/>
      <c r="N214" s="17"/>
      <c r="S214" s="17"/>
      <c r="X214" s="17"/>
      <c r="AC214" s="17"/>
      <c r="AH214" s="6"/>
      <c r="AM214" s="6"/>
      <c r="AR214" s="17"/>
      <c r="AW214" s="6"/>
      <c r="BB214" s="6"/>
      <c r="BG214" s="6"/>
      <c r="BH214" s="5"/>
      <c r="BL214" s="23"/>
      <c r="BM214" s="22"/>
      <c r="BR214" s="22"/>
      <c r="BW214" s="22"/>
      <c r="CB214" s="22"/>
      <c r="CG214" s="22"/>
      <c r="CL214" s="22"/>
      <c r="DA214" s="22"/>
      <c r="DF214" s="22"/>
      <c r="DK214" s="22"/>
    </row>
    <row r="215" spans="1:115" customFormat="1">
      <c r="A215" s="25"/>
      <c r="B215" s="24"/>
      <c r="C215" s="17"/>
      <c r="D215" s="19"/>
      <c r="I215" s="17"/>
      <c r="N215" s="17"/>
      <c r="S215" s="17"/>
      <c r="X215" s="17"/>
      <c r="AC215" s="17"/>
      <c r="AH215" s="6"/>
      <c r="AM215" s="6"/>
      <c r="AR215" s="17"/>
      <c r="AW215" s="6"/>
      <c r="BB215" s="6"/>
      <c r="BG215" s="6"/>
      <c r="BH215" s="5"/>
      <c r="BL215" s="23"/>
      <c r="BM215" s="22"/>
      <c r="BR215" s="22"/>
      <c r="BW215" s="22"/>
      <c r="CB215" s="22"/>
      <c r="CG215" s="22"/>
      <c r="CL215" s="22"/>
      <c r="DA215" s="22"/>
      <c r="DF215" s="22"/>
      <c r="DK215" s="22"/>
    </row>
    <row r="216" spans="1:115" customFormat="1">
      <c r="A216" s="25"/>
      <c r="B216" s="24"/>
      <c r="C216" s="17"/>
      <c r="D216" s="19"/>
      <c r="I216" s="17"/>
      <c r="N216" s="17"/>
      <c r="S216" s="17"/>
      <c r="X216" s="17"/>
      <c r="AC216" s="17"/>
      <c r="AH216" s="6"/>
      <c r="AM216" s="6"/>
      <c r="AR216" s="17"/>
      <c r="AW216" s="6"/>
      <c r="BB216" s="6"/>
      <c r="BG216" s="6"/>
      <c r="BH216" s="5"/>
      <c r="BL216" s="23"/>
      <c r="BM216" s="22"/>
      <c r="BR216" s="22"/>
      <c r="BW216" s="22"/>
      <c r="CB216" s="22"/>
      <c r="CG216" s="22"/>
      <c r="CL216" s="22"/>
      <c r="DA216" s="22"/>
      <c r="DF216" s="22"/>
      <c r="DK216" s="22"/>
    </row>
    <row r="217" spans="1:115" customFormat="1">
      <c r="A217" s="25"/>
      <c r="B217" s="24"/>
      <c r="C217" s="17"/>
      <c r="D217" s="19"/>
      <c r="I217" s="17"/>
      <c r="N217" s="17"/>
      <c r="S217" s="17"/>
      <c r="X217" s="17"/>
      <c r="AC217" s="17"/>
      <c r="AH217" s="6"/>
      <c r="AM217" s="6"/>
      <c r="AR217" s="17"/>
      <c r="AW217" s="6"/>
      <c r="BB217" s="6"/>
      <c r="BG217" s="6"/>
      <c r="BH217" s="5"/>
      <c r="BL217" s="23"/>
      <c r="BM217" s="22"/>
      <c r="BR217" s="22"/>
      <c r="BW217" s="22"/>
      <c r="CB217" s="22"/>
      <c r="CG217" s="22"/>
      <c r="CL217" s="22"/>
      <c r="DA217" s="22"/>
      <c r="DF217" s="22"/>
      <c r="DK217" s="22"/>
    </row>
    <row r="218" spans="1:115" customFormat="1">
      <c r="A218" s="25"/>
      <c r="B218" s="24"/>
      <c r="C218" s="17"/>
      <c r="D218" s="19"/>
      <c r="I218" s="17"/>
      <c r="N218" s="17"/>
      <c r="S218" s="17"/>
      <c r="X218" s="17"/>
      <c r="AC218" s="17"/>
      <c r="AH218" s="6"/>
      <c r="AM218" s="6"/>
      <c r="AR218" s="17"/>
      <c r="AW218" s="6"/>
      <c r="BB218" s="6"/>
      <c r="BG218" s="6"/>
      <c r="BH218" s="5"/>
      <c r="BL218" s="23"/>
      <c r="BM218" s="22"/>
      <c r="BR218" s="22"/>
      <c r="BW218" s="22"/>
      <c r="CB218" s="22"/>
      <c r="CG218" s="22"/>
      <c r="CL218" s="22"/>
      <c r="DA218" s="22"/>
      <c r="DF218" s="22"/>
      <c r="DK218" s="22"/>
    </row>
    <row r="219" spans="1:115" customFormat="1">
      <c r="A219" s="25"/>
      <c r="B219" s="24"/>
      <c r="C219" s="17"/>
      <c r="D219" s="19"/>
      <c r="I219" s="17"/>
      <c r="N219" s="17"/>
      <c r="S219" s="17"/>
      <c r="X219" s="17"/>
      <c r="AC219" s="17"/>
      <c r="AH219" s="6"/>
      <c r="AM219" s="6"/>
      <c r="AR219" s="17"/>
      <c r="AW219" s="6"/>
      <c r="BB219" s="6"/>
      <c r="BG219" s="6"/>
      <c r="BH219" s="5"/>
      <c r="BL219" s="23"/>
      <c r="BM219" s="22"/>
      <c r="BR219" s="22"/>
      <c r="BW219" s="22"/>
      <c r="CB219" s="22"/>
      <c r="CG219" s="22"/>
      <c r="CL219" s="22"/>
      <c r="DA219" s="22"/>
      <c r="DF219" s="22"/>
      <c r="DK219" s="22"/>
    </row>
    <row r="220" spans="1:115" customFormat="1">
      <c r="A220" s="25"/>
      <c r="B220" s="24"/>
      <c r="C220" s="17"/>
      <c r="D220" s="19"/>
      <c r="I220" s="17"/>
      <c r="N220" s="17"/>
      <c r="S220" s="17"/>
      <c r="X220" s="17"/>
      <c r="AC220" s="17"/>
      <c r="AH220" s="6"/>
      <c r="AM220" s="6"/>
      <c r="AR220" s="17"/>
      <c r="AW220" s="6"/>
      <c r="BB220" s="6"/>
      <c r="BG220" s="6"/>
      <c r="BH220" s="5"/>
      <c r="BL220" s="23"/>
      <c r="BM220" s="22"/>
      <c r="BR220" s="22"/>
      <c r="BW220" s="22"/>
      <c r="CB220" s="22"/>
      <c r="CG220" s="22"/>
      <c r="CL220" s="22"/>
      <c r="DA220" s="22"/>
      <c r="DF220" s="22"/>
      <c r="DK220" s="22"/>
    </row>
    <row r="221" spans="1:115" customFormat="1">
      <c r="A221" s="25"/>
      <c r="B221" s="24"/>
      <c r="C221" s="17"/>
      <c r="D221" s="19"/>
      <c r="I221" s="17"/>
      <c r="N221" s="17"/>
      <c r="S221" s="17"/>
      <c r="X221" s="17"/>
      <c r="AC221" s="17"/>
      <c r="AH221" s="6"/>
      <c r="AM221" s="6"/>
      <c r="AR221" s="17"/>
      <c r="AW221" s="6"/>
      <c r="BB221" s="6"/>
      <c r="BG221" s="6"/>
      <c r="BH221" s="5"/>
      <c r="BL221" s="23"/>
      <c r="BM221" s="22"/>
      <c r="BR221" s="22"/>
      <c r="BW221" s="22"/>
      <c r="CB221" s="22"/>
      <c r="CG221" s="22"/>
      <c r="CL221" s="22"/>
      <c r="DA221" s="22"/>
      <c r="DF221" s="22"/>
      <c r="DK221" s="22"/>
    </row>
    <row r="222" spans="1:115" customFormat="1">
      <c r="A222" s="25"/>
      <c r="B222" s="24"/>
      <c r="C222" s="17"/>
      <c r="D222" s="19"/>
      <c r="I222" s="17"/>
      <c r="N222" s="17"/>
      <c r="S222" s="17"/>
      <c r="X222" s="17"/>
      <c r="AC222" s="17"/>
      <c r="AH222" s="6"/>
      <c r="AM222" s="6"/>
      <c r="AR222" s="17"/>
      <c r="AW222" s="6"/>
      <c r="BB222" s="6"/>
      <c r="BG222" s="6"/>
      <c r="BH222" s="5"/>
      <c r="BL222" s="23"/>
      <c r="BM222" s="22"/>
      <c r="BR222" s="22"/>
      <c r="BW222" s="22"/>
      <c r="CB222" s="22"/>
      <c r="CG222" s="22"/>
      <c r="CL222" s="22"/>
      <c r="DA222" s="22"/>
      <c r="DF222" s="22"/>
      <c r="DK222" s="22"/>
    </row>
    <row r="223" spans="1:115" customFormat="1">
      <c r="A223" s="25"/>
      <c r="B223" s="24"/>
      <c r="C223" s="17"/>
      <c r="D223" s="19"/>
      <c r="I223" s="17"/>
      <c r="N223" s="17"/>
      <c r="S223" s="17"/>
      <c r="X223" s="17"/>
      <c r="AC223" s="17"/>
      <c r="AH223" s="6"/>
      <c r="AM223" s="6"/>
      <c r="AR223" s="17"/>
      <c r="AW223" s="6"/>
      <c r="BB223" s="6"/>
      <c r="BG223" s="6"/>
      <c r="BH223" s="5"/>
      <c r="BL223" s="23"/>
      <c r="BM223" s="22"/>
      <c r="BR223" s="22"/>
      <c r="BW223" s="22"/>
      <c r="CB223" s="22"/>
      <c r="CG223" s="22"/>
      <c r="CL223" s="22"/>
      <c r="DA223" s="22"/>
      <c r="DF223" s="22"/>
      <c r="DK223" s="22"/>
    </row>
    <row r="224" spans="1:115" customFormat="1">
      <c r="A224" s="25"/>
      <c r="B224" s="24"/>
      <c r="C224" s="17"/>
      <c r="D224" s="19"/>
      <c r="I224" s="17"/>
      <c r="N224" s="17"/>
      <c r="S224" s="17"/>
      <c r="X224" s="17"/>
      <c r="AC224" s="17"/>
      <c r="AH224" s="6"/>
      <c r="AM224" s="6"/>
      <c r="AR224" s="17"/>
      <c r="AW224" s="6"/>
      <c r="BB224" s="6"/>
      <c r="BG224" s="6"/>
      <c r="BH224" s="5"/>
      <c r="BL224" s="23"/>
      <c r="BM224" s="22"/>
      <c r="BR224" s="22"/>
      <c r="BW224" s="22"/>
      <c r="CB224" s="22"/>
      <c r="CG224" s="22"/>
      <c r="CL224" s="22"/>
      <c r="DA224" s="22"/>
      <c r="DF224" s="22"/>
      <c r="DK224" s="22"/>
    </row>
    <row r="225" spans="1:115" customFormat="1">
      <c r="A225" s="25"/>
      <c r="B225" s="24"/>
      <c r="C225" s="17"/>
      <c r="D225" s="19"/>
      <c r="I225" s="17"/>
      <c r="N225" s="17"/>
      <c r="S225" s="17"/>
      <c r="X225" s="17"/>
      <c r="AC225" s="17"/>
      <c r="AH225" s="6"/>
      <c r="AM225" s="6"/>
      <c r="AR225" s="17"/>
      <c r="AW225" s="6"/>
      <c r="BB225" s="6"/>
      <c r="BG225" s="6"/>
      <c r="BH225" s="5"/>
      <c r="BL225" s="23"/>
      <c r="BM225" s="22"/>
      <c r="BR225" s="22"/>
      <c r="BW225" s="22"/>
      <c r="CB225" s="22"/>
      <c r="CG225" s="22"/>
      <c r="CL225" s="22"/>
      <c r="DA225" s="22"/>
      <c r="DF225" s="22"/>
      <c r="DK225" s="22"/>
    </row>
    <row r="226" spans="1:115" customFormat="1">
      <c r="A226" s="25"/>
      <c r="B226" s="24"/>
      <c r="C226" s="17"/>
      <c r="D226" s="19"/>
      <c r="I226" s="17"/>
      <c r="N226" s="17"/>
      <c r="S226" s="17"/>
      <c r="X226" s="17"/>
      <c r="AC226" s="17"/>
      <c r="AH226" s="6"/>
      <c r="AM226" s="6"/>
      <c r="AR226" s="17"/>
      <c r="AW226" s="6"/>
      <c r="BB226" s="6"/>
      <c r="BG226" s="6"/>
      <c r="BH226" s="5"/>
      <c r="BL226" s="23"/>
      <c r="BM226" s="22"/>
      <c r="BR226" s="22"/>
      <c r="BW226" s="22"/>
      <c r="CB226" s="22"/>
      <c r="CG226" s="22"/>
      <c r="CL226" s="22"/>
      <c r="DA226" s="22"/>
      <c r="DF226" s="22"/>
      <c r="DK226" s="22"/>
    </row>
    <row r="227" spans="1:115" customFormat="1">
      <c r="A227" s="25"/>
      <c r="B227" s="24"/>
      <c r="C227" s="17"/>
      <c r="D227" s="19"/>
      <c r="I227" s="17"/>
      <c r="N227" s="17"/>
      <c r="S227" s="17"/>
      <c r="X227" s="17"/>
      <c r="AC227" s="17"/>
      <c r="AH227" s="6"/>
      <c r="AM227" s="6"/>
      <c r="AR227" s="17"/>
      <c r="AW227" s="6"/>
      <c r="BB227" s="6"/>
      <c r="BG227" s="6"/>
      <c r="BH227" s="5"/>
      <c r="BL227" s="23"/>
      <c r="BM227" s="22"/>
      <c r="BR227" s="22"/>
      <c r="BW227" s="22"/>
      <c r="CB227" s="22"/>
      <c r="CG227" s="22"/>
      <c r="CL227" s="22"/>
      <c r="DA227" s="22"/>
      <c r="DF227" s="22"/>
      <c r="DK227" s="22"/>
    </row>
    <row r="228" spans="1:115" customFormat="1">
      <c r="A228" s="25"/>
      <c r="B228" s="24"/>
      <c r="C228" s="17"/>
      <c r="D228" s="19"/>
      <c r="I228" s="17"/>
      <c r="N228" s="17"/>
      <c r="S228" s="17"/>
      <c r="X228" s="17"/>
      <c r="AC228" s="17"/>
      <c r="AH228" s="6"/>
      <c r="AM228" s="6"/>
      <c r="AR228" s="17"/>
      <c r="AW228" s="6"/>
      <c r="BB228" s="6"/>
      <c r="BG228" s="6"/>
      <c r="BH228" s="5"/>
      <c r="BL228" s="23"/>
      <c r="BM228" s="22"/>
      <c r="BR228" s="22"/>
      <c r="BW228" s="22"/>
      <c r="CB228" s="22"/>
      <c r="CG228" s="22"/>
      <c r="CL228" s="22"/>
      <c r="DA228" s="22"/>
      <c r="DF228" s="22"/>
      <c r="DK228" s="22"/>
    </row>
    <row r="229" spans="1:115" customFormat="1">
      <c r="A229" s="25"/>
      <c r="B229" s="24"/>
      <c r="C229" s="17"/>
      <c r="D229" s="19"/>
      <c r="I229" s="17"/>
      <c r="N229" s="17"/>
      <c r="S229" s="17"/>
      <c r="X229" s="17"/>
      <c r="AC229" s="17"/>
      <c r="AH229" s="6"/>
      <c r="AM229" s="6"/>
      <c r="AR229" s="17"/>
      <c r="AW229" s="6"/>
      <c r="BB229" s="6"/>
      <c r="BG229" s="6"/>
      <c r="BH229" s="5"/>
      <c r="BL229" s="23"/>
      <c r="BM229" s="22"/>
      <c r="BR229" s="22"/>
      <c r="BW229" s="22"/>
      <c r="CB229" s="22"/>
      <c r="CG229" s="22"/>
      <c r="CL229" s="22"/>
      <c r="DA229" s="22"/>
      <c r="DF229" s="22"/>
      <c r="DK229" s="22"/>
    </row>
    <row r="230" spans="1:115" customFormat="1">
      <c r="A230" s="25"/>
      <c r="B230" s="24"/>
      <c r="C230" s="17"/>
      <c r="D230" s="19"/>
      <c r="I230" s="17"/>
      <c r="N230" s="17"/>
      <c r="S230" s="17"/>
      <c r="X230" s="17"/>
      <c r="AC230" s="17"/>
      <c r="AH230" s="6"/>
      <c r="AM230" s="6"/>
      <c r="AR230" s="17"/>
      <c r="AW230" s="6"/>
      <c r="BB230" s="6"/>
      <c r="BG230" s="6"/>
      <c r="BH230" s="5"/>
      <c r="BL230" s="23"/>
      <c r="BM230" s="22"/>
      <c r="BR230" s="22"/>
      <c r="BW230" s="22"/>
      <c r="CB230" s="22"/>
      <c r="CG230" s="22"/>
      <c r="CL230" s="22"/>
      <c r="DA230" s="22"/>
      <c r="DF230" s="22"/>
      <c r="DK230" s="22"/>
    </row>
    <row r="231" spans="1:115" customFormat="1">
      <c r="A231" s="25"/>
      <c r="B231" s="24"/>
      <c r="C231" s="17"/>
      <c r="D231" s="19"/>
      <c r="I231" s="17"/>
      <c r="N231" s="17"/>
      <c r="S231" s="17"/>
      <c r="X231" s="17"/>
      <c r="AC231" s="17"/>
      <c r="AH231" s="6"/>
      <c r="AM231" s="6"/>
      <c r="AR231" s="17"/>
      <c r="AW231" s="6"/>
      <c r="BB231" s="6"/>
      <c r="BG231" s="6"/>
      <c r="BH231" s="5"/>
      <c r="BL231" s="23"/>
      <c r="BM231" s="22"/>
      <c r="BR231" s="22"/>
      <c r="BW231" s="22"/>
      <c r="CB231" s="22"/>
      <c r="CG231" s="22"/>
      <c r="CL231" s="22"/>
      <c r="DA231" s="22"/>
      <c r="DF231" s="22"/>
      <c r="DK231" s="22"/>
    </row>
    <row r="232" spans="1:115" customFormat="1">
      <c r="A232" s="25"/>
      <c r="B232" s="24"/>
      <c r="C232" s="17"/>
      <c r="D232" s="19"/>
      <c r="I232" s="17"/>
      <c r="N232" s="17"/>
      <c r="S232" s="17"/>
      <c r="X232" s="17"/>
      <c r="AC232" s="17"/>
      <c r="AH232" s="6"/>
      <c r="AM232" s="6"/>
      <c r="AR232" s="17"/>
      <c r="AW232" s="6"/>
      <c r="BB232" s="6"/>
      <c r="BG232" s="6"/>
      <c r="BH232" s="5"/>
      <c r="BL232" s="23"/>
      <c r="BM232" s="22"/>
      <c r="BR232" s="22"/>
      <c r="BW232" s="22"/>
      <c r="CB232" s="22"/>
      <c r="CG232" s="22"/>
      <c r="CL232" s="22"/>
      <c r="DA232" s="22"/>
      <c r="DF232" s="22"/>
      <c r="DK232" s="22"/>
    </row>
    <row r="233" spans="1:115" customFormat="1">
      <c r="A233" s="25"/>
      <c r="B233" s="24"/>
      <c r="C233" s="17"/>
      <c r="D233" s="19"/>
      <c r="I233" s="17"/>
      <c r="N233" s="17"/>
      <c r="S233" s="17"/>
      <c r="X233" s="17"/>
      <c r="AC233" s="17"/>
      <c r="AH233" s="6"/>
      <c r="AM233" s="6"/>
      <c r="AR233" s="17"/>
      <c r="AW233" s="6"/>
      <c r="BB233" s="6"/>
      <c r="BG233" s="6"/>
      <c r="BH233" s="5"/>
      <c r="BL233" s="23"/>
      <c r="BM233" s="22"/>
      <c r="BR233" s="22"/>
      <c r="BW233" s="22"/>
      <c r="CB233" s="22"/>
      <c r="CG233" s="22"/>
      <c r="CL233" s="22"/>
      <c r="DA233" s="22"/>
      <c r="DF233" s="22"/>
      <c r="DK233" s="22"/>
    </row>
    <row r="234" spans="1:115" customFormat="1">
      <c r="A234" s="25"/>
      <c r="B234" s="24"/>
      <c r="C234" s="17"/>
      <c r="D234" s="19"/>
      <c r="I234" s="17"/>
      <c r="N234" s="17"/>
      <c r="S234" s="17"/>
      <c r="X234" s="17"/>
      <c r="AC234" s="17"/>
      <c r="AH234" s="6"/>
      <c r="AM234" s="6"/>
      <c r="AR234" s="17"/>
      <c r="AW234" s="6"/>
      <c r="BB234" s="6"/>
      <c r="BG234" s="6"/>
      <c r="BH234" s="5"/>
      <c r="BL234" s="23"/>
      <c r="BM234" s="22"/>
      <c r="BR234" s="22"/>
      <c r="BW234" s="22"/>
      <c r="CB234" s="22"/>
      <c r="CG234" s="22"/>
      <c r="CL234" s="22"/>
      <c r="DA234" s="22"/>
      <c r="DF234" s="22"/>
      <c r="DK234" s="22"/>
    </row>
    <row r="235" spans="1:115" customFormat="1">
      <c r="A235" s="25"/>
      <c r="B235" s="24"/>
      <c r="C235" s="17"/>
      <c r="D235" s="19"/>
      <c r="I235" s="17"/>
      <c r="N235" s="17"/>
      <c r="S235" s="17"/>
      <c r="X235" s="17"/>
      <c r="AC235" s="17"/>
      <c r="AH235" s="6"/>
      <c r="AM235" s="6"/>
      <c r="AR235" s="17"/>
      <c r="AW235" s="6"/>
      <c r="BB235" s="6"/>
      <c r="BG235" s="6"/>
      <c r="BH235" s="5"/>
      <c r="BL235" s="23"/>
      <c r="BM235" s="22"/>
      <c r="BR235" s="22"/>
      <c r="BW235" s="22"/>
      <c r="CB235" s="22"/>
      <c r="CG235" s="22"/>
      <c r="CL235" s="22"/>
      <c r="DA235" s="22"/>
      <c r="DF235" s="22"/>
      <c r="DK235" s="22"/>
    </row>
    <row r="236" spans="1:115" customFormat="1">
      <c r="A236" s="25"/>
      <c r="B236" s="24"/>
      <c r="C236" s="17"/>
      <c r="D236" s="19"/>
      <c r="I236" s="17"/>
      <c r="N236" s="17"/>
      <c r="S236" s="17"/>
      <c r="X236" s="17"/>
      <c r="AC236" s="17"/>
      <c r="AH236" s="6"/>
      <c r="AM236" s="6"/>
      <c r="AR236" s="17"/>
      <c r="AW236" s="6"/>
      <c r="BB236" s="6"/>
      <c r="BG236" s="6"/>
      <c r="BH236" s="5"/>
      <c r="BL236" s="23"/>
      <c r="BM236" s="22"/>
      <c r="BR236" s="22"/>
      <c r="BW236" s="22"/>
      <c r="CB236" s="22"/>
      <c r="CG236" s="22"/>
      <c r="CL236" s="22"/>
      <c r="DA236" s="22"/>
      <c r="DF236" s="22"/>
      <c r="DK236" s="22"/>
    </row>
    <row r="237" spans="1:115" customFormat="1">
      <c r="A237" s="25"/>
      <c r="B237" s="24"/>
      <c r="C237" s="17"/>
      <c r="D237" s="19"/>
      <c r="I237" s="17"/>
      <c r="N237" s="17"/>
      <c r="S237" s="17"/>
      <c r="X237" s="17"/>
      <c r="AC237" s="17"/>
      <c r="AH237" s="6"/>
      <c r="AM237" s="6"/>
      <c r="AR237" s="17"/>
      <c r="AW237" s="6"/>
      <c r="BB237" s="6"/>
      <c r="BG237" s="6"/>
      <c r="BH237" s="5"/>
      <c r="BL237" s="23"/>
      <c r="BM237" s="22"/>
      <c r="BR237" s="22"/>
      <c r="BW237" s="22"/>
      <c r="CB237" s="22"/>
      <c r="CG237" s="22"/>
      <c r="CL237" s="22"/>
      <c r="DA237" s="22"/>
      <c r="DF237" s="22"/>
      <c r="DK237" s="22"/>
    </row>
    <row r="238" spans="1:115" customFormat="1">
      <c r="A238" s="25"/>
      <c r="B238" s="24"/>
      <c r="C238" s="17"/>
      <c r="D238" s="19"/>
      <c r="I238" s="17"/>
      <c r="N238" s="17"/>
      <c r="S238" s="17"/>
      <c r="X238" s="17"/>
      <c r="AC238" s="17"/>
      <c r="AH238" s="6"/>
      <c r="AM238" s="6"/>
      <c r="AR238" s="17"/>
      <c r="AW238" s="6"/>
      <c r="BB238" s="6"/>
      <c r="BG238" s="6"/>
      <c r="BH238" s="5"/>
      <c r="BL238" s="23"/>
      <c r="BM238" s="22"/>
      <c r="BR238" s="22"/>
      <c r="BW238" s="22"/>
      <c r="CB238" s="22"/>
      <c r="CG238" s="22"/>
      <c r="CL238" s="22"/>
      <c r="DA238" s="22"/>
      <c r="DF238" s="22"/>
      <c r="DK238" s="22"/>
    </row>
    <row r="239" spans="1:115" customFormat="1">
      <c r="A239" s="25"/>
      <c r="B239" s="24"/>
      <c r="C239" s="17"/>
      <c r="D239" s="19"/>
      <c r="I239" s="17"/>
      <c r="N239" s="17"/>
      <c r="S239" s="17"/>
      <c r="X239" s="17"/>
      <c r="AC239" s="17"/>
      <c r="AH239" s="6"/>
      <c r="AM239" s="6"/>
      <c r="AR239" s="17"/>
      <c r="AW239" s="6"/>
      <c r="BB239" s="6"/>
      <c r="BG239" s="6"/>
      <c r="BH239" s="5"/>
      <c r="BL239" s="23"/>
      <c r="BM239" s="22"/>
      <c r="BR239" s="22"/>
      <c r="BW239" s="22"/>
      <c r="CB239" s="22"/>
      <c r="CG239" s="22"/>
      <c r="CL239" s="22"/>
      <c r="DA239" s="22"/>
      <c r="DF239" s="22"/>
      <c r="DK239" s="22"/>
    </row>
    <row r="240" spans="1:115" customFormat="1">
      <c r="A240" s="25"/>
      <c r="B240" s="24"/>
      <c r="C240" s="17"/>
      <c r="D240" s="19"/>
      <c r="I240" s="17"/>
      <c r="N240" s="17"/>
      <c r="S240" s="17"/>
      <c r="X240" s="17"/>
      <c r="AC240" s="17"/>
      <c r="AH240" s="6"/>
      <c r="AM240" s="6"/>
      <c r="AR240" s="17"/>
      <c r="AW240" s="6"/>
      <c r="BB240" s="6"/>
      <c r="BG240" s="6"/>
      <c r="BH240" s="5"/>
      <c r="BL240" s="23"/>
      <c r="BM240" s="22"/>
      <c r="BR240" s="22"/>
      <c r="BW240" s="22"/>
      <c r="CB240" s="22"/>
      <c r="CG240" s="22"/>
      <c r="CL240" s="22"/>
      <c r="DA240" s="22"/>
      <c r="DF240" s="22"/>
      <c r="DK240" s="22"/>
    </row>
    <row r="241" spans="1:115" customFormat="1">
      <c r="A241" s="25"/>
      <c r="B241" s="24"/>
      <c r="C241" s="17"/>
      <c r="D241" s="19"/>
      <c r="I241" s="17"/>
      <c r="N241" s="17"/>
      <c r="S241" s="17"/>
      <c r="X241" s="17"/>
      <c r="AC241" s="17"/>
      <c r="AH241" s="6"/>
      <c r="AM241" s="6"/>
      <c r="AR241" s="17"/>
      <c r="AW241" s="6"/>
      <c r="BB241" s="6"/>
      <c r="BG241" s="6"/>
      <c r="BH241" s="5"/>
      <c r="BL241" s="23"/>
      <c r="BM241" s="22"/>
      <c r="BR241" s="22"/>
      <c r="BW241" s="22"/>
      <c r="CB241" s="22"/>
      <c r="CG241" s="22"/>
      <c r="CL241" s="22"/>
      <c r="DA241" s="22"/>
      <c r="DF241" s="22"/>
      <c r="DK241" s="22"/>
    </row>
    <row r="242" spans="1:115" customFormat="1">
      <c r="A242" s="25"/>
      <c r="B242" s="24"/>
      <c r="C242" s="17"/>
      <c r="D242" s="19"/>
      <c r="I242" s="17"/>
      <c r="N242" s="17"/>
      <c r="S242" s="17"/>
      <c r="X242" s="17"/>
      <c r="AC242" s="17"/>
      <c r="AH242" s="6"/>
      <c r="AM242" s="6"/>
      <c r="AR242" s="17"/>
      <c r="AW242" s="6"/>
      <c r="BB242" s="6"/>
      <c r="BG242" s="6"/>
      <c r="BH242" s="5"/>
      <c r="BL242" s="23"/>
      <c r="BM242" s="22"/>
      <c r="BR242" s="22"/>
      <c r="BW242" s="22"/>
      <c r="CB242" s="22"/>
      <c r="CG242" s="22"/>
      <c r="CL242" s="22"/>
      <c r="DA242" s="22"/>
      <c r="DF242" s="22"/>
      <c r="DK242" s="22"/>
    </row>
    <row r="243" spans="1:115" customFormat="1">
      <c r="A243" s="25"/>
      <c r="B243" s="24"/>
      <c r="C243" s="17"/>
      <c r="D243" s="19"/>
      <c r="I243" s="17"/>
      <c r="N243" s="17"/>
      <c r="S243" s="17"/>
      <c r="X243" s="17"/>
      <c r="AC243" s="17"/>
      <c r="AH243" s="6"/>
      <c r="AM243" s="6"/>
      <c r="AR243" s="17"/>
      <c r="AW243" s="6"/>
      <c r="BB243" s="6"/>
      <c r="BG243" s="6"/>
      <c r="BH243" s="5"/>
      <c r="BL243" s="23"/>
      <c r="BM243" s="22"/>
      <c r="BR243" s="22"/>
      <c r="BW243" s="22"/>
      <c r="CB243" s="22"/>
      <c r="CG243" s="22"/>
      <c r="CL243" s="22"/>
      <c r="DA243" s="22"/>
      <c r="DF243" s="22"/>
      <c r="DK243" s="22"/>
    </row>
    <row r="244" spans="1:115" customFormat="1">
      <c r="A244" s="25"/>
      <c r="B244" s="24"/>
      <c r="C244" s="17"/>
      <c r="D244" s="19"/>
      <c r="I244" s="17"/>
      <c r="N244" s="17"/>
      <c r="S244" s="17"/>
      <c r="X244" s="17"/>
      <c r="AC244" s="17"/>
      <c r="AH244" s="6"/>
      <c r="AM244" s="6"/>
      <c r="AR244" s="17"/>
      <c r="AW244" s="6"/>
      <c r="BB244" s="6"/>
      <c r="BG244" s="6"/>
      <c r="BH244" s="5"/>
      <c r="BL244" s="23"/>
      <c r="BM244" s="22"/>
      <c r="BR244" s="22"/>
      <c r="BW244" s="22"/>
      <c r="CB244" s="22"/>
      <c r="CG244" s="22"/>
      <c r="CL244" s="22"/>
      <c r="DA244" s="22"/>
      <c r="DF244" s="22"/>
      <c r="DK244" s="22"/>
    </row>
    <row r="245" spans="1:115" customFormat="1">
      <c r="A245" s="25"/>
      <c r="B245" s="24"/>
      <c r="C245" s="17"/>
      <c r="D245" s="19"/>
      <c r="I245" s="17"/>
      <c r="N245" s="17"/>
      <c r="S245" s="17"/>
      <c r="X245" s="17"/>
      <c r="AC245" s="17"/>
      <c r="AH245" s="6"/>
      <c r="AM245" s="6"/>
      <c r="AR245" s="17"/>
      <c r="AW245" s="6"/>
      <c r="BB245" s="6"/>
      <c r="BG245" s="6"/>
      <c r="BH245" s="5"/>
      <c r="BL245" s="23"/>
      <c r="BM245" s="22"/>
      <c r="BR245" s="22"/>
      <c r="BW245" s="22"/>
      <c r="CB245" s="22"/>
      <c r="CG245" s="22"/>
      <c r="CL245" s="22"/>
      <c r="DA245" s="22"/>
      <c r="DF245" s="22"/>
      <c r="DK245" s="22"/>
    </row>
    <row r="246" spans="1:115" customFormat="1">
      <c r="A246" s="25"/>
      <c r="B246" s="24"/>
      <c r="C246" s="17"/>
      <c r="D246" s="19"/>
      <c r="I246" s="17"/>
      <c r="N246" s="17"/>
      <c r="S246" s="17"/>
      <c r="X246" s="17"/>
      <c r="AC246" s="17"/>
      <c r="AH246" s="6"/>
      <c r="AM246" s="6"/>
      <c r="AR246" s="17"/>
      <c r="AW246" s="6"/>
      <c r="BB246" s="6"/>
      <c r="BG246" s="6"/>
      <c r="BH246" s="5"/>
      <c r="BL246" s="23"/>
      <c r="BM246" s="22"/>
      <c r="BR246" s="22"/>
      <c r="BW246" s="22"/>
      <c r="CB246" s="22"/>
      <c r="CG246" s="22"/>
      <c r="CL246" s="22"/>
      <c r="DA246" s="22"/>
      <c r="DF246" s="22"/>
      <c r="DK246" s="22"/>
    </row>
    <row r="247" spans="1:115" customFormat="1">
      <c r="A247" s="25"/>
      <c r="B247" s="24"/>
      <c r="C247" s="17"/>
      <c r="D247" s="19"/>
      <c r="I247" s="17"/>
      <c r="N247" s="17"/>
      <c r="S247" s="17"/>
      <c r="X247" s="17"/>
      <c r="AC247" s="17"/>
      <c r="AH247" s="6"/>
      <c r="AM247" s="6"/>
      <c r="AR247" s="17"/>
      <c r="AW247" s="6"/>
      <c r="BB247" s="6"/>
      <c r="BG247" s="6"/>
      <c r="BH247" s="5"/>
      <c r="BL247" s="23"/>
      <c r="BM247" s="22"/>
      <c r="BR247" s="22"/>
      <c r="BW247" s="22"/>
      <c r="CB247" s="22"/>
      <c r="CG247" s="22"/>
      <c r="CL247" s="22"/>
      <c r="DA247" s="22"/>
      <c r="DF247" s="22"/>
      <c r="DK247" s="22"/>
    </row>
    <row r="248" spans="1:115" customFormat="1">
      <c r="A248" s="25"/>
      <c r="B248" s="24"/>
      <c r="C248" s="17"/>
      <c r="D248" s="19"/>
      <c r="I248" s="17"/>
      <c r="N248" s="17"/>
      <c r="S248" s="17"/>
      <c r="X248" s="17"/>
      <c r="AC248" s="17"/>
      <c r="AH248" s="6"/>
      <c r="AM248" s="6"/>
      <c r="AR248" s="17"/>
      <c r="AW248" s="6"/>
      <c r="BB248" s="6"/>
      <c r="BG248" s="6"/>
      <c r="BH248" s="5"/>
      <c r="BL248" s="23"/>
      <c r="BM248" s="22"/>
      <c r="BR248" s="22"/>
      <c r="BW248" s="22"/>
      <c r="CB248" s="22"/>
      <c r="CG248" s="22"/>
      <c r="CL248" s="22"/>
      <c r="DA248" s="22"/>
      <c r="DF248" s="22"/>
      <c r="DK248" s="22"/>
    </row>
    <row r="249" spans="1:115" customFormat="1">
      <c r="A249" s="25"/>
      <c r="B249" s="24"/>
      <c r="C249" s="17"/>
      <c r="D249" s="19"/>
      <c r="I249" s="17"/>
      <c r="N249" s="17"/>
      <c r="S249" s="17"/>
      <c r="X249" s="17"/>
      <c r="AC249" s="17"/>
      <c r="AH249" s="6"/>
      <c r="AM249" s="6"/>
      <c r="AR249" s="17"/>
      <c r="AW249" s="6"/>
      <c r="BB249" s="6"/>
      <c r="BG249" s="6"/>
      <c r="BH249" s="5"/>
      <c r="BL249" s="23"/>
      <c r="BM249" s="22"/>
      <c r="BR249" s="22"/>
      <c r="BW249" s="22"/>
      <c r="CB249" s="22"/>
      <c r="CG249" s="22"/>
      <c r="CL249" s="22"/>
      <c r="DA249" s="22"/>
      <c r="DF249" s="22"/>
      <c r="DK249" s="22"/>
    </row>
    <row r="250" spans="1:115" customFormat="1">
      <c r="A250" s="25"/>
      <c r="B250" s="24"/>
      <c r="C250" s="17"/>
      <c r="D250" s="19"/>
      <c r="I250" s="17"/>
      <c r="N250" s="17"/>
      <c r="S250" s="17"/>
      <c r="X250" s="17"/>
      <c r="AC250" s="17"/>
      <c r="AH250" s="6"/>
      <c r="AM250" s="6"/>
      <c r="AR250" s="17"/>
      <c r="AW250" s="6"/>
      <c r="BB250" s="6"/>
      <c r="BG250" s="6"/>
      <c r="BH250" s="5"/>
      <c r="BL250" s="23"/>
      <c r="BM250" s="22"/>
      <c r="BR250" s="22"/>
      <c r="BW250" s="22"/>
      <c r="CB250" s="22"/>
      <c r="CG250" s="22"/>
      <c r="CL250" s="22"/>
      <c r="DA250" s="22"/>
      <c r="DF250" s="22"/>
      <c r="DK250" s="22"/>
    </row>
    <row r="251" spans="1:115" customFormat="1">
      <c r="A251" s="25"/>
      <c r="B251" s="24"/>
      <c r="C251" s="17"/>
      <c r="D251" s="19"/>
      <c r="I251" s="17"/>
      <c r="N251" s="17"/>
      <c r="S251" s="17"/>
      <c r="X251" s="17"/>
      <c r="AC251" s="17"/>
      <c r="AH251" s="6"/>
      <c r="AM251" s="6"/>
      <c r="AR251" s="17"/>
      <c r="AW251" s="6"/>
      <c r="BB251" s="6"/>
      <c r="BG251" s="6"/>
      <c r="BH251" s="5"/>
      <c r="BL251" s="23"/>
      <c r="BM251" s="22"/>
      <c r="BR251" s="22"/>
      <c r="BW251" s="22"/>
      <c r="CB251" s="22"/>
      <c r="CG251" s="22"/>
      <c r="CL251" s="22"/>
      <c r="DA251" s="22"/>
      <c r="DF251" s="22"/>
      <c r="DK251" s="22"/>
    </row>
    <row r="252" spans="1:115" customFormat="1">
      <c r="A252" s="25"/>
      <c r="B252" s="24"/>
      <c r="C252" s="17"/>
      <c r="D252" s="19"/>
      <c r="I252" s="17"/>
      <c r="N252" s="17"/>
      <c r="S252" s="17"/>
      <c r="X252" s="17"/>
      <c r="AC252" s="17"/>
      <c r="AH252" s="6"/>
      <c r="AM252" s="6"/>
      <c r="AR252" s="17"/>
      <c r="AW252" s="6"/>
      <c r="BB252" s="6"/>
      <c r="BG252" s="6"/>
      <c r="BH252" s="5"/>
      <c r="BL252" s="23"/>
      <c r="BM252" s="22"/>
      <c r="BR252" s="22"/>
      <c r="BW252" s="22"/>
      <c r="CB252" s="22"/>
      <c r="CG252" s="22"/>
      <c r="CL252" s="22"/>
      <c r="DA252" s="22"/>
      <c r="DF252" s="22"/>
      <c r="DK252" s="22"/>
    </row>
    <row r="253" spans="1:115" customFormat="1">
      <c r="A253" s="25"/>
      <c r="B253" s="24"/>
      <c r="C253" s="17"/>
      <c r="D253" s="19"/>
      <c r="I253" s="17"/>
      <c r="N253" s="17"/>
      <c r="S253" s="17"/>
      <c r="X253" s="17"/>
      <c r="AC253" s="17"/>
      <c r="AH253" s="6"/>
      <c r="AM253" s="6"/>
      <c r="AR253" s="17"/>
      <c r="AW253" s="6"/>
      <c r="BB253" s="6"/>
      <c r="BG253" s="6"/>
      <c r="BH253" s="5"/>
      <c r="BL253" s="23"/>
      <c r="BM253" s="22"/>
      <c r="BR253" s="22"/>
      <c r="BW253" s="22"/>
      <c r="CB253" s="22"/>
      <c r="CG253" s="22"/>
      <c r="CL253" s="22"/>
      <c r="DA253" s="22"/>
      <c r="DF253" s="22"/>
      <c r="DK253" s="22"/>
    </row>
    <row r="254" spans="1:115" customFormat="1">
      <c r="A254" s="25"/>
      <c r="B254" s="24"/>
      <c r="C254" s="17"/>
      <c r="D254" s="19"/>
      <c r="I254" s="17"/>
      <c r="N254" s="17"/>
      <c r="S254" s="17"/>
      <c r="X254" s="17"/>
      <c r="AC254" s="17"/>
      <c r="AH254" s="6"/>
      <c r="AM254" s="6"/>
      <c r="AR254" s="17"/>
      <c r="AW254" s="6"/>
      <c r="BB254" s="6"/>
      <c r="BG254" s="6"/>
      <c r="BH254" s="5"/>
      <c r="BL254" s="23"/>
      <c r="BM254" s="22"/>
      <c r="BR254" s="22"/>
      <c r="BW254" s="22"/>
      <c r="CB254" s="22"/>
      <c r="CG254" s="22"/>
      <c r="CL254" s="22"/>
      <c r="DA254" s="22"/>
      <c r="DF254" s="22"/>
      <c r="DK254" s="22"/>
    </row>
    <row r="255" spans="1:115" customFormat="1">
      <c r="A255" s="25"/>
      <c r="B255" s="24"/>
      <c r="C255" s="17"/>
      <c r="D255" s="19"/>
      <c r="I255" s="17"/>
      <c r="N255" s="17"/>
      <c r="S255" s="17"/>
      <c r="X255" s="17"/>
      <c r="AC255" s="17"/>
      <c r="AH255" s="6"/>
      <c r="AM255" s="6"/>
      <c r="AR255" s="17"/>
      <c r="AW255" s="6"/>
      <c r="BB255" s="6"/>
      <c r="BG255" s="6"/>
      <c r="BH255" s="5"/>
      <c r="BL255" s="23"/>
      <c r="BM255" s="22"/>
      <c r="BR255" s="22"/>
      <c r="BW255" s="22"/>
      <c r="CB255" s="22"/>
      <c r="CG255" s="22"/>
      <c r="CL255" s="22"/>
      <c r="DA255" s="22"/>
      <c r="DF255" s="22"/>
      <c r="DK255" s="22"/>
    </row>
    <row r="256" spans="1:115" customFormat="1">
      <c r="A256" s="25"/>
      <c r="B256" s="24"/>
      <c r="C256" s="17"/>
      <c r="D256" s="19"/>
      <c r="I256" s="17"/>
      <c r="N256" s="17"/>
      <c r="S256" s="17"/>
      <c r="X256" s="17"/>
      <c r="AC256" s="17"/>
      <c r="AH256" s="6"/>
      <c r="AM256" s="6"/>
      <c r="AR256" s="17"/>
      <c r="AW256" s="6"/>
      <c r="BB256" s="6"/>
      <c r="BG256" s="6"/>
      <c r="BH256" s="5"/>
      <c r="BL256" s="23"/>
      <c r="BM256" s="22"/>
      <c r="BR256" s="22"/>
      <c r="BW256" s="22"/>
      <c r="CB256" s="22"/>
      <c r="CG256" s="22"/>
      <c r="CL256" s="22"/>
      <c r="DA256" s="22"/>
      <c r="DF256" s="22"/>
      <c r="DK256" s="22"/>
    </row>
    <row r="257" spans="1:115" customFormat="1">
      <c r="A257" s="25"/>
      <c r="B257" s="24"/>
      <c r="C257" s="17"/>
      <c r="D257" s="19"/>
      <c r="I257" s="17"/>
      <c r="N257" s="17"/>
      <c r="S257" s="17"/>
      <c r="X257" s="17"/>
      <c r="AC257" s="17"/>
      <c r="AH257" s="6"/>
      <c r="AM257" s="6"/>
      <c r="AR257" s="17"/>
      <c r="AW257" s="6"/>
      <c r="BB257" s="6"/>
      <c r="BG257" s="6"/>
      <c r="BH257" s="5"/>
      <c r="BL257" s="23"/>
      <c r="BM257" s="22"/>
      <c r="BR257" s="22"/>
      <c r="BW257" s="22"/>
      <c r="CB257" s="22"/>
      <c r="CG257" s="22"/>
      <c r="CL257" s="22"/>
      <c r="DA257" s="22"/>
      <c r="DF257" s="22"/>
      <c r="DK257" s="22"/>
    </row>
    <row r="258" spans="1:115" customFormat="1">
      <c r="A258" s="25"/>
      <c r="B258" s="24"/>
      <c r="C258" s="17"/>
      <c r="D258" s="19"/>
      <c r="I258" s="17"/>
      <c r="N258" s="17"/>
      <c r="S258" s="17"/>
      <c r="X258" s="17"/>
      <c r="AC258" s="17"/>
      <c r="AH258" s="6"/>
      <c r="AM258" s="6"/>
      <c r="AR258" s="17"/>
      <c r="AW258" s="6"/>
      <c r="BB258" s="6"/>
      <c r="BG258" s="6"/>
      <c r="BH258" s="5"/>
      <c r="BL258" s="23"/>
      <c r="BM258" s="22"/>
      <c r="BR258" s="22"/>
      <c r="BW258" s="22"/>
      <c r="CB258" s="22"/>
      <c r="CG258" s="22"/>
      <c r="CL258" s="22"/>
      <c r="DA258" s="22"/>
      <c r="DF258" s="22"/>
      <c r="DK258" s="22"/>
    </row>
    <row r="259" spans="1:115" customFormat="1">
      <c r="A259" s="25"/>
      <c r="B259" s="24"/>
      <c r="C259" s="17"/>
      <c r="D259" s="19"/>
      <c r="I259" s="17"/>
      <c r="N259" s="17"/>
      <c r="S259" s="17"/>
      <c r="X259" s="17"/>
      <c r="AC259" s="17"/>
      <c r="AH259" s="6"/>
      <c r="AM259" s="6"/>
      <c r="AR259" s="17"/>
      <c r="AW259" s="6"/>
      <c r="BB259" s="6"/>
      <c r="BG259" s="6"/>
      <c r="BH259" s="5"/>
      <c r="BL259" s="23"/>
      <c r="BM259" s="22"/>
      <c r="BR259" s="22"/>
      <c r="BW259" s="22"/>
      <c r="CB259" s="22"/>
      <c r="CG259" s="22"/>
      <c r="CL259" s="22"/>
      <c r="DA259" s="22"/>
      <c r="DF259" s="22"/>
      <c r="DK259" s="22"/>
    </row>
    <row r="260" spans="1:115" customFormat="1">
      <c r="A260" s="25"/>
      <c r="B260" s="24"/>
      <c r="C260" s="17"/>
      <c r="D260" s="19"/>
      <c r="I260" s="17"/>
      <c r="N260" s="17"/>
      <c r="S260" s="17"/>
      <c r="X260" s="17"/>
      <c r="AC260" s="17"/>
      <c r="AH260" s="6"/>
      <c r="AM260" s="6"/>
      <c r="AR260" s="17"/>
      <c r="AW260" s="6"/>
      <c r="BB260" s="6"/>
      <c r="BG260" s="6"/>
      <c r="BH260" s="5"/>
      <c r="BL260" s="23"/>
      <c r="BM260" s="22"/>
      <c r="BR260" s="22"/>
      <c r="BW260" s="22"/>
      <c r="CB260" s="22"/>
      <c r="CG260" s="22"/>
      <c r="CL260" s="22"/>
      <c r="DA260" s="22"/>
      <c r="DF260" s="22"/>
      <c r="DK260" s="22"/>
    </row>
    <row r="261" spans="1:115" customFormat="1">
      <c r="A261" s="25"/>
      <c r="B261" s="24"/>
      <c r="C261" s="17"/>
      <c r="D261" s="19"/>
      <c r="I261" s="17"/>
      <c r="N261" s="17"/>
      <c r="S261" s="17"/>
      <c r="X261" s="17"/>
      <c r="AC261" s="17"/>
      <c r="AH261" s="6"/>
      <c r="AM261" s="6"/>
      <c r="AR261" s="17"/>
      <c r="AW261" s="6"/>
      <c r="BB261" s="6"/>
      <c r="BG261" s="6"/>
      <c r="BH261" s="5"/>
      <c r="BL261" s="23"/>
      <c r="BM261" s="22"/>
      <c r="BR261" s="22"/>
      <c r="BW261" s="22"/>
      <c r="CB261" s="22"/>
      <c r="CG261" s="22"/>
      <c r="CL261" s="22"/>
      <c r="DA261" s="22"/>
      <c r="DF261" s="22"/>
      <c r="DK261" s="22"/>
    </row>
    <row r="262" spans="1:115" customFormat="1">
      <c r="A262" s="25"/>
      <c r="B262" s="24"/>
      <c r="C262" s="17"/>
      <c r="D262" s="19"/>
      <c r="I262" s="17"/>
      <c r="N262" s="17"/>
      <c r="S262" s="17"/>
      <c r="X262" s="17"/>
      <c r="AC262" s="17"/>
      <c r="AH262" s="6"/>
      <c r="AM262" s="6"/>
      <c r="AR262" s="17"/>
      <c r="AW262" s="6"/>
      <c r="BB262" s="6"/>
      <c r="BG262" s="6"/>
      <c r="BH262" s="5"/>
      <c r="BL262" s="23"/>
      <c r="BM262" s="22"/>
      <c r="BR262" s="22"/>
      <c r="BW262" s="22"/>
      <c r="CB262" s="22"/>
      <c r="CG262" s="22"/>
      <c r="CL262" s="22"/>
      <c r="DA262" s="22"/>
      <c r="DF262" s="22"/>
      <c r="DK262" s="22"/>
    </row>
    <row r="263" spans="1:115" customFormat="1">
      <c r="A263" s="25"/>
      <c r="B263" s="24"/>
      <c r="C263" s="17"/>
      <c r="D263" s="19"/>
      <c r="I263" s="17"/>
      <c r="N263" s="17"/>
      <c r="S263" s="17"/>
      <c r="X263" s="17"/>
      <c r="AC263" s="17"/>
      <c r="AH263" s="6"/>
      <c r="AM263" s="6"/>
      <c r="AR263" s="17"/>
      <c r="AW263" s="6"/>
      <c r="BB263" s="6"/>
      <c r="BG263" s="6"/>
      <c r="BH263" s="5"/>
      <c r="BL263" s="23"/>
      <c r="BM263" s="22"/>
      <c r="BR263" s="22"/>
      <c r="BW263" s="22"/>
      <c r="CB263" s="22"/>
      <c r="CG263" s="22"/>
      <c r="CL263" s="22"/>
      <c r="DA263" s="22"/>
      <c r="DF263" s="22"/>
      <c r="DK263" s="22"/>
    </row>
    <row r="264" spans="1:115" customFormat="1">
      <c r="A264" s="25"/>
      <c r="B264" s="24"/>
      <c r="C264" s="17"/>
      <c r="D264" s="19"/>
      <c r="I264" s="17"/>
      <c r="N264" s="17"/>
      <c r="S264" s="17"/>
      <c r="X264" s="17"/>
      <c r="AC264" s="17"/>
      <c r="AH264" s="6"/>
      <c r="AM264" s="6"/>
      <c r="AR264" s="17"/>
      <c r="AW264" s="6"/>
      <c r="BB264" s="6"/>
      <c r="BG264" s="6"/>
      <c r="BH264" s="5"/>
      <c r="BL264" s="23"/>
      <c r="BM264" s="22"/>
      <c r="BR264" s="22"/>
      <c r="BW264" s="22"/>
      <c r="CB264" s="22"/>
      <c r="CG264" s="22"/>
      <c r="CL264" s="22"/>
      <c r="DA264" s="22"/>
      <c r="DF264" s="22"/>
      <c r="DK264" s="22"/>
    </row>
    <row r="265" spans="1:115" customFormat="1">
      <c r="A265" s="25"/>
      <c r="B265" s="24"/>
      <c r="C265" s="17"/>
      <c r="D265" s="19"/>
      <c r="I265" s="17"/>
      <c r="N265" s="17"/>
      <c r="S265" s="17"/>
      <c r="X265" s="17"/>
      <c r="AC265" s="17"/>
      <c r="AH265" s="6"/>
      <c r="AM265" s="6"/>
      <c r="AR265" s="17"/>
      <c r="AW265" s="6"/>
      <c r="BB265" s="6"/>
      <c r="BG265" s="6"/>
      <c r="BH265" s="5"/>
      <c r="BL265" s="23"/>
      <c r="BM265" s="22"/>
      <c r="BR265" s="22"/>
      <c r="BW265" s="22"/>
      <c r="CB265" s="22"/>
      <c r="CG265" s="22"/>
      <c r="CL265" s="22"/>
      <c r="DA265" s="22"/>
      <c r="DF265" s="22"/>
      <c r="DK265" s="22"/>
    </row>
    <row r="266" spans="1:115" customFormat="1">
      <c r="A266" s="25"/>
      <c r="B266" s="24"/>
      <c r="C266" s="17"/>
      <c r="D266" s="19"/>
      <c r="I266" s="17"/>
      <c r="N266" s="17"/>
      <c r="S266" s="17"/>
      <c r="X266" s="17"/>
      <c r="AC266" s="17"/>
      <c r="AH266" s="6"/>
      <c r="AM266" s="6"/>
      <c r="AR266" s="17"/>
      <c r="AW266" s="6"/>
      <c r="BB266" s="6"/>
      <c r="BG266" s="6"/>
      <c r="BH266" s="5"/>
      <c r="BL266" s="23"/>
      <c r="BM266" s="22"/>
      <c r="BR266" s="22"/>
      <c r="BW266" s="22"/>
      <c r="CB266" s="22"/>
      <c r="CG266" s="22"/>
      <c r="CL266" s="22"/>
      <c r="DA266" s="22"/>
      <c r="DF266" s="22"/>
      <c r="DK266" s="22"/>
    </row>
    <row r="267" spans="1:115" customFormat="1">
      <c r="A267" s="25"/>
      <c r="B267" s="24"/>
      <c r="C267" s="17"/>
      <c r="D267" s="19"/>
      <c r="I267" s="17"/>
      <c r="N267" s="17"/>
      <c r="S267" s="17"/>
      <c r="X267" s="17"/>
      <c r="AC267" s="17"/>
      <c r="AH267" s="6"/>
      <c r="AM267" s="6"/>
      <c r="AR267" s="17"/>
      <c r="AW267" s="6"/>
      <c r="BB267" s="6"/>
      <c r="BG267" s="6"/>
      <c r="BH267" s="5"/>
      <c r="BL267" s="23"/>
      <c r="BM267" s="22"/>
      <c r="BR267" s="22"/>
      <c r="BW267" s="22"/>
      <c r="CB267" s="22"/>
      <c r="CG267" s="22"/>
      <c r="CL267" s="22"/>
      <c r="DA267" s="22"/>
      <c r="DF267" s="22"/>
      <c r="DK267" s="22"/>
    </row>
    <row r="268" spans="1:115" customFormat="1">
      <c r="A268" s="25"/>
      <c r="B268" s="24"/>
      <c r="C268" s="17"/>
      <c r="D268" s="19"/>
      <c r="I268" s="17"/>
      <c r="N268" s="17"/>
      <c r="S268" s="17"/>
      <c r="X268" s="17"/>
      <c r="AC268" s="17"/>
      <c r="AH268" s="6"/>
      <c r="AM268" s="6"/>
      <c r="AR268" s="17"/>
      <c r="AW268" s="6"/>
      <c r="BB268" s="6"/>
      <c r="BG268" s="6"/>
      <c r="BH268" s="5"/>
      <c r="BL268" s="23"/>
      <c r="BM268" s="22"/>
      <c r="BR268" s="22"/>
      <c r="BW268" s="22"/>
      <c r="CB268" s="22"/>
      <c r="CG268" s="22"/>
      <c r="CL268" s="22"/>
      <c r="DA268" s="22"/>
      <c r="DF268" s="22"/>
      <c r="DK268" s="22"/>
    </row>
    <row r="269" spans="1:115" customFormat="1">
      <c r="A269" s="25"/>
      <c r="B269" s="24"/>
      <c r="C269" s="17"/>
      <c r="D269" s="19"/>
      <c r="I269" s="17"/>
      <c r="N269" s="17"/>
      <c r="S269" s="17"/>
      <c r="X269" s="17"/>
      <c r="AC269" s="17"/>
      <c r="AH269" s="6"/>
      <c r="AM269" s="6"/>
      <c r="AR269" s="17"/>
      <c r="AW269" s="6"/>
      <c r="BB269" s="6"/>
      <c r="BG269" s="6"/>
      <c r="BH269" s="5"/>
      <c r="BL269" s="23"/>
      <c r="BM269" s="22"/>
      <c r="BR269" s="22"/>
      <c r="BW269" s="22"/>
      <c r="CB269" s="22"/>
      <c r="CG269" s="22"/>
      <c r="CL269" s="22"/>
      <c r="DA269" s="22"/>
      <c r="DF269" s="22"/>
      <c r="DK269" s="22"/>
    </row>
    <row r="270" spans="1:115" customFormat="1">
      <c r="A270" s="25"/>
      <c r="B270" s="24"/>
      <c r="C270" s="17"/>
      <c r="D270" s="19"/>
      <c r="I270" s="17"/>
      <c r="N270" s="17"/>
      <c r="S270" s="17"/>
      <c r="X270" s="17"/>
      <c r="AC270" s="17"/>
      <c r="AH270" s="6"/>
      <c r="AM270" s="6"/>
      <c r="AR270" s="17"/>
      <c r="AW270" s="6"/>
      <c r="BB270" s="6"/>
      <c r="BG270" s="6"/>
      <c r="BH270" s="5"/>
      <c r="BL270" s="23"/>
      <c r="BM270" s="22"/>
      <c r="BR270" s="22"/>
      <c r="BW270" s="22"/>
      <c r="CB270" s="22"/>
      <c r="CG270" s="22"/>
      <c r="CL270" s="22"/>
      <c r="DA270" s="22"/>
      <c r="DF270" s="22"/>
      <c r="DK270" s="22"/>
    </row>
    <row r="271" spans="1:115" customFormat="1">
      <c r="A271" s="25"/>
      <c r="B271" s="24"/>
      <c r="C271" s="17"/>
      <c r="D271" s="19"/>
      <c r="I271" s="17"/>
      <c r="N271" s="17"/>
      <c r="S271" s="17"/>
      <c r="X271" s="17"/>
      <c r="AC271" s="17"/>
      <c r="AH271" s="6"/>
      <c r="AM271" s="6"/>
      <c r="AR271" s="17"/>
      <c r="AW271" s="6"/>
      <c r="BB271" s="6"/>
      <c r="BG271" s="6"/>
      <c r="BH271" s="5"/>
      <c r="BL271" s="23"/>
      <c r="BM271" s="22"/>
      <c r="BR271" s="22"/>
      <c r="BW271" s="22"/>
      <c r="CB271" s="22"/>
      <c r="CG271" s="22"/>
      <c r="CL271" s="22"/>
      <c r="DA271" s="22"/>
      <c r="DF271" s="22"/>
      <c r="DK271" s="22"/>
    </row>
    <row r="272" spans="1:115" customFormat="1">
      <c r="A272" s="25"/>
      <c r="B272" s="24"/>
      <c r="C272" s="17"/>
      <c r="D272" s="19"/>
      <c r="I272" s="17"/>
      <c r="N272" s="17"/>
      <c r="S272" s="17"/>
      <c r="X272" s="17"/>
      <c r="AC272" s="17"/>
      <c r="AH272" s="6"/>
      <c r="AM272" s="6"/>
      <c r="AR272" s="17"/>
      <c r="AW272" s="6"/>
      <c r="BB272" s="6"/>
      <c r="BG272" s="6"/>
      <c r="BH272" s="5"/>
      <c r="BL272" s="23"/>
      <c r="BM272" s="22"/>
      <c r="BR272" s="22"/>
      <c r="BW272" s="22"/>
      <c r="CB272" s="22"/>
      <c r="CG272" s="22"/>
      <c r="CL272" s="22"/>
      <c r="DA272" s="22"/>
      <c r="DF272" s="22"/>
      <c r="DK272" s="22"/>
    </row>
    <row r="273" spans="1:115" customFormat="1">
      <c r="A273" s="25"/>
      <c r="B273" s="24"/>
      <c r="C273" s="17"/>
      <c r="D273" s="19"/>
      <c r="I273" s="17"/>
      <c r="N273" s="17"/>
      <c r="S273" s="17"/>
      <c r="X273" s="17"/>
      <c r="AC273" s="17"/>
      <c r="AH273" s="6"/>
      <c r="AM273" s="6"/>
      <c r="AR273" s="17"/>
      <c r="AW273" s="6"/>
      <c r="BB273" s="6"/>
      <c r="BG273" s="6"/>
      <c r="BH273" s="5"/>
      <c r="BL273" s="23"/>
      <c r="BM273" s="22"/>
      <c r="BR273" s="22"/>
      <c r="BW273" s="22"/>
      <c r="CB273" s="22"/>
      <c r="CG273" s="22"/>
      <c r="CL273" s="22"/>
      <c r="DA273" s="22"/>
      <c r="DF273" s="22"/>
      <c r="DK273" s="22"/>
    </row>
    <row r="274" spans="1:115" customFormat="1">
      <c r="A274" s="25"/>
      <c r="B274" s="24"/>
      <c r="C274" s="17"/>
      <c r="D274" s="19"/>
      <c r="I274" s="17"/>
      <c r="N274" s="17"/>
      <c r="S274" s="17"/>
      <c r="X274" s="17"/>
      <c r="AC274" s="17"/>
      <c r="AH274" s="6"/>
      <c r="AM274" s="6"/>
      <c r="AR274" s="17"/>
      <c r="AW274" s="6"/>
      <c r="BB274" s="6"/>
      <c r="BG274" s="6"/>
      <c r="BH274" s="5"/>
      <c r="BL274" s="23"/>
      <c r="BM274" s="22"/>
      <c r="BR274" s="22"/>
      <c r="BW274" s="22"/>
      <c r="CB274" s="22"/>
      <c r="CG274" s="22"/>
      <c r="CL274" s="22"/>
      <c r="DA274" s="22"/>
      <c r="DF274" s="22"/>
      <c r="DK274" s="22"/>
    </row>
    <row r="275" spans="1:115" customFormat="1">
      <c r="A275" s="25"/>
      <c r="B275" s="24"/>
      <c r="C275" s="17"/>
      <c r="D275" s="19"/>
      <c r="I275" s="17"/>
      <c r="N275" s="17"/>
      <c r="S275" s="17"/>
      <c r="X275" s="17"/>
      <c r="AC275" s="17"/>
      <c r="AH275" s="6"/>
      <c r="AM275" s="6"/>
      <c r="AR275" s="17"/>
      <c r="AW275" s="6"/>
      <c r="BB275" s="6"/>
      <c r="BG275" s="6"/>
      <c r="BH275" s="5"/>
      <c r="BL275" s="23"/>
      <c r="BM275" s="22"/>
      <c r="BR275" s="22"/>
      <c r="BW275" s="22"/>
      <c r="CB275" s="22"/>
      <c r="CG275" s="22"/>
      <c r="CL275" s="22"/>
      <c r="DA275" s="22"/>
      <c r="DF275" s="22"/>
      <c r="DK275" s="22"/>
    </row>
    <row r="276" spans="1:115" customFormat="1">
      <c r="A276" s="25"/>
      <c r="B276" s="24"/>
      <c r="C276" s="17"/>
      <c r="D276" s="19"/>
      <c r="I276" s="17"/>
      <c r="N276" s="17"/>
      <c r="S276" s="17"/>
      <c r="X276" s="17"/>
      <c r="AC276" s="17"/>
      <c r="AH276" s="6"/>
      <c r="AM276" s="6"/>
      <c r="AR276" s="17"/>
      <c r="AW276" s="6"/>
      <c r="BB276" s="6"/>
      <c r="BG276" s="6"/>
      <c r="BH276" s="5"/>
      <c r="BL276" s="23"/>
      <c r="BM276" s="22"/>
      <c r="BR276" s="22"/>
      <c r="BW276" s="22"/>
      <c r="CB276" s="22"/>
      <c r="CG276" s="22"/>
      <c r="CL276" s="22"/>
      <c r="DA276" s="22"/>
      <c r="DF276" s="22"/>
      <c r="DK276" s="22"/>
    </row>
    <row r="277" spans="1:115" customFormat="1">
      <c r="A277" s="25"/>
      <c r="B277" s="24"/>
      <c r="C277" s="17"/>
      <c r="D277" s="19"/>
      <c r="I277" s="17"/>
      <c r="N277" s="17"/>
      <c r="S277" s="17"/>
      <c r="X277" s="17"/>
      <c r="AC277" s="17"/>
      <c r="AH277" s="6"/>
      <c r="AM277" s="6"/>
      <c r="AR277" s="17"/>
      <c r="AW277" s="6"/>
      <c r="BB277" s="6"/>
      <c r="BG277" s="6"/>
      <c r="BH277" s="5"/>
      <c r="BL277" s="23"/>
      <c r="BM277" s="22"/>
      <c r="BR277" s="22"/>
      <c r="BW277" s="22"/>
      <c r="CB277" s="22"/>
      <c r="CG277" s="22"/>
      <c r="CL277" s="22"/>
      <c r="DA277" s="22"/>
      <c r="DF277" s="22"/>
      <c r="DK277" s="22"/>
    </row>
    <row r="278" spans="1:115" customFormat="1">
      <c r="A278" s="25"/>
      <c r="B278" s="24"/>
      <c r="C278" s="17"/>
      <c r="D278" s="19"/>
      <c r="I278" s="17"/>
      <c r="N278" s="17"/>
      <c r="S278" s="17"/>
      <c r="X278" s="17"/>
      <c r="AC278" s="17"/>
      <c r="AH278" s="6"/>
      <c r="AM278" s="6"/>
      <c r="AR278" s="17"/>
      <c r="AW278" s="6"/>
      <c r="BB278" s="6"/>
      <c r="BG278" s="6"/>
      <c r="BH278" s="5"/>
      <c r="BL278" s="23"/>
      <c r="BM278" s="22"/>
      <c r="BR278" s="22"/>
      <c r="BW278" s="22"/>
      <c r="CB278" s="22"/>
      <c r="CG278" s="22"/>
      <c r="CL278" s="22"/>
      <c r="DA278" s="22"/>
      <c r="DF278" s="22"/>
      <c r="DK278" s="22"/>
    </row>
    <row r="279" spans="1:115" customFormat="1">
      <c r="A279" s="25"/>
      <c r="B279" s="24"/>
      <c r="C279" s="17"/>
      <c r="D279" s="19"/>
      <c r="I279" s="17"/>
      <c r="N279" s="17"/>
      <c r="S279" s="17"/>
      <c r="X279" s="17"/>
      <c r="AC279" s="17"/>
      <c r="AH279" s="6"/>
      <c r="AM279" s="6"/>
      <c r="AR279" s="17"/>
      <c r="AW279" s="6"/>
      <c r="BB279" s="6"/>
      <c r="BG279" s="6"/>
      <c r="BH279" s="5"/>
      <c r="BL279" s="23"/>
      <c r="BM279" s="22"/>
      <c r="BR279" s="22"/>
      <c r="BW279" s="22"/>
      <c r="CB279" s="22"/>
      <c r="CG279" s="22"/>
      <c r="CL279" s="22"/>
      <c r="DA279" s="22"/>
      <c r="DF279" s="22"/>
      <c r="DK279" s="22"/>
    </row>
    <row r="280" spans="1:115" customFormat="1">
      <c r="A280" s="25"/>
      <c r="B280" s="24"/>
      <c r="C280" s="17"/>
      <c r="D280" s="19"/>
      <c r="I280" s="17"/>
      <c r="N280" s="17"/>
      <c r="S280" s="17"/>
      <c r="X280" s="17"/>
      <c r="AC280" s="17"/>
      <c r="AH280" s="6"/>
      <c r="AM280" s="6"/>
      <c r="AR280" s="17"/>
      <c r="AW280" s="6"/>
      <c r="BB280" s="6"/>
      <c r="BG280" s="6"/>
      <c r="BH280" s="5"/>
      <c r="BL280" s="23"/>
      <c r="BM280" s="22"/>
      <c r="BR280" s="22"/>
      <c r="BW280" s="22"/>
      <c r="CB280" s="22"/>
      <c r="CG280" s="22"/>
      <c r="CL280" s="22"/>
      <c r="DA280" s="22"/>
      <c r="DF280" s="22"/>
      <c r="DK280" s="22"/>
    </row>
    <row r="281" spans="1:115" customFormat="1">
      <c r="A281" s="25"/>
      <c r="B281" s="24"/>
      <c r="C281" s="17"/>
      <c r="D281" s="19"/>
      <c r="I281" s="17"/>
      <c r="N281" s="17"/>
      <c r="S281" s="17"/>
      <c r="X281" s="17"/>
      <c r="AC281" s="17"/>
      <c r="AH281" s="6"/>
      <c r="AM281" s="6"/>
      <c r="AR281" s="17"/>
      <c r="AW281" s="6"/>
      <c r="BB281" s="6"/>
      <c r="BG281" s="6"/>
      <c r="BH281" s="5"/>
      <c r="BL281" s="23"/>
      <c r="BM281" s="22"/>
      <c r="BR281" s="22"/>
      <c r="BW281" s="22"/>
      <c r="CB281" s="22"/>
      <c r="CG281" s="22"/>
      <c r="CL281" s="22"/>
      <c r="DA281" s="22"/>
      <c r="DF281" s="22"/>
      <c r="DK281" s="22"/>
    </row>
    <row r="282" spans="1:115" customFormat="1">
      <c r="A282" s="25"/>
      <c r="B282" s="24"/>
      <c r="C282" s="17"/>
      <c r="D282" s="19"/>
      <c r="I282" s="17"/>
      <c r="N282" s="17"/>
      <c r="S282" s="17"/>
      <c r="X282" s="17"/>
      <c r="AC282" s="17"/>
      <c r="AH282" s="6"/>
      <c r="AM282" s="6"/>
      <c r="AR282" s="17"/>
      <c r="AW282" s="6"/>
      <c r="BB282" s="6"/>
      <c r="BG282" s="6"/>
      <c r="BH282" s="5"/>
      <c r="BL282" s="23"/>
      <c r="BM282" s="22"/>
      <c r="BR282" s="22"/>
      <c r="BW282" s="22"/>
      <c r="CB282" s="22"/>
      <c r="CG282" s="22"/>
      <c r="CL282" s="22"/>
      <c r="DA282" s="22"/>
      <c r="DF282" s="22"/>
      <c r="DK282" s="22"/>
    </row>
    <row r="283" spans="1:115" customFormat="1">
      <c r="A283" s="25"/>
      <c r="B283" s="24"/>
      <c r="C283" s="17"/>
      <c r="D283" s="19"/>
      <c r="I283" s="17"/>
      <c r="N283" s="17"/>
      <c r="S283" s="17"/>
      <c r="X283" s="17"/>
      <c r="AC283" s="17"/>
      <c r="AH283" s="6"/>
      <c r="AM283" s="6"/>
      <c r="AR283" s="17"/>
      <c r="AW283" s="6"/>
      <c r="BB283" s="6"/>
      <c r="BG283" s="6"/>
      <c r="BH283" s="5"/>
      <c r="BL283" s="23"/>
      <c r="BM283" s="22"/>
      <c r="BR283" s="22"/>
      <c r="BW283" s="22"/>
      <c r="CB283" s="22"/>
      <c r="CG283" s="22"/>
      <c r="CL283" s="22"/>
      <c r="DA283" s="22"/>
      <c r="DF283" s="22"/>
      <c r="DK283" s="22"/>
    </row>
    <row r="284" spans="1:115" customFormat="1">
      <c r="A284" s="25"/>
      <c r="B284" s="24"/>
      <c r="C284" s="17"/>
      <c r="D284" s="19"/>
      <c r="I284" s="17"/>
      <c r="N284" s="17"/>
      <c r="S284" s="17"/>
      <c r="X284" s="17"/>
      <c r="AC284" s="17"/>
      <c r="AH284" s="6"/>
      <c r="AM284" s="6"/>
      <c r="AR284" s="17"/>
      <c r="AW284" s="6"/>
      <c r="BB284" s="6"/>
      <c r="BG284" s="6"/>
      <c r="BH284" s="5"/>
      <c r="BL284" s="23"/>
      <c r="BM284" s="22"/>
      <c r="BR284" s="22"/>
      <c r="BW284" s="22"/>
      <c r="CB284" s="22"/>
      <c r="CG284" s="22"/>
      <c r="CL284" s="22"/>
      <c r="DA284" s="22"/>
      <c r="DF284" s="22"/>
      <c r="DK284" s="22"/>
    </row>
    <row r="285" spans="1:115" customFormat="1">
      <c r="A285" s="25"/>
      <c r="B285" s="24"/>
      <c r="C285" s="17"/>
      <c r="D285" s="19"/>
      <c r="I285" s="17"/>
      <c r="N285" s="17"/>
      <c r="S285" s="17"/>
      <c r="X285" s="17"/>
      <c r="AC285" s="17"/>
      <c r="AH285" s="6"/>
      <c r="AM285" s="6"/>
      <c r="AR285" s="17"/>
      <c r="AW285" s="6"/>
      <c r="BB285" s="6"/>
      <c r="BG285" s="6"/>
      <c r="BH285" s="5"/>
      <c r="BL285" s="23"/>
      <c r="BM285" s="22"/>
      <c r="BR285" s="22"/>
      <c r="BW285" s="22"/>
      <c r="CB285" s="22"/>
      <c r="CG285" s="22"/>
      <c r="CL285" s="22"/>
      <c r="DA285" s="22"/>
      <c r="DF285" s="22"/>
      <c r="DK285" s="22"/>
    </row>
    <row r="286" spans="1:115" customFormat="1">
      <c r="A286" s="25"/>
      <c r="B286" s="24"/>
      <c r="C286" s="17"/>
      <c r="D286" s="19"/>
      <c r="I286" s="17"/>
      <c r="N286" s="17"/>
      <c r="S286" s="17"/>
      <c r="X286" s="17"/>
      <c r="AC286" s="17"/>
      <c r="AH286" s="6"/>
      <c r="AM286" s="6"/>
      <c r="AR286" s="17"/>
      <c r="AW286" s="6"/>
      <c r="BB286" s="6"/>
      <c r="BG286" s="6"/>
      <c r="BH286" s="5"/>
      <c r="BL286" s="23"/>
      <c r="BM286" s="22"/>
      <c r="BR286" s="22"/>
      <c r="BW286" s="22"/>
      <c r="CB286" s="22"/>
      <c r="CG286" s="22"/>
      <c r="CL286" s="22"/>
      <c r="DA286" s="22"/>
      <c r="DF286" s="22"/>
      <c r="DK286" s="22"/>
    </row>
    <row r="287" spans="1:115" customFormat="1">
      <c r="A287" s="25"/>
      <c r="B287" s="24"/>
      <c r="C287" s="17"/>
      <c r="D287" s="19"/>
      <c r="I287" s="17"/>
      <c r="N287" s="17"/>
      <c r="S287" s="17"/>
      <c r="X287" s="17"/>
      <c r="AC287" s="17"/>
      <c r="AH287" s="6"/>
      <c r="AM287" s="6"/>
      <c r="AR287" s="17"/>
      <c r="AW287" s="6"/>
      <c r="BB287" s="6"/>
      <c r="BG287" s="6"/>
      <c r="BH287" s="5"/>
      <c r="BL287" s="23"/>
      <c r="BM287" s="22"/>
      <c r="BR287" s="22"/>
      <c r="BW287" s="22"/>
      <c r="CB287" s="22"/>
      <c r="CG287" s="22"/>
      <c r="CL287" s="22"/>
      <c r="DA287" s="22"/>
      <c r="DF287" s="22"/>
      <c r="DK287" s="22"/>
    </row>
    <row r="288" spans="1:115" customFormat="1">
      <c r="A288" s="25"/>
      <c r="B288" s="24"/>
      <c r="C288" s="17"/>
      <c r="D288" s="19"/>
      <c r="I288" s="17"/>
      <c r="N288" s="17"/>
      <c r="S288" s="17"/>
      <c r="X288" s="17"/>
      <c r="AC288" s="17"/>
      <c r="AH288" s="6"/>
      <c r="AM288" s="6"/>
      <c r="AR288" s="17"/>
      <c r="AW288" s="6"/>
      <c r="BB288" s="6"/>
      <c r="BG288" s="6"/>
      <c r="BH288" s="5"/>
      <c r="BL288" s="23"/>
      <c r="BM288" s="22"/>
      <c r="BR288" s="22"/>
      <c r="BW288" s="22"/>
      <c r="CB288" s="22"/>
      <c r="CG288" s="22"/>
      <c r="CL288" s="22"/>
      <c r="DA288" s="22"/>
      <c r="DF288" s="22"/>
      <c r="DK288" s="22"/>
    </row>
    <row r="289" spans="1:115" customFormat="1">
      <c r="A289" s="25"/>
      <c r="B289" s="24"/>
      <c r="C289" s="17"/>
      <c r="D289" s="19"/>
      <c r="I289" s="17"/>
      <c r="N289" s="17"/>
      <c r="S289" s="17"/>
      <c r="X289" s="17"/>
      <c r="AC289" s="17"/>
      <c r="AH289" s="6"/>
      <c r="AM289" s="6"/>
      <c r="AR289" s="17"/>
      <c r="AW289" s="6"/>
      <c r="BB289" s="6"/>
      <c r="BG289" s="6"/>
      <c r="BH289" s="5"/>
      <c r="BL289" s="23"/>
      <c r="BM289" s="22"/>
      <c r="BR289" s="22"/>
      <c r="BW289" s="22"/>
      <c r="CB289" s="22"/>
      <c r="CG289" s="22"/>
      <c r="CL289" s="22"/>
      <c r="DA289" s="22"/>
      <c r="DF289" s="22"/>
      <c r="DK289" s="22"/>
    </row>
    <row r="290" spans="1:115" customFormat="1">
      <c r="A290" s="25"/>
      <c r="B290" s="24"/>
      <c r="C290" s="17"/>
      <c r="D290" s="19"/>
      <c r="I290" s="17"/>
      <c r="N290" s="17"/>
      <c r="S290" s="17"/>
      <c r="X290" s="17"/>
      <c r="AC290" s="17"/>
      <c r="AH290" s="6"/>
      <c r="AM290" s="6"/>
      <c r="AR290" s="17"/>
      <c r="AW290" s="6"/>
      <c r="BB290" s="6"/>
      <c r="BG290" s="6"/>
      <c r="BH290" s="5"/>
      <c r="BL290" s="23"/>
      <c r="BM290" s="22"/>
      <c r="BR290" s="22"/>
      <c r="BW290" s="22"/>
      <c r="CB290" s="22"/>
      <c r="CG290" s="22"/>
      <c r="CL290" s="22"/>
      <c r="DA290" s="22"/>
      <c r="DF290" s="22"/>
      <c r="DK290" s="22"/>
    </row>
    <row r="291" spans="1:115" customFormat="1">
      <c r="A291" s="25"/>
      <c r="B291" s="24"/>
      <c r="C291" s="17"/>
      <c r="D291" s="19"/>
      <c r="I291" s="17"/>
      <c r="N291" s="17"/>
      <c r="S291" s="17"/>
      <c r="X291" s="17"/>
      <c r="AC291" s="17"/>
      <c r="AH291" s="6"/>
      <c r="AM291" s="6"/>
      <c r="AR291" s="17"/>
      <c r="AW291" s="6"/>
      <c r="BB291" s="6"/>
      <c r="BG291" s="6"/>
      <c r="BH291" s="5"/>
      <c r="BL291" s="23"/>
      <c r="BM291" s="22"/>
      <c r="BR291" s="22"/>
      <c r="BW291" s="22"/>
      <c r="CB291" s="22"/>
      <c r="CG291" s="22"/>
      <c r="CL291" s="22"/>
      <c r="DA291" s="22"/>
      <c r="DF291" s="22"/>
      <c r="DK291" s="22"/>
    </row>
    <row r="292" spans="1:115" customFormat="1">
      <c r="A292" s="25"/>
      <c r="B292" s="24"/>
      <c r="C292" s="17"/>
      <c r="D292" s="19"/>
      <c r="I292" s="17"/>
      <c r="N292" s="17"/>
      <c r="S292" s="17"/>
      <c r="X292" s="17"/>
      <c r="AC292" s="17"/>
      <c r="AH292" s="6"/>
      <c r="AM292" s="6"/>
      <c r="AR292" s="17"/>
      <c r="AW292" s="6"/>
      <c r="BB292" s="6"/>
      <c r="BG292" s="6"/>
      <c r="BH292" s="5"/>
      <c r="BL292" s="23"/>
      <c r="BM292" s="22"/>
      <c r="BR292" s="22"/>
      <c r="BW292" s="22"/>
      <c r="CB292" s="22"/>
      <c r="CG292" s="22"/>
      <c r="CL292" s="22"/>
      <c r="DA292" s="22"/>
      <c r="DF292" s="22"/>
      <c r="DK292" s="22"/>
    </row>
    <row r="293" spans="1:115" customFormat="1">
      <c r="A293" s="25"/>
      <c r="B293" s="24"/>
      <c r="C293" s="17"/>
      <c r="D293" s="19"/>
      <c r="I293" s="17"/>
      <c r="N293" s="17"/>
      <c r="S293" s="17"/>
      <c r="X293" s="17"/>
      <c r="AC293" s="17"/>
      <c r="AH293" s="6"/>
      <c r="AM293" s="6"/>
      <c r="AR293" s="17"/>
      <c r="AW293" s="6"/>
      <c r="BB293" s="6"/>
      <c r="BG293" s="6"/>
      <c r="BH293" s="5"/>
      <c r="BL293" s="23"/>
      <c r="BM293" s="22"/>
      <c r="BR293" s="22"/>
      <c r="BW293" s="22"/>
      <c r="CB293" s="22"/>
      <c r="CG293" s="22"/>
      <c r="CL293" s="22"/>
      <c r="DA293" s="22"/>
      <c r="DF293" s="22"/>
      <c r="DK293" s="22"/>
    </row>
    <row r="294" spans="1:115" customFormat="1">
      <c r="A294" s="25"/>
      <c r="B294" s="24"/>
      <c r="C294" s="17"/>
      <c r="D294" s="19"/>
      <c r="I294" s="17"/>
      <c r="N294" s="17"/>
      <c r="S294" s="17"/>
      <c r="X294" s="17"/>
      <c r="AC294" s="17"/>
      <c r="AH294" s="6"/>
      <c r="AM294" s="6"/>
      <c r="AR294" s="17"/>
      <c r="AW294" s="6"/>
      <c r="BB294" s="6"/>
      <c r="BG294" s="6"/>
      <c r="BH294" s="5"/>
      <c r="BL294" s="23"/>
      <c r="BM294" s="22"/>
      <c r="BR294" s="22"/>
      <c r="BW294" s="22"/>
      <c r="CB294" s="22"/>
      <c r="CG294" s="22"/>
      <c r="CL294" s="22"/>
      <c r="DA294" s="22"/>
      <c r="DF294" s="22"/>
      <c r="DK294" s="22"/>
    </row>
    <row r="295" spans="1:115" customFormat="1">
      <c r="A295" s="25"/>
      <c r="B295" s="24"/>
      <c r="C295" s="17"/>
      <c r="D295" s="19"/>
      <c r="I295" s="17"/>
      <c r="N295" s="17"/>
      <c r="S295" s="17"/>
      <c r="X295" s="17"/>
      <c r="AC295" s="17"/>
      <c r="AH295" s="6"/>
      <c r="AM295" s="6"/>
      <c r="AR295" s="17"/>
      <c r="AW295" s="6"/>
      <c r="BB295" s="6"/>
      <c r="BG295" s="6"/>
      <c r="BH295" s="5"/>
      <c r="BL295" s="23"/>
      <c r="BM295" s="22"/>
      <c r="BR295" s="22"/>
      <c r="BW295" s="22"/>
      <c r="CB295" s="22"/>
      <c r="CG295" s="22"/>
      <c r="CL295" s="22"/>
      <c r="DA295" s="22"/>
      <c r="DF295" s="22"/>
      <c r="DK295" s="22"/>
    </row>
    <row r="296" spans="1:115" customFormat="1">
      <c r="A296" s="25"/>
      <c r="B296" s="24"/>
      <c r="C296" s="17"/>
      <c r="D296" s="19"/>
      <c r="I296" s="17"/>
      <c r="N296" s="17"/>
      <c r="S296" s="17"/>
      <c r="X296" s="17"/>
      <c r="AC296" s="17"/>
      <c r="AH296" s="6"/>
      <c r="AM296" s="6"/>
      <c r="AR296" s="17"/>
      <c r="AW296" s="6"/>
      <c r="BB296" s="6"/>
      <c r="BG296" s="6"/>
      <c r="BH296" s="5"/>
      <c r="BL296" s="23"/>
      <c r="BM296" s="22"/>
      <c r="BR296" s="22"/>
      <c r="BW296" s="22"/>
      <c r="CB296" s="22"/>
      <c r="CG296" s="22"/>
      <c r="CL296" s="22"/>
      <c r="DA296" s="22"/>
      <c r="DF296" s="22"/>
      <c r="DK296" s="22"/>
    </row>
    <row r="297" spans="1:115" customFormat="1">
      <c r="A297" s="25"/>
      <c r="B297" s="24"/>
      <c r="C297" s="17"/>
      <c r="D297" s="19"/>
      <c r="I297" s="17"/>
      <c r="N297" s="17"/>
      <c r="S297" s="17"/>
      <c r="X297" s="17"/>
      <c r="AC297" s="17"/>
      <c r="AH297" s="6"/>
      <c r="AM297" s="6"/>
      <c r="AR297" s="17"/>
      <c r="AW297" s="6"/>
      <c r="BB297" s="6"/>
      <c r="BG297" s="6"/>
      <c r="BH297" s="5"/>
      <c r="BL297" s="23"/>
      <c r="BM297" s="22"/>
      <c r="BR297" s="22"/>
      <c r="BW297" s="22"/>
      <c r="CB297" s="22"/>
      <c r="CG297" s="22"/>
      <c r="CL297" s="22"/>
      <c r="DA297" s="22"/>
      <c r="DF297" s="22"/>
      <c r="DK297" s="22"/>
    </row>
    <row r="298" spans="1:115" customFormat="1">
      <c r="A298" s="25"/>
      <c r="B298" s="24"/>
      <c r="C298" s="17"/>
      <c r="D298" s="19"/>
      <c r="I298" s="17"/>
      <c r="N298" s="17"/>
      <c r="S298" s="17"/>
      <c r="X298" s="17"/>
      <c r="AC298" s="17"/>
      <c r="AH298" s="6"/>
      <c r="AM298" s="6"/>
      <c r="AR298" s="17"/>
      <c r="AW298" s="6"/>
      <c r="BB298" s="6"/>
      <c r="BG298" s="6"/>
      <c r="BH298" s="5"/>
      <c r="BL298" s="23"/>
      <c r="BM298" s="22"/>
      <c r="BR298" s="22"/>
      <c r="BW298" s="22"/>
      <c r="CB298" s="22"/>
      <c r="CG298" s="22"/>
      <c r="CL298" s="22"/>
      <c r="DA298" s="22"/>
      <c r="DF298" s="22"/>
      <c r="DK298" s="22"/>
    </row>
    <row r="299" spans="1:115" customFormat="1">
      <c r="A299" s="25"/>
      <c r="B299" s="24"/>
      <c r="C299" s="17"/>
      <c r="D299" s="19"/>
      <c r="I299" s="17"/>
      <c r="N299" s="17"/>
      <c r="S299" s="17"/>
      <c r="X299" s="17"/>
      <c r="AC299" s="17"/>
      <c r="AH299" s="6"/>
      <c r="AM299" s="6"/>
      <c r="AR299" s="17"/>
      <c r="AW299" s="6"/>
      <c r="BB299" s="6"/>
      <c r="BG299" s="6"/>
      <c r="BH299" s="5"/>
      <c r="BL299" s="23"/>
      <c r="BM299" s="22"/>
      <c r="BR299" s="22"/>
      <c r="BW299" s="22"/>
      <c r="CB299" s="22"/>
      <c r="CG299" s="22"/>
      <c r="CL299" s="22"/>
      <c r="DA299" s="22"/>
      <c r="DF299" s="22"/>
      <c r="DK299" s="22"/>
    </row>
    <row r="300" spans="1:115" customFormat="1">
      <c r="A300" s="25"/>
      <c r="B300" s="24"/>
      <c r="C300" s="17"/>
      <c r="D300" s="19"/>
      <c r="I300" s="17"/>
      <c r="N300" s="17"/>
      <c r="S300" s="17"/>
      <c r="X300" s="17"/>
      <c r="AC300" s="17"/>
      <c r="AH300" s="6"/>
      <c r="AM300" s="6"/>
      <c r="AR300" s="17"/>
      <c r="AW300" s="6"/>
      <c r="BB300" s="6"/>
      <c r="BG300" s="6"/>
      <c r="BH300" s="5"/>
      <c r="BL300" s="23"/>
      <c r="BM300" s="22"/>
      <c r="BR300" s="22"/>
      <c r="BW300" s="22"/>
      <c r="CB300" s="22"/>
      <c r="CG300" s="22"/>
      <c r="CL300" s="22"/>
      <c r="DA300" s="22"/>
      <c r="DF300" s="22"/>
      <c r="DK300" s="22"/>
    </row>
    <row r="301" spans="1:115" customFormat="1">
      <c r="A301" s="25"/>
      <c r="B301" s="24"/>
      <c r="C301" s="17"/>
      <c r="D301" s="19"/>
      <c r="I301" s="17"/>
      <c r="N301" s="17"/>
      <c r="S301" s="17"/>
      <c r="X301" s="17"/>
      <c r="AC301" s="17"/>
      <c r="AH301" s="6"/>
      <c r="AM301" s="6"/>
      <c r="AR301" s="17"/>
      <c r="AW301" s="6"/>
      <c r="BB301" s="6"/>
      <c r="BG301" s="6"/>
      <c r="BH301" s="5"/>
      <c r="BL301" s="23"/>
      <c r="BM301" s="22"/>
      <c r="BR301" s="22"/>
      <c r="BW301" s="22"/>
      <c r="CB301" s="22"/>
      <c r="CG301" s="22"/>
      <c r="CL301" s="22"/>
      <c r="DA301" s="22"/>
      <c r="DF301" s="22"/>
      <c r="DK301" s="22"/>
    </row>
    <row r="302" spans="1:115" customFormat="1">
      <c r="A302" s="25"/>
      <c r="B302" s="24"/>
      <c r="C302" s="17"/>
      <c r="D302" s="19"/>
      <c r="I302" s="17"/>
      <c r="N302" s="17"/>
      <c r="S302" s="17"/>
      <c r="X302" s="17"/>
      <c r="AC302" s="17"/>
      <c r="AH302" s="6"/>
      <c r="AM302" s="6"/>
      <c r="AR302" s="17"/>
      <c r="AW302" s="6"/>
      <c r="BB302" s="6"/>
      <c r="BG302" s="6"/>
      <c r="BH302" s="5"/>
      <c r="BL302" s="23"/>
      <c r="BM302" s="22"/>
      <c r="BR302" s="22"/>
      <c r="BW302" s="22"/>
      <c r="CB302" s="22"/>
      <c r="CG302" s="22"/>
      <c r="CL302" s="22"/>
      <c r="DA302" s="22"/>
      <c r="DF302" s="22"/>
      <c r="DK302" s="22"/>
    </row>
    <row r="303" spans="1:115" customFormat="1">
      <c r="A303" s="25"/>
      <c r="B303" s="24"/>
      <c r="C303" s="17"/>
      <c r="D303" s="19"/>
      <c r="I303" s="17"/>
      <c r="N303" s="17"/>
      <c r="S303" s="17"/>
      <c r="X303" s="17"/>
      <c r="AC303" s="17"/>
      <c r="AH303" s="6"/>
      <c r="AM303" s="6"/>
      <c r="AR303" s="17"/>
      <c r="AW303" s="6"/>
      <c r="BB303" s="6"/>
      <c r="BG303" s="6"/>
      <c r="BH303" s="5"/>
      <c r="BL303" s="23"/>
      <c r="BM303" s="22"/>
      <c r="BR303" s="22"/>
      <c r="BW303" s="22"/>
      <c r="CB303" s="22"/>
      <c r="CG303" s="22"/>
      <c r="CL303" s="22"/>
      <c r="DA303" s="22"/>
      <c r="DF303" s="22"/>
      <c r="DK303" s="22"/>
    </row>
    <row r="304" spans="1:115" customFormat="1">
      <c r="A304" s="25"/>
      <c r="B304" s="24"/>
      <c r="C304" s="17"/>
      <c r="D304" s="19"/>
      <c r="I304" s="17"/>
      <c r="N304" s="17"/>
      <c r="S304" s="17"/>
      <c r="X304" s="17"/>
      <c r="AC304" s="17"/>
      <c r="AH304" s="6"/>
      <c r="AM304" s="6"/>
      <c r="AR304" s="17"/>
      <c r="AW304" s="6"/>
      <c r="BB304" s="6"/>
      <c r="BG304" s="6"/>
      <c r="BH304" s="5"/>
      <c r="BL304" s="23"/>
      <c r="BM304" s="22"/>
      <c r="BR304" s="22"/>
      <c r="BW304" s="22"/>
      <c r="CB304" s="22"/>
      <c r="CG304" s="22"/>
      <c r="CL304" s="22"/>
      <c r="DA304" s="22"/>
      <c r="DF304" s="22"/>
      <c r="DK304" s="22"/>
    </row>
    <row r="305" spans="1:115" customFormat="1">
      <c r="A305" s="25"/>
      <c r="B305" s="24"/>
      <c r="C305" s="17"/>
      <c r="D305" s="19"/>
      <c r="I305" s="17"/>
      <c r="N305" s="17"/>
      <c r="S305" s="17"/>
      <c r="X305" s="17"/>
      <c r="AC305" s="17"/>
      <c r="AH305" s="6"/>
      <c r="AM305" s="6"/>
      <c r="AR305" s="17"/>
      <c r="AW305" s="6"/>
      <c r="BB305" s="6"/>
      <c r="BG305" s="6"/>
      <c r="BH305" s="5"/>
      <c r="BL305" s="23"/>
      <c r="BM305" s="22"/>
      <c r="BR305" s="22"/>
      <c r="BW305" s="22"/>
      <c r="CB305" s="22"/>
      <c r="CG305" s="22"/>
      <c r="CL305" s="22"/>
      <c r="DA305" s="22"/>
      <c r="DF305" s="22"/>
      <c r="DK305" s="22"/>
    </row>
    <row r="306" spans="1:115" customFormat="1">
      <c r="A306" s="25"/>
      <c r="B306" s="24"/>
      <c r="C306" s="17"/>
      <c r="D306" s="19"/>
      <c r="I306" s="17"/>
      <c r="N306" s="17"/>
      <c r="S306" s="17"/>
      <c r="X306" s="17"/>
      <c r="AC306" s="17"/>
      <c r="AH306" s="6"/>
      <c r="AM306" s="6"/>
      <c r="AR306" s="17"/>
      <c r="AW306" s="6"/>
      <c r="BB306" s="6"/>
      <c r="BG306" s="6"/>
      <c r="BH306" s="5"/>
      <c r="BL306" s="23"/>
      <c r="BM306" s="22"/>
      <c r="BR306" s="22"/>
      <c r="BW306" s="22"/>
      <c r="CB306" s="22"/>
      <c r="CG306" s="22"/>
      <c r="CL306" s="22"/>
      <c r="DA306" s="22"/>
      <c r="DF306" s="22"/>
      <c r="DK306" s="22"/>
    </row>
    <row r="307" spans="1:115" customFormat="1">
      <c r="A307" s="25"/>
      <c r="B307" s="24"/>
      <c r="C307" s="17"/>
      <c r="D307" s="19"/>
      <c r="I307" s="17"/>
      <c r="N307" s="17"/>
      <c r="S307" s="17"/>
      <c r="X307" s="17"/>
      <c r="AC307" s="17"/>
      <c r="AH307" s="6"/>
      <c r="AM307" s="6"/>
      <c r="AR307" s="17"/>
      <c r="AW307" s="6"/>
      <c r="BB307" s="6"/>
      <c r="BG307" s="6"/>
      <c r="BH307" s="5"/>
      <c r="BL307" s="23"/>
      <c r="BM307" s="22"/>
      <c r="BR307" s="22"/>
      <c r="BW307" s="22"/>
      <c r="CB307" s="22"/>
      <c r="CG307" s="22"/>
      <c r="CL307" s="22"/>
      <c r="DA307" s="22"/>
      <c r="DF307" s="22"/>
      <c r="DK307" s="22"/>
    </row>
    <row r="308" spans="1:115" customFormat="1">
      <c r="A308" s="25"/>
      <c r="B308" s="24"/>
      <c r="C308" s="17"/>
      <c r="D308" s="19"/>
      <c r="I308" s="17"/>
      <c r="N308" s="17"/>
      <c r="S308" s="17"/>
      <c r="X308" s="17"/>
      <c r="AC308" s="17"/>
      <c r="AH308" s="6"/>
      <c r="AM308" s="6"/>
      <c r="AR308" s="17"/>
      <c r="AW308" s="6"/>
      <c r="BB308" s="6"/>
      <c r="BG308" s="6"/>
      <c r="BH308" s="5"/>
      <c r="BL308" s="23"/>
      <c r="BM308" s="22"/>
      <c r="BR308" s="22"/>
      <c r="BW308" s="22"/>
      <c r="CB308" s="22"/>
      <c r="CG308" s="22"/>
      <c r="CL308" s="22"/>
      <c r="DA308" s="22"/>
      <c r="DF308" s="22"/>
      <c r="DK308" s="22"/>
    </row>
    <row r="309" spans="1:115" customFormat="1">
      <c r="A309" s="25"/>
      <c r="B309" s="24"/>
      <c r="C309" s="17"/>
      <c r="D309" s="19"/>
      <c r="I309" s="17"/>
      <c r="N309" s="17"/>
      <c r="S309" s="17"/>
      <c r="X309" s="17"/>
      <c r="AC309" s="17"/>
      <c r="AH309" s="6"/>
      <c r="AM309" s="6"/>
      <c r="AR309" s="17"/>
      <c r="AW309" s="6"/>
      <c r="BB309" s="6"/>
      <c r="BG309" s="6"/>
      <c r="BH309" s="5"/>
      <c r="BL309" s="23"/>
      <c r="BM309" s="22"/>
      <c r="BR309" s="22"/>
      <c r="BW309" s="22"/>
      <c r="CB309" s="22"/>
      <c r="CG309" s="22"/>
      <c r="CL309" s="22"/>
      <c r="DA309" s="22"/>
      <c r="DF309" s="22"/>
      <c r="DK309" s="22"/>
    </row>
    <row r="310" spans="1:115" customFormat="1">
      <c r="A310" s="25"/>
      <c r="B310" s="24"/>
      <c r="C310" s="17"/>
      <c r="D310" s="19"/>
      <c r="I310" s="17"/>
      <c r="N310" s="17"/>
      <c r="S310" s="17"/>
      <c r="X310" s="17"/>
      <c r="AC310" s="17"/>
      <c r="AH310" s="6"/>
      <c r="AM310" s="6"/>
      <c r="AR310" s="17"/>
      <c r="AW310" s="6"/>
      <c r="BB310" s="6"/>
      <c r="BG310" s="6"/>
      <c r="BH310" s="5"/>
      <c r="BL310" s="23"/>
      <c r="BM310" s="22"/>
      <c r="BR310" s="22"/>
      <c r="BW310" s="22"/>
      <c r="CB310" s="22"/>
      <c r="CG310" s="22"/>
      <c r="CL310" s="22"/>
      <c r="DA310" s="22"/>
      <c r="DF310" s="22"/>
      <c r="DK310" s="22"/>
    </row>
    <row r="311" spans="1:115" customFormat="1">
      <c r="A311" s="25"/>
      <c r="B311" s="24"/>
      <c r="C311" s="17"/>
      <c r="D311" s="19"/>
      <c r="I311" s="17"/>
      <c r="N311" s="17"/>
      <c r="S311" s="17"/>
      <c r="X311" s="17"/>
      <c r="AC311" s="17"/>
      <c r="AH311" s="6"/>
      <c r="AM311" s="6"/>
      <c r="AR311" s="17"/>
      <c r="AW311" s="6"/>
      <c r="BB311" s="6"/>
      <c r="BG311" s="6"/>
      <c r="BH311" s="5"/>
      <c r="BL311" s="23"/>
      <c r="BM311" s="22"/>
      <c r="BR311" s="22"/>
      <c r="BW311" s="22"/>
      <c r="CB311" s="22"/>
      <c r="CG311" s="22"/>
      <c r="CL311" s="22"/>
      <c r="DA311" s="22"/>
      <c r="DF311" s="22"/>
      <c r="DK311" s="22"/>
    </row>
    <row r="312" spans="1:115" customFormat="1">
      <c r="A312" s="25"/>
      <c r="B312" s="24"/>
      <c r="C312" s="17"/>
      <c r="D312" s="19"/>
      <c r="I312" s="17"/>
      <c r="N312" s="17"/>
      <c r="S312" s="17"/>
      <c r="X312" s="17"/>
      <c r="AC312" s="17"/>
      <c r="AH312" s="6"/>
      <c r="AM312" s="6"/>
      <c r="AR312" s="17"/>
      <c r="AW312" s="6"/>
      <c r="BB312" s="6"/>
      <c r="BG312" s="6"/>
      <c r="BH312" s="5"/>
      <c r="BL312" s="23"/>
      <c r="BM312" s="22"/>
      <c r="BR312" s="22"/>
      <c r="BW312" s="22"/>
      <c r="CB312" s="22"/>
      <c r="CG312" s="22"/>
      <c r="CL312" s="22"/>
      <c r="DA312" s="22"/>
      <c r="DF312" s="22"/>
      <c r="DK312" s="22"/>
    </row>
    <row r="313" spans="1:115" customFormat="1">
      <c r="A313" s="25"/>
      <c r="B313" s="24"/>
      <c r="C313" s="17"/>
      <c r="D313" s="19"/>
      <c r="I313" s="17"/>
      <c r="N313" s="17"/>
      <c r="S313" s="17"/>
      <c r="X313" s="17"/>
      <c r="AC313" s="17"/>
      <c r="AH313" s="6"/>
      <c r="AM313" s="6"/>
      <c r="AR313" s="17"/>
      <c r="AW313" s="6"/>
      <c r="BB313" s="6"/>
      <c r="BG313" s="6"/>
      <c r="BH313" s="5"/>
      <c r="BL313" s="23"/>
      <c r="BM313" s="22"/>
      <c r="BR313" s="22"/>
      <c r="BW313" s="22"/>
      <c r="CB313" s="22"/>
      <c r="CG313" s="22"/>
      <c r="CL313" s="22"/>
      <c r="DA313" s="22"/>
      <c r="DF313" s="22"/>
      <c r="DK313" s="22"/>
    </row>
    <row r="314" spans="1:115" customFormat="1">
      <c r="A314" s="25"/>
      <c r="B314" s="24"/>
      <c r="C314" s="17"/>
      <c r="D314" s="19"/>
      <c r="I314" s="17"/>
      <c r="N314" s="17"/>
      <c r="S314" s="17"/>
      <c r="X314" s="17"/>
      <c r="AC314" s="17"/>
      <c r="AH314" s="6"/>
      <c r="AM314" s="6"/>
      <c r="AR314" s="17"/>
      <c r="AW314" s="6"/>
      <c r="BB314" s="6"/>
      <c r="BG314" s="6"/>
      <c r="BH314" s="5"/>
      <c r="BL314" s="23"/>
      <c r="BM314" s="22"/>
      <c r="BR314" s="22"/>
      <c r="BW314" s="22"/>
      <c r="CB314" s="22"/>
      <c r="CG314" s="22"/>
      <c r="CL314" s="22"/>
      <c r="DA314" s="22"/>
      <c r="DF314" s="22"/>
      <c r="DK314" s="22"/>
    </row>
    <row r="315" spans="1:115" customFormat="1">
      <c r="A315" s="25"/>
      <c r="B315" s="24"/>
      <c r="C315" s="17"/>
      <c r="D315" s="19"/>
      <c r="I315" s="17"/>
      <c r="N315" s="17"/>
      <c r="S315" s="17"/>
      <c r="X315" s="17"/>
      <c r="AC315" s="17"/>
      <c r="AH315" s="6"/>
      <c r="AM315" s="6"/>
      <c r="AR315" s="17"/>
      <c r="AW315" s="6"/>
      <c r="BB315" s="6"/>
      <c r="BG315" s="6"/>
      <c r="BH315" s="5"/>
      <c r="BL315" s="23"/>
      <c r="BM315" s="22"/>
      <c r="BR315" s="22"/>
      <c r="BW315" s="22"/>
      <c r="CB315" s="22"/>
      <c r="CG315" s="22"/>
      <c r="CL315" s="22"/>
      <c r="DA315" s="22"/>
      <c r="DF315" s="22"/>
      <c r="DK315" s="22"/>
    </row>
    <row r="316" spans="1:115" customFormat="1">
      <c r="A316" s="25"/>
      <c r="B316" s="24"/>
      <c r="C316" s="17"/>
      <c r="D316" s="19"/>
      <c r="I316" s="17"/>
      <c r="N316" s="17"/>
      <c r="S316" s="17"/>
      <c r="X316" s="17"/>
      <c r="AC316" s="17"/>
      <c r="AH316" s="6"/>
      <c r="AM316" s="6"/>
      <c r="AR316" s="17"/>
      <c r="AW316" s="6"/>
      <c r="BB316" s="6"/>
      <c r="BG316" s="6"/>
      <c r="BH316" s="5"/>
      <c r="BL316" s="23"/>
      <c r="BM316" s="22"/>
      <c r="BR316" s="22"/>
      <c r="BW316" s="22"/>
      <c r="CB316" s="22"/>
      <c r="CG316" s="22"/>
      <c r="CL316" s="22"/>
      <c r="DA316" s="22"/>
      <c r="DF316" s="22"/>
      <c r="DK316" s="22"/>
    </row>
    <row r="317" spans="1:115" customFormat="1">
      <c r="A317" s="25"/>
      <c r="B317" s="24"/>
      <c r="C317" s="17"/>
      <c r="D317" s="19"/>
      <c r="I317" s="17"/>
      <c r="N317" s="17"/>
      <c r="S317" s="17"/>
      <c r="X317" s="17"/>
      <c r="AC317" s="17"/>
      <c r="AH317" s="6"/>
      <c r="AM317" s="6"/>
      <c r="AR317" s="17"/>
      <c r="AW317" s="6"/>
      <c r="BB317" s="6"/>
      <c r="BG317" s="6"/>
      <c r="BH317" s="5"/>
      <c r="BL317" s="23"/>
      <c r="BM317" s="22"/>
      <c r="BR317" s="22"/>
      <c r="BW317" s="22"/>
      <c r="CB317" s="22"/>
      <c r="CG317" s="22"/>
      <c r="CL317" s="22"/>
      <c r="DA317" s="22"/>
      <c r="DF317" s="22"/>
      <c r="DK317" s="22"/>
    </row>
    <row r="318" spans="1:115" customFormat="1">
      <c r="A318" s="25"/>
      <c r="B318" s="24"/>
      <c r="C318" s="17"/>
      <c r="D318" s="19"/>
      <c r="I318" s="17"/>
      <c r="N318" s="17"/>
      <c r="S318" s="17"/>
      <c r="X318" s="17"/>
      <c r="AC318" s="17"/>
      <c r="AH318" s="6"/>
      <c r="AM318" s="6"/>
      <c r="AR318" s="17"/>
      <c r="AW318" s="6"/>
      <c r="BB318" s="6"/>
      <c r="BG318" s="6"/>
      <c r="BH318" s="5"/>
      <c r="BL318" s="23"/>
      <c r="BM318" s="22"/>
      <c r="BR318" s="22"/>
      <c r="BW318" s="22"/>
      <c r="CB318" s="22"/>
      <c r="CG318" s="22"/>
      <c r="CL318" s="22"/>
      <c r="DA318" s="22"/>
      <c r="DF318" s="22"/>
      <c r="DK318" s="22"/>
    </row>
    <row r="319" spans="1:115" customFormat="1">
      <c r="A319" s="25"/>
      <c r="B319" s="24"/>
      <c r="C319" s="17"/>
      <c r="D319" s="19"/>
      <c r="I319" s="17"/>
      <c r="N319" s="17"/>
      <c r="S319" s="17"/>
      <c r="X319" s="17"/>
      <c r="AC319" s="17"/>
      <c r="AH319" s="6"/>
      <c r="AM319" s="6"/>
      <c r="AR319" s="17"/>
      <c r="AW319" s="6"/>
      <c r="BB319" s="6"/>
      <c r="BG319" s="6"/>
      <c r="BH319" s="5"/>
      <c r="BL319" s="23"/>
      <c r="BM319" s="22"/>
      <c r="BR319" s="22"/>
      <c r="BW319" s="22"/>
      <c r="CB319" s="22"/>
      <c r="CG319" s="22"/>
      <c r="CL319" s="22"/>
      <c r="DA319" s="22"/>
      <c r="DF319" s="22"/>
      <c r="DK319" s="22"/>
    </row>
    <row r="320" spans="1:115" customFormat="1">
      <c r="A320" s="25"/>
      <c r="B320" s="24"/>
      <c r="C320" s="17"/>
      <c r="D320" s="19"/>
      <c r="I320" s="17"/>
      <c r="N320" s="17"/>
      <c r="S320" s="17"/>
      <c r="X320" s="17"/>
      <c r="AC320" s="17"/>
      <c r="AH320" s="6"/>
      <c r="AM320" s="6"/>
      <c r="AR320" s="17"/>
      <c r="AW320" s="6"/>
      <c r="BB320" s="6"/>
      <c r="BG320" s="6"/>
      <c r="BH320" s="5"/>
      <c r="BL320" s="23"/>
      <c r="BM320" s="22"/>
      <c r="BR320" s="22"/>
      <c r="BW320" s="22"/>
      <c r="CB320" s="22"/>
      <c r="CG320" s="22"/>
      <c r="CL320" s="22"/>
      <c r="DA320" s="22"/>
      <c r="DF320" s="22"/>
      <c r="DK320" s="22"/>
    </row>
    <row r="321" spans="1:115" customFormat="1">
      <c r="A321" s="25"/>
      <c r="B321" s="24"/>
      <c r="C321" s="17"/>
      <c r="D321" s="19"/>
      <c r="I321" s="17"/>
      <c r="N321" s="17"/>
      <c r="S321" s="17"/>
      <c r="X321" s="17"/>
      <c r="AC321" s="17"/>
      <c r="AH321" s="6"/>
      <c r="AM321" s="6"/>
      <c r="AR321" s="17"/>
      <c r="AW321" s="6"/>
      <c r="BB321" s="6"/>
      <c r="BG321" s="6"/>
      <c r="BH321" s="5"/>
      <c r="BL321" s="23"/>
      <c r="BM321" s="22"/>
      <c r="BR321" s="22"/>
      <c r="BW321" s="22"/>
      <c r="CB321" s="22"/>
      <c r="CG321" s="22"/>
      <c r="CL321" s="22"/>
      <c r="DA321" s="22"/>
      <c r="DF321" s="22"/>
      <c r="DK321" s="22"/>
    </row>
    <row r="322" spans="1:115" customFormat="1">
      <c r="A322" s="25"/>
      <c r="B322" s="24"/>
      <c r="C322" s="17"/>
      <c r="D322" s="19"/>
      <c r="I322" s="17"/>
      <c r="N322" s="17"/>
      <c r="S322" s="17"/>
      <c r="X322" s="17"/>
      <c r="AC322" s="17"/>
      <c r="AH322" s="6"/>
      <c r="AM322" s="6"/>
      <c r="AR322" s="17"/>
      <c r="AW322" s="6"/>
      <c r="BB322" s="6"/>
      <c r="BG322" s="6"/>
      <c r="BH322" s="5"/>
      <c r="BL322" s="23"/>
      <c r="BM322" s="22"/>
      <c r="BR322" s="22"/>
      <c r="BW322" s="22"/>
      <c r="CB322" s="22"/>
      <c r="CG322" s="22"/>
      <c r="CL322" s="22"/>
      <c r="DA322" s="22"/>
      <c r="DF322" s="22"/>
      <c r="DK322" s="22"/>
    </row>
    <row r="323" spans="1:115" customFormat="1">
      <c r="A323" s="25"/>
      <c r="B323" s="24"/>
      <c r="C323" s="17"/>
      <c r="D323" s="19"/>
      <c r="I323" s="17"/>
      <c r="N323" s="17"/>
      <c r="S323" s="17"/>
      <c r="X323" s="17"/>
      <c r="AC323" s="17"/>
      <c r="AH323" s="6"/>
      <c r="AM323" s="6"/>
      <c r="AR323" s="17"/>
      <c r="AW323" s="6"/>
      <c r="BB323" s="6"/>
      <c r="BG323" s="6"/>
      <c r="BH323" s="5"/>
      <c r="BL323" s="23"/>
      <c r="BM323" s="22"/>
      <c r="BR323" s="22"/>
      <c r="BW323" s="22"/>
      <c r="CB323" s="22"/>
      <c r="CG323" s="22"/>
      <c r="CL323" s="22"/>
      <c r="DA323" s="22"/>
      <c r="DF323" s="22"/>
      <c r="DK323" s="22"/>
    </row>
    <row r="324" spans="1:115" customFormat="1">
      <c r="A324" s="25"/>
      <c r="B324" s="24"/>
      <c r="C324" s="17"/>
      <c r="D324" s="19"/>
      <c r="I324" s="17"/>
      <c r="N324" s="17"/>
      <c r="S324" s="17"/>
      <c r="X324" s="17"/>
      <c r="AC324" s="17"/>
      <c r="AH324" s="6"/>
      <c r="AM324" s="6"/>
      <c r="AR324" s="17"/>
      <c r="AW324" s="6"/>
      <c r="BB324" s="6"/>
      <c r="BG324" s="6"/>
      <c r="BH324" s="5"/>
      <c r="BL324" s="23"/>
      <c r="BM324" s="22"/>
      <c r="BR324" s="22"/>
      <c r="BW324" s="22"/>
      <c r="CB324" s="22"/>
      <c r="CG324" s="22"/>
      <c r="CL324" s="22"/>
      <c r="DA324" s="22"/>
      <c r="DF324" s="22"/>
      <c r="DK324" s="22"/>
    </row>
    <row r="325" spans="1:115" customFormat="1">
      <c r="A325" s="25"/>
      <c r="B325" s="24"/>
      <c r="C325" s="17"/>
      <c r="D325" s="19"/>
      <c r="I325" s="17"/>
      <c r="N325" s="17"/>
      <c r="S325" s="17"/>
      <c r="X325" s="17"/>
      <c r="AC325" s="17"/>
      <c r="AH325" s="6"/>
      <c r="AM325" s="6"/>
      <c r="AR325" s="17"/>
      <c r="AW325" s="6"/>
      <c r="BB325" s="6"/>
      <c r="BG325" s="6"/>
      <c r="BH325" s="5"/>
      <c r="BL325" s="23"/>
      <c r="BM325" s="22"/>
      <c r="BR325" s="22"/>
      <c r="BW325" s="22"/>
      <c r="CB325" s="22"/>
      <c r="CG325" s="22"/>
      <c r="CL325" s="22"/>
      <c r="DA325" s="22"/>
      <c r="DF325" s="22"/>
      <c r="DK325" s="22"/>
    </row>
    <row r="326" spans="1:115" customFormat="1">
      <c r="A326" s="25"/>
      <c r="B326" s="24"/>
      <c r="C326" s="17"/>
      <c r="D326" s="19"/>
      <c r="I326" s="17"/>
      <c r="N326" s="17"/>
      <c r="S326" s="17"/>
      <c r="X326" s="17"/>
      <c r="AC326" s="17"/>
      <c r="AH326" s="6"/>
      <c r="AM326" s="6"/>
      <c r="AR326" s="17"/>
      <c r="AW326" s="6"/>
      <c r="BB326" s="6"/>
      <c r="BG326" s="6"/>
      <c r="BH326" s="5"/>
      <c r="BL326" s="23"/>
      <c r="BM326" s="22"/>
      <c r="BR326" s="22"/>
      <c r="BW326" s="22"/>
      <c r="CB326" s="22"/>
      <c r="CG326" s="22"/>
      <c r="CL326" s="22"/>
      <c r="DA326" s="22"/>
      <c r="DF326" s="22"/>
      <c r="DK326" s="22"/>
    </row>
    <row r="327" spans="1:115" customFormat="1">
      <c r="A327" s="25"/>
      <c r="B327" s="24"/>
      <c r="C327" s="17"/>
      <c r="D327" s="19"/>
      <c r="I327" s="17"/>
      <c r="N327" s="17"/>
      <c r="S327" s="17"/>
      <c r="X327" s="17"/>
      <c r="AC327" s="17"/>
      <c r="AH327" s="6"/>
      <c r="AM327" s="6"/>
      <c r="AR327" s="17"/>
      <c r="AW327" s="6"/>
      <c r="BB327" s="6"/>
      <c r="BG327" s="6"/>
      <c r="BH327" s="5"/>
      <c r="BL327" s="23"/>
      <c r="BM327" s="22"/>
      <c r="BR327" s="22"/>
      <c r="BW327" s="22"/>
      <c r="CB327" s="22"/>
      <c r="CG327" s="22"/>
      <c r="CL327" s="22"/>
      <c r="DA327" s="22"/>
      <c r="DF327" s="22"/>
      <c r="DK327" s="22"/>
    </row>
    <row r="328" spans="1:115" customFormat="1">
      <c r="A328" s="25"/>
      <c r="B328" s="24"/>
      <c r="C328" s="17"/>
      <c r="D328" s="19"/>
      <c r="I328" s="17"/>
      <c r="N328" s="17"/>
      <c r="S328" s="17"/>
      <c r="X328" s="17"/>
      <c r="AC328" s="17"/>
      <c r="AH328" s="6"/>
      <c r="AM328" s="6"/>
      <c r="AR328" s="17"/>
      <c r="AW328" s="6"/>
      <c r="BB328" s="6"/>
      <c r="BG328" s="6"/>
      <c r="BH328" s="5"/>
      <c r="BL328" s="23"/>
      <c r="BM328" s="22"/>
      <c r="BR328" s="22"/>
      <c r="BW328" s="22"/>
      <c r="CB328" s="22"/>
      <c r="CG328" s="22"/>
      <c r="CL328" s="22"/>
      <c r="DA328" s="22"/>
      <c r="DF328" s="22"/>
      <c r="DK328" s="22"/>
    </row>
    <row r="329" spans="1:115" customFormat="1">
      <c r="A329" s="25"/>
      <c r="B329" s="24"/>
      <c r="C329" s="17"/>
      <c r="D329" s="19"/>
      <c r="I329" s="17"/>
      <c r="N329" s="17"/>
      <c r="S329" s="17"/>
      <c r="X329" s="17"/>
      <c r="AC329" s="17"/>
      <c r="AH329" s="6"/>
      <c r="AM329" s="6"/>
      <c r="AR329" s="17"/>
      <c r="AW329" s="6"/>
      <c r="BB329" s="6"/>
      <c r="BG329" s="6"/>
      <c r="BH329" s="5"/>
      <c r="BL329" s="23"/>
      <c r="BM329" s="22"/>
      <c r="BR329" s="22"/>
      <c r="BW329" s="22"/>
      <c r="CB329" s="22"/>
      <c r="CG329" s="22"/>
      <c r="CL329" s="22"/>
      <c r="DA329" s="22"/>
      <c r="DF329" s="22"/>
      <c r="DK329" s="22"/>
    </row>
    <row r="330" spans="1:115" customFormat="1">
      <c r="A330" s="25"/>
      <c r="B330" s="24"/>
      <c r="C330" s="17"/>
      <c r="D330" s="19"/>
      <c r="I330" s="17"/>
      <c r="N330" s="17"/>
      <c r="S330" s="17"/>
      <c r="X330" s="17"/>
      <c r="AC330" s="17"/>
      <c r="AH330" s="6"/>
      <c r="AM330" s="6"/>
      <c r="AR330" s="17"/>
      <c r="AW330" s="6"/>
      <c r="BB330" s="6"/>
      <c r="BG330" s="6"/>
      <c r="BH330" s="5"/>
      <c r="BL330" s="23"/>
      <c r="BM330" s="22"/>
      <c r="BR330" s="22"/>
      <c r="BW330" s="22"/>
      <c r="CB330" s="22"/>
      <c r="CG330" s="22"/>
      <c r="CL330" s="22"/>
      <c r="DA330" s="22"/>
      <c r="DF330" s="22"/>
      <c r="DK330" s="22"/>
    </row>
    <row r="331" spans="1:115" customFormat="1">
      <c r="A331" s="25"/>
      <c r="B331" s="24"/>
      <c r="C331" s="17"/>
      <c r="D331" s="19"/>
      <c r="I331" s="17"/>
      <c r="N331" s="17"/>
      <c r="S331" s="17"/>
      <c r="X331" s="17"/>
      <c r="AC331" s="17"/>
      <c r="AH331" s="6"/>
      <c r="AM331" s="6"/>
      <c r="AR331" s="17"/>
      <c r="AW331" s="6"/>
      <c r="BB331" s="6"/>
      <c r="BG331" s="6"/>
      <c r="BH331" s="5"/>
      <c r="BL331" s="23"/>
      <c r="BM331" s="22"/>
      <c r="BR331" s="22"/>
      <c r="BW331" s="22"/>
      <c r="CB331" s="22"/>
      <c r="CG331" s="22"/>
      <c r="CL331" s="22"/>
      <c r="DA331" s="22"/>
      <c r="DF331" s="22"/>
      <c r="DK331" s="22"/>
    </row>
    <row r="332" spans="1:115" customFormat="1">
      <c r="A332" s="25"/>
      <c r="B332" s="24"/>
      <c r="C332" s="17"/>
      <c r="D332" s="19"/>
      <c r="I332" s="17"/>
      <c r="N332" s="17"/>
      <c r="S332" s="17"/>
      <c r="X332" s="17"/>
      <c r="AC332" s="17"/>
      <c r="AH332" s="6"/>
      <c r="AM332" s="6"/>
      <c r="AR332" s="17"/>
      <c r="AW332" s="6"/>
      <c r="BB332" s="6"/>
      <c r="BG332" s="6"/>
      <c r="BH332" s="5"/>
      <c r="BL332" s="23"/>
      <c r="BM332" s="22"/>
      <c r="BR332" s="22"/>
      <c r="BW332" s="22"/>
      <c r="CB332" s="22"/>
      <c r="CG332" s="22"/>
      <c r="CL332" s="22"/>
      <c r="DA332" s="22"/>
      <c r="DF332" s="22"/>
      <c r="DK332" s="22"/>
    </row>
    <row r="333" spans="1:115" customFormat="1">
      <c r="A333" s="25"/>
      <c r="B333" s="24"/>
      <c r="C333" s="17"/>
      <c r="D333" s="19"/>
      <c r="I333" s="17"/>
      <c r="N333" s="17"/>
      <c r="S333" s="17"/>
      <c r="X333" s="17"/>
      <c r="AC333" s="17"/>
      <c r="AH333" s="6"/>
      <c r="AM333" s="6"/>
      <c r="AR333" s="17"/>
      <c r="AW333" s="6"/>
      <c r="BB333" s="6"/>
      <c r="BG333" s="6"/>
      <c r="BH333" s="5"/>
      <c r="BL333" s="23"/>
      <c r="BM333" s="22"/>
      <c r="BR333" s="22"/>
      <c r="BW333" s="22"/>
      <c r="CB333" s="22"/>
      <c r="CG333" s="22"/>
      <c r="CL333" s="22"/>
      <c r="DA333" s="22"/>
      <c r="DF333" s="22"/>
      <c r="DK333" s="22"/>
    </row>
    <row r="334" spans="1:115" customFormat="1">
      <c r="A334" s="25"/>
      <c r="B334" s="24"/>
      <c r="C334" s="17"/>
      <c r="D334" s="19"/>
      <c r="I334" s="17"/>
      <c r="N334" s="17"/>
      <c r="S334" s="17"/>
      <c r="X334" s="17"/>
      <c r="AC334" s="17"/>
      <c r="AH334" s="6"/>
      <c r="AM334" s="6"/>
      <c r="AR334" s="17"/>
      <c r="AW334" s="6"/>
      <c r="BB334" s="6"/>
      <c r="BG334" s="6"/>
      <c r="BH334" s="5"/>
      <c r="BL334" s="23"/>
      <c r="BM334" s="22"/>
      <c r="BR334" s="22"/>
      <c r="BW334" s="22"/>
      <c r="CB334" s="22"/>
      <c r="CG334" s="22"/>
      <c r="CL334" s="22"/>
      <c r="DA334" s="22"/>
      <c r="DF334" s="22"/>
      <c r="DK334" s="22"/>
    </row>
    <row r="335" spans="1:115" customFormat="1">
      <c r="A335" s="25"/>
      <c r="B335" s="24"/>
      <c r="C335" s="17"/>
      <c r="D335" s="19"/>
      <c r="I335" s="17"/>
      <c r="N335" s="17"/>
      <c r="S335" s="17"/>
      <c r="X335" s="17"/>
      <c r="AC335" s="17"/>
      <c r="AH335" s="6"/>
      <c r="AM335" s="6"/>
      <c r="AR335" s="17"/>
      <c r="AW335" s="6"/>
      <c r="BB335" s="6"/>
      <c r="BG335" s="6"/>
      <c r="BH335" s="5"/>
      <c r="BL335" s="23"/>
      <c r="BM335" s="22"/>
      <c r="BR335" s="22"/>
      <c r="BW335" s="22"/>
      <c r="CB335" s="22"/>
      <c r="CG335" s="22"/>
      <c r="CL335" s="22"/>
      <c r="DA335" s="22"/>
      <c r="DF335" s="22"/>
      <c r="DK335" s="22"/>
    </row>
    <row r="336" spans="1:115" customFormat="1">
      <c r="A336" s="25"/>
      <c r="B336" s="24"/>
      <c r="C336" s="17"/>
      <c r="D336" s="19"/>
      <c r="I336" s="17"/>
      <c r="N336" s="17"/>
      <c r="S336" s="17"/>
      <c r="X336" s="17"/>
      <c r="AC336" s="17"/>
      <c r="AH336" s="6"/>
      <c r="AM336" s="6"/>
      <c r="AR336" s="17"/>
      <c r="AW336" s="6"/>
      <c r="BB336" s="6"/>
      <c r="BG336" s="6"/>
      <c r="BH336" s="5"/>
      <c r="BL336" s="23"/>
      <c r="BM336" s="22"/>
      <c r="BR336" s="22"/>
      <c r="BW336" s="22"/>
      <c r="CB336" s="22"/>
      <c r="CG336" s="22"/>
      <c r="CL336" s="22"/>
      <c r="DA336" s="22"/>
      <c r="DF336" s="22"/>
      <c r="DK336" s="22"/>
    </row>
    <row r="337" spans="1:115" customFormat="1">
      <c r="A337" s="25"/>
      <c r="B337" s="24"/>
      <c r="C337" s="17"/>
      <c r="D337" s="19"/>
      <c r="I337" s="17"/>
      <c r="N337" s="17"/>
      <c r="S337" s="17"/>
      <c r="X337" s="17"/>
      <c r="AC337" s="17"/>
      <c r="AH337" s="6"/>
      <c r="AM337" s="6"/>
      <c r="AR337" s="17"/>
      <c r="AW337" s="6"/>
      <c r="BB337" s="6"/>
      <c r="BG337" s="6"/>
      <c r="BH337" s="5"/>
      <c r="BL337" s="23"/>
      <c r="BM337" s="22"/>
      <c r="BR337" s="22"/>
      <c r="BW337" s="22"/>
      <c r="CB337" s="22"/>
      <c r="CG337" s="22"/>
      <c r="CL337" s="22"/>
      <c r="DA337" s="22"/>
      <c r="DF337" s="22"/>
      <c r="DK337" s="22"/>
    </row>
    <row r="338" spans="1:115" customFormat="1">
      <c r="A338" s="25"/>
      <c r="B338" s="24"/>
      <c r="C338" s="17"/>
      <c r="D338" s="19"/>
      <c r="I338" s="17"/>
      <c r="N338" s="17"/>
      <c r="S338" s="17"/>
      <c r="X338" s="17"/>
      <c r="AC338" s="17"/>
      <c r="AH338" s="6"/>
      <c r="AM338" s="6"/>
      <c r="AR338" s="17"/>
      <c r="AW338" s="6"/>
      <c r="BB338" s="6"/>
      <c r="BG338" s="6"/>
      <c r="BH338" s="5"/>
      <c r="BL338" s="23"/>
      <c r="BM338" s="22"/>
      <c r="BR338" s="22"/>
      <c r="BW338" s="22"/>
      <c r="CB338" s="22"/>
      <c r="CG338" s="22"/>
      <c r="CL338" s="22"/>
      <c r="DA338" s="22"/>
      <c r="DF338" s="22"/>
      <c r="DK338" s="22"/>
    </row>
    <row r="339" spans="1:115" customFormat="1">
      <c r="A339" s="25"/>
      <c r="B339" s="24"/>
      <c r="C339" s="17"/>
      <c r="D339" s="19"/>
      <c r="I339" s="17"/>
      <c r="N339" s="17"/>
      <c r="S339" s="17"/>
      <c r="X339" s="17"/>
      <c r="AC339" s="17"/>
      <c r="AH339" s="6"/>
      <c r="AM339" s="6"/>
      <c r="AR339" s="17"/>
      <c r="AW339" s="6"/>
      <c r="BB339" s="6"/>
      <c r="BG339" s="6"/>
      <c r="BH339" s="5"/>
      <c r="BL339" s="23"/>
      <c r="BM339" s="22"/>
      <c r="BR339" s="22"/>
      <c r="BW339" s="22"/>
      <c r="CB339" s="22"/>
      <c r="CG339" s="22"/>
      <c r="CL339" s="22"/>
      <c r="DA339" s="22"/>
      <c r="DF339" s="22"/>
      <c r="DK339" s="22"/>
    </row>
    <row r="340" spans="1:115" customFormat="1">
      <c r="A340" s="25"/>
      <c r="B340" s="24"/>
      <c r="C340" s="17"/>
      <c r="D340" s="19"/>
      <c r="I340" s="17"/>
      <c r="N340" s="17"/>
      <c r="S340" s="17"/>
      <c r="X340" s="17"/>
      <c r="AC340" s="17"/>
      <c r="AH340" s="6"/>
      <c r="AM340" s="6"/>
      <c r="AR340" s="17"/>
      <c r="AW340" s="6"/>
      <c r="BB340" s="6"/>
      <c r="BG340" s="6"/>
      <c r="BH340" s="5"/>
      <c r="BL340" s="23"/>
      <c r="BM340" s="22"/>
      <c r="BR340" s="22"/>
      <c r="BW340" s="22"/>
      <c r="CB340" s="22"/>
      <c r="CG340" s="22"/>
      <c r="CL340" s="22"/>
      <c r="DA340" s="22"/>
      <c r="DF340" s="22"/>
      <c r="DK340" s="22"/>
    </row>
    <row r="341" spans="1:115" customFormat="1">
      <c r="A341" s="25"/>
      <c r="B341" s="24"/>
      <c r="C341" s="17"/>
      <c r="D341" s="19"/>
      <c r="I341" s="17"/>
      <c r="N341" s="17"/>
      <c r="S341" s="17"/>
      <c r="X341" s="17"/>
      <c r="AC341" s="17"/>
      <c r="AH341" s="6"/>
      <c r="AM341" s="6"/>
      <c r="AR341" s="17"/>
      <c r="AW341" s="6"/>
      <c r="BB341" s="6"/>
      <c r="BG341" s="6"/>
      <c r="BH341" s="5"/>
      <c r="BL341" s="23"/>
      <c r="BM341" s="22"/>
      <c r="BR341" s="22"/>
      <c r="BW341" s="22"/>
      <c r="CB341" s="22"/>
      <c r="CG341" s="22"/>
      <c r="CL341" s="22"/>
      <c r="DA341" s="22"/>
      <c r="DF341" s="22"/>
      <c r="DK341" s="22"/>
    </row>
    <row r="342" spans="1:115" customFormat="1">
      <c r="A342" s="25"/>
      <c r="B342" s="24"/>
      <c r="C342" s="17"/>
      <c r="D342" s="19"/>
      <c r="I342" s="17"/>
      <c r="N342" s="17"/>
      <c r="S342" s="17"/>
      <c r="X342" s="17"/>
      <c r="AC342" s="17"/>
      <c r="AH342" s="6"/>
      <c r="AM342" s="6"/>
      <c r="AR342" s="17"/>
      <c r="AW342" s="6"/>
      <c r="BB342" s="6"/>
      <c r="BG342" s="6"/>
      <c r="BH342" s="5"/>
      <c r="BL342" s="23"/>
      <c r="BM342" s="22"/>
      <c r="BR342" s="22"/>
      <c r="BW342" s="22"/>
      <c r="CB342" s="22"/>
      <c r="CG342" s="22"/>
      <c r="CL342" s="22"/>
      <c r="DA342" s="22"/>
      <c r="DF342" s="22"/>
      <c r="DK342" s="22"/>
    </row>
    <row r="343" spans="1:115" customFormat="1">
      <c r="A343" s="25"/>
      <c r="B343" s="24"/>
      <c r="C343" s="17"/>
      <c r="D343" s="19"/>
      <c r="I343" s="17"/>
      <c r="N343" s="17"/>
      <c r="S343" s="17"/>
      <c r="X343" s="17"/>
      <c r="AC343" s="17"/>
      <c r="AH343" s="6"/>
      <c r="AM343" s="6"/>
      <c r="AR343" s="17"/>
      <c r="AW343" s="6"/>
      <c r="BB343" s="6"/>
      <c r="BG343" s="6"/>
      <c r="BH343" s="5"/>
      <c r="BL343" s="23"/>
      <c r="BM343" s="22"/>
      <c r="BR343" s="22"/>
      <c r="BW343" s="22"/>
      <c r="CB343" s="22"/>
      <c r="CG343" s="22"/>
      <c r="CL343" s="22"/>
      <c r="DA343" s="22"/>
      <c r="DF343" s="22"/>
      <c r="DK343" s="22"/>
    </row>
  </sheetData>
  <mergeCells count="914">
    <mergeCell ref="CQ137:CU139"/>
    <mergeCell ref="CV137:CZ139"/>
    <mergeCell ref="DA137:DE139"/>
    <mergeCell ref="DF137:DJ139"/>
    <mergeCell ref="DK137:DO139"/>
    <mergeCell ref="DP137:DT139"/>
    <mergeCell ref="CG133:CK135"/>
    <mergeCell ref="CL133:CP135"/>
    <mergeCell ref="CQ133:CU135"/>
    <mergeCell ref="CV133:CZ135"/>
    <mergeCell ref="DA133:DE135"/>
    <mergeCell ref="DF133:DJ135"/>
    <mergeCell ref="DK133:DO135"/>
    <mergeCell ref="DP133:DT135"/>
    <mergeCell ref="C137:H139"/>
    <mergeCell ref="I137:M139"/>
    <mergeCell ref="N137:R139"/>
    <mergeCell ref="S137:W139"/>
    <mergeCell ref="X137:AB139"/>
    <mergeCell ref="AC137:AG139"/>
    <mergeCell ref="AH137:AL139"/>
    <mergeCell ref="AM137:AQ139"/>
    <mergeCell ref="AR137:AV139"/>
    <mergeCell ref="AW137:BA139"/>
    <mergeCell ref="BB137:BF139"/>
    <mergeCell ref="BG137:BK139"/>
    <mergeCell ref="BM137:BQ139"/>
    <mergeCell ref="BR137:BV139"/>
    <mergeCell ref="BW137:CA139"/>
    <mergeCell ref="CB137:CF139"/>
    <mergeCell ref="CH128:CJ128"/>
    <mergeCell ref="CM128:CO128"/>
    <mergeCell ref="CG137:CK139"/>
    <mergeCell ref="CL137:CP139"/>
    <mergeCell ref="CR128:CT128"/>
    <mergeCell ref="CW128:CY128"/>
    <mergeCell ref="DB128:DD128"/>
    <mergeCell ref="DG128:DI128"/>
    <mergeCell ref="DL128:DN128"/>
    <mergeCell ref="DQ128:DS128"/>
    <mergeCell ref="C133:H135"/>
    <mergeCell ref="I133:M135"/>
    <mergeCell ref="N133:R135"/>
    <mergeCell ref="S133:W135"/>
    <mergeCell ref="X133:AB135"/>
    <mergeCell ref="AC133:AG135"/>
    <mergeCell ref="AH133:AL135"/>
    <mergeCell ref="AM133:AQ135"/>
    <mergeCell ref="AR133:AV135"/>
    <mergeCell ref="AW133:BA135"/>
    <mergeCell ref="BB133:BF135"/>
    <mergeCell ref="BG133:BK135"/>
    <mergeCell ref="BM133:BQ135"/>
    <mergeCell ref="BR133:BV135"/>
    <mergeCell ref="BW133:CA135"/>
    <mergeCell ref="CB133:CF135"/>
    <mergeCell ref="CG126:CK126"/>
    <mergeCell ref="CL126:CP126"/>
    <mergeCell ref="CQ126:CU126"/>
    <mergeCell ref="CV126:CZ126"/>
    <mergeCell ref="DA126:DE126"/>
    <mergeCell ref="DF126:DJ126"/>
    <mergeCell ref="DK126:DO126"/>
    <mergeCell ref="DP126:DT126"/>
    <mergeCell ref="E128:G128"/>
    <mergeCell ref="J128:L128"/>
    <mergeCell ref="O128:Q128"/>
    <mergeCell ref="T128:V128"/>
    <mergeCell ref="Y128:AA128"/>
    <mergeCell ref="AD128:AF128"/>
    <mergeCell ref="AI128:AK128"/>
    <mergeCell ref="AN128:AP128"/>
    <mergeCell ref="AS128:AU128"/>
    <mergeCell ref="AX128:AZ128"/>
    <mergeCell ref="BC128:BE128"/>
    <mergeCell ref="BH128:BJ128"/>
    <mergeCell ref="BN128:BP128"/>
    <mergeCell ref="BS128:BU128"/>
    <mergeCell ref="BX128:BZ128"/>
    <mergeCell ref="CC128:CE128"/>
    <mergeCell ref="CG123:CK124"/>
    <mergeCell ref="CL123:CP124"/>
    <mergeCell ref="CQ123:CU124"/>
    <mergeCell ref="CV123:CZ124"/>
    <mergeCell ref="DA123:DE124"/>
    <mergeCell ref="DF123:DJ124"/>
    <mergeCell ref="DK123:DO124"/>
    <mergeCell ref="DP123:DT124"/>
    <mergeCell ref="C126:H126"/>
    <mergeCell ref="I126:M126"/>
    <mergeCell ref="N126:R126"/>
    <mergeCell ref="S126:W126"/>
    <mergeCell ref="X126:AB126"/>
    <mergeCell ref="AC126:AG126"/>
    <mergeCell ref="AH126:AL126"/>
    <mergeCell ref="AM126:AQ126"/>
    <mergeCell ref="AR126:AV126"/>
    <mergeCell ref="AW126:BA126"/>
    <mergeCell ref="BB126:BF126"/>
    <mergeCell ref="BG126:BK126"/>
    <mergeCell ref="BM126:BQ126"/>
    <mergeCell ref="BR126:BV126"/>
    <mergeCell ref="BW126:CA126"/>
    <mergeCell ref="CB126:CF126"/>
    <mergeCell ref="CH121:CJ121"/>
    <mergeCell ref="CM121:CO121"/>
    <mergeCell ref="CR121:CT121"/>
    <mergeCell ref="CW121:CY121"/>
    <mergeCell ref="DB121:DD121"/>
    <mergeCell ref="DG121:DI121"/>
    <mergeCell ref="DL121:DN121"/>
    <mergeCell ref="DQ121:DS121"/>
    <mergeCell ref="C123:H124"/>
    <mergeCell ref="I123:M124"/>
    <mergeCell ref="N123:R124"/>
    <mergeCell ref="S123:W124"/>
    <mergeCell ref="X123:AB124"/>
    <mergeCell ref="AC123:AG124"/>
    <mergeCell ref="AH123:AL124"/>
    <mergeCell ref="AM123:AQ124"/>
    <mergeCell ref="AR123:AV124"/>
    <mergeCell ref="AW123:BA124"/>
    <mergeCell ref="BB123:BF124"/>
    <mergeCell ref="BG123:BK124"/>
    <mergeCell ref="BM123:BQ124"/>
    <mergeCell ref="BR123:BV124"/>
    <mergeCell ref="BW123:CA124"/>
    <mergeCell ref="CB123:CF124"/>
    <mergeCell ref="CH119:CJ119"/>
    <mergeCell ref="CM119:CO119"/>
    <mergeCell ref="CR119:CT119"/>
    <mergeCell ref="CW119:CY119"/>
    <mergeCell ref="DB119:DD119"/>
    <mergeCell ref="DG119:DI119"/>
    <mergeCell ref="DL119:DN119"/>
    <mergeCell ref="DQ119:DS119"/>
    <mergeCell ref="E121:G121"/>
    <mergeCell ref="J121:L121"/>
    <mergeCell ref="O121:Q121"/>
    <mergeCell ref="T121:V121"/>
    <mergeCell ref="Y121:AA121"/>
    <mergeCell ref="AD121:AF121"/>
    <mergeCell ref="AI121:AK121"/>
    <mergeCell ref="AN121:AP121"/>
    <mergeCell ref="AS121:AU121"/>
    <mergeCell ref="AX121:AZ121"/>
    <mergeCell ref="BC121:BE121"/>
    <mergeCell ref="BH121:BJ121"/>
    <mergeCell ref="BN121:BP121"/>
    <mergeCell ref="BS121:BU121"/>
    <mergeCell ref="BX121:BZ121"/>
    <mergeCell ref="CC121:CE121"/>
    <mergeCell ref="CH117:CJ117"/>
    <mergeCell ref="CM117:CO117"/>
    <mergeCell ref="CR117:CT117"/>
    <mergeCell ref="CW117:CY117"/>
    <mergeCell ref="DB117:DD117"/>
    <mergeCell ref="DG117:DI117"/>
    <mergeCell ref="DL117:DN117"/>
    <mergeCell ref="DQ117:DS117"/>
    <mergeCell ref="E119:G119"/>
    <mergeCell ref="J119:L119"/>
    <mergeCell ref="O119:Q119"/>
    <mergeCell ref="T119:V119"/>
    <mergeCell ref="Y119:AA119"/>
    <mergeCell ref="AD119:AF119"/>
    <mergeCell ref="AI119:AK119"/>
    <mergeCell ref="AN119:AP119"/>
    <mergeCell ref="AS119:AU119"/>
    <mergeCell ref="AX119:AZ119"/>
    <mergeCell ref="BC119:BE119"/>
    <mergeCell ref="BH119:BJ119"/>
    <mergeCell ref="BN119:BP119"/>
    <mergeCell ref="BS119:BU119"/>
    <mergeCell ref="BX119:BZ119"/>
    <mergeCell ref="CC119:CE119"/>
    <mergeCell ref="CH115:CJ115"/>
    <mergeCell ref="CM115:CO115"/>
    <mergeCell ref="CR115:CT115"/>
    <mergeCell ref="CW115:CY115"/>
    <mergeCell ref="DB115:DD115"/>
    <mergeCell ref="DG115:DI115"/>
    <mergeCell ref="DL115:DN115"/>
    <mergeCell ref="DQ115:DS115"/>
    <mergeCell ref="E117:G117"/>
    <mergeCell ref="J117:L117"/>
    <mergeCell ref="O117:Q117"/>
    <mergeCell ref="T117:V117"/>
    <mergeCell ref="Y117:AA117"/>
    <mergeCell ref="AD117:AF117"/>
    <mergeCell ref="AI117:AK117"/>
    <mergeCell ref="AN117:AP117"/>
    <mergeCell ref="AS117:AU117"/>
    <mergeCell ref="AX117:AZ117"/>
    <mergeCell ref="BC117:BE117"/>
    <mergeCell ref="BH117:BJ117"/>
    <mergeCell ref="BN117:BP117"/>
    <mergeCell ref="BS117:BU117"/>
    <mergeCell ref="BX117:BZ117"/>
    <mergeCell ref="CC117:CE117"/>
    <mergeCell ref="CH113:CJ113"/>
    <mergeCell ref="CM113:CO113"/>
    <mergeCell ref="CR113:CT113"/>
    <mergeCell ref="CW113:CY113"/>
    <mergeCell ref="DB113:DD113"/>
    <mergeCell ref="DG113:DI113"/>
    <mergeCell ref="DL113:DN113"/>
    <mergeCell ref="DQ113:DS113"/>
    <mergeCell ref="E115:G115"/>
    <mergeCell ref="J115:L115"/>
    <mergeCell ref="O115:Q115"/>
    <mergeCell ref="T115:V115"/>
    <mergeCell ref="Y115:AA115"/>
    <mergeCell ref="AD115:AF115"/>
    <mergeCell ref="AI115:AK115"/>
    <mergeCell ref="AN115:AP115"/>
    <mergeCell ref="AS115:AU115"/>
    <mergeCell ref="AX115:AZ115"/>
    <mergeCell ref="BC115:BE115"/>
    <mergeCell ref="BH115:BJ115"/>
    <mergeCell ref="BN115:BP115"/>
    <mergeCell ref="BS115:BU115"/>
    <mergeCell ref="BX115:BZ115"/>
    <mergeCell ref="CC115:CE115"/>
    <mergeCell ref="CH111:CJ111"/>
    <mergeCell ref="CM111:CO111"/>
    <mergeCell ref="CR111:CT111"/>
    <mergeCell ref="CW111:CY111"/>
    <mergeCell ref="DB111:DD111"/>
    <mergeCell ref="DG111:DI111"/>
    <mergeCell ref="DL111:DN111"/>
    <mergeCell ref="DQ111:DS111"/>
    <mergeCell ref="E113:G113"/>
    <mergeCell ref="J113:L113"/>
    <mergeCell ref="O113:Q113"/>
    <mergeCell ref="T113:V113"/>
    <mergeCell ref="Y113:AA113"/>
    <mergeCell ref="AD113:AF113"/>
    <mergeCell ref="AI113:AK113"/>
    <mergeCell ref="AN113:AP113"/>
    <mergeCell ref="AS113:AU113"/>
    <mergeCell ref="AX113:AZ113"/>
    <mergeCell ref="BC113:BE113"/>
    <mergeCell ref="BH113:BJ113"/>
    <mergeCell ref="BN113:BP113"/>
    <mergeCell ref="BS113:BU113"/>
    <mergeCell ref="BX113:BZ113"/>
    <mergeCell ref="CC113:CE113"/>
    <mergeCell ref="CH109:CJ109"/>
    <mergeCell ref="CM109:CO109"/>
    <mergeCell ref="CR109:CT109"/>
    <mergeCell ref="CW109:CY109"/>
    <mergeCell ref="DB109:DD109"/>
    <mergeCell ref="DG109:DI109"/>
    <mergeCell ref="DL109:DN109"/>
    <mergeCell ref="DQ109:DS109"/>
    <mergeCell ref="E111:G111"/>
    <mergeCell ref="J111:L111"/>
    <mergeCell ref="O111:Q111"/>
    <mergeCell ref="T111:V111"/>
    <mergeCell ref="Y111:AA111"/>
    <mergeCell ref="AD111:AF111"/>
    <mergeCell ref="AI111:AK111"/>
    <mergeCell ref="AN111:AP111"/>
    <mergeCell ref="AS111:AU111"/>
    <mergeCell ref="AX111:AZ111"/>
    <mergeCell ref="BC111:BE111"/>
    <mergeCell ref="BH111:BJ111"/>
    <mergeCell ref="BN111:BP111"/>
    <mergeCell ref="BS111:BU111"/>
    <mergeCell ref="BX111:BZ111"/>
    <mergeCell ref="CC111:CE111"/>
    <mergeCell ref="CH107:CJ107"/>
    <mergeCell ref="CM107:CO107"/>
    <mergeCell ref="CR107:CT107"/>
    <mergeCell ref="CW107:CY107"/>
    <mergeCell ref="DB107:DD107"/>
    <mergeCell ref="DG107:DI107"/>
    <mergeCell ref="DL107:DN107"/>
    <mergeCell ref="DQ107:DS107"/>
    <mergeCell ref="E109:G109"/>
    <mergeCell ref="J109:L109"/>
    <mergeCell ref="O109:Q109"/>
    <mergeCell ref="T109:V109"/>
    <mergeCell ref="Y109:AA109"/>
    <mergeCell ref="AD109:AF109"/>
    <mergeCell ref="AI109:AK109"/>
    <mergeCell ref="AN109:AP109"/>
    <mergeCell ref="AS109:AU109"/>
    <mergeCell ref="AX109:AZ109"/>
    <mergeCell ref="BC109:BE109"/>
    <mergeCell ref="BH109:BJ109"/>
    <mergeCell ref="BN109:BP109"/>
    <mergeCell ref="BS109:BU109"/>
    <mergeCell ref="BX109:BZ109"/>
    <mergeCell ref="CC109:CE109"/>
    <mergeCell ref="CH105:CJ105"/>
    <mergeCell ref="CM105:CO105"/>
    <mergeCell ref="CR105:CT105"/>
    <mergeCell ref="CW105:CY105"/>
    <mergeCell ref="DB105:DD105"/>
    <mergeCell ref="DG105:DI105"/>
    <mergeCell ref="DL105:DN105"/>
    <mergeCell ref="DQ105:DS105"/>
    <mergeCell ref="E107:G107"/>
    <mergeCell ref="J107:L107"/>
    <mergeCell ref="O107:Q107"/>
    <mergeCell ref="T107:V107"/>
    <mergeCell ref="Y107:AA107"/>
    <mergeCell ref="AD107:AF107"/>
    <mergeCell ref="AI107:AK107"/>
    <mergeCell ref="AN107:AP107"/>
    <mergeCell ref="AS107:AU107"/>
    <mergeCell ref="AX107:AZ107"/>
    <mergeCell ref="BC107:BE107"/>
    <mergeCell ref="BH107:BJ107"/>
    <mergeCell ref="BN107:BP107"/>
    <mergeCell ref="BS107:BU107"/>
    <mergeCell ref="BX107:BZ107"/>
    <mergeCell ref="CC107:CE107"/>
    <mergeCell ref="CH103:CJ103"/>
    <mergeCell ref="CM103:CO103"/>
    <mergeCell ref="CR103:CT103"/>
    <mergeCell ref="CW103:CY103"/>
    <mergeCell ref="DB103:DD103"/>
    <mergeCell ref="DG103:DI103"/>
    <mergeCell ref="DL103:DN103"/>
    <mergeCell ref="DQ103:DS103"/>
    <mergeCell ref="E105:G105"/>
    <mergeCell ref="J105:L105"/>
    <mergeCell ref="O105:Q105"/>
    <mergeCell ref="T105:V105"/>
    <mergeCell ref="Y105:AA105"/>
    <mergeCell ref="AD105:AF105"/>
    <mergeCell ref="AI105:AK105"/>
    <mergeCell ref="AN105:AP105"/>
    <mergeCell ref="AS105:AU105"/>
    <mergeCell ref="AX105:AZ105"/>
    <mergeCell ref="BC105:BE105"/>
    <mergeCell ref="BH105:BJ105"/>
    <mergeCell ref="BN105:BP105"/>
    <mergeCell ref="BS105:BU105"/>
    <mergeCell ref="BX105:BZ105"/>
    <mergeCell ref="CC105:CE105"/>
    <mergeCell ref="CH101:CJ101"/>
    <mergeCell ref="CM101:CO101"/>
    <mergeCell ref="CR101:CT101"/>
    <mergeCell ref="CW101:CY101"/>
    <mergeCell ref="DB101:DD101"/>
    <mergeCell ref="DG101:DI101"/>
    <mergeCell ref="DL101:DN101"/>
    <mergeCell ref="DQ101:DS101"/>
    <mergeCell ref="E103:G103"/>
    <mergeCell ref="J103:L103"/>
    <mergeCell ref="O103:Q103"/>
    <mergeCell ref="T103:V103"/>
    <mergeCell ref="Y103:AA103"/>
    <mergeCell ref="AD103:AF103"/>
    <mergeCell ref="AI103:AK103"/>
    <mergeCell ref="AN103:AP103"/>
    <mergeCell ref="AS103:AU103"/>
    <mergeCell ref="AX103:AZ103"/>
    <mergeCell ref="BC103:BE103"/>
    <mergeCell ref="BH103:BJ103"/>
    <mergeCell ref="BN103:BP103"/>
    <mergeCell ref="BS103:BU103"/>
    <mergeCell ref="BX103:BZ103"/>
    <mergeCell ref="CC103:CE103"/>
    <mergeCell ref="CH99:CJ99"/>
    <mergeCell ref="CM99:CO99"/>
    <mergeCell ref="CR99:CT99"/>
    <mergeCell ref="CW99:CY99"/>
    <mergeCell ref="DB99:DD99"/>
    <mergeCell ref="DG99:DI99"/>
    <mergeCell ref="DL99:DN99"/>
    <mergeCell ref="DQ99:DS99"/>
    <mergeCell ref="E101:G101"/>
    <mergeCell ref="J101:L101"/>
    <mergeCell ref="O101:Q101"/>
    <mergeCell ref="T101:V101"/>
    <mergeCell ref="Y101:AA101"/>
    <mergeCell ref="AD101:AF101"/>
    <mergeCell ref="AI101:AK101"/>
    <mergeCell ref="AN101:AP101"/>
    <mergeCell ref="AS101:AU101"/>
    <mergeCell ref="AX101:AZ101"/>
    <mergeCell ref="BC101:BE101"/>
    <mergeCell ref="BH101:BJ101"/>
    <mergeCell ref="BN101:BP101"/>
    <mergeCell ref="BS101:BU101"/>
    <mergeCell ref="BX101:BZ101"/>
    <mergeCell ref="CC101:CE101"/>
    <mergeCell ref="CH97:CJ97"/>
    <mergeCell ref="CM97:CO97"/>
    <mergeCell ref="CR97:CT97"/>
    <mergeCell ref="CW97:CY97"/>
    <mergeCell ref="DB97:DD97"/>
    <mergeCell ref="DG97:DI97"/>
    <mergeCell ref="DL97:DN97"/>
    <mergeCell ref="DQ97:DS97"/>
    <mergeCell ref="E99:G99"/>
    <mergeCell ref="J99:L99"/>
    <mergeCell ref="O99:Q99"/>
    <mergeCell ref="T99:V99"/>
    <mergeCell ref="Y99:AA99"/>
    <mergeCell ref="AD99:AF99"/>
    <mergeCell ref="AI99:AK99"/>
    <mergeCell ref="AN99:AP99"/>
    <mergeCell ref="AS99:AU99"/>
    <mergeCell ref="AX99:AZ99"/>
    <mergeCell ref="BC99:BE99"/>
    <mergeCell ref="BH99:BJ99"/>
    <mergeCell ref="BN99:BP99"/>
    <mergeCell ref="BS99:BU99"/>
    <mergeCell ref="BX99:BZ99"/>
    <mergeCell ref="CC99:CE99"/>
    <mergeCell ref="CH95:CJ95"/>
    <mergeCell ref="CM95:CO95"/>
    <mergeCell ref="CR95:CT95"/>
    <mergeCell ref="CW95:CY95"/>
    <mergeCell ref="DB95:DD95"/>
    <mergeCell ref="DG95:DI95"/>
    <mergeCell ref="DL95:DN95"/>
    <mergeCell ref="DQ95:DS95"/>
    <mergeCell ref="E97:G97"/>
    <mergeCell ref="J97:L97"/>
    <mergeCell ref="O97:Q97"/>
    <mergeCell ref="T97:V97"/>
    <mergeCell ref="Y97:AA97"/>
    <mergeCell ref="AD97:AF97"/>
    <mergeCell ref="AI97:AK97"/>
    <mergeCell ref="AN97:AP97"/>
    <mergeCell ref="AS97:AU97"/>
    <mergeCell ref="AX97:AZ97"/>
    <mergeCell ref="BC97:BE97"/>
    <mergeCell ref="BH97:BJ97"/>
    <mergeCell ref="BN97:BP97"/>
    <mergeCell ref="BS97:BU97"/>
    <mergeCell ref="BX97:BZ97"/>
    <mergeCell ref="CC97:CE97"/>
    <mergeCell ref="CH93:CJ93"/>
    <mergeCell ref="CM93:CO93"/>
    <mergeCell ref="CR93:CT93"/>
    <mergeCell ref="CW93:CY93"/>
    <mergeCell ref="DB93:DD93"/>
    <mergeCell ref="DG93:DI93"/>
    <mergeCell ref="DL93:DN93"/>
    <mergeCell ref="DQ93:DS93"/>
    <mergeCell ref="E95:G95"/>
    <mergeCell ref="J95:L95"/>
    <mergeCell ref="O95:Q95"/>
    <mergeCell ref="T95:V95"/>
    <mergeCell ref="Y95:AA95"/>
    <mergeCell ref="AD95:AF95"/>
    <mergeCell ref="AI95:AK95"/>
    <mergeCell ref="AN95:AP95"/>
    <mergeCell ref="AS95:AU95"/>
    <mergeCell ref="AX95:AZ95"/>
    <mergeCell ref="BC95:BE95"/>
    <mergeCell ref="BH95:BJ95"/>
    <mergeCell ref="BN95:BP95"/>
    <mergeCell ref="BS95:BU95"/>
    <mergeCell ref="BX95:BZ95"/>
    <mergeCell ref="CC95:CE95"/>
    <mergeCell ref="CH91:CJ91"/>
    <mergeCell ref="CM91:CO91"/>
    <mergeCell ref="CR91:CT91"/>
    <mergeCell ref="CW91:CY91"/>
    <mergeCell ref="DB91:DD91"/>
    <mergeCell ref="DG91:DI91"/>
    <mergeCell ref="DL91:DN91"/>
    <mergeCell ref="DQ91:DS91"/>
    <mergeCell ref="E93:G93"/>
    <mergeCell ref="J93:L93"/>
    <mergeCell ref="O93:Q93"/>
    <mergeCell ref="T93:V93"/>
    <mergeCell ref="Y93:AA93"/>
    <mergeCell ref="AD93:AF93"/>
    <mergeCell ref="AI93:AK93"/>
    <mergeCell ref="AN93:AP93"/>
    <mergeCell ref="AS93:AU93"/>
    <mergeCell ref="AX93:AZ93"/>
    <mergeCell ref="BC93:BE93"/>
    <mergeCell ref="BH93:BJ93"/>
    <mergeCell ref="BN93:BP93"/>
    <mergeCell ref="BS93:BU93"/>
    <mergeCell ref="BX93:BZ93"/>
    <mergeCell ref="CC93:CE93"/>
    <mergeCell ref="CH89:CJ89"/>
    <mergeCell ref="CM89:CO89"/>
    <mergeCell ref="CR89:CT89"/>
    <mergeCell ref="CW89:CY89"/>
    <mergeCell ref="DB89:DD89"/>
    <mergeCell ref="DG89:DI89"/>
    <mergeCell ref="DL89:DN89"/>
    <mergeCell ref="DQ89:DS89"/>
    <mergeCell ref="E91:G91"/>
    <mergeCell ref="J91:L91"/>
    <mergeCell ref="O91:Q91"/>
    <mergeCell ref="T91:V91"/>
    <mergeCell ref="Y91:AA91"/>
    <mergeCell ref="AD91:AF91"/>
    <mergeCell ref="AI91:AK91"/>
    <mergeCell ref="AN91:AP91"/>
    <mergeCell ref="AS91:AU91"/>
    <mergeCell ref="AX91:AZ91"/>
    <mergeCell ref="BC91:BE91"/>
    <mergeCell ref="BH91:BJ91"/>
    <mergeCell ref="BN91:BP91"/>
    <mergeCell ref="BS91:BU91"/>
    <mergeCell ref="BX91:BZ91"/>
    <mergeCell ref="CC91:CE91"/>
    <mergeCell ref="CH87:CJ87"/>
    <mergeCell ref="CM87:CO87"/>
    <mergeCell ref="CR87:CT87"/>
    <mergeCell ref="CW87:CY87"/>
    <mergeCell ref="DB87:DD87"/>
    <mergeCell ref="DG87:DI87"/>
    <mergeCell ref="DL87:DN87"/>
    <mergeCell ref="DQ87:DS87"/>
    <mergeCell ref="E89:G89"/>
    <mergeCell ref="J89:L89"/>
    <mergeCell ref="O89:Q89"/>
    <mergeCell ref="T89:V89"/>
    <mergeCell ref="Y89:AA89"/>
    <mergeCell ref="AD89:AF89"/>
    <mergeCell ref="AI89:AK89"/>
    <mergeCell ref="AN89:AP89"/>
    <mergeCell ref="AS89:AU89"/>
    <mergeCell ref="AX89:AZ89"/>
    <mergeCell ref="BC89:BE89"/>
    <mergeCell ref="BH89:BJ89"/>
    <mergeCell ref="BN89:BP89"/>
    <mergeCell ref="BS89:BU89"/>
    <mergeCell ref="BX89:BZ89"/>
    <mergeCell ref="CC89:CE89"/>
    <mergeCell ref="CH85:CJ85"/>
    <mergeCell ref="CM85:CO85"/>
    <mergeCell ref="CR85:CT85"/>
    <mergeCell ref="CW85:CY85"/>
    <mergeCell ref="DB85:DD85"/>
    <mergeCell ref="DG85:DI85"/>
    <mergeCell ref="DL85:DN85"/>
    <mergeCell ref="DQ85:DS85"/>
    <mergeCell ref="E87:G87"/>
    <mergeCell ref="J87:L87"/>
    <mergeCell ref="O87:Q87"/>
    <mergeCell ref="T87:V87"/>
    <mergeCell ref="Y87:AA87"/>
    <mergeCell ref="AD87:AF87"/>
    <mergeCell ref="AI87:AK87"/>
    <mergeCell ref="AN87:AP87"/>
    <mergeCell ref="AS87:AU87"/>
    <mergeCell ref="AX87:AZ87"/>
    <mergeCell ref="BC87:BE87"/>
    <mergeCell ref="BH87:BJ87"/>
    <mergeCell ref="BN87:BP87"/>
    <mergeCell ref="BS87:BU87"/>
    <mergeCell ref="BX87:BZ87"/>
    <mergeCell ref="CC87:CE87"/>
    <mergeCell ref="CH83:CJ83"/>
    <mergeCell ref="CM83:CO83"/>
    <mergeCell ref="CR83:CT83"/>
    <mergeCell ref="CW83:CY83"/>
    <mergeCell ref="DB83:DD83"/>
    <mergeCell ref="DG83:DI83"/>
    <mergeCell ref="DL83:DN83"/>
    <mergeCell ref="DQ83:DS83"/>
    <mergeCell ref="E85:G85"/>
    <mergeCell ref="J85:L85"/>
    <mergeCell ref="O85:Q85"/>
    <mergeCell ref="T85:V85"/>
    <mergeCell ref="Y85:AA85"/>
    <mergeCell ref="AD85:AF85"/>
    <mergeCell ref="AI85:AK85"/>
    <mergeCell ref="AN85:AP85"/>
    <mergeCell ref="AS85:AU85"/>
    <mergeCell ref="AX85:AZ85"/>
    <mergeCell ref="BC85:BE85"/>
    <mergeCell ref="BH85:BJ85"/>
    <mergeCell ref="BN85:BP85"/>
    <mergeCell ref="BS85:BU85"/>
    <mergeCell ref="BX85:BZ85"/>
    <mergeCell ref="CC85:CE85"/>
    <mergeCell ref="CL76:CP76"/>
    <mergeCell ref="CQ76:CU76"/>
    <mergeCell ref="CV76:CZ76"/>
    <mergeCell ref="DA76:DE76"/>
    <mergeCell ref="DF76:DJ76"/>
    <mergeCell ref="DK76:DO76"/>
    <mergeCell ref="DP76:DT76"/>
    <mergeCell ref="A79:A80"/>
    <mergeCell ref="E83:G83"/>
    <mergeCell ref="J83:L83"/>
    <mergeCell ref="O83:Q83"/>
    <mergeCell ref="T83:V83"/>
    <mergeCell ref="Y83:AA83"/>
    <mergeCell ref="AD83:AF83"/>
    <mergeCell ref="AI83:AK83"/>
    <mergeCell ref="AN83:AP83"/>
    <mergeCell ref="AS83:AU83"/>
    <mergeCell ref="AX83:AZ83"/>
    <mergeCell ref="BC83:BE83"/>
    <mergeCell ref="BH83:BJ83"/>
    <mergeCell ref="BN83:BP83"/>
    <mergeCell ref="BS83:BU83"/>
    <mergeCell ref="BX83:BZ83"/>
    <mergeCell ref="CC83:CE83"/>
    <mergeCell ref="CL73:CP74"/>
    <mergeCell ref="CQ73:CU74"/>
    <mergeCell ref="CV73:CZ74"/>
    <mergeCell ref="DA73:DE74"/>
    <mergeCell ref="DF73:DJ74"/>
    <mergeCell ref="DK73:DO74"/>
    <mergeCell ref="DP73:DT74"/>
    <mergeCell ref="C76:H76"/>
    <mergeCell ref="I76:M76"/>
    <mergeCell ref="N76:R76"/>
    <mergeCell ref="S76:W76"/>
    <mergeCell ref="X76:AB76"/>
    <mergeCell ref="AC76:AG76"/>
    <mergeCell ref="AH76:AL76"/>
    <mergeCell ref="AM76:AQ76"/>
    <mergeCell ref="AR76:AV76"/>
    <mergeCell ref="AW76:BA76"/>
    <mergeCell ref="BB76:BF76"/>
    <mergeCell ref="BG76:BK76"/>
    <mergeCell ref="BM76:BQ76"/>
    <mergeCell ref="BR76:BV76"/>
    <mergeCell ref="BW76:CA76"/>
    <mergeCell ref="CB76:CF76"/>
    <mergeCell ref="CG76:CK76"/>
    <mergeCell ref="CR70:CT70"/>
    <mergeCell ref="CW70:CY70"/>
    <mergeCell ref="DB70:DD70"/>
    <mergeCell ref="DG70:DI70"/>
    <mergeCell ref="DL70:DN70"/>
    <mergeCell ref="DQ70:DS70"/>
    <mergeCell ref="A73:A74"/>
    <mergeCell ref="C73:H74"/>
    <mergeCell ref="I73:M74"/>
    <mergeCell ref="N73:R74"/>
    <mergeCell ref="S73:W74"/>
    <mergeCell ref="X73:AB74"/>
    <mergeCell ref="AC73:AG74"/>
    <mergeCell ref="AH73:AL74"/>
    <mergeCell ref="AM73:AQ74"/>
    <mergeCell ref="AR73:AV74"/>
    <mergeCell ref="AW73:BA74"/>
    <mergeCell ref="BB73:BF74"/>
    <mergeCell ref="BG73:BK74"/>
    <mergeCell ref="BM73:BQ74"/>
    <mergeCell ref="BR73:BV74"/>
    <mergeCell ref="BW73:CA74"/>
    <mergeCell ref="CB73:CF74"/>
    <mergeCell ref="CG73:CK74"/>
    <mergeCell ref="CS62:CT62"/>
    <mergeCell ref="CX62:CY62"/>
    <mergeCell ref="DC62:DD62"/>
    <mergeCell ref="DH62:DI62"/>
    <mergeCell ref="DM62:DN62"/>
    <mergeCell ref="DR62:DS62"/>
    <mergeCell ref="E70:G70"/>
    <mergeCell ref="J70:L70"/>
    <mergeCell ref="O70:Q70"/>
    <mergeCell ref="T70:V70"/>
    <mergeCell ref="Y70:AA70"/>
    <mergeCell ref="AD70:AF70"/>
    <mergeCell ref="AI70:AK70"/>
    <mergeCell ref="AN70:AP70"/>
    <mergeCell ref="AS70:AU70"/>
    <mergeCell ref="AX70:AZ70"/>
    <mergeCell ref="BC70:BE70"/>
    <mergeCell ref="BH70:BJ70"/>
    <mergeCell ref="BN70:BP70"/>
    <mergeCell ref="BS70:BU70"/>
    <mergeCell ref="BX70:BZ70"/>
    <mergeCell ref="CC70:CE70"/>
    <mergeCell ref="CH70:CJ70"/>
    <mergeCell ref="CM70:CO70"/>
    <mergeCell ref="CR59:CT59"/>
    <mergeCell ref="CW59:CY59"/>
    <mergeCell ref="DB59:DD59"/>
    <mergeCell ref="DG59:DI59"/>
    <mergeCell ref="DL59:DN59"/>
    <mergeCell ref="DQ59:DS59"/>
    <mergeCell ref="F62:G62"/>
    <mergeCell ref="K62:L62"/>
    <mergeCell ref="P62:Q62"/>
    <mergeCell ref="U62:V62"/>
    <mergeCell ref="Z62:AA62"/>
    <mergeCell ref="AE62:AF62"/>
    <mergeCell ref="AJ62:AK62"/>
    <mergeCell ref="AO62:AP62"/>
    <mergeCell ref="AT62:AU62"/>
    <mergeCell ref="AY62:AZ62"/>
    <mergeCell ref="BD62:BE62"/>
    <mergeCell ref="BI62:BJ62"/>
    <mergeCell ref="BO62:BP62"/>
    <mergeCell ref="BT62:BU62"/>
    <mergeCell ref="BY62:BZ62"/>
    <mergeCell ref="CD62:CE62"/>
    <mergeCell ref="CI62:CJ62"/>
    <mergeCell ref="CN62:CO62"/>
    <mergeCell ref="CS57:CT57"/>
    <mergeCell ref="CX57:CY57"/>
    <mergeCell ref="DC57:DD57"/>
    <mergeCell ref="DH57:DI57"/>
    <mergeCell ref="DM57:DN57"/>
    <mergeCell ref="DR57:DS57"/>
    <mergeCell ref="E59:G59"/>
    <mergeCell ref="J59:L59"/>
    <mergeCell ref="O59:Q59"/>
    <mergeCell ref="T59:V59"/>
    <mergeCell ref="Y59:AA59"/>
    <mergeCell ref="AD59:AF59"/>
    <mergeCell ref="AI59:AK59"/>
    <mergeCell ref="AN59:AP59"/>
    <mergeCell ref="AS59:AU59"/>
    <mergeCell ref="AX59:AZ59"/>
    <mergeCell ref="BC59:BE59"/>
    <mergeCell ref="BH59:BJ59"/>
    <mergeCell ref="BN59:BP59"/>
    <mergeCell ref="BS59:BU59"/>
    <mergeCell ref="BX59:BZ59"/>
    <mergeCell ref="CC59:CE59"/>
    <mergeCell ref="CH59:CJ59"/>
    <mergeCell ref="CM59:CO59"/>
    <mergeCell ref="CS55:CT55"/>
    <mergeCell ref="CX55:CY55"/>
    <mergeCell ref="DC55:DD55"/>
    <mergeCell ref="DH55:DI55"/>
    <mergeCell ref="DM55:DN55"/>
    <mergeCell ref="DR55:DS55"/>
    <mergeCell ref="F57:G57"/>
    <mergeCell ref="K57:L57"/>
    <mergeCell ref="P57:Q57"/>
    <mergeCell ref="U57:V57"/>
    <mergeCell ref="Z57:AA57"/>
    <mergeCell ref="AE57:AF57"/>
    <mergeCell ref="AJ57:AK57"/>
    <mergeCell ref="AO57:AP57"/>
    <mergeCell ref="AT57:AU57"/>
    <mergeCell ref="AY57:AZ57"/>
    <mergeCell ref="BD57:BE57"/>
    <mergeCell ref="BI57:BJ57"/>
    <mergeCell ref="BO57:BP57"/>
    <mergeCell ref="BT57:BU57"/>
    <mergeCell ref="BY57:BZ57"/>
    <mergeCell ref="CD57:CE57"/>
    <mergeCell ref="CI57:CJ57"/>
    <mergeCell ref="CN57:CO57"/>
    <mergeCell ref="CS53:CT53"/>
    <mergeCell ref="CX53:CY53"/>
    <mergeCell ref="DC53:DD53"/>
    <mergeCell ref="DH53:DI53"/>
    <mergeCell ref="DM53:DN53"/>
    <mergeCell ref="DR53:DS53"/>
    <mergeCell ref="F55:G55"/>
    <mergeCell ref="K55:L55"/>
    <mergeCell ref="P55:Q55"/>
    <mergeCell ref="U55:V55"/>
    <mergeCell ref="Z55:AA55"/>
    <mergeCell ref="AE55:AF55"/>
    <mergeCell ref="AJ55:AK55"/>
    <mergeCell ref="AO55:AP55"/>
    <mergeCell ref="AT55:AU55"/>
    <mergeCell ref="AY55:AZ55"/>
    <mergeCell ref="BD55:BE55"/>
    <mergeCell ref="BI55:BJ55"/>
    <mergeCell ref="BO55:BP55"/>
    <mergeCell ref="BT55:BU55"/>
    <mergeCell ref="BY55:BZ55"/>
    <mergeCell ref="CD55:CE55"/>
    <mergeCell ref="CI55:CJ55"/>
    <mergeCell ref="CN55:CO55"/>
    <mergeCell ref="CS51:CT51"/>
    <mergeCell ref="CX51:CY51"/>
    <mergeCell ref="DC51:DD51"/>
    <mergeCell ref="DH51:DI51"/>
    <mergeCell ref="DM51:DN51"/>
    <mergeCell ref="DR51:DS51"/>
    <mergeCell ref="F53:G53"/>
    <mergeCell ref="K53:L53"/>
    <mergeCell ref="P53:Q53"/>
    <mergeCell ref="U53:V53"/>
    <mergeCell ref="Z53:AA53"/>
    <mergeCell ref="AE53:AF53"/>
    <mergeCell ref="AJ53:AK53"/>
    <mergeCell ref="AO53:AP53"/>
    <mergeCell ref="AT53:AU53"/>
    <mergeCell ref="AY53:AZ53"/>
    <mergeCell ref="BD53:BE53"/>
    <mergeCell ref="BI53:BJ53"/>
    <mergeCell ref="BO53:BP53"/>
    <mergeCell ref="BT53:BU53"/>
    <mergeCell ref="BY53:BZ53"/>
    <mergeCell ref="CD53:CE53"/>
    <mergeCell ref="CI53:CJ53"/>
    <mergeCell ref="CN53:CO53"/>
    <mergeCell ref="CS49:CT49"/>
    <mergeCell ref="CX49:CY49"/>
    <mergeCell ref="DC49:DD49"/>
    <mergeCell ref="DH49:DI49"/>
    <mergeCell ref="DM49:DN49"/>
    <mergeCell ref="DR49:DS49"/>
    <mergeCell ref="F51:G51"/>
    <mergeCell ref="K51:L51"/>
    <mergeCell ref="P51:Q51"/>
    <mergeCell ref="U51:V51"/>
    <mergeCell ref="Z51:AA51"/>
    <mergeCell ref="AE51:AF51"/>
    <mergeCell ref="AJ51:AK51"/>
    <mergeCell ref="AO51:AP51"/>
    <mergeCell ref="AT51:AU51"/>
    <mergeCell ref="AY51:AZ51"/>
    <mergeCell ref="BD51:BE51"/>
    <mergeCell ref="BI51:BJ51"/>
    <mergeCell ref="BO51:BP51"/>
    <mergeCell ref="BT51:BU51"/>
    <mergeCell ref="BY51:BZ51"/>
    <mergeCell ref="CD51:CE51"/>
    <mergeCell ref="CI51:CJ51"/>
    <mergeCell ref="CN51:CO51"/>
    <mergeCell ref="CR46:CT46"/>
    <mergeCell ref="CW46:CY46"/>
    <mergeCell ref="DB46:DD46"/>
    <mergeCell ref="DG46:DI46"/>
    <mergeCell ref="DL46:DN46"/>
    <mergeCell ref="DQ46:DS46"/>
    <mergeCell ref="F49:G49"/>
    <mergeCell ref="K49:L49"/>
    <mergeCell ref="P49:Q49"/>
    <mergeCell ref="U49:V49"/>
    <mergeCell ref="Z49:AA49"/>
    <mergeCell ref="AE49:AF49"/>
    <mergeCell ref="AJ49:AK49"/>
    <mergeCell ref="AO49:AP49"/>
    <mergeCell ref="AT49:AU49"/>
    <mergeCell ref="AY49:AZ49"/>
    <mergeCell ref="BD49:BE49"/>
    <mergeCell ref="BI49:BJ49"/>
    <mergeCell ref="BO49:BP49"/>
    <mergeCell ref="BT49:BU49"/>
    <mergeCell ref="BY49:BZ49"/>
    <mergeCell ref="CD49:CE49"/>
    <mergeCell ref="CI49:CJ49"/>
    <mergeCell ref="CN49:CO49"/>
    <mergeCell ref="CQ2:CU2"/>
    <mergeCell ref="CV2:CZ2"/>
    <mergeCell ref="DA2:DE2"/>
    <mergeCell ref="DF2:DJ2"/>
    <mergeCell ref="DK2:DO2"/>
    <mergeCell ref="DP2:DT2"/>
    <mergeCell ref="E46:G46"/>
    <mergeCell ref="J46:L46"/>
    <mergeCell ref="O46:Q46"/>
    <mergeCell ref="T46:V46"/>
    <mergeCell ref="Y46:AA46"/>
    <mergeCell ref="AD46:AF46"/>
    <mergeCell ref="AI46:AK46"/>
    <mergeCell ref="AN46:AP46"/>
    <mergeCell ref="AS46:AU46"/>
    <mergeCell ref="AX46:AZ46"/>
    <mergeCell ref="BC46:BE46"/>
    <mergeCell ref="BH46:BJ46"/>
    <mergeCell ref="BN46:BP46"/>
    <mergeCell ref="BS46:BU46"/>
    <mergeCell ref="BX46:BZ46"/>
    <mergeCell ref="CC46:CE46"/>
    <mergeCell ref="CH46:CJ46"/>
    <mergeCell ref="CM46:CO46"/>
    <mergeCell ref="CR1:CT1"/>
    <mergeCell ref="CW1:CY1"/>
    <mergeCell ref="DB1:DD1"/>
    <mergeCell ref="DG1:DI1"/>
    <mergeCell ref="DL1:DN1"/>
    <mergeCell ref="DP1:DS1"/>
    <mergeCell ref="C2:H2"/>
    <mergeCell ref="I2:M2"/>
    <mergeCell ref="N2:R2"/>
    <mergeCell ref="S2:W2"/>
    <mergeCell ref="X2:AB2"/>
    <mergeCell ref="AC2:AG2"/>
    <mergeCell ref="AH2:AL2"/>
    <mergeCell ref="AM2:AQ2"/>
    <mergeCell ref="AR2:AV2"/>
    <mergeCell ref="AW2:BA2"/>
    <mergeCell ref="BB2:BF2"/>
    <mergeCell ref="BG2:BK2"/>
    <mergeCell ref="BM2:BQ2"/>
    <mergeCell ref="BR2:BV2"/>
    <mergeCell ref="BW2:CA2"/>
    <mergeCell ref="CB2:CF2"/>
    <mergeCell ref="CG2:CK2"/>
    <mergeCell ref="CL2:CP2"/>
    <mergeCell ref="AX1:AZ1"/>
    <mergeCell ref="BC1:BE1"/>
    <mergeCell ref="BG1:BJ1"/>
    <mergeCell ref="BN1:BP1"/>
    <mergeCell ref="BS1:BU1"/>
    <mergeCell ref="BX1:BZ1"/>
    <mergeCell ref="CC1:CE1"/>
    <mergeCell ref="CH1:CJ1"/>
    <mergeCell ref="CM1:CO1"/>
    <mergeCell ref="E1:G1"/>
    <mergeCell ref="J1:L1"/>
    <mergeCell ref="O1:Q1"/>
    <mergeCell ref="T1:V1"/>
    <mergeCell ref="Y1:AA1"/>
    <mergeCell ref="AD1:AF1"/>
    <mergeCell ref="AI1:AK1"/>
    <mergeCell ref="AN1:AP1"/>
    <mergeCell ref="AS1:AU1"/>
  </mergeCells>
  <pageMargins left="0.7" right="0.7" top="0.75" bottom="0.75" header="0.3" footer="0.3"/>
  <pageSetup paperSize="9"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2:AG33"/>
  <sheetViews>
    <sheetView tabSelected="1" workbookViewId="0">
      <selection activeCell="E8" sqref="E8"/>
    </sheetView>
  </sheetViews>
  <sheetFormatPr baseColWidth="10" defaultRowHeight="15"/>
  <cols>
    <col min="1" max="1" width="13.7109375" customWidth="1"/>
    <col min="2" max="2" width="6.85546875" customWidth="1"/>
    <col min="3" max="3" width="5.7109375" customWidth="1"/>
    <col min="4" max="4" width="1.85546875" customWidth="1"/>
    <col min="5" max="5" width="5.42578125" bestFit="1" customWidth="1"/>
    <col min="6" max="6" width="11.28515625" customWidth="1"/>
    <col min="7" max="7" width="4.85546875" customWidth="1"/>
    <col min="8" max="8" width="6.5703125" customWidth="1"/>
    <col min="9" max="9" width="6.28515625" customWidth="1"/>
    <col min="10" max="10" width="10.140625" customWidth="1"/>
    <col min="11" max="11" width="3.7109375" customWidth="1"/>
    <col min="12" max="13" width="5.85546875" customWidth="1"/>
    <col min="14" max="14" width="4.7109375" customWidth="1"/>
    <col min="15" max="15" width="5.42578125" bestFit="1" customWidth="1"/>
    <col min="16" max="16" width="11.28515625" customWidth="1"/>
    <col min="17" max="17" width="4.85546875" customWidth="1"/>
    <col min="18" max="18" width="6.5703125" customWidth="1"/>
    <col min="19" max="19" width="6.28515625" customWidth="1"/>
    <col min="20" max="20" width="5.42578125" customWidth="1"/>
    <col min="21" max="21" width="3.7109375" customWidth="1"/>
    <col min="22" max="22" width="3.5703125" customWidth="1"/>
    <col min="23" max="23" width="3.7109375" customWidth="1"/>
    <col min="24" max="24" width="1.140625" customWidth="1"/>
    <col min="25" max="25" width="5.42578125" bestFit="1" customWidth="1"/>
    <col min="26" max="26" width="11.28515625" customWidth="1"/>
    <col min="27" max="27" width="4.85546875" customWidth="1"/>
    <col min="28" max="28" width="6.5703125" customWidth="1"/>
    <col min="29" max="29" width="6.28515625" customWidth="1"/>
    <col min="30" max="30" width="5.42578125" customWidth="1"/>
    <col min="31" max="31" width="3.7109375" customWidth="1"/>
    <col min="32" max="32" width="3.5703125" customWidth="1"/>
    <col min="33" max="33" width="3.7109375" customWidth="1"/>
  </cols>
  <sheetData>
    <row r="2" spans="1:33">
      <c r="A2" s="16" t="s">
        <v>8</v>
      </c>
      <c r="B2" s="236">
        <v>43468</v>
      </c>
      <c r="C2" s="237"/>
      <c r="I2" s="10"/>
      <c r="J2" s="9" t="s">
        <v>6</v>
      </c>
      <c r="K2" s="9"/>
      <c r="L2" s="8"/>
      <c r="M2" s="8"/>
      <c r="N2" s="8"/>
      <c r="O2" s="173"/>
      <c r="P2" s="173"/>
      <c r="Q2" s="238"/>
    </row>
    <row r="3" spans="1:33" ht="12" customHeight="1">
      <c r="I3" s="6" t="s">
        <v>5</v>
      </c>
      <c r="J3" s="5"/>
      <c r="K3" s="5"/>
      <c r="L3" s="5"/>
      <c r="M3" s="5"/>
      <c r="N3" s="5"/>
      <c r="O3" s="172"/>
      <c r="P3" s="172"/>
      <c r="Q3" s="239"/>
      <c r="S3" t="s">
        <v>98</v>
      </c>
    </row>
    <row r="4" spans="1:33" ht="15" customHeight="1">
      <c r="A4" s="5"/>
      <c r="C4" s="7"/>
      <c r="I4" s="6"/>
      <c r="J4" s="5" t="s">
        <v>4</v>
      </c>
      <c r="K4" s="5" t="s">
        <v>3</v>
      </c>
      <c r="L4" s="5" t="s">
        <v>2</v>
      </c>
      <c r="M4" s="5" t="s">
        <v>1</v>
      </c>
      <c r="N4" s="5"/>
      <c r="O4" s="172"/>
      <c r="P4" s="172"/>
      <c r="Q4" s="239"/>
      <c r="R4" s="5"/>
      <c r="S4" s="5"/>
      <c r="T4" s="5"/>
      <c r="U4" s="172"/>
      <c r="V4" s="172"/>
      <c r="W4" s="172"/>
      <c r="X4" s="5"/>
      <c r="Y4" s="5"/>
      <c r="Z4" s="14"/>
      <c r="AA4" s="14"/>
      <c r="AB4" s="5"/>
      <c r="AC4" s="5"/>
      <c r="AD4" s="5"/>
      <c r="AE4" s="172"/>
      <c r="AF4" s="240"/>
      <c r="AG4" s="240"/>
    </row>
    <row r="5" spans="1:33" ht="15.75" customHeight="1">
      <c r="A5" s="5"/>
      <c r="C5" s="5"/>
      <c r="I5" s="6"/>
      <c r="J5" s="5"/>
      <c r="K5" s="5"/>
      <c r="L5" s="5"/>
      <c r="M5" s="5"/>
      <c r="N5" s="5"/>
      <c r="O5" s="5"/>
      <c r="P5" s="5"/>
      <c r="Q5" s="4"/>
      <c r="R5" s="5"/>
      <c r="S5" s="5" t="s">
        <v>99</v>
      </c>
      <c r="T5" s="5"/>
      <c r="U5" s="172"/>
      <c r="V5" s="172"/>
      <c r="W5" s="172"/>
      <c r="X5" s="5"/>
      <c r="Y5" s="5"/>
      <c r="Z5" s="5"/>
      <c r="AA5" s="5"/>
      <c r="AB5" s="5"/>
      <c r="AC5" s="5"/>
      <c r="AD5" s="5"/>
      <c r="AE5" s="172"/>
      <c r="AF5" s="240"/>
      <c r="AG5" s="240"/>
    </row>
    <row r="6" spans="1:33" ht="17.25" customHeight="1">
      <c r="A6" s="5"/>
      <c r="C6" s="7"/>
      <c r="I6" s="6"/>
      <c r="J6" s="5"/>
      <c r="K6" s="5"/>
      <c r="L6" s="7"/>
      <c r="M6" s="7"/>
      <c r="N6" s="7"/>
      <c r="O6" s="5"/>
      <c r="P6" s="5"/>
      <c r="Q6" s="4"/>
      <c r="R6" s="5"/>
      <c r="S6" s="5"/>
      <c r="T6" s="5"/>
      <c r="U6" s="172"/>
      <c r="V6" s="172"/>
      <c r="W6" s="172"/>
      <c r="X6" s="5"/>
      <c r="Y6" s="5"/>
      <c r="Z6" s="5"/>
      <c r="AA6" s="5"/>
      <c r="AB6" s="5"/>
      <c r="AC6" s="5"/>
      <c r="AD6" s="5"/>
      <c r="AE6" s="172"/>
      <c r="AF6" s="240"/>
      <c r="AG6" s="240"/>
    </row>
    <row r="7" spans="1:33">
      <c r="A7" s="15"/>
      <c r="I7" s="6"/>
      <c r="J7" s="5" t="s">
        <v>0</v>
      </c>
      <c r="K7" s="5">
        <v>3</v>
      </c>
      <c r="L7" s="7">
        <f>'Fiche PLF'!G19</f>
        <v>5.2132701421800949</v>
      </c>
      <c r="M7" s="7">
        <f>'Fiche PLF'!H20*K7</f>
        <v>10.574738715001821</v>
      </c>
      <c r="N7" s="7"/>
      <c r="O7" s="5"/>
      <c r="P7" s="5"/>
      <c r="Q7" s="4"/>
      <c r="R7" s="5"/>
      <c r="S7" s="5" t="s">
        <v>100</v>
      </c>
      <c r="T7" s="5"/>
      <c r="U7" s="5"/>
      <c r="V7" s="5"/>
      <c r="W7" s="5"/>
      <c r="X7" s="5"/>
      <c r="Y7" s="5"/>
      <c r="Z7" s="5"/>
      <c r="AA7" s="5"/>
      <c r="AB7" s="5"/>
      <c r="AC7" s="5"/>
      <c r="AD7" s="5"/>
      <c r="AE7" s="5"/>
      <c r="AF7" s="5"/>
      <c r="AG7" s="5"/>
    </row>
    <row r="8" spans="1:33">
      <c r="A8" s="15"/>
      <c r="I8" s="6"/>
      <c r="J8" s="5"/>
      <c r="K8" s="5"/>
      <c r="L8" s="5"/>
      <c r="M8" s="5"/>
      <c r="N8" s="5"/>
      <c r="O8" s="5"/>
      <c r="P8" s="5"/>
      <c r="Q8" s="4"/>
      <c r="R8" s="7"/>
      <c r="S8" s="7" t="s">
        <v>101</v>
      </c>
      <c r="T8" s="7"/>
      <c r="U8" s="5"/>
      <c r="V8" s="5"/>
      <c r="W8" s="5"/>
      <c r="X8" s="5"/>
      <c r="Y8" s="5"/>
      <c r="Z8" s="5"/>
      <c r="AA8" s="5"/>
      <c r="AB8" s="7"/>
      <c r="AC8" s="7"/>
      <c r="AD8" s="7"/>
      <c r="AE8" s="5"/>
      <c r="AF8" s="5"/>
      <c r="AG8" s="5"/>
    </row>
    <row r="9" spans="1:33">
      <c r="A9" s="15"/>
      <c r="I9" s="6"/>
      <c r="J9" s="14"/>
      <c r="K9" s="14"/>
      <c r="L9" s="5"/>
      <c r="M9" s="5"/>
      <c r="N9" s="5"/>
      <c r="O9" s="5"/>
      <c r="P9" s="5"/>
      <c r="Q9" s="4"/>
      <c r="R9" s="7"/>
      <c r="S9" s="7"/>
      <c r="T9" s="7"/>
      <c r="U9" s="5"/>
      <c r="V9" s="5"/>
      <c r="W9" s="5"/>
      <c r="X9" s="5"/>
      <c r="Y9" s="5"/>
      <c r="Z9" s="5"/>
      <c r="AA9" s="5"/>
      <c r="AB9" s="7"/>
      <c r="AC9" s="7"/>
      <c r="AD9" s="7"/>
      <c r="AE9" s="5"/>
      <c r="AF9" s="5"/>
      <c r="AG9" s="5"/>
    </row>
    <row r="10" spans="1:33" ht="15" customHeight="1">
      <c r="A10" s="15"/>
      <c r="I10" s="6"/>
      <c r="J10" s="5"/>
      <c r="K10" s="5"/>
      <c r="L10" s="5"/>
      <c r="M10" s="5"/>
      <c r="N10" s="5"/>
      <c r="O10" s="5"/>
      <c r="P10" s="5"/>
      <c r="Q10" s="4"/>
      <c r="S10" s="15" t="s">
        <v>102</v>
      </c>
      <c r="T10" s="5"/>
      <c r="U10" s="5"/>
      <c r="V10" s="5"/>
      <c r="W10" s="5"/>
      <c r="X10" s="5"/>
      <c r="Y10" s="5"/>
      <c r="Z10" s="5"/>
      <c r="AA10" s="5"/>
      <c r="AB10" s="5"/>
      <c r="AC10" s="5"/>
      <c r="AD10" s="5"/>
      <c r="AE10" s="5"/>
      <c r="AF10" s="5"/>
      <c r="AG10" s="5"/>
    </row>
    <row r="11" spans="1:33">
      <c r="I11" s="6"/>
      <c r="J11" s="5"/>
      <c r="K11" s="5"/>
      <c r="L11" s="5"/>
      <c r="M11" s="5"/>
      <c r="N11" s="5"/>
      <c r="O11" s="5"/>
      <c r="P11" s="5"/>
      <c r="Q11" s="4"/>
      <c r="S11" s="5" t="s">
        <v>103</v>
      </c>
      <c r="T11" s="5"/>
      <c r="U11" s="5"/>
      <c r="V11" s="5"/>
      <c r="W11" s="5"/>
      <c r="X11" s="5"/>
      <c r="Y11" s="5"/>
      <c r="Z11" s="5"/>
      <c r="AA11" s="5"/>
      <c r="AB11" s="5"/>
      <c r="AC11" s="5"/>
      <c r="AD11" s="5"/>
      <c r="AE11" s="5"/>
      <c r="AF11" s="5"/>
      <c r="AG11" s="5"/>
    </row>
    <row r="12" spans="1:33">
      <c r="A12" s="10"/>
      <c r="B12" s="13" t="s">
        <v>7</v>
      </c>
      <c r="C12" s="12">
        <f>SUM(B13:B14)</f>
        <v>5.2132701421800949</v>
      </c>
      <c r="I12" s="6"/>
      <c r="J12" s="5"/>
      <c r="K12" s="5"/>
      <c r="L12" s="5"/>
      <c r="M12" s="5"/>
      <c r="N12" s="5"/>
      <c r="O12" s="5"/>
      <c r="P12" s="5"/>
      <c r="Q12" s="4"/>
      <c r="S12" s="5"/>
      <c r="T12" s="5"/>
      <c r="U12" s="5"/>
      <c r="V12" s="5"/>
      <c r="W12" s="5"/>
      <c r="X12" s="5"/>
      <c r="Y12" s="5"/>
      <c r="Z12" s="5"/>
      <c r="AA12" s="5"/>
      <c r="AB12" s="5"/>
      <c r="AC12" s="5"/>
      <c r="AD12" s="5"/>
      <c r="AE12" s="5"/>
      <c r="AF12" s="5"/>
      <c r="AG12" s="5"/>
    </row>
    <row r="13" spans="1:33">
      <c r="A13" s="6"/>
      <c r="B13" s="7"/>
      <c r="C13" s="4"/>
      <c r="I13" s="6"/>
      <c r="J13" s="5"/>
      <c r="K13" s="5"/>
      <c r="L13" s="7"/>
      <c r="M13" s="7"/>
      <c r="N13" s="7"/>
      <c r="O13" s="5"/>
      <c r="P13" s="5"/>
      <c r="Q13" s="4"/>
      <c r="S13" s="15" t="s">
        <v>104</v>
      </c>
      <c r="T13" s="5"/>
      <c r="U13" s="5"/>
      <c r="V13" s="5"/>
      <c r="W13" s="5"/>
      <c r="X13" s="5"/>
      <c r="Y13" s="5"/>
      <c r="Z13" s="5"/>
      <c r="AA13" s="5"/>
      <c r="AB13" s="5"/>
      <c r="AC13" s="5"/>
      <c r="AD13" s="5"/>
      <c r="AE13" s="5"/>
      <c r="AF13" s="5"/>
      <c r="AG13" s="5"/>
    </row>
    <row r="14" spans="1:33">
      <c r="A14" s="3" t="s">
        <v>6</v>
      </c>
      <c r="B14" s="174">
        <f>SUM(L5:L15)</f>
        <v>5.2132701421800949</v>
      </c>
      <c r="C14" s="1"/>
      <c r="I14" s="6"/>
      <c r="J14" s="5"/>
      <c r="K14" s="5"/>
      <c r="L14" s="7"/>
      <c r="M14" s="7"/>
      <c r="N14" s="7"/>
      <c r="O14" s="5"/>
      <c r="P14" s="5"/>
      <c r="Q14" s="4"/>
      <c r="S14" s="15" t="s">
        <v>109</v>
      </c>
      <c r="T14" s="5"/>
      <c r="U14" s="5"/>
      <c r="V14" s="5"/>
      <c r="W14" s="5"/>
      <c r="X14" s="5"/>
      <c r="Y14" s="5"/>
      <c r="Z14" s="5"/>
      <c r="AA14" s="5"/>
      <c r="AB14" s="5"/>
      <c r="AC14" s="5"/>
      <c r="AD14" s="5"/>
      <c r="AE14" s="5"/>
      <c r="AF14" s="5"/>
      <c r="AG14" s="5"/>
    </row>
    <row r="15" spans="1:33">
      <c r="I15" s="3"/>
      <c r="J15" s="2"/>
      <c r="K15" s="2"/>
      <c r="L15" s="2"/>
      <c r="M15" s="2"/>
      <c r="N15" s="2"/>
      <c r="O15" s="2"/>
      <c r="P15" s="2"/>
      <c r="Q15" s="1"/>
      <c r="S15" s="5" t="s">
        <v>105</v>
      </c>
      <c r="T15" s="5"/>
      <c r="U15" s="5"/>
      <c r="V15" s="5"/>
      <c r="W15" s="5"/>
      <c r="X15" s="5"/>
      <c r="Y15" s="5"/>
      <c r="Z15" s="5"/>
      <c r="AA15" s="5"/>
      <c r="AB15" s="5"/>
      <c r="AC15" s="5"/>
      <c r="AD15" s="5"/>
      <c r="AE15" s="5"/>
      <c r="AF15" s="5"/>
      <c r="AG15" s="5"/>
    </row>
    <row r="16" spans="1:33">
      <c r="S16" s="5" t="s">
        <v>106</v>
      </c>
      <c r="T16" s="5"/>
      <c r="U16" s="5"/>
      <c r="V16" s="5"/>
      <c r="W16" s="5"/>
      <c r="X16" s="5"/>
      <c r="Y16" s="5"/>
      <c r="Z16" s="5"/>
      <c r="AA16" s="5"/>
      <c r="AB16" s="5"/>
      <c r="AC16" s="5"/>
      <c r="AD16" s="5"/>
      <c r="AE16" s="5"/>
      <c r="AF16" s="5"/>
      <c r="AG16" s="5"/>
    </row>
    <row r="17" spans="5:33">
      <c r="S17" s="15" t="s">
        <v>107</v>
      </c>
      <c r="T17" s="5"/>
      <c r="U17" s="5"/>
      <c r="V17" s="5"/>
      <c r="W17" s="5"/>
      <c r="X17" s="5"/>
      <c r="Y17" s="5"/>
      <c r="Z17" s="5"/>
      <c r="AA17" s="5"/>
      <c r="AB17" s="5"/>
      <c r="AC17" s="5"/>
      <c r="AD17" s="5"/>
      <c r="AE17" s="5"/>
      <c r="AF17" s="5"/>
      <c r="AG17" s="5"/>
    </row>
    <row r="18" spans="5:33">
      <c r="F18" s="11"/>
      <c r="G18" s="11"/>
      <c r="S18" s="15" t="s">
        <v>108</v>
      </c>
      <c r="T18" s="5"/>
      <c r="U18" s="5"/>
      <c r="V18" s="5"/>
      <c r="W18" s="5"/>
      <c r="X18" s="5"/>
      <c r="Y18" s="5"/>
      <c r="Z18" s="5"/>
      <c r="AA18" s="5"/>
      <c r="AB18" s="5"/>
      <c r="AC18" s="5"/>
      <c r="AD18" s="5"/>
      <c r="AE18" s="5"/>
      <c r="AF18" s="5"/>
      <c r="AG18" s="5"/>
    </row>
    <row r="19" spans="5:33" ht="15" customHeight="1">
      <c r="E19" s="5"/>
      <c r="F19" s="14"/>
      <c r="G19" s="14"/>
      <c r="H19" s="5"/>
      <c r="I19" s="5"/>
      <c r="S19" s="5"/>
      <c r="T19" s="5"/>
      <c r="U19" s="172"/>
      <c r="V19" s="172"/>
      <c r="W19" s="172"/>
      <c r="X19" s="5"/>
      <c r="Y19" s="5"/>
      <c r="Z19" s="14"/>
      <c r="AA19" s="14"/>
      <c r="AB19" s="5"/>
      <c r="AC19" s="5"/>
      <c r="AD19" s="5"/>
      <c r="AE19" s="240"/>
      <c r="AF19" s="240"/>
      <c r="AG19" s="240"/>
    </row>
    <row r="20" spans="5:33">
      <c r="E20" s="5"/>
      <c r="F20" s="5"/>
      <c r="G20" s="5"/>
      <c r="H20" s="5"/>
      <c r="I20" s="5"/>
      <c r="S20" s="15" t="s">
        <v>110</v>
      </c>
      <c r="T20" s="5"/>
      <c r="U20" s="172"/>
      <c r="V20" s="172"/>
      <c r="W20" s="172"/>
      <c r="X20" s="5"/>
      <c r="Y20" s="5"/>
      <c r="Z20" s="5"/>
      <c r="AA20" s="5"/>
      <c r="AB20" s="5"/>
      <c r="AC20" s="5"/>
      <c r="AD20" s="5"/>
      <c r="AE20" s="240"/>
      <c r="AF20" s="240"/>
      <c r="AG20" s="240"/>
    </row>
    <row r="21" spans="5:33">
      <c r="E21" s="5"/>
      <c r="F21" s="5"/>
      <c r="G21" s="5"/>
      <c r="H21" s="5"/>
      <c r="I21" s="5"/>
      <c r="S21" s="15" t="s">
        <v>111</v>
      </c>
      <c r="T21" s="5"/>
      <c r="U21" s="172"/>
      <c r="V21" s="172"/>
      <c r="W21" s="172"/>
      <c r="X21" s="5"/>
      <c r="Y21" s="5"/>
      <c r="Z21" s="5"/>
      <c r="AA21" s="5"/>
      <c r="AB21" s="5"/>
      <c r="AC21" s="5"/>
      <c r="AD21" s="5"/>
      <c r="AE21" s="240"/>
      <c r="AF21" s="240"/>
      <c r="AG21" s="240"/>
    </row>
    <row r="22" spans="5:33">
      <c r="E22" s="5"/>
      <c r="F22" s="5"/>
      <c r="G22" s="5"/>
      <c r="H22" s="5"/>
      <c r="I22" s="5"/>
      <c r="S22" s="15" t="s">
        <v>112</v>
      </c>
      <c r="T22" s="5"/>
      <c r="U22" s="5"/>
      <c r="V22" s="5"/>
      <c r="W22" s="5"/>
      <c r="X22" s="5"/>
      <c r="Y22" s="5"/>
      <c r="Z22" s="5"/>
      <c r="AA22" s="5"/>
      <c r="AB22" s="5"/>
      <c r="AC22" s="5"/>
      <c r="AD22" s="5"/>
      <c r="AE22" s="5"/>
      <c r="AF22" s="5"/>
      <c r="AG22" s="5"/>
    </row>
    <row r="23" spans="5:33">
      <c r="E23" s="5"/>
      <c r="F23" s="5"/>
      <c r="G23" s="5"/>
      <c r="H23" s="7"/>
      <c r="I23" s="7"/>
      <c r="S23" s="7"/>
      <c r="T23" s="7"/>
      <c r="U23" s="5"/>
      <c r="V23" s="5"/>
      <c r="W23" s="5"/>
      <c r="X23" s="5"/>
      <c r="Y23" s="5"/>
      <c r="Z23" s="5"/>
      <c r="AA23" s="5"/>
      <c r="AB23" s="7"/>
      <c r="AC23" s="7"/>
      <c r="AD23" s="7"/>
      <c r="AE23" s="5"/>
      <c r="AF23" s="5"/>
      <c r="AG23" s="5"/>
    </row>
    <row r="24" spans="5:33">
      <c r="E24" s="5"/>
      <c r="F24" s="5"/>
      <c r="G24" s="5"/>
      <c r="H24" s="7"/>
      <c r="I24" s="7"/>
      <c r="J24" s="7"/>
      <c r="K24" s="5"/>
      <c r="L24" s="5"/>
      <c r="M24" s="5"/>
      <c r="O24" s="5"/>
      <c r="P24" s="5"/>
      <c r="Q24" s="5"/>
      <c r="R24" s="7"/>
      <c r="S24" s="7" t="s">
        <v>113</v>
      </c>
      <c r="T24" s="7"/>
      <c r="U24" s="5"/>
      <c r="V24" s="5"/>
      <c r="W24" s="5"/>
      <c r="X24" s="5"/>
      <c r="Y24" s="5"/>
      <c r="Z24" s="5"/>
      <c r="AA24" s="5"/>
      <c r="AB24" s="7"/>
      <c r="AC24" s="7"/>
      <c r="AD24" s="7"/>
      <c r="AE24" s="5"/>
      <c r="AF24" s="5"/>
      <c r="AG24" s="5"/>
    </row>
    <row r="25" spans="5:33">
      <c r="E25" s="5"/>
      <c r="F25" s="5"/>
      <c r="G25" s="5"/>
      <c r="H25" s="5"/>
      <c r="I25" s="5"/>
      <c r="J25" s="5"/>
      <c r="K25" s="5"/>
      <c r="L25" s="5"/>
      <c r="M25" s="5"/>
      <c r="O25" s="5"/>
      <c r="P25" s="5"/>
      <c r="Q25" s="5"/>
      <c r="R25" s="5"/>
      <c r="S25" s="5" t="s">
        <v>114</v>
      </c>
      <c r="T25" s="5"/>
      <c r="U25" s="5"/>
      <c r="V25" s="5"/>
      <c r="W25" s="5"/>
      <c r="X25" s="5"/>
      <c r="Y25" s="5"/>
      <c r="Z25" s="5"/>
      <c r="AA25" s="5"/>
      <c r="AB25" s="5"/>
      <c r="AC25" s="5"/>
      <c r="AD25" s="5"/>
      <c r="AE25" s="5"/>
      <c r="AF25" s="5"/>
      <c r="AG25" s="5"/>
    </row>
    <row r="26" spans="5:33">
      <c r="E26" s="5"/>
      <c r="F26" s="5"/>
      <c r="G26" s="5"/>
      <c r="H26" s="5"/>
      <c r="I26" s="5"/>
      <c r="J26" s="5"/>
      <c r="K26" s="5"/>
      <c r="L26" s="5"/>
      <c r="M26" s="5"/>
      <c r="O26" s="5"/>
      <c r="P26" s="5"/>
      <c r="Q26" s="5"/>
      <c r="R26" s="5"/>
      <c r="S26" s="5"/>
      <c r="T26" s="5"/>
      <c r="U26" s="5"/>
      <c r="V26" s="5"/>
      <c r="W26" s="5"/>
      <c r="X26" s="5"/>
      <c r="Y26" s="5"/>
      <c r="Z26" s="5"/>
      <c r="AA26" s="5"/>
      <c r="AB26" s="5"/>
      <c r="AC26" s="5"/>
      <c r="AD26" s="5"/>
      <c r="AE26" s="5"/>
      <c r="AF26" s="5"/>
      <c r="AG26" s="5"/>
    </row>
    <row r="27" spans="5:33">
      <c r="E27" s="5"/>
      <c r="F27" s="5"/>
      <c r="G27" s="5"/>
      <c r="H27" s="5"/>
      <c r="I27" s="5"/>
      <c r="J27" s="5"/>
      <c r="K27" s="5"/>
      <c r="L27" s="5"/>
      <c r="M27" s="5"/>
      <c r="O27" s="5"/>
      <c r="P27" s="5"/>
      <c r="Q27" s="5"/>
      <c r="R27" s="5"/>
      <c r="S27" s="5"/>
      <c r="T27" s="5"/>
      <c r="U27" s="5"/>
      <c r="V27" s="5"/>
      <c r="W27" s="5"/>
      <c r="X27" s="5"/>
      <c r="Y27" s="5"/>
      <c r="Z27" s="5"/>
      <c r="AA27" s="5"/>
      <c r="AB27" s="5"/>
      <c r="AC27" s="5"/>
      <c r="AD27" s="5"/>
      <c r="AE27" s="5"/>
      <c r="AF27" s="5"/>
      <c r="AG27" s="5"/>
    </row>
    <row r="28" spans="5:33">
      <c r="E28" s="5"/>
      <c r="F28" s="5"/>
      <c r="G28" s="5"/>
      <c r="H28" s="5"/>
      <c r="I28" s="5"/>
      <c r="J28" s="5"/>
      <c r="K28" s="5"/>
      <c r="L28" s="5"/>
      <c r="M28" s="5"/>
      <c r="O28" s="5"/>
      <c r="P28" s="5"/>
      <c r="Q28" s="5"/>
      <c r="R28" s="5"/>
      <c r="S28" s="5"/>
      <c r="T28" s="5"/>
      <c r="U28" s="5"/>
      <c r="V28" s="5"/>
      <c r="W28" s="5"/>
      <c r="X28" s="5"/>
      <c r="Y28" s="5"/>
      <c r="Z28" s="5"/>
      <c r="AA28" s="5"/>
      <c r="AB28" s="5"/>
      <c r="AC28" s="5"/>
      <c r="AD28" s="5"/>
      <c r="AE28" s="5"/>
      <c r="AF28" s="5"/>
      <c r="AG28" s="5"/>
    </row>
    <row r="29" spans="5:33">
      <c r="E29" s="5"/>
      <c r="F29" s="5"/>
      <c r="G29" s="5"/>
      <c r="H29" s="5"/>
      <c r="I29" s="5"/>
      <c r="J29" s="5"/>
      <c r="K29" s="5"/>
      <c r="L29" s="5"/>
      <c r="M29" s="5"/>
      <c r="O29" s="5"/>
      <c r="P29" s="5"/>
      <c r="Q29" s="5"/>
      <c r="R29" s="5"/>
      <c r="S29" s="5"/>
      <c r="T29" s="5"/>
      <c r="U29" s="5"/>
      <c r="V29" s="5"/>
      <c r="W29" s="5"/>
      <c r="X29" s="5"/>
      <c r="Y29" s="5"/>
      <c r="Z29" s="5"/>
      <c r="AA29" s="5"/>
      <c r="AB29" s="5"/>
      <c r="AC29" s="5"/>
      <c r="AD29" s="5"/>
      <c r="AE29" s="5"/>
      <c r="AF29" s="5"/>
      <c r="AG29" s="5"/>
    </row>
    <row r="30" spans="5:33">
      <c r="E30" s="5"/>
      <c r="F30" s="5"/>
      <c r="G30" s="5"/>
      <c r="H30" s="5"/>
      <c r="I30" s="5"/>
      <c r="J30" s="5"/>
      <c r="K30" s="5"/>
      <c r="L30" s="5"/>
      <c r="M30" s="5"/>
      <c r="O30" s="5"/>
      <c r="P30" s="5"/>
      <c r="Q30" s="5"/>
      <c r="R30" s="5"/>
      <c r="S30" s="5"/>
      <c r="T30" s="5"/>
      <c r="U30" s="5"/>
      <c r="V30" s="5"/>
      <c r="W30" s="5"/>
      <c r="X30" s="5"/>
      <c r="Y30" s="5"/>
      <c r="Z30" s="5"/>
      <c r="AA30" s="5"/>
      <c r="AB30" s="5"/>
      <c r="AC30" s="5"/>
      <c r="AD30" s="5"/>
      <c r="AE30" s="5"/>
      <c r="AF30" s="5"/>
      <c r="AG30" s="5"/>
    </row>
    <row r="31" spans="5:33">
      <c r="E31" s="5"/>
      <c r="F31" s="5"/>
      <c r="G31" s="5"/>
      <c r="H31" s="5"/>
      <c r="I31" s="5"/>
      <c r="J31" s="5"/>
      <c r="K31" s="5"/>
      <c r="L31" s="5"/>
      <c r="M31" s="5"/>
      <c r="O31" s="5"/>
      <c r="P31" s="5"/>
      <c r="Q31" s="5"/>
      <c r="R31" s="5"/>
      <c r="S31" s="5"/>
      <c r="T31" s="5"/>
      <c r="U31" s="5"/>
      <c r="V31" s="5"/>
      <c r="W31" s="5"/>
      <c r="X31" s="5"/>
      <c r="Y31" s="5"/>
      <c r="Z31" s="5"/>
      <c r="AA31" s="5"/>
      <c r="AB31" s="5"/>
      <c r="AC31" s="5"/>
      <c r="AD31" s="5"/>
      <c r="AE31" s="5"/>
      <c r="AF31" s="5"/>
      <c r="AG31" s="5"/>
    </row>
    <row r="32" spans="5:33">
      <c r="E32" s="5"/>
      <c r="F32" s="5"/>
      <c r="G32" s="5"/>
      <c r="H32" s="5"/>
      <c r="I32" s="5"/>
      <c r="J32" s="5"/>
      <c r="K32" s="5"/>
      <c r="L32" s="5"/>
      <c r="M32" s="5"/>
      <c r="O32" s="5"/>
      <c r="P32" s="5"/>
      <c r="Q32" s="5"/>
      <c r="R32" s="5"/>
      <c r="S32" s="5"/>
      <c r="T32" s="5"/>
      <c r="U32" s="5"/>
      <c r="V32" s="5"/>
      <c r="W32" s="5"/>
      <c r="X32" s="5"/>
      <c r="Y32" s="5"/>
      <c r="Z32" s="5"/>
      <c r="AA32" s="5"/>
      <c r="AB32" s="5"/>
      <c r="AC32" s="5"/>
      <c r="AD32" s="5"/>
      <c r="AE32" s="5"/>
      <c r="AF32" s="5"/>
      <c r="AG32" s="5"/>
    </row>
    <row r="33" spans="15:33">
      <c r="O33" s="5"/>
      <c r="P33" s="5"/>
      <c r="Q33" s="5"/>
      <c r="R33" s="5"/>
      <c r="S33" s="5"/>
      <c r="T33" s="5"/>
      <c r="U33" s="5"/>
      <c r="V33" s="5"/>
      <c r="W33" s="5"/>
      <c r="X33" s="5"/>
      <c r="Y33" s="5"/>
      <c r="Z33" s="5"/>
      <c r="AA33" s="5"/>
      <c r="AB33" s="5"/>
      <c r="AC33" s="5"/>
      <c r="AD33" s="5"/>
      <c r="AE33" s="5"/>
      <c r="AF33" s="5"/>
      <c r="AG33" s="5"/>
    </row>
  </sheetData>
  <mergeCells count="7">
    <mergeCell ref="B2:C2"/>
    <mergeCell ref="Q2:Q4"/>
    <mergeCell ref="AE19:AE21"/>
    <mergeCell ref="AF19:AF21"/>
    <mergeCell ref="AG19:AG21"/>
    <mergeCell ref="AF4:AF6"/>
    <mergeCell ref="AG4:AG6"/>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Fiche PLF</vt:lpstr>
      <vt:lpstr>RESULTATS</vt:lpstr>
      <vt:lpstr>Fin de Journée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 Guiot</dc:creator>
  <cp:lastModifiedBy>Guy Blancher</cp:lastModifiedBy>
  <dcterms:created xsi:type="dcterms:W3CDTF">2019-01-19T10:35:08Z</dcterms:created>
  <dcterms:modified xsi:type="dcterms:W3CDTF">2019-01-28T19:11:21Z</dcterms:modified>
</cp:coreProperties>
</file>