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980" yWindow="45" windowWidth="18495" windowHeight="11160" activeTab="1"/>
  </bookViews>
  <sheets>
    <sheet name="Base" sheetId="1" r:id="rId1"/>
    <sheet name="Anomalies" sheetId="3" r:id="rId2"/>
    <sheet name="Feuil2" sheetId="2" r:id="rId3"/>
  </sheets>
  <calcPr calcId="145621" refMode="R1C1"/>
</workbook>
</file>

<file path=xl/calcChain.xml><?xml version="1.0" encoding="utf-8"?>
<calcChain xmlns="http://schemas.openxmlformats.org/spreadsheetml/2006/main">
  <c r="J11" i="1" l="1"/>
  <c r="J10" i="1"/>
  <c r="J9" i="1"/>
  <c r="J8" i="1"/>
  <c r="J2" i="1"/>
  <c r="J3" i="1"/>
  <c r="J4" i="1"/>
  <c r="J5" i="1"/>
  <c r="J6" i="1"/>
  <c r="J7" i="1"/>
  <c r="J12" i="1"/>
  <c r="J13" i="1"/>
  <c r="J14" i="1"/>
  <c r="J15" i="1"/>
  <c r="W17" i="2" l="1"/>
  <c r="U17" i="2"/>
  <c r="S17" i="2"/>
  <c r="Q17" i="2"/>
  <c r="O17" i="2"/>
  <c r="M17" i="2"/>
  <c r="K17" i="2"/>
  <c r="I17" i="2"/>
  <c r="E17" i="2"/>
  <c r="G17" i="2"/>
  <c r="J17" i="2"/>
  <c r="H17" i="2"/>
  <c r="F17" i="2"/>
  <c r="D17" i="2"/>
  <c r="V17" i="2"/>
  <c r="T17" i="2"/>
  <c r="R17" i="2"/>
  <c r="P17" i="2"/>
  <c r="N17" i="2"/>
  <c r="L17" i="2"/>
  <c r="J7" i="2"/>
  <c r="J6" i="2"/>
  <c r="J5" i="2"/>
  <c r="J4" i="2"/>
  <c r="J3" i="2"/>
  <c r="C27" i="2"/>
  <c r="C26" i="2"/>
  <c r="C25" i="2"/>
  <c r="C24" i="2"/>
  <c r="C23" i="2"/>
  <c r="C22" i="2"/>
  <c r="C21" i="2"/>
  <c r="C20" i="2"/>
  <c r="C19" i="2"/>
  <c r="C18" i="2"/>
  <c r="B27" i="2"/>
  <c r="T27" i="2" s="1"/>
  <c r="B26" i="2"/>
  <c r="R26" i="2" s="1"/>
  <c r="B25" i="2"/>
  <c r="N25" i="2" s="1"/>
  <c r="B24" i="2"/>
  <c r="N24" i="2" s="1"/>
  <c r="B23" i="2"/>
  <c r="L23" i="2" s="1"/>
  <c r="B22" i="2"/>
  <c r="B21" i="2"/>
  <c r="F21" i="2" s="1"/>
  <c r="B20" i="2"/>
  <c r="F20" i="2" s="1"/>
  <c r="B19" i="2"/>
  <c r="D19" i="2" s="1"/>
  <c r="B18" i="2"/>
  <c r="H22" i="2" l="1"/>
  <c r="D22" i="2"/>
  <c r="J22" i="2"/>
  <c r="H23" i="2"/>
  <c r="D24" i="2"/>
  <c r="J24" i="2"/>
  <c r="D25" i="2"/>
  <c r="J25" i="2"/>
  <c r="P25" i="2"/>
  <c r="H26" i="2"/>
  <c r="N26" i="2"/>
  <c r="D27" i="2"/>
  <c r="J27" i="2"/>
  <c r="P27" i="2"/>
  <c r="H21" i="2"/>
  <c r="D21" i="2"/>
  <c r="F22" i="2"/>
  <c r="D23" i="2"/>
  <c r="J23" i="2"/>
  <c r="F24" i="2"/>
  <c r="L24" i="2"/>
  <c r="F25" i="2"/>
  <c r="L25" i="2"/>
  <c r="D26" i="2"/>
  <c r="J26" i="2"/>
  <c r="P26" i="2"/>
  <c r="F27" i="2"/>
  <c r="L27" i="2"/>
  <c r="R27" i="2"/>
  <c r="D20" i="2"/>
  <c r="F23" i="2"/>
  <c r="H24" i="2"/>
  <c r="H25" i="2"/>
  <c r="F26" i="2"/>
  <c r="L26" i="2"/>
  <c r="H27" i="2"/>
  <c r="N27" i="2"/>
</calcChain>
</file>

<file path=xl/sharedStrings.xml><?xml version="1.0" encoding="utf-8"?>
<sst xmlns="http://schemas.openxmlformats.org/spreadsheetml/2006/main" count="79" uniqueCount="28">
  <si>
    <t>Date</t>
  </si>
  <si>
    <t>EASTING</t>
  </si>
  <si>
    <t>NORTHING</t>
  </si>
  <si>
    <t>Date2</t>
  </si>
  <si>
    <t>Distance</t>
  </si>
  <si>
    <t>February</t>
  </si>
  <si>
    <t>Taillegroupe</t>
  </si>
  <si>
    <t>Heure</t>
  </si>
  <si>
    <t>Année</t>
  </si>
  <si>
    <t>Mois</t>
  </si>
  <si>
    <t>Jour</t>
  </si>
  <si>
    <t>Groupe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</si>
  <si>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</si>
  <si>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</si>
  <si>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</si>
  <si>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</si>
  <si>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</si>
  <si>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</si>
  <si>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</si>
  <si>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</si>
  <si>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</si>
  <si>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</si>
  <si>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Distance supérieure à</t>
  </si>
  <si>
    <t>Distance inférieure à</t>
  </si>
  <si>
    <t xml:space="preserve">Distances inférieures à </t>
  </si>
  <si>
    <r>
      <t>1</t>
    </r>
    <r>
      <rPr>
        <b/>
        <vertAlign val="superscript"/>
        <sz val="11"/>
        <color theme="1"/>
        <rFont val="Calibri"/>
        <family val="2"/>
        <scheme val="minor"/>
      </rPr>
      <t>er</t>
    </r>
    <r>
      <rPr>
        <b/>
        <sz val="11"/>
        <color theme="1"/>
        <rFont val="Calibri"/>
        <family val="2"/>
        <scheme val="minor"/>
      </rPr>
      <t xml:space="preserve"> Groupe</t>
    </r>
  </si>
  <si>
    <r>
      <t>2</t>
    </r>
    <r>
      <rPr>
        <b/>
        <vertAlign val="superscript"/>
        <sz val="11"/>
        <color theme="1"/>
        <rFont val="Calibri"/>
        <family val="2"/>
        <scheme val="minor"/>
      </rPr>
      <t>ème</t>
    </r>
    <r>
      <rPr>
        <b/>
        <sz val="11"/>
        <color theme="1"/>
        <rFont val="Calibri"/>
        <family val="2"/>
        <scheme val="minor"/>
      </rPr>
      <t xml:space="preserve"> Groupe</t>
    </r>
  </si>
  <si>
    <t>Anomalies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</si>
</sst>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2" borderId="5" xfId="0" applyFill="1" applyBorder="1"/>
    <xf numFmtId="0" fontId="0" fillId="2" borderId="8" xfId="0" applyFill="1" applyBorder="1"/>
    <xf numFmtId="1" fontId="0" fillId="2" borderId="0" xfId="0" applyNumberFormat="1" applyFill="1" applyBorder="1" applyAlignment="1">
      <alignment horizontal="centerContinuous"/>
    </xf>
    <xf numFmtId="0" fontId="0" fillId="2" borderId="1" xfId="0" applyFill="1" applyBorder="1"/>
    <xf numFmtId="0" fontId="0" fillId="2" borderId="3" xfId="0" applyFill="1" applyBorder="1"/>
    <xf numFmtId="1" fontId="0" fillId="0" borderId="4" xfId="0" applyNumberFormat="1" applyBorder="1" applyAlignment="1">
      <alignment horizontal="centerContinuous"/>
    </xf>
    <xf numFmtId="1" fontId="0" fillId="0" borderId="6" xfId="0" applyNumberFormat="1" applyBorder="1" applyAlignment="1">
      <alignment horizontal="centerContinuous"/>
    </xf>
    <xf numFmtId="1" fontId="0" fillId="0" borderId="4" xfId="0" applyNumberFormat="1" applyBorder="1" applyAlignment="1">
      <alignment horizontal="center"/>
    </xf>
    <xf numFmtId="0" fontId="2" fillId="0" borderId="2" xfId="0" applyNumberFormat="1" applyFont="1" applyBorder="1" applyAlignment="1" applyProtection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</xf>
    <xf numFmtId="1" fontId="2" fillId="0" borderId="2" xfId="0" applyNumberFormat="1" applyFont="1" applyBorder="1" applyAlignment="1">
      <alignment horizontal="center"/>
    </xf>
    <xf numFmtId="0" fontId="2" fillId="0" borderId="0" xfId="0" applyNumberFormat="1" applyFont="1" applyBorder="1" applyAlignment="1" applyProtection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/>
    </xf>
    <xf numFmtId="1" fontId="2" fillId="0" borderId="0" xfId="0" applyNumberFormat="1" applyFont="1" applyBorder="1" applyAlignment="1">
      <alignment horizontal="center"/>
    </xf>
    <xf numFmtId="14" fontId="2" fillId="0" borderId="1" xfId="0" applyNumberFormat="1" applyFont="1" applyBorder="1" applyAlignment="1" applyProtection="1">
      <alignment horizontal="center" vertical="center"/>
    </xf>
    <xf numFmtId="14" fontId="2" fillId="0" borderId="4" xfId="0" applyNumberFormat="1" applyFont="1" applyBorder="1" applyAlignment="1" applyProtection="1">
      <alignment horizontal="center" vertical="center"/>
    </xf>
    <xf numFmtId="1" fontId="0" fillId="2" borderId="2" xfId="0" applyNumberFormat="1" applyFill="1" applyBorder="1" applyAlignment="1">
      <alignment horizontal="centerContinuous"/>
    </xf>
    <xf numFmtId="1" fontId="0" fillId="0" borderId="6" xfId="0" applyNumberFormat="1" applyBorder="1" applyAlignment="1">
      <alignment horizontal="center"/>
    </xf>
    <xf numFmtId="1" fontId="0" fillId="2" borderId="7" xfId="0" applyNumberFormat="1" applyFill="1" applyBorder="1" applyAlignment="1">
      <alignment horizontal="centerContinuous"/>
    </xf>
    <xf numFmtId="0" fontId="0" fillId="0" borderId="0" xfId="0" applyAlignment="1">
      <alignment vertical="justify"/>
    </xf>
    <xf numFmtId="0" fontId="5" fillId="0" borderId="2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14" fontId="1" fillId="0" borderId="0" xfId="0" applyNumberFormat="1" applyFont="1" applyAlignment="1" applyProtection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590550</xdr:colOff>
      <xdr:row>1</xdr:row>
      <xdr:rowOff>180976</xdr:rowOff>
    </xdr:from>
    <xdr:to>
      <xdr:col>12</xdr:col>
      <xdr:colOff>38100</xdr:colOff>
      <xdr:row>4</xdr:row>
      <xdr:rowOff>123826</xdr:rowOff>
    </xdr:to>
    <xdr:sp macro="[0]!Contrôles" textlink="">
      <xdr:nvSpPr>
        <xdr:cNvPr id="2" name="ZoneTexte 1"/>
        <xdr:cNvSpPr txBox="1"/>
      </xdr:nvSpPr>
      <xdr:spPr>
        <a:xfrm>
          <a:off x="8210550" y="371476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209550</xdr:colOff>
      <xdr:row>4</xdr:row>
      <xdr:rowOff>104775</xdr:rowOff>
    </xdr:to>
    <xdr:sp macro="[0]!Contrôles" textlink="">
      <xdr:nvSpPr>
        <xdr:cNvPr id="2" name="ZoneTexte 1"/>
        <xdr:cNvSpPr txBox="1"/>
      </xdr:nvSpPr>
      <xdr:spPr>
        <a:xfrm>
          <a:off x="0" y="561975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</a:t>
          </a:r>
          <a:endParaRPr lang="fr-FR" sz="1100"/>
        </a:p>
      </xdr:txBody>
    </xdr:sp>
    <xdr:clientData/>
  </xdr:twoCellAnchor>
  <xdr:twoCellAnchor>
    <xdr:from>
      <xdr:col>7</xdr:col>
      <xdr:colOff>619125</xdr:colOff>
      <xdr:row>1</xdr:row>
      <xdr:rowOff>142875</xdr:rowOff>
    </xdr:from>
    <xdr:to>
      <xdr:col>8</xdr:col>
      <xdr:colOff>628650</xdr:colOff>
      <xdr:row>2</xdr:row>
      <xdr:rowOff>76200</xdr:rowOff>
    </xdr:to>
    <xdr:sp macro="" textlink="">
      <xdr:nvSpPr>
        <xdr:cNvPr id="3" name="ZoneTexte 2"/>
        <xdr:cNvSpPr txBox="1"/>
      </xdr:nvSpPr>
      <xdr:spPr>
        <a:xfrm>
          <a:off x="6162675" y="333375"/>
          <a:ext cx="771525" cy="304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Variable</a:t>
          </a:r>
        </a:p>
      </xdr:txBody>
    </xdr:sp>
    <xdr:clientData/>
  </xdr:twoCellAnchor>
  <xdr:twoCellAnchor>
    <xdr:from>
      <xdr:col>6</xdr:col>
      <xdr:colOff>0</xdr:colOff>
      <xdr:row>1</xdr:row>
      <xdr:rowOff>190500</xdr:rowOff>
    </xdr:from>
    <xdr:to>
      <xdr:col>7</xdr:col>
      <xdr:colOff>619125</xdr:colOff>
      <xdr:row>1</xdr:row>
      <xdr:rowOff>295275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781550" y="381000"/>
          <a:ext cx="13811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12</xdr:row>
      <xdr:rowOff>57150</xdr:rowOff>
    </xdr:from>
    <xdr:to>
      <xdr:col>3</xdr:col>
      <xdr:colOff>390525</xdr:colOff>
      <xdr:row>13</xdr:row>
      <xdr:rowOff>171450</xdr:rowOff>
    </xdr:to>
    <xdr:sp macro="" textlink="">
      <xdr:nvSpPr>
        <xdr:cNvPr id="2" name="ZoneTexte 1"/>
        <xdr:cNvSpPr txBox="1"/>
      </xdr:nvSpPr>
      <xdr:spPr>
        <a:xfrm>
          <a:off x="1981200" y="2343150"/>
          <a:ext cx="695325" cy="304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r>
            <a:rPr lang="fr-FR" sz="1100" b="1" cap="none" spc="0">
              <a:ln w="11430"/>
              <a:solidFill>
                <a:sysClr val="windowText" lastClr="000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Variable</a:t>
          </a:r>
        </a:p>
      </xdr:txBody>
    </xdr:sp>
    <xdr:clientData/>
  </xdr:twoCellAnchor>
  <xdr:twoCellAnchor>
    <xdr:from>
      <xdr:col>2</xdr:col>
      <xdr:colOff>490537</xdr:colOff>
      <xdr:row>13</xdr:row>
      <xdr:rowOff>157162</xdr:rowOff>
    </xdr:from>
    <xdr:to>
      <xdr:col>2</xdr:col>
      <xdr:colOff>700087</xdr:colOff>
      <xdr:row>15</xdr:row>
      <xdr:rowOff>71437</xdr:rowOff>
    </xdr:to>
    <xdr:sp macro="" textlink="">
      <xdr:nvSpPr>
        <xdr:cNvPr id="3" name="Flèche droite 2"/>
        <xdr:cNvSpPr/>
      </xdr:nvSpPr>
      <xdr:spPr>
        <a:xfrm rot="7333849">
          <a:off x="1971674" y="2676525"/>
          <a:ext cx="2952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9525</xdr:colOff>
      <xdr:row>3</xdr:row>
      <xdr:rowOff>142875</xdr:rowOff>
    </xdr:from>
    <xdr:to>
      <xdr:col>18</xdr:col>
      <xdr:colOff>85725</xdr:colOff>
      <xdr:row>5</xdr:row>
      <xdr:rowOff>95250</xdr:rowOff>
    </xdr:to>
    <xdr:sp macro="" textlink="">
      <xdr:nvSpPr>
        <xdr:cNvPr id="4" name="ZoneTexte 3"/>
        <xdr:cNvSpPr txBox="1"/>
      </xdr:nvSpPr>
      <xdr:spPr>
        <a:xfrm>
          <a:off x="7267575" y="714375"/>
          <a:ext cx="307657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Recopier dans ce</a:t>
          </a:r>
          <a:r>
            <a:rPr lang="fr-FR" sz="1100" baseline="0"/>
            <a:t> tableau les doublons de la Feuil1</a:t>
          </a:r>
          <a:endParaRPr lang="fr-FR" sz="1100"/>
        </a:p>
      </xdr:txBody>
    </xdr:sp>
    <xdr:clientData/>
  </xdr:twoCellAnchor>
  <xdr:twoCellAnchor>
    <xdr:from>
      <xdr:col>11</xdr:col>
      <xdr:colOff>100013</xdr:colOff>
      <xdr:row>4</xdr:row>
      <xdr:rowOff>4763</xdr:rowOff>
    </xdr:from>
    <xdr:to>
      <xdr:col>11</xdr:col>
      <xdr:colOff>395288</xdr:colOff>
      <xdr:row>5</xdr:row>
      <xdr:rowOff>23813</xdr:rowOff>
    </xdr:to>
    <xdr:sp macro="" textlink="">
      <xdr:nvSpPr>
        <xdr:cNvPr id="5" name="Flèche droite 4"/>
        <xdr:cNvSpPr/>
      </xdr:nvSpPr>
      <xdr:spPr>
        <a:xfrm rot="10800000">
          <a:off x="6891338" y="766763"/>
          <a:ext cx="2952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247651</xdr:colOff>
      <xdr:row>0</xdr:row>
      <xdr:rowOff>0</xdr:rowOff>
    </xdr:from>
    <xdr:to>
      <xdr:col>13</xdr:col>
      <xdr:colOff>57150</xdr:colOff>
      <xdr:row>1</xdr:row>
      <xdr:rowOff>47625</xdr:rowOff>
    </xdr:to>
    <xdr:sp macro="" textlink="">
      <xdr:nvSpPr>
        <xdr:cNvPr id="12" name="ZoneTexte 11"/>
        <xdr:cNvSpPr txBox="1"/>
      </xdr:nvSpPr>
      <xdr:spPr>
        <a:xfrm>
          <a:off x="6505576" y="0"/>
          <a:ext cx="1343024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75000"/>
                </a:schemeClr>
              </a:solidFill>
            </a:rPr>
            <a:t>Colonne</a:t>
          </a:r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 ajoutée</a:t>
          </a:r>
          <a:endParaRPr lang="fr-FR" sz="1100">
            <a:solidFill>
              <a:schemeClr val="tx2">
                <a:lumMod val="75000"/>
              </a:schemeClr>
            </a:solidFill>
          </a:endParaRPr>
        </a:p>
      </xdr:txBody>
    </xdr:sp>
    <xdr:clientData/>
  </xdr:twoCellAnchor>
  <xdr:twoCellAnchor>
    <xdr:from>
      <xdr:col>10</xdr:col>
      <xdr:colOff>228600</xdr:colOff>
      <xdr:row>0</xdr:row>
      <xdr:rowOff>28575</xdr:rowOff>
    </xdr:from>
    <xdr:to>
      <xdr:col>10</xdr:col>
      <xdr:colOff>295275</xdr:colOff>
      <xdr:row>1</xdr:row>
      <xdr:rowOff>38100</xdr:rowOff>
    </xdr:to>
    <xdr:sp macro="" textlink="">
      <xdr:nvSpPr>
        <xdr:cNvPr id="13" name="Flèche vers le bas 12"/>
        <xdr:cNvSpPr/>
      </xdr:nvSpPr>
      <xdr:spPr>
        <a:xfrm>
          <a:off x="6486525" y="28575"/>
          <a:ext cx="66675" cy="200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"/>
  <sheetViews>
    <sheetView workbookViewId="0">
      <selection activeCell="K2" sqref="K2"/>
    </sheetView>
  </sheetViews>
  <sheetFormatPr baseColWidth="10" defaultRowHeight="15" x14ac:dyDescent="0.25"/>
  <sheetData>
    <row r="1" spans="1:12" x14ac:dyDescent="0.25">
      <c r="A1" s="1" t="s">
        <v>0</v>
      </c>
      <c r="B1" s="2" t="s">
        <v>10</v>
      </c>
      <c r="C1" s="2" t="s">
        <v>9</v>
      </c>
      <c r="D1" s="2" t="s">
        <v>8</v>
      </c>
      <c r="E1" s="3" t="s">
        <v>7</v>
      </c>
      <c r="F1" s="1" t="s">
        <v>1</v>
      </c>
      <c r="G1" s="1" t="s">
        <v>2</v>
      </c>
      <c r="H1" s="1" t="s">
        <v>6</v>
      </c>
      <c r="I1" s="1" t="s">
        <v>3</v>
      </c>
      <c r="J1" s="1" t="s">
        <v>4</v>
      </c>
      <c r="K1" s="1" t="s">
        <v>11</v>
      </c>
      <c r="L1" s="1"/>
    </row>
    <row r="2" spans="1:12" x14ac:dyDescent="0.25">
      <c r="A2" s="57">
        <v>37289</v>
      </c>
      <c r="B2" s="5">
        <v>2</v>
      </c>
      <c r="C2" s="5" t="s">
        <v>5</v>
      </c>
      <c r="D2" s="5">
        <v>2002</v>
      </c>
      <c r="E2" s="6">
        <v>0.47916666666666702</v>
      </c>
      <c r="F2" s="7">
        <v>599550</v>
      </c>
      <c r="G2" s="7">
        <v>5732150</v>
      </c>
      <c r="H2" s="7">
        <v>475</v>
      </c>
      <c r="I2" s="7">
        <v>0</v>
      </c>
      <c r="J2" s="8">
        <f t="shared" ref="J2:J15" si="0">SQRT((F2-F3)^2+(G2-G3)^2)</f>
        <v>2668.1266836490354</v>
      </c>
      <c r="K2" s="7">
        <v>1</v>
      </c>
    </row>
    <row r="3" spans="1:12" x14ac:dyDescent="0.25">
      <c r="A3" s="4">
        <v>37289</v>
      </c>
      <c r="B3" s="5">
        <v>2</v>
      </c>
      <c r="C3" s="5" t="s">
        <v>5</v>
      </c>
      <c r="D3" s="5">
        <v>2002</v>
      </c>
      <c r="E3" s="6">
        <v>0.75694444444444398</v>
      </c>
      <c r="F3" s="7">
        <v>597970</v>
      </c>
      <c r="G3" s="7">
        <v>5734300</v>
      </c>
      <c r="H3" s="7">
        <v>16</v>
      </c>
      <c r="I3" s="7">
        <v>0</v>
      </c>
      <c r="J3" s="8">
        <f t="shared" si="0"/>
        <v>2389.0052323090463</v>
      </c>
      <c r="K3" s="7">
        <v>2</v>
      </c>
    </row>
    <row r="4" spans="1:12" x14ac:dyDescent="0.25">
      <c r="A4" s="4">
        <v>37292</v>
      </c>
      <c r="B4" s="5">
        <v>5</v>
      </c>
      <c r="C4" s="5" t="s">
        <v>5</v>
      </c>
      <c r="D4" s="5">
        <v>2002</v>
      </c>
      <c r="E4" s="6">
        <v>0.375</v>
      </c>
      <c r="F4" s="7">
        <v>600359</v>
      </c>
      <c r="G4" s="7">
        <v>5734295</v>
      </c>
      <c r="H4" s="7">
        <v>250</v>
      </c>
      <c r="I4" s="7">
        <v>1</v>
      </c>
      <c r="J4" s="8">
        <f t="shared" si="0"/>
        <v>1526.4029612130605</v>
      </c>
      <c r="K4" s="7">
        <v>3</v>
      </c>
    </row>
    <row r="5" spans="1:12" x14ac:dyDescent="0.25">
      <c r="A5" s="4">
        <v>37293</v>
      </c>
      <c r="B5" s="5">
        <v>6</v>
      </c>
      <c r="C5" s="5" t="s">
        <v>5</v>
      </c>
      <c r="D5" s="5">
        <v>2002</v>
      </c>
      <c r="E5" s="6">
        <v>0.35416666666666702</v>
      </c>
      <c r="F5" s="7">
        <v>599000</v>
      </c>
      <c r="G5" s="7">
        <v>5733600</v>
      </c>
      <c r="H5" s="7">
        <v>600</v>
      </c>
      <c r="I5" s="7">
        <v>1</v>
      </c>
      <c r="J5" s="8">
        <f t="shared" si="0"/>
        <v>282.84271247461902</v>
      </c>
      <c r="K5" s="7">
        <v>4</v>
      </c>
    </row>
    <row r="6" spans="1:12" x14ac:dyDescent="0.25">
      <c r="A6" s="4">
        <v>37294</v>
      </c>
      <c r="B6" s="5">
        <v>7</v>
      </c>
      <c r="C6" s="5" t="s">
        <v>5</v>
      </c>
      <c r="D6" s="5">
        <v>2002</v>
      </c>
      <c r="E6" s="6">
        <v>0.75</v>
      </c>
      <c r="F6" s="7">
        <v>599200</v>
      </c>
      <c r="G6" s="7">
        <v>5733400</v>
      </c>
      <c r="H6" s="7">
        <v>650</v>
      </c>
      <c r="I6" s="7">
        <v>1</v>
      </c>
      <c r="J6" s="8">
        <f t="shared" si="0"/>
        <v>992.47166206396037</v>
      </c>
      <c r="K6" s="7">
        <v>5</v>
      </c>
    </row>
    <row r="7" spans="1:12" x14ac:dyDescent="0.25">
      <c r="A7" s="4">
        <v>37298</v>
      </c>
      <c r="B7" s="5">
        <v>11</v>
      </c>
      <c r="C7" s="5" t="s">
        <v>5</v>
      </c>
      <c r="D7" s="5">
        <v>2002</v>
      </c>
      <c r="E7" s="6">
        <v>0.60416666666666696</v>
      </c>
      <c r="F7" s="7">
        <v>599850</v>
      </c>
      <c r="G7" s="7">
        <v>5734150</v>
      </c>
      <c r="H7" s="7">
        <v>565</v>
      </c>
      <c r="I7" s="7">
        <v>1</v>
      </c>
      <c r="J7" s="8">
        <f t="shared" si="0"/>
        <v>790.91402819775556</v>
      </c>
      <c r="K7" s="7">
        <v>6</v>
      </c>
    </row>
    <row r="8" spans="1:12" x14ac:dyDescent="0.25">
      <c r="A8" s="4">
        <v>37299</v>
      </c>
      <c r="B8" s="5">
        <v>12</v>
      </c>
      <c r="C8" s="5" t="s">
        <v>5</v>
      </c>
      <c r="D8" s="5">
        <v>2002</v>
      </c>
      <c r="E8" s="6">
        <v>0.71527777777777801</v>
      </c>
      <c r="F8" s="7">
        <v>599661</v>
      </c>
      <c r="G8" s="7">
        <v>5733382</v>
      </c>
      <c r="H8" s="7">
        <v>29</v>
      </c>
      <c r="I8" s="7">
        <v>1</v>
      </c>
      <c r="J8" s="8">
        <f t="shared" si="0"/>
        <v>829.72585834117524</v>
      </c>
      <c r="K8" s="7">
        <v>7</v>
      </c>
    </row>
    <row r="9" spans="1:12" x14ac:dyDescent="0.25">
      <c r="A9" s="4">
        <v>37300</v>
      </c>
      <c r="B9" s="5">
        <v>13</v>
      </c>
      <c r="C9" s="5" t="s">
        <v>5</v>
      </c>
      <c r="D9" s="5">
        <v>2002</v>
      </c>
      <c r="E9" s="6">
        <v>0.375</v>
      </c>
      <c r="F9" s="7">
        <v>599800</v>
      </c>
      <c r="G9" s="7">
        <v>5734200</v>
      </c>
      <c r="H9" s="7">
        <v>650</v>
      </c>
      <c r="I9" s="7">
        <v>0</v>
      </c>
      <c r="J9" s="8">
        <f t="shared" si="0"/>
        <v>863.39156817749847</v>
      </c>
      <c r="K9" s="7">
        <v>8</v>
      </c>
    </row>
    <row r="10" spans="1:12" x14ac:dyDescent="0.25">
      <c r="A10" s="4">
        <v>37300</v>
      </c>
      <c r="B10" s="5">
        <v>13</v>
      </c>
      <c r="C10" s="5" t="s">
        <v>5</v>
      </c>
      <c r="D10" s="5">
        <v>2002</v>
      </c>
      <c r="E10" s="6">
        <v>0.75</v>
      </c>
      <c r="F10" s="7">
        <v>599673</v>
      </c>
      <c r="G10" s="7">
        <v>5733346</v>
      </c>
      <c r="H10" s="7">
        <v>85</v>
      </c>
      <c r="I10" s="7">
        <v>0</v>
      </c>
      <c r="J10" s="8">
        <f t="shared" si="0"/>
        <v>832.81750702059571</v>
      </c>
      <c r="K10" s="7">
        <v>9</v>
      </c>
    </row>
    <row r="11" spans="1:12" x14ac:dyDescent="0.25">
      <c r="A11" s="4">
        <v>37303</v>
      </c>
      <c r="B11" s="5">
        <v>16</v>
      </c>
      <c r="C11" s="5" t="s">
        <v>5</v>
      </c>
      <c r="D11" s="5">
        <v>2002</v>
      </c>
      <c r="E11" s="6">
        <v>0.4375</v>
      </c>
      <c r="F11" s="7">
        <v>599010</v>
      </c>
      <c r="G11" s="7">
        <v>5733850</v>
      </c>
      <c r="H11" s="7">
        <v>100</v>
      </c>
      <c r="I11" s="7">
        <v>0</v>
      </c>
      <c r="J11" s="8">
        <f t="shared" si="0"/>
        <v>2211.0350517348206</v>
      </c>
      <c r="K11" s="7">
        <v>10</v>
      </c>
    </row>
    <row r="12" spans="1:12" x14ac:dyDescent="0.25">
      <c r="A12" s="4">
        <v>37303</v>
      </c>
      <c r="B12" s="5">
        <v>16</v>
      </c>
      <c r="C12" s="5" t="s">
        <v>5</v>
      </c>
      <c r="D12" s="5">
        <v>2002</v>
      </c>
      <c r="E12" s="6">
        <v>0.4375</v>
      </c>
      <c r="F12" s="7">
        <v>601034</v>
      </c>
      <c r="G12" s="7">
        <v>5734740</v>
      </c>
      <c r="H12" s="7">
        <v>150</v>
      </c>
      <c r="I12" s="7">
        <v>0</v>
      </c>
      <c r="J12" s="8">
        <f t="shared" si="0"/>
        <v>655.5341333599647</v>
      </c>
      <c r="K12" s="7">
        <v>11</v>
      </c>
    </row>
    <row r="13" spans="1:12" x14ac:dyDescent="0.25">
      <c r="A13" s="4">
        <v>37303</v>
      </c>
      <c r="B13" s="5">
        <v>16</v>
      </c>
      <c r="C13" s="5" t="s">
        <v>5</v>
      </c>
      <c r="D13" s="5">
        <v>2002</v>
      </c>
      <c r="E13" s="6">
        <v>0.4375</v>
      </c>
      <c r="F13" s="7">
        <v>600463</v>
      </c>
      <c r="G13" s="7">
        <v>5734418</v>
      </c>
      <c r="H13" s="7">
        <v>75</v>
      </c>
      <c r="I13" s="7">
        <v>0</v>
      </c>
      <c r="J13" s="8">
        <f t="shared" si="0"/>
        <v>400.5621050473946</v>
      </c>
      <c r="K13" s="7">
        <v>12</v>
      </c>
    </row>
    <row r="14" spans="1:12" x14ac:dyDescent="0.25">
      <c r="A14" s="4">
        <v>37303</v>
      </c>
      <c r="B14" s="5">
        <v>16</v>
      </c>
      <c r="C14" s="5" t="s">
        <v>5</v>
      </c>
      <c r="D14" s="5">
        <v>2002</v>
      </c>
      <c r="E14" s="6">
        <v>0.4375</v>
      </c>
      <c r="F14" s="7">
        <v>600628</v>
      </c>
      <c r="G14" s="7">
        <v>5734783</v>
      </c>
      <c r="H14" s="7">
        <v>150</v>
      </c>
      <c r="I14" s="7">
        <v>0</v>
      </c>
      <c r="J14" s="8">
        <f t="shared" si="0"/>
        <v>641.86135574592743</v>
      </c>
      <c r="K14" s="7">
        <v>13</v>
      </c>
    </row>
    <row r="15" spans="1:12" x14ac:dyDescent="0.25">
      <c r="A15" s="4">
        <v>37303</v>
      </c>
      <c r="B15" s="5">
        <v>16</v>
      </c>
      <c r="C15" s="5" t="s">
        <v>5</v>
      </c>
      <c r="D15" s="5">
        <v>2002</v>
      </c>
      <c r="E15" s="6">
        <v>0.4375</v>
      </c>
      <c r="F15" s="7">
        <v>600147</v>
      </c>
      <c r="G15" s="7">
        <v>5734358</v>
      </c>
      <c r="H15" s="7">
        <v>100</v>
      </c>
      <c r="I15" s="7">
        <v>0</v>
      </c>
      <c r="J15" s="8">
        <f t="shared" si="0"/>
        <v>5765677.5919030542</v>
      </c>
      <c r="K15" s="7">
        <v>14</v>
      </c>
    </row>
  </sheetData>
  <sortState ref="A2:I15">
    <sortCondition ref="A2"/>
  </sortState>
  <conditionalFormatting sqref="A1:A15">
    <cfRule type="duplicateValues" dxfId="5" priority="1"/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G15"/>
  <sheetViews>
    <sheetView tabSelected="1" workbookViewId="0">
      <selection activeCell="E1" sqref="E1"/>
    </sheetView>
  </sheetViews>
  <sheetFormatPr baseColWidth="10" defaultRowHeight="15" x14ac:dyDescent="0.25"/>
  <cols>
    <col min="3" max="3" width="11.42578125" style="61"/>
    <col min="6" max="6" width="14.5703125" style="60" customWidth="1"/>
  </cols>
  <sheetData>
    <row r="1" spans="3:7" x14ac:dyDescent="0.25">
      <c r="E1" t="s">
        <v>27</v>
      </c>
    </row>
    <row r="2" spans="3:7" ht="29.25" customHeight="1" x14ac:dyDescent="0.25">
      <c r="D2" s="55" t="s">
        <v>24</v>
      </c>
      <c r="E2" s="56"/>
      <c r="F2" s="58">
        <v>1000</v>
      </c>
    </row>
    <row r="3" spans="3:7" ht="17.25" x14ac:dyDescent="0.25">
      <c r="C3" s="62" t="s">
        <v>0</v>
      </c>
      <c r="D3" s="62" t="s">
        <v>25</v>
      </c>
      <c r="E3" s="62" t="s">
        <v>26</v>
      </c>
      <c r="F3" s="63" t="s">
        <v>4</v>
      </c>
    </row>
    <row r="4" spans="3:7" x14ac:dyDescent="0.25">
      <c r="C4" s="64">
        <v>37300</v>
      </c>
      <c r="D4" s="54">
        <v>8</v>
      </c>
      <c r="E4" s="54">
        <v>9</v>
      </c>
      <c r="F4" s="59">
        <v>863.39156817749847</v>
      </c>
    </row>
    <row r="5" spans="3:7" x14ac:dyDescent="0.25">
      <c r="C5" s="64">
        <v>37303</v>
      </c>
      <c r="D5" s="54">
        <v>11</v>
      </c>
      <c r="E5" s="54">
        <v>12</v>
      </c>
      <c r="F5" s="59">
        <v>655.5341333599647</v>
      </c>
      <c r="G5" s="59"/>
    </row>
    <row r="6" spans="3:7" x14ac:dyDescent="0.25">
      <c r="C6" s="64">
        <v>37303</v>
      </c>
      <c r="D6" s="54">
        <v>11</v>
      </c>
      <c r="E6" s="54">
        <v>13</v>
      </c>
      <c r="F6" s="59">
        <v>408.27074350239695</v>
      </c>
      <c r="G6" s="59"/>
    </row>
    <row r="7" spans="3:7" x14ac:dyDescent="0.25">
      <c r="C7" s="64">
        <v>37303</v>
      </c>
      <c r="D7" s="54">
        <v>11</v>
      </c>
      <c r="E7" s="54">
        <v>14</v>
      </c>
      <c r="F7" s="59">
        <v>965.76032223321329</v>
      </c>
      <c r="G7" s="59"/>
    </row>
    <row r="8" spans="3:7" x14ac:dyDescent="0.25">
      <c r="C8" s="64">
        <v>37303</v>
      </c>
      <c r="D8" s="54">
        <v>12</v>
      </c>
      <c r="E8" s="54">
        <v>13</v>
      </c>
      <c r="F8" s="59">
        <v>400.5621050473946</v>
      </c>
      <c r="G8" s="59"/>
    </row>
    <row r="9" spans="3:7" x14ac:dyDescent="0.25">
      <c r="C9" s="64">
        <v>37303</v>
      </c>
      <c r="D9" s="54">
        <v>12</v>
      </c>
      <c r="E9" s="54">
        <v>14</v>
      </c>
      <c r="F9" s="59">
        <v>321.64576788759399</v>
      </c>
      <c r="G9" s="59"/>
    </row>
    <row r="10" spans="3:7" x14ac:dyDescent="0.25">
      <c r="C10" s="64">
        <v>37303</v>
      </c>
      <c r="D10" s="54">
        <v>13</v>
      </c>
      <c r="E10" s="54">
        <v>14</v>
      </c>
      <c r="F10" s="59">
        <v>641.86135574592743</v>
      </c>
      <c r="G10" s="59"/>
    </row>
    <row r="11" spans="3:7" x14ac:dyDescent="0.25">
      <c r="C11" s="64"/>
      <c r="D11" s="54"/>
      <c r="E11" s="54"/>
      <c r="F11" s="59"/>
    </row>
    <row r="12" spans="3:7" x14ac:dyDescent="0.25">
      <c r="C12" s="64"/>
      <c r="D12" s="54"/>
      <c r="E12" s="54"/>
      <c r="F12" s="59"/>
    </row>
    <row r="13" spans="3:7" x14ac:dyDescent="0.25">
      <c r="C13" s="64"/>
      <c r="D13" s="54"/>
      <c r="E13" s="54"/>
      <c r="F13" s="59"/>
    </row>
    <row r="14" spans="3:7" x14ac:dyDescent="0.25">
      <c r="C14" s="64"/>
      <c r="D14" s="54"/>
      <c r="E14" s="54"/>
      <c r="F14" s="59"/>
    </row>
    <row r="15" spans="3:7" x14ac:dyDescent="0.25">
      <c r="D15" s="54"/>
      <c r="E15" s="54"/>
      <c r="F15" s="5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W27"/>
  <sheetViews>
    <sheetView workbookViewId="0">
      <selection activeCell="H26" sqref="H26"/>
    </sheetView>
  </sheetViews>
  <sheetFormatPr baseColWidth="10" defaultRowHeight="15" x14ac:dyDescent="0.25"/>
  <cols>
    <col min="4" max="4" width="7" customWidth="1"/>
    <col min="5" max="6" width="8" bestFit="1" customWidth="1"/>
    <col min="7" max="7" width="9.42578125" customWidth="1"/>
    <col min="8" max="8" width="11" bestFit="1" customWidth="1"/>
    <col min="9" max="9" width="8" bestFit="1" customWidth="1"/>
    <col min="10" max="10" width="8.140625" bestFit="1" customWidth="1"/>
    <col min="11" max="11" width="8" bestFit="1" customWidth="1"/>
    <col min="12" max="12" width="7" bestFit="1" customWidth="1"/>
    <col min="13" max="13" width="8" bestFit="1" customWidth="1"/>
    <col min="14" max="14" width="7" bestFit="1" customWidth="1"/>
    <col min="15" max="15" width="8" bestFit="1" customWidth="1"/>
    <col min="16" max="16" width="7" bestFit="1" customWidth="1"/>
    <col min="17" max="17" width="8" bestFit="1" customWidth="1"/>
    <col min="18" max="18" width="7" bestFit="1" customWidth="1"/>
    <col min="19" max="19" width="8" bestFit="1" customWidth="1"/>
    <col min="20" max="20" width="7" bestFit="1" customWidth="1"/>
    <col min="21" max="21" width="8" bestFit="1" customWidth="1"/>
    <col min="22" max="22" width="7" bestFit="1" customWidth="1"/>
    <col min="23" max="23" width="8" bestFit="1" customWidth="1"/>
  </cols>
  <sheetData>
    <row r="2" spans="1:23" x14ac:dyDescent="0.25">
      <c r="A2" s="1" t="s">
        <v>0</v>
      </c>
      <c r="B2" s="2" t="s">
        <v>10</v>
      </c>
      <c r="C2" s="2" t="s">
        <v>9</v>
      </c>
      <c r="D2" s="2" t="s">
        <v>8</v>
      </c>
      <c r="E2" s="3" t="s">
        <v>7</v>
      </c>
      <c r="F2" s="1" t="s">
        <v>1</v>
      </c>
      <c r="G2" s="1" t="s">
        <v>2</v>
      </c>
      <c r="H2" s="1" t="s">
        <v>6</v>
      </c>
      <c r="I2" s="1" t="s">
        <v>3</v>
      </c>
      <c r="J2" s="1" t="s">
        <v>4</v>
      </c>
      <c r="K2" s="1" t="s">
        <v>11</v>
      </c>
    </row>
    <row r="3" spans="1:23" x14ac:dyDescent="0.25">
      <c r="A3" s="43">
        <v>37303</v>
      </c>
      <c r="B3" s="37">
        <v>16</v>
      </c>
      <c r="C3" s="37" t="s">
        <v>5</v>
      </c>
      <c r="D3" s="37">
        <v>2002</v>
      </c>
      <c r="E3" s="38">
        <v>0.4375</v>
      </c>
      <c r="F3" s="22">
        <v>599010</v>
      </c>
      <c r="G3" s="22">
        <v>5733850</v>
      </c>
      <c r="H3" s="22">
        <v>100</v>
      </c>
      <c r="I3" s="22">
        <v>0</v>
      </c>
      <c r="J3" s="39">
        <f>SQRT((F3-F4)^2+(G3-G4)^2)</f>
        <v>2211.0350517348206</v>
      </c>
      <c r="K3" s="51" t="s">
        <v>12</v>
      </c>
    </row>
    <row r="4" spans="1:23" x14ac:dyDescent="0.25">
      <c r="A4" s="44">
        <v>37303</v>
      </c>
      <c r="B4" s="40">
        <v>16</v>
      </c>
      <c r="C4" s="40" t="s">
        <v>5</v>
      </c>
      <c r="D4" s="40">
        <v>2002</v>
      </c>
      <c r="E4" s="41">
        <v>0.4375</v>
      </c>
      <c r="F4" s="12">
        <v>601034</v>
      </c>
      <c r="G4" s="12">
        <v>5734740</v>
      </c>
      <c r="H4" s="12">
        <v>150</v>
      </c>
      <c r="I4" s="12">
        <v>0</v>
      </c>
      <c r="J4" s="42">
        <f>SQRT((F4-F5)^2+(G4-G5)^2)</f>
        <v>655.5341333599647</v>
      </c>
      <c r="K4" s="52" t="s">
        <v>13</v>
      </c>
    </row>
    <row r="5" spans="1:23" x14ac:dyDescent="0.25">
      <c r="A5" s="44">
        <v>37303</v>
      </c>
      <c r="B5" s="40">
        <v>16</v>
      </c>
      <c r="C5" s="40" t="s">
        <v>5</v>
      </c>
      <c r="D5" s="40">
        <v>2002</v>
      </c>
      <c r="E5" s="41">
        <v>0.4375</v>
      </c>
      <c r="F5" s="12">
        <v>600463</v>
      </c>
      <c r="G5" s="12">
        <v>5734418</v>
      </c>
      <c r="H5" s="12">
        <v>75</v>
      </c>
      <c r="I5" s="12">
        <v>0</v>
      </c>
      <c r="J5" s="42">
        <f t="shared" ref="J5" si="0">SQRT((F5-F6)^2+(G5-G6)^2)</f>
        <v>400.5621050473946</v>
      </c>
      <c r="K5" s="52" t="s">
        <v>14</v>
      </c>
    </row>
    <row r="6" spans="1:23" x14ac:dyDescent="0.25">
      <c r="A6" s="44">
        <v>37303</v>
      </c>
      <c r="B6" s="40">
        <v>16</v>
      </c>
      <c r="C6" s="40" t="s">
        <v>5</v>
      </c>
      <c r="D6" s="40">
        <v>2002</v>
      </c>
      <c r="E6" s="41">
        <v>0.4375</v>
      </c>
      <c r="F6" s="12">
        <v>600628</v>
      </c>
      <c r="G6" s="12">
        <v>5734783</v>
      </c>
      <c r="H6" s="12">
        <v>150</v>
      </c>
      <c r="I6" s="12">
        <v>0</v>
      </c>
      <c r="J6" s="42">
        <f>SQRT((F6-F7)^2+(G6-G7)^2)</f>
        <v>641.86135574592743</v>
      </c>
      <c r="K6" s="52" t="s">
        <v>15</v>
      </c>
    </row>
    <row r="7" spans="1:23" x14ac:dyDescent="0.25">
      <c r="A7" s="44">
        <v>37303</v>
      </c>
      <c r="B7" s="40">
        <v>16</v>
      </c>
      <c r="C7" s="40" t="s">
        <v>5</v>
      </c>
      <c r="D7" s="40">
        <v>2002</v>
      </c>
      <c r="E7" s="41">
        <v>0.4375</v>
      </c>
      <c r="F7" s="12">
        <v>600147</v>
      </c>
      <c r="G7" s="12">
        <v>5734358</v>
      </c>
      <c r="H7" s="12">
        <v>100</v>
      </c>
      <c r="I7" s="12">
        <v>0</v>
      </c>
      <c r="J7" s="42">
        <f>SQRT((F7-F8)^2+(G7-G8)^2)</f>
        <v>5765677.5919030542</v>
      </c>
      <c r="K7" s="52" t="s">
        <v>16</v>
      </c>
    </row>
    <row r="8" spans="1:23" x14ac:dyDescent="0.25">
      <c r="A8" s="14"/>
      <c r="B8" s="28"/>
      <c r="C8" s="11"/>
      <c r="D8" s="11"/>
      <c r="E8" s="11"/>
      <c r="F8" s="12"/>
      <c r="G8" s="12"/>
      <c r="H8" s="11"/>
      <c r="I8" s="11"/>
      <c r="J8" s="11"/>
      <c r="K8" s="52" t="s">
        <v>17</v>
      </c>
      <c r="P8" s="48"/>
    </row>
    <row r="9" spans="1:23" x14ac:dyDescent="0.25">
      <c r="A9" s="14"/>
      <c r="B9" s="12"/>
      <c r="C9" s="12"/>
      <c r="D9" s="11"/>
      <c r="E9" s="11"/>
      <c r="F9" s="12"/>
      <c r="G9" s="12"/>
      <c r="H9" s="11"/>
      <c r="I9" s="11"/>
      <c r="J9" s="11"/>
      <c r="K9" s="52" t="s">
        <v>18</v>
      </c>
      <c r="P9" s="48"/>
    </row>
    <row r="10" spans="1:23" x14ac:dyDescent="0.25">
      <c r="A10" s="14"/>
      <c r="B10" s="11"/>
      <c r="C10" s="11"/>
      <c r="D10" s="11"/>
      <c r="E10" s="11"/>
      <c r="F10" s="12"/>
      <c r="G10" s="12"/>
      <c r="H10" s="11"/>
      <c r="I10" s="11"/>
      <c r="J10" s="11"/>
      <c r="K10" s="52" t="s">
        <v>19</v>
      </c>
      <c r="P10" s="48"/>
    </row>
    <row r="11" spans="1:23" x14ac:dyDescent="0.25">
      <c r="A11" s="14"/>
      <c r="B11" s="11"/>
      <c r="C11" s="11"/>
      <c r="D11" s="11"/>
      <c r="E11" s="11"/>
      <c r="F11" s="12"/>
      <c r="G11" s="12"/>
      <c r="H11" s="11"/>
      <c r="I11" s="11"/>
      <c r="J11" s="11"/>
      <c r="K11" s="52" t="s">
        <v>20</v>
      </c>
    </row>
    <row r="12" spans="1:23" x14ac:dyDescent="0.25">
      <c r="A12" s="15"/>
      <c r="B12" s="16"/>
      <c r="C12" s="16"/>
      <c r="D12" s="16"/>
      <c r="E12" s="16"/>
      <c r="F12" s="27"/>
      <c r="G12" s="27"/>
      <c r="H12" s="16"/>
      <c r="I12" s="16"/>
      <c r="J12" s="16"/>
      <c r="K12" s="53" t="s">
        <v>21</v>
      </c>
    </row>
    <row r="16" spans="1:23" x14ac:dyDescent="0.25">
      <c r="A16" s="9"/>
      <c r="B16" s="49" t="s">
        <v>22</v>
      </c>
      <c r="C16" s="65">
        <v>1000</v>
      </c>
      <c r="D16" s="21" t="s">
        <v>12</v>
      </c>
      <c r="E16" s="10"/>
      <c r="F16" s="21" t="s">
        <v>13</v>
      </c>
      <c r="G16" s="10"/>
      <c r="H16" s="21" t="s">
        <v>14</v>
      </c>
      <c r="I16" s="10"/>
      <c r="J16" s="21" t="s">
        <v>15</v>
      </c>
      <c r="K16" s="10"/>
      <c r="L16" s="21" t="s">
        <v>16</v>
      </c>
      <c r="M16" s="10"/>
      <c r="N16" s="21" t="s">
        <v>17</v>
      </c>
      <c r="O16" s="10"/>
      <c r="P16" s="21" t="s">
        <v>18</v>
      </c>
      <c r="Q16" s="10"/>
      <c r="R16" s="21" t="s">
        <v>19</v>
      </c>
      <c r="S16" s="10"/>
      <c r="T16" s="21" t="s">
        <v>20</v>
      </c>
      <c r="U16" s="10"/>
      <c r="V16" s="21" t="s">
        <v>21</v>
      </c>
      <c r="W16" s="10"/>
    </row>
    <row r="17" spans="1:23" x14ac:dyDescent="0.25">
      <c r="A17" s="15"/>
      <c r="B17" s="50" t="s">
        <v>23</v>
      </c>
      <c r="C17" s="66"/>
      <c r="D17" s="19">
        <f>F3</f>
        <v>599010</v>
      </c>
      <c r="E17" s="20">
        <f>G3</f>
        <v>5733850</v>
      </c>
      <c r="F17" s="19">
        <f>F4</f>
        <v>601034</v>
      </c>
      <c r="G17" s="20">
        <f>G4</f>
        <v>5734740</v>
      </c>
      <c r="H17" s="19">
        <f>F5</f>
        <v>600463</v>
      </c>
      <c r="I17" s="20">
        <f>G5</f>
        <v>5734418</v>
      </c>
      <c r="J17" s="19">
        <f>F6</f>
        <v>600628</v>
      </c>
      <c r="K17" s="20">
        <f>G6</f>
        <v>5734783</v>
      </c>
      <c r="L17" s="19">
        <f>F7</f>
        <v>600147</v>
      </c>
      <c r="M17" s="20">
        <f>G7</f>
        <v>5734358</v>
      </c>
      <c r="N17" s="19">
        <f>F8</f>
        <v>0</v>
      </c>
      <c r="O17" s="20">
        <f>G8</f>
        <v>0</v>
      </c>
      <c r="P17" s="19">
        <f>F9</f>
        <v>0</v>
      </c>
      <c r="Q17" s="20">
        <f>G9</f>
        <v>0</v>
      </c>
      <c r="R17" s="19">
        <f>F10</f>
        <v>0</v>
      </c>
      <c r="S17" s="20">
        <f>G10</f>
        <v>0</v>
      </c>
      <c r="T17" s="19">
        <f>F11</f>
        <v>0</v>
      </c>
      <c r="U17" s="20">
        <f>G11</f>
        <v>0</v>
      </c>
      <c r="V17" s="19">
        <f>F12</f>
        <v>0</v>
      </c>
      <c r="W17" s="20">
        <f>G12</f>
        <v>0</v>
      </c>
    </row>
    <row r="18" spans="1:23" x14ac:dyDescent="0.25">
      <c r="A18" s="24" t="s">
        <v>12</v>
      </c>
      <c r="B18" s="22">
        <f t="shared" ref="B18:B27" si="1">F3</f>
        <v>599010</v>
      </c>
      <c r="C18" s="23">
        <f t="shared" ref="C18:C27" si="2">G3</f>
        <v>5733850</v>
      </c>
      <c r="D18" s="32"/>
      <c r="E18" s="33"/>
      <c r="F18" s="45"/>
      <c r="G18" s="33"/>
      <c r="H18" s="45"/>
      <c r="I18" s="33"/>
      <c r="J18" s="45"/>
      <c r="K18" s="33"/>
      <c r="L18" s="45"/>
      <c r="M18" s="33"/>
      <c r="N18" s="45"/>
      <c r="O18" s="33"/>
      <c r="P18" s="45"/>
      <c r="Q18" s="33"/>
      <c r="R18" s="45"/>
      <c r="S18" s="33"/>
      <c r="T18" s="45"/>
      <c r="U18" s="33"/>
      <c r="V18" s="45"/>
      <c r="W18" s="33"/>
    </row>
    <row r="19" spans="1:23" x14ac:dyDescent="0.25">
      <c r="A19" s="25" t="s">
        <v>13</v>
      </c>
      <c r="B19" s="12">
        <f t="shared" si="1"/>
        <v>601034</v>
      </c>
      <c r="C19" s="18">
        <f t="shared" si="2"/>
        <v>5734740</v>
      </c>
      <c r="D19" s="34">
        <f>IF(OR(B19=0,D17=0),"",SQRT((D17-B19)^2+(E17-C19)^2))</f>
        <v>2211.0350517348206</v>
      </c>
      <c r="E19" s="13"/>
      <c r="F19" s="31"/>
      <c r="G19" s="29"/>
      <c r="H19" s="31"/>
      <c r="I19" s="29"/>
      <c r="J19" s="31"/>
      <c r="K19" s="29"/>
      <c r="L19" s="31"/>
      <c r="M19" s="29"/>
      <c r="N19" s="31"/>
      <c r="O19" s="29"/>
      <c r="P19" s="31"/>
      <c r="Q19" s="29"/>
      <c r="R19" s="31"/>
      <c r="S19" s="29"/>
      <c r="T19" s="31"/>
      <c r="U19" s="29"/>
      <c r="V19" s="31"/>
      <c r="W19" s="29"/>
    </row>
    <row r="20" spans="1:23" x14ac:dyDescent="0.25">
      <c r="A20" s="25" t="s">
        <v>14</v>
      </c>
      <c r="B20" s="12">
        <f t="shared" si="1"/>
        <v>600463</v>
      </c>
      <c r="C20" s="18">
        <f t="shared" si="2"/>
        <v>5734418</v>
      </c>
      <c r="D20" s="36">
        <f>IF(OR(B20=0,D17=0),"",SQRT((D17-B20)^2+(E17-C20)^2))</f>
        <v>1560.0746776997569</v>
      </c>
      <c r="E20" s="13"/>
      <c r="F20" s="34">
        <f>IF(OR(B20=0,F17=0),"",SQRT((F$17-B20)^2+(G$17-C20)^2))</f>
        <v>655.5341333599647</v>
      </c>
      <c r="G20" s="13"/>
      <c r="H20" s="31"/>
      <c r="I20" s="29"/>
      <c r="J20" s="31"/>
      <c r="K20" s="29"/>
      <c r="L20" s="31"/>
      <c r="M20" s="29"/>
      <c r="N20" s="31"/>
      <c r="O20" s="29"/>
      <c r="P20" s="31"/>
      <c r="Q20" s="29"/>
      <c r="R20" s="31"/>
      <c r="S20" s="29"/>
      <c r="T20" s="31"/>
      <c r="U20" s="29"/>
      <c r="V20" s="31"/>
      <c r="W20" s="29"/>
    </row>
    <row r="21" spans="1:23" x14ac:dyDescent="0.25">
      <c r="A21" s="25" t="s">
        <v>15</v>
      </c>
      <c r="B21" s="12">
        <f t="shared" si="1"/>
        <v>600628</v>
      </c>
      <c r="C21" s="18">
        <f t="shared" si="2"/>
        <v>5734783</v>
      </c>
      <c r="D21" s="36">
        <f>IF(OR(B21=0,D17=0),"",SQRT((D17-B21)^2+(E17-C21)^2))</f>
        <v>1867.7293701176302</v>
      </c>
      <c r="E21" s="13"/>
      <c r="F21" s="34">
        <f>IF(OR(B21=0,F17=0),"",SQRT((F$17-B21)^2+(G$17-C21)^2))</f>
        <v>408.27074350239695</v>
      </c>
      <c r="G21" s="13"/>
      <c r="H21" s="34">
        <f t="shared" ref="H21:H27" si="3">IF(OR($B21=0,H$17=0),"",SQRT((H$17-$B21)^2+(I$17-$C21)^2))</f>
        <v>400.5621050473946</v>
      </c>
      <c r="I21" s="13"/>
      <c r="J21" s="31"/>
      <c r="K21" s="29"/>
      <c r="L21" s="31"/>
      <c r="M21" s="29"/>
      <c r="N21" s="31"/>
      <c r="O21" s="29"/>
      <c r="P21" s="31"/>
      <c r="Q21" s="29"/>
      <c r="R21" s="31"/>
      <c r="S21" s="29"/>
      <c r="T21" s="31"/>
      <c r="U21" s="29"/>
      <c r="V21" s="31"/>
      <c r="W21" s="29"/>
    </row>
    <row r="22" spans="1:23" x14ac:dyDescent="0.25">
      <c r="A22" s="25" t="s">
        <v>16</v>
      </c>
      <c r="B22" s="12">
        <f t="shared" si="1"/>
        <v>600147</v>
      </c>
      <c r="C22" s="18">
        <f t="shared" si="2"/>
        <v>5734358</v>
      </c>
      <c r="D22" s="36">
        <f>IF(OR(B22=0,D17=0),"",SQRT((D17-B22)^2+(E17-C22)^2))</f>
        <v>1245.3244557142527</v>
      </c>
      <c r="E22" s="13"/>
      <c r="F22" s="34">
        <f>IF(OR(B22=0,F17=0),"",SQRT((F$17-B22)^2+(G$17-C22)^2))</f>
        <v>965.76032223321329</v>
      </c>
      <c r="G22" s="13"/>
      <c r="H22" s="34">
        <f t="shared" si="3"/>
        <v>321.64576788759399</v>
      </c>
      <c r="I22" s="13"/>
      <c r="J22" s="34">
        <f t="shared" ref="J22:J27" si="4">IF(OR($B22=0,J$17=0),"",SQRT((J$17-$B22)^2+(K$17-$C22)^2))</f>
        <v>641.86135574592743</v>
      </c>
      <c r="K22" s="13"/>
      <c r="L22" s="31"/>
      <c r="M22" s="29"/>
      <c r="N22" s="31"/>
      <c r="O22" s="29"/>
      <c r="P22" s="31"/>
      <c r="Q22" s="29"/>
      <c r="R22" s="31"/>
      <c r="S22" s="29"/>
      <c r="T22" s="31"/>
      <c r="U22" s="29"/>
      <c r="V22" s="31"/>
      <c r="W22" s="29"/>
    </row>
    <row r="23" spans="1:23" x14ac:dyDescent="0.25">
      <c r="A23" s="25" t="s">
        <v>17</v>
      </c>
      <c r="B23" s="12">
        <f t="shared" si="1"/>
        <v>0</v>
      </c>
      <c r="C23" s="18">
        <f t="shared" si="2"/>
        <v>0</v>
      </c>
      <c r="D23" s="36" t="str">
        <f>IF(OR(B23=0,D17=0),"",SQRT((D17-B23)^2+(E17-C23)^2))</f>
        <v/>
      </c>
      <c r="E23" s="13"/>
      <c r="F23" s="34" t="str">
        <f>IF(OR(B23=0,F17=0),"",SQRT((F$17-B23)^2+(G$17-C23)^2))</f>
        <v/>
      </c>
      <c r="G23" s="13"/>
      <c r="H23" s="34" t="str">
        <f t="shared" si="3"/>
        <v/>
      </c>
      <c r="I23" s="13"/>
      <c r="J23" s="34" t="str">
        <f t="shared" si="4"/>
        <v/>
      </c>
      <c r="K23" s="13"/>
      <c r="L23" s="34" t="str">
        <f>IF(OR($B23=0,L$17=0),"",SQRT((L$17-$B23)^2+(M$17-$C23)^2))</f>
        <v/>
      </c>
      <c r="M23" s="13"/>
      <c r="N23" s="31"/>
      <c r="O23" s="29"/>
      <c r="P23" s="31"/>
      <c r="Q23" s="29"/>
      <c r="R23" s="31"/>
      <c r="S23" s="29"/>
      <c r="T23" s="31"/>
      <c r="U23" s="29"/>
      <c r="V23" s="31"/>
      <c r="W23" s="29"/>
    </row>
    <row r="24" spans="1:23" x14ac:dyDescent="0.25">
      <c r="A24" s="25" t="s">
        <v>18</v>
      </c>
      <c r="B24" s="12">
        <f t="shared" si="1"/>
        <v>0</v>
      </c>
      <c r="C24" s="18">
        <f t="shared" si="2"/>
        <v>0</v>
      </c>
      <c r="D24" s="36" t="str">
        <f>IF(OR(B24=0,D17=0),"",SQRT((D17-B24)^2+(E17-C24)^2))</f>
        <v/>
      </c>
      <c r="E24" s="13"/>
      <c r="F24" s="34" t="str">
        <f>IF(OR(B24=0,F17=0),"",SQRT((F$17-B24)^2+(G$17-C24)^2))</f>
        <v/>
      </c>
      <c r="G24" s="13"/>
      <c r="H24" s="34" t="str">
        <f t="shared" si="3"/>
        <v/>
      </c>
      <c r="I24" s="13"/>
      <c r="J24" s="34" t="str">
        <f t="shared" si="4"/>
        <v/>
      </c>
      <c r="K24" s="13"/>
      <c r="L24" s="34" t="str">
        <f>IF(OR($B24=0,L$17=0),"",SQRT((L$17-$B24)^2+(M$17-$C24)^2))</f>
        <v/>
      </c>
      <c r="M24" s="13"/>
      <c r="N24" s="34" t="str">
        <f>IF(OR($B24=0,N$17=0),"",SQRT((N$17-$B24)^2+(O$17-$C24)^2))</f>
        <v/>
      </c>
      <c r="O24" s="13"/>
      <c r="P24" s="31"/>
      <c r="Q24" s="29"/>
      <c r="R24" s="31"/>
      <c r="S24" s="29"/>
      <c r="T24" s="31"/>
      <c r="U24" s="29"/>
      <c r="V24" s="31"/>
      <c r="W24" s="29"/>
    </row>
    <row r="25" spans="1:23" x14ac:dyDescent="0.25">
      <c r="A25" s="25" t="s">
        <v>19</v>
      </c>
      <c r="B25" s="12">
        <f t="shared" si="1"/>
        <v>0</v>
      </c>
      <c r="C25" s="18">
        <f t="shared" si="2"/>
        <v>0</v>
      </c>
      <c r="D25" s="36" t="str">
        <f>IF(OR(B25=0,D17=0),"",SQRT((D17-B25)^2+(E17-C25)^2))</f>
        <v/>
      </c>
      <c r="E25" s="13"/>
      <c r="F25" s="34" t="str">
        <f>IF(OR(B25=0,F17=0),"",SQRT((F$17-B25)^2+(G$17-C25)^2))</f>
        <v/>
      </c>
      <c r="G25" s="13"/>
      <c r="H25" s="34" t="str">
        <f t="shared" si="3"/>
        <v/>
      </c>
      <c r="I25" s="13"/>
      <c r="J25" s="34" t="str">
        <f t="shared" si="4"/>
        <v/>
      </c>
      <c r="K25" s="13"/>
      <c r="L25" s="34" t="str">
        <f>IF(OR($B25=0,L$17=0),"",SQRT((L$17-$B25)^2+(M$17-$C25)^2))</f>
        <v/>
      </c>
      <c r="M25" s="13"/>
      <c r="N25" s="34" t="str">
        <f>IF(OR($B25=0,N$17=0),"",SQRT((N$17-$B25)^2+(O$17-$C25)^2))</f>
        <v/>
      </c>
      <c r="O25" s="13"/>
      <c r="P25" s="34" t="str">
        <f>IF(OR($B25=0,P$17=0),"",SQRT((P$17-$B25)^2+(Q$17-$C25)^2))</f>
        <v/>
      </c>
      <c r="Q25" s="13"/>
      <c r="R25" s="31"/>
      <c r="S25" s="29"/>
      <c r="T25" s="31"/>
      <c r="U25" s="29"/>
      <c r="V25" s="31"/>
      <c r="W25" s="29"/>
    </row>
    <row r="26" spans="1:23" x14ac:dyDescent="0.25">
      <c r="A26" s="25" t="s">
        <v>20</v>
      </c>
      <c r="B26" s="12">
        <f t="shared" si="1"/>
        <v>0</v>
      </c>
      <c r="C26" s="18">
        <f t="shared" si="2"/>
        <v>0</v>
      </c>
      <c r="D26" s="36" t="str">
        <f>IF(OR(B26=0,D17=0),"",SQRT((D17-B26)^2+(E17-C26)^2))</f>
        <v/>
      </c>
      <c r="E26" s="13"/>
      <c r="F26" s="34" t="str">
        <f>IF(OR(B26=0,F17=0),"",SQRT((F$17-B26)^2+(G$17-C26)^2))</f>
        <v/>
      </c>
      <c r="G26" s="13"/>
      <c r="H26" s="34" t="str">
        <f t="shared" si="3"/>
        <v/>
      </c>
      <c r="I26" s="13"/>
      <c r="J26" s="34" t="str">
        <f t="shared" si="4"/>
        <v/>
      </c>
      <c r="K26" s="13"/>
      <c r="L26" s="34" t="str">
        <f>IF(OR($B26=0,L$17=0),"",SQRT((L$17-$B26)^2+(M$17-$C26)^2))</f>
        <v/>
      </c>
      <c r="M26" s="13"/>
      <c r="N26" s="34" t="str">
        <f>IF(OR($B26=0,N$17=0),"",SQRT((N$17-$B26)^2+(O$17-$C26)^2))</f>
        <v/>
      </c>
      <c r="O26" s="13"/>
      <c r="P26" s="34" t="str">
        <f>IF(OR($B26=0,P$17=0),"",SQRT((P$17-$B26)^2+(Q$17-$C26)^2))</f>
        <v/>
      </c>
      <c r="Q26" s="13"/>
      <c r="R26" s="34" t="str">
        <f>IF(OR($B26=0,R$17=0),"",SQRT((R$17-$B26)^2+(S$17-$C26)^2))</f>
        <v/>
      </c>
      <c r="S26" s="13"/>
      <c r="T26" s="31"/>
      <c r="U26" s="29"/>
      <c r="V26" s="31"/>
      <c r="W26" s="29"/>
    </row>
    <row r="27" spans="1:23" x14ac:dyDescent="0.25">
      <c r="A27" s="26" t="s">
        <v>21</v>
      </c>
      <c r="B27" s="27">
        <f t="shared" si="1"/>
        <v>0</v>
      </c>
      <c r="C27" s="20">
        <f t="shared" si="2"/>
        <v>0</v>
      </c>
      <c r="D27" s="46" t="str">
        <f>IF(OR(B27=0,D17=0),"",SQRT((D17-B27)^2+(E17-C27)^2))</f>
        <v/>
      </c>
      <c r="E27" s="17"/>
      <c r="F27" s="35" t="str">
        <f>IF(OR(B27=0,F17=0),"",SQRT((F$17-B27)^2+(G$17-C27)^2))</f>
        <v/>
      </c>
      <c r="G27" s="17"/>
      <c r="H27" s="35" t="str">
        <f t="shared" si="3"/>
        <v/>
      </c>
      <c r="I27" s="17"/>
      <c r="J27" s="35" t="str">
        <f t="shared" si="4"/>
        <v/>
      </c>
      <c r="K27" s="17"/>
      <c r="L27" s="35" t="str">
        <f>IF(OR($B27=0,L$17=0),"",SQRT((L$17-$B27)^2+(M$17-$C27)^2))</f>
        <v/>
      </c>
      <c r="M27" s="17"/>
      <c r="N27" s="35" t="str">
        <f>IF(OR($B27=0,N$17=0),"",SQRT((N$17-$B27)^2+(O$17-$C27)^2))</f>
        <v/>
      </c>
      <c r="O27" s="17"/>
      <c r="P27" s="35" t="str">
        <f>IF(OR($B27=0,P$17=0),"",SQRT((P$17-$B27)^2+(Q$17-$C27)^2))</f>
        <v/>
      </c>
      <c r="Q27" s="17"/>
      <c r="R27" s="35" t="str">
        <f>IF(OR($B27=0,R$17=0),"",SQRT((R$17-$B27)^2+(S$17-$C27)^2))</f>
        <v/>
      </c>
      <c r="S27" s="17"/>
      <c r="T27" s="35" t="str">
        <f>IF(OR($B27=0,T$17=0),"",SQRT((T$17-$B27)^2+(U$17-$C27)^2))</f>
        <v/>
      </c>
      <c r="U27" s="17"/>
      <c r="V27" s="47"/>
      <c r="W27" s="30"/>
    </row>
  </sheetData>
  <mergeCells count="1">
    <mergeCell ref="C16:C17"/>
  </mergeCells>
  <conditionalFormatting sqref="A2">
    <cfRule type="duplicateValues" dxfId="4" priority="34"/>
  </conditionalFormatting>
  <conditionalFormatting sqref="D19:D27 H21:H27 J22:J27 L23:L27 N24:N27 P25:P27 R26:R27 T27 F20:F27">
    <cfRule type="expression" dxfId="3" priority="37">
      <formula>D19&gt;=$C$16</formula>
    </cfRule>
  </conditionalFormatting>
  <conditionalFormatting sqref="A3:A7">
    <cfRule type="duplicateValues" dxfId="2" priority="1"/>
  </conditionalFormatting>
  <conditionalFormatting sqref="D19:E27 F20:G27 H21:I27 J22:K27 L23:M27 N24:O27 P25:Q27 R26:S27 T27:U27">
    <cfRule type="expression" dxfId="1" priority="3">
      <formula>OR(D19=0,D19="")</formula>
    </cfRule>
    <cfRule type="expression" dxfId="0" priority="4">
      <formula>AND(D19&lt;$C$16,D19&lt;&gt;0)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Anomalies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2013-04-12T19:43:38Z</dcterms:modified>
</cp:coreProperties>
</file>