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10" windowHeight="11010" activeTab="1"/>
  </bookViews>
  <sheets>
    <sheet name="011" sheetId="2" r:id="rId1"/>
    <sheet name="BrCro" sheetId="1" r:id="rId2"/>
  </sheets>
  <externalReferences>
    <externalReference r:id="rId3"/>
  </externalReferences>
  <definedNames>
    <definedName name="_xlnm._FilterDatabase" localSheetId="0" hidden="1">'011'!$D$21:$L$22</definedName>
    <definedName name="Calendrier">[1]Données!$C$33:$E$84</definedName>
    <definedName name="Codes_Agents">[1]Données!$F$3:$F$23</definedName>
    <definedName name="Jeudi" localSheetId="0">'011'!$A$70:$N$90</definedName>
    <definedName name="Liste_Totale">[1]Données!$S$3:$U$404</definedName>
    <definedName name="Liste_travaux">[1]Données!$A$5:$A$17</definedName>
    <definedName name="Lundi" localSheetId="0">'011'!$A$4:$N$22</definedName>
    <definedName name="Mardi" localSheetId="0">'011'!$A$24:$N$45</definedName>
    <definedName name="Mercredi" localSheetId="0">'011'!$A$47:$N$68</definedName>
    <definedName name="Nom_Agent">[1]Données!$F$3:$H$23</definedName>
    <definedName name="Vendredi" localSheetId="0">'011'!$A$92:$N$112</definedName>
  </definedNames>
  <calcPr calcId="152511"/>
</workbook>
</file>

<file path=xl/calcChain.xml><?xml version="1.0" encoding="utf-8"?>
<calcChain xmlns="http://schemas.openxmlformats.org/spreadsheetml/2006/main">
  <c r="F689" i="2" l="1"/>
  <c r="E689" i="2"/>
  <c r="S511" i="2"/>
  <c r="Q510" i="2"/>
  <c r="B510" i="2"/>
  <c r="Q509" i="2"/>
  <c r="B509" i="2"/>
  <c r="Q508" i="2"/>
  <c r="B508" i="2"/>
  <c r="Q507" i="2"/>
  <c r="B507" i="2"/>
  <c r="Q506" i="2"/>
  <c r="B506" i="2"/>
  <c r="Q505" i="2"/>
  <c r="B505" i="2"/>
  <c r="Q504" i="2"/>
  <c r="B504" i="2"/>
  <c r="B503" i="2"/>
  <c r="P502" i="2"/>
  <c r="B502" i="2"/>
  <c r="B501" i="2"/>
  <c r="B500" i="2"/>
  <c r="B499" i="2"/>
  <c r="B498" i="2"/>
  <c r="B497" i="2"/>
  <c r="B496" i="2"/>
  <c r="B495" i="2"/>
  <c r="Q494" i="2"/>
  <c r="B494" i="2"/>
  <c r="Q493" i="2"/>
  <c r="O493" i="2"/>
  <c r="B493" i="2"/>
  <c r="O492" i="2"/>
  <c r="B492" i="2"/>
  <c r="O491" i="2"/>
  <c r="B491" i="2"/>
  <c r="Q490" i="2"/>
  <c r="O490" i="2"/>
  <c r="B490" i="2"/>
  <c r="Q489" i="2"/>
  <c r="O489" i="2"/>
  <c r="B489" i="2"/>
  <c r="O488" i="2"/>
  <c r="B488" i="2"/>
  <c r="O487" i="2"/>
  <c r="B487" i="2"/>
  <c r="Q486" i="2"/>
  <c r="O486" i="2"/>
  <c r="B486" i="2"/>
  <c r="Q485" i="2"/>
  <c r="O485" i="2"/>
  <c r="B485" i="2"/>
  <c r="P484" i="2"/>
  <c r="B484" i="2"/>
  <c r="O483" i="2"/>
  <c r="B483" i="2"/>
  <c r="Q482" i="2"/>
  <c r="O482" i="2"/>
  <c r="B482" i="2"/>
  <c r="Q481" i="2"/>
  <c r="O481" i="2"/>
  <c r="B481" i="2"/>
  <c r="B480" i="2"/>
  <c r="O479" i="2"/>
  <c r="B479" i="2"/>
  <c r="Q478" i="2"/>
  <c r="O478" i="2"/>
  <c r="B478" i="2"/>
  <c r="Q477" i="2"/>
  <c r="O477" i="2"/>
  <c r="B477" i="2"/>
  <c r="P476" i="2"/>
  <c r="B476" i="2"/>
  <c r="O475" i="2"/>
  <c r="B475" i="2"/>
  <c r="Q474" i="2"/>
  <c r="O474" i="2"/>
  <c r="B474" i="2"/>
  <c r="Q473" i="2"/>
  <c r="O473" i="2"/>
  <c r="B473" i="2"/>
  <c r="B472" i="2"/>
  <c r="O471" i="2"/>
  <c r="B471" i="2"/>
  <c r="Q470" i="2"/>
  <c r="O470" i="2"/>
  <c r="B470" i="2"/>
  <c r="Q469" i="2"/>
  <c r="O469" i="2"/>
  <c r="B469" i="2"/>
  <c r="P468" i="2"/>
  <c r="B468" i="2"/>
  <c r="B467" i="2"/>
  <c r="Q466" i="2"/>
  <c r="O466" i="2"/>
  <c r="B466" i="2"/>
  <c r="Q465" i="2"/>
  <c r="O465" i="2"/>
  <c r="B465" i="2"/>
  <c r="P464" i="2"/>
  <c r="B464" i="2"/>
  <c r="B463" i="2"/>
  <c r="Q462" i="2"/>
  <c r="O462" i="2"/>
  <c r="B462" i="2"/>
  <c r="B461" i="2"/>
  <c r="P460" i="2"/>
  <c r="B460" i="2"/>
  <c r="P459" i="2"/>
  <c r="B459" i="2"/>
  <c r="Q458" i="2"/>
  <c r="O458" i="2"/>
  <c r="B458" i="2"/>
  <c r="P457" i="2"/>
  <c r="B457" i="2"/>
  <c r="P456" i="2"/>
  <c r="B456" i="2"/>
  <c r="P455" i="2"/>
  <c r="B455" i="2"/>
  <c r="Q454" i="2"/>
  <c r="O454" i="2"/>
  <c r="B454" i="2"/>
  <c r="P453" i="2"/>
  <c r="B453" i="2"/>
  <c r="B452" i="2"/>
  <c r="P451" i="2"/>
  <c r="B451" i="2"/>
  <c r="Q450" i="2"/>
  <c r="O450" i="2"/>
  <c r="B450" i="2"/>
  <c r="P449" i="2"/>
  <c r="B449" i="2"/>
  <c r="P448" i="2"/>
  <c r="B448" i="2"/>
  <c r="B447" i="2"/>
  <c r="O446" i="2"/>
  <c r="B446" i="2"/>
  <c r="O445" i="2"/>
  <c r="B445" i="2"/>
  <c r="O444" i="2"/>
  <c r="B444" i="2"/>
  <c r="O443" i="2"/>
  <c r="B443" i="2"/>
  <c r="O442" i="2"/>
  <c r="B442" i="2"/>
  <c r="O441" i="2"/>
  <c r="B441" i="2"/>
  <c r="O440" i="2"/>
  <c r="B440" i="2"/>
  <c r="B439" i="2"/>
  <c r="Q438" i="2"/>
  <c r="O438" i="2"/>
  <c r="B438" i="2"/>
  <c r="P437" i="2"/>
  <c r="B437" i="2"/>
  <c r="P436" i="2"/>
  <c r="B436" i="2"/>
  <c r="P435" i="2"/>
  <c r="B435" i="2"/>
  <c r="Q434" i="2"/>
  <c r="O434" i="2"/>
  <c r="B434" i="2"/>
  <c r="Q433" i="2"/>
  <c r="B433" i="2"/>
  <c r="B432" i="2"/>
  <c r="P431" i="2"/>
  <c r="B431" i="2"/>
  <c r="O430" i="2"/>
  <c r="B430" i="2"/>
  <c r="Q429" i="2"/>
  <c r="O429" i="2"/>
  <c r="B429" i="2"/>
  <c r="B428" i="2"/>
  <c r="Q427" i="2"/>
  <c r="O427" i="2"/>
  <c r="B427" i="2"/>
  <c r="B426" i="2"/>
  <c r="Q425" i="2"/>
  <c r="O425" i="2"/>
  <c r="B425" i="2"/>
  <c r="P424" i="2"/>
  <c r="B424" i="2"/>
  <c r="Q423" i="2"/>
  <c r="O423" i="2"/>
  <c r="B423" i="2"/>
  <c r="P422" i="2"/>
  <c r="B422" i="2"/>
  <c r="Q421" i="2"/>
  <c r="O421" i="2"/>
  <c r="B421" i="2"/>
  <c r="B420" i="2"/>
  <c r="Q419" i="2"/>
  <c r="O419" i="2"/>
  <c r="B419" i="2"/>
  <c r="P418" i="2"/>
  <c r="B418" i="2"/>
  <c r="Q417" i="2"/>
  <c r="O417" i="2"/>
  <c r="B417" i="2"/>
  <c r="B416" i="2"/>
  <c r="Q415" i="2"/>
  <c r="O415" i="2"/>
  <c r="B415" i="2"/>
  <c r="B414" i="2"/>
  <c r="Q413" i="2"/>
  <c r="O413" i="2"/>
  <c r="B413" i="2"/>
  <c r="B412" i="2"/>
  <c r="P411" i="2"/>
  <c r="B411" i="2"/>
  <c r="P410" i="2"/>
  <c r="B410" i="2"/>
  <c r="Q409" i="2"/>
  <c r="O409" i="2"/>
  <c r="B409" i="2"/>
  <c r="P408" i="2"/>
  <c r="B408" i="2"/>
  <c r="P407" i="2"/>
  <c r="B407" i="2"/>
  <c r="P406" i="2"/>
  <c r="B406" i="2"/>
  <c r="Q405" i="2"/>
  <c r="O405" i="2"/>
  <c r="B405" i="2"/>
  <c r="P404" i="2"/>
  <c r="B404" i="2"/>
  <c r="B403" i="2"/>
  <c r="P402" i="2"/>
  <c r="B402" i="2"/>
  <c r="Q401" i="2"/>
  <c r="O401" i="2"/>
  <c r="B401" i="2"/>
  <c r="P400" i="2"/>
  <c r="B400" i="2"/>
  <c r="P399" i="2"/>
  <c r="B399" i="2"/>
  <c r="B398" i="2"/>
  <c r="Q397" i="2"/>
  <c r="O397" i="2"/>
  <c r="B397" i="2"/>
  <c r="B396" i="2"/>
  <c r="P395" i="2"/>
  <c r="B395" i="2"/>
  <c r="P394" i="2"/>
  <c r="B394" i="2"/>
  <c r="Q393" i="2"/>
  <c r="O393" i="2"/>
  <c r="B393" i="2"/>
  <c r="P392" i="2"/>
  <c r="B392" i="2"/>
  <c r="P391" i="2"/>
  <c r="B391" i="2"/>
  <c r="P390" i="2"/>
  <c r="B390" i="2"/>
  <c r="Q389" i="2"/>
  <c r="O389" i="2"/>
  <c r="B389" i="2"/>
  <c r="P388" i="2"/>
  <c r="B388" i="2"/>
  <c r="B387" i="2"/>
  <c r="P386" i="2"/>
  <c r="B386" i="2"/>
  <c r="Q385" i="2"/>
  <c r="O385" i="2"/>
  <c r="B385" i="2"/>
  <c r="P384" i="2"/>
  <c r="B384" i="2"/>
  <c r="P383" i="2"/>
  <c r="B383" i="2"/>
  <c r="B382" i="2"/>
  <c r="Q381" i="2"/>
  <c r="O381" i="2"/>
  <c r="B381" i="2"/>
  <c r="O380" i="2"/>
  <c r="B380" i="2"/>
  <c r="Q379" i="2"/>
  <c r="O379" i="2"/>
  <c r="B379" i="2"/>
  <c r="P378" i="2"/>
  <c r="B378" i="2"/>
  <c r="Q377" i="2"/>
  <c r="O377" i="2"/>
  <c r="B377" i="2"/>
  <c r="P376" i="2"/>
  <c r="B376" i="2"/>
  <c r="O375" i="2"/>
  <c r="B375" i="2"/>
  <c r="B374" i="2"/>
  <c r="B373" i="2"/>
  <c r="Q372" i="2"/>
  <c r="O372" i="2"/>
  <c r="B372" i="2"/>
  <c r="B371" i="2"/>
  <c r="Q370" i="2"/>
  <c r="O370" i="2"/>
  <c r="B370" i="2"/>
  <c r="B369" i="2"/>
  <c r="Q368" i="2"/>
  <c r="O368" i="2"/>
  <c r="B368" i="2"/>
  <c r="B367" i="2"/>
  <c r="O366" i="2"/>
  <c r="B366" i="2"/>
  <c r="B365" i="2"/>
  <c r="O364" i="2"/>
  <c r="B364" i="2"/>
  <c r="B363" i="2"/>
  <c r="O362" i="2"/>
  <c r="B362" i="2"/>
  <c r="B361" i="2"/>
  <c r="O360" i="2"/>
  <c r="B360" i="2"/>
  <c r="B359" i="2"/>
  <c r="O358" i="2"/>
  <c r="B358" i="2"/>
  <c r="B357" i="2"/>
  <c r="O356" i="2"/>
  <c r="B356" i="2"/>
  <c r="B355" i="2"/>
  <c r="B354" i="2"/>
  <c r="O353" i="2"/>
  <c r="B353" i="2"/>
  <c r="O352" i="2"/>
  <c r="B352" i="2"/>
  <c r="B351" i="2"/>
  <c r="B350" i="2"/>
  <c r="O349" i="2"/>
  <c r="B349" i="2"/>
  <c r="O348" i="2"/>
  <c r="B348" i="2"/>
  <c r="O347" i="2"/>
  <c r="B347" i="2"/>
  <c r="O346" i="2"/>
  <c r="B346" i="2"/>
  <c r="O345" i="2"/>
  <c r="B345" i="2"/>
  <c r="O344" i="2"/>
  <c r="B344" i="2"/>
  <c r="O343" i="2"/>
  <c r="B343" i="2"/>
  <c r="O342" i="2"/>
  <c r="B342" i="2"/>
  <c r="O341" i="2"/>
  <c r="B341" i="2"/>
  <c r="B340" i="2"/>
  <c r="B339" i="2"/>
  <c r="B338" i="2"/>
  <c r="O337" i="2"/>
  <c r="B337" i="2"/>
  <c r="O336" i="2"/>
  <c r="B336" i="2"/>
  <c r="O335" i="2"/>
  <c r="B335" i="2"/>
  <c r="O334" i="2"/>
  <c r="B334" i="2"/>
  <c r="O333" i="2"/>
  <c r="B333" i="2"/>
  <c r="O332" i="2"/>
  <c r="B332" i="2"/>
  <c r="O331" i="2"/>
  <c r="B331" i="2"/>
  <c r="O330" i="2"/>
  <c r="B330" i="2"/>
  <c r="O329" i="2"/>
  <c r="B329" i="2"/>
  <c r="O328" i="2"/>
  <c r="B328" i="2"/>
  <c r="O327" i="2"/>
  <c r="B327" i="2"/>
  <c r="O326" i="2"/>
  <c r="B326" i="2"/>
  <c r="O325" i="2"/>
  <c r="B325" i="2"/>
  <c r="O324" i="2"/>
  <c r="B324" i="2"/>
  <c r="O323" i="2"/>
  <c r="B323" i="2"/>
  <c r="B322" i="2"/>
  <c r="P321" i="2"/>
  <c r="B321" i="2"/>
  <c r="P320" i="2"/>
  <c r="B320" i="2"/>
  <c r="Q319" i="2"/>
  <c r="O319" i="2"/>
  <c r="B319" i="2"/>
  <c r="P318" i="2"/>
  <c r="B318" i="2"/>
  <c r="P317" i="2"/>
  <c r="B317" i="2"/>
  <c r="P316" i="2"/>
  <c r="B316" i="2"/>
  <c r="Q315" i="2"/>
  <c r="O315" i="2"/>
  <c r="B315" i="2"/>
  <c r="P314" i="2"/>
  <c r="B314" i="2"/>
  <c r="B313" i="2"/>
  <c r="P312" i="2"/>
  <c r="B312" i="2"/>
  <c r="Q311" i="2"/>
  <c r="O311" i="2"/>
  <c r="B311" i="2"/>
  <c r="P310" i="2"/>
  <c r="B310" i="2"/>
  <c r="P309" i="2"/>
  <c r="B309" i="2"/>
  <c r="B308" i="2"/>
  <c r="Q307" i="2"/>
  <c r="O307" i="2"/>
  <c r="B307" i="2"/>
  <c r="Q306" i="2"/>
  <c r="B306" i="2"/>
  <c r="P305" i="2"/>
  <c r="B305" i="2"/>
  <c r="P304" i="2"/>
  <c r="B304" i="2"/>
  <c r="O303" i="2"/>
  <c r="B303" i="2"/>
  <c r="Q302" i="2"/>
  <c r="O302" i="2"/>
  <c r="B302" i="2"/>
  <c r="B301" i="2"/>
  <c r="B300" i="2"/>
  <c r="O299" i="2"/>
  <c r="B299" i="2"/>
  <c r="Q298" i="2"/>
  <c r="O298" i="2"/>
  <c r="B298" i="2"/>
  <c r="Q297" i="2"/>
  <c r="B297" i="2"/>
  <c r="B296" i="2"/>
  <c r="O295" i="2"/>
  <c r="B295" i="2"/>
  <c r="Q294" i="2"/>
  <c r="O294" i="2"/>
  <c r="B294" i="2"/>
  <c r="P293" i="2"/>
  <c r="Q293" i="2"/>
  <c r="B293" i="2"/>
  <c r="P292" i="2"/>
  <c r="B292" i="2"/>
  <c r="O291" i="2"/>
  <c r="B291" i="2"/>
  <c r="Q290" i="2"/>
  <c r="O290" i="2"/>
  <c r="B290" i="2"/>
  <c r="Q289" i="2"/>
  <c r="P289" i="2"/>
  <c r="B289" i="2"/>
  <c r="P288" i="2"/>
  <c r="B288" i="2"/>
  <c r="O287" i="2"/>
  <c r="B287" i="2"/>
  <c r="Q286" i="2"/>
  <c r="O286" i="2"/>
  <c r="B286" i="2"/>
  <c r="P285" i="2"/>
  <c r="B285" i="2"/>
  <c r="P284" i="2"/>
  <c r="B284" i="2"/>
  <c r="B283" i="2"/>
  <c r="Q282" i="2"/>
  <c r="O282" i="2"/>
  <c r="B282" i="2"/>
  <c r="B281" i="2"/>
  <c r="P280" i="2"/>
  <c r="B280" i="2"/>
  <c r="P279" i="2"/>
  <c r="B279" i="2"/>
  <c r="Q278" i="2"/>
  <c r="O278" i="2"/>
  <c r="B278" i="2"/>
  <c r="P277" i="2"/>
  <c r="B277" i="2"/>
  <c r="P276" i="2"/>
  <c r="B276" i="2"/>
  <c r="P275" i="2"/>
  <c r="B275" i="2"/>
  <c r="Q274" i="2"/>
  <c r="O274" i="2"/>
  <c r="B274" i="2"/>
  <c r="P273" i="2"/>
  <c r="B273" i="2"/>
  <c r="B272" i="2"/>
  <c r="P271" i="2"/>
  <c r="B271" i="2"/>
  <c r="Q270" i="2"/>
  <c r="O270" i="2"/>
  <c r="B270" i="2"/>
  <c r="P269" i="2"/>
  <c r="B269" i="2"/>
  <c r="P268" i="2"/>
  <c r="B268" i="2"/>
  <c r="B267" i="2"/>
  <c r="Q266" i="2"/>
  <c r="O266" i="2"/>
  <c r="B266" i="2"/>
  <c r="B265" i="2"/>
  <c r="P264" i="2"/>
  <c r="B264" i="2"/>
  <c r="P263" i="2"/>
  <c r="B263" i="2"/>
  <c r="Q262" i="2"/>
  <c r="O262" i="2"/>
  <c r="B262" i="2"/>
  <c r="O261" i="2"/>
  <c r="B261" i="2"/>
  <c r="O260" i="2"/>
  <c r="B260" i="2"/>
  <c r="O259" i="2"/>
  <c r="B259" i="2"/>
  <c r="B258" i="2"/>
  <c r="O257" i="2"/>
  <c r="B257" i="2"/>
  <c r="B256" i="2"/>
  <c r="B255" i="2"/>
  <c r="P254" i="2"/>
  <c r="B254" i="2"/>
  <c r="O253" i="2"/>
  <c r="B253" i="2"/>
  <c r="O252" i="2"/>
  <c r="B252" i="2"/>
  <c r="B251" i="2"/>
  <c r="P250" i="2"/>
  <c r="B250" i="2"/>
  <c r="O249" i="2"/>
  <c r="B249" i="2"/>
  <c r="P248" i="2"/>
  <c r="B248" i="2"/>
  <c r="O247" i="2"/>
  <c r="B247" i="2"/>
  <c r="P246" i="2"/>
  <c r="B246" i="2"/>
  <c r="O245" i="2"/>
  <c r="B245" i="2"/>
  <c r="B244" i="2"/>
  <c r="B243" i="2"/>
  <c r="P242" i="2"/>
  <c r="B242" i="2"/>
  <c r="O241" i="2"/>
  <c r="B241" i="2"/>
  <c r="P240" i="2"/>
  <c r="O240" i="2"/>
  <c r="B240" i="2"/>
  <c r="B239" i="2"/>
  <c r="P238" i="2"/>
  <c r="B238" i="2"/>
  <c r="P237" i="2"/>
  <c r="B237" i="2"/>
  <c r="P236" i="2"/>
  <c r="B236" i="2"/>
  <c r="O235" i="2"/>
  <c r="B235" i="2"/>
  <c r="P234" i="2"/>
  <c r="B234" i="2"/>
  <c r="P233" i="2"/>
  <c r="B233" i="2"/>
  <c r="B232" i="2"/>
  <c r="O231" i="2"/>
  <c r="B231" i="2"/>
  <c r="B230" i="2"/>
  <c r="B229" i="2"/>
  <c r="P228" i="2"/>
  <c r="O228" i="2"/>
  <c r="B228" i="2"/>
  <c r="B227" i="2"/>
  <c r="P226" i="2"/>
  <c r="B226" i="2"/>
  <c r="P225" i="2"/>
  <c r="O225" i="2"/>
  <c r="B225" i="2"/>
  <c r="P224" i="2"/>
  <c r="O224" i="2"/>
  <c r="B224" i="2"/>
  <c r="O223" i="2"/>
  <c r="B223" i="2"/>
  <c r="P222" i="2"/>
  <c r="B222" i="2"/>
  <c r="O221" i="2"/>
  <c r="B221" i="2"/>
  <c r="P220" i="2"/>
  <c r="B220" i="2"/>
  <c r="B219" i="2"/>
  <c r="P218" i="2"/>
  <c r="B218" i="2"/>
  <c r="P217" i="2"/>
  <c r="B217" i="2"/>
  <c r="B216" i="2"/>
  <c r="O215" i="2"/>
  <c r="B215" i="2"/>
  <c r="B214" i="2"/>
  <c r="B213" i="2"/>
  <c r="O212" i="2"/>
  <c r="P212" i="2"/>
  <c r="B212" i="2"/>
  <c r="O211" i="2"/>
  <c r="B211" i="2"/>
  <c r="P210" i="2"/>
  <c r="B210" i="2"/>
  <c r="P209" i="2"/>
  <c r="B209" i="2"/>
  <c r="P208" i="2"/>
  <c r="O208" i="2"/>
  <c r="B208" i="2"/>
  <c r="B207" i="2"/>
  <c r="P206" i="2"/>
  <c r="B206" i="2"/>
  <c r="P205" i="2"/>
  <c r="B205" i="2"/>
  <c r="P204" i="2"/>
  <c r="B204" i="2"/>
  <c r="O203" i="2"/>
  <c r="B203" i="2"/>
  <c r="B202" i="2"/>
  <c r="B201" i="2"/>
  <c r="P200" i="2"/>
  <c r="B200" i="2"/>
  <c r="O199" i="2"/>
  <c r="B199" i="2"/>
  <c r="B198" i="2"/>
  <c r="P197" i="2"/>
  <c r="B197" i="2"/>
  <c r="P196" i="2"/>
  <c r="O196" i="2"/>
  <c r="B196" i="2"/>
  <c r="O195" i="2"/>
  <c r="B195" i="2"/>
  <c r="P194" i="2"/>
  <c r="B194" i="2"/>
  <c r="O193" i="2"/>
  <c r="P193" i="2"/>
  <c r="B193" i="2"/>
  <c r="P192" i="2"/>
  <c r="B192" i="2"/>
  <c r="O191" i="2"/>
  <c r="B191" i="2"/>
  <c r="B190" i="2"/>
  <c r="P189" i="2"/>
  <c r="O189" i="2"/>
  <c r="B189" i="2"/>
  <c r="B188" i="2"/>
  <c r="B187" i="2"/>
  <c r="B186" i="2"/>
  <c r="B185" i="2"/>
  <c r="P184" i="2"/>
  <c r="B184" i="2"/>
  <c r="B183" i="2"/>
  <c r="B182" i="2"/>
  <c r="P181" i="2"/>
  <c r="B181" i="2"/>
  <c r="P180" i="2"/>
  <c r="B180" i="2"/>
  <c r="O179" i="2"/>
  <c r="B179" i="2"/>
  <c r="B178" i="2"/>
  <c r="P177" i="2"/>
  <c r="B177" i="2"/>
  <c r="P176" i="2"/>
  <c r="O176" i="2"/>
  <c r="B176" i="2"/>
  <c r="O175" i="2"/>
  <c r="B175" i="2"/>
  <c r="P174" i="2"/>
  <c r="B174" i="2"/>
  <c r="O173" i="2"/>
  <c r="B173" i="2"/>
  <c r="P172" i="2"/>
  <c r="B172" i="2"/>
  <c r="P171" i="2"/>
  <c r="B171" i="2"/>
  <c r="P170" i="2"/>
  <c r="B170" i="2"/>
  <c r="O169" i="2"/>
  <c r="B169" i="2"/>
  <c r="P168" i="2"/>
  <c r="B168" i="2"/>
  <c r="P167" i="2"/>
  <c r="B167" i="2"/>
  <c r="O166" i="2"/>
  <c r="B166" i="2"/>
  <c r="O165" i="2"/>
  <c r="B165" i="2"/>
  <c r="B164" i="2"/>
  <c r="P163" i="2"/>
  <c r="O163" i="2"/>
  <c r="B163" i="2"/>
  <c r="P162" i="2"/>
  <c r="O162" i="2"/>
  <c r="B162" i="2"/>
  <c r="B161" i="2"/>
  <c r="Q160" i="2"/>
  <c r="B160" i="2"/>
  <c r="Q159" i="2"/>
  <c r="O159" i="2"/>
  <c r="B159" i="2"/>
  <c r="O158" i="2"/>
  <c r="B158" i="2"/>
  <c r="Q157" i="2"/>
  <c r="O157" i="2"/>
  <c r="B157" i="2"/>
  <c r="O156" i="2"/>
  <c r="B156" i="2"/>
  <c r="Q155" i="2"/>
  <c r="O155" i="2"/>
  <c r="B155" i="2"/>
  <c r="O154" i="2"/>
  <c r="B154" i="2"/>
  <c r="Q153" i="2"/>
  <c r="O153" i="2"/>
  <c r="B153" i="2"/>
  <c r="O152" i="2"/>
  <c r="B152" i="2"/>
  <c r="Q151" i="2"/>
  <c r="O151" i="2"/>
  <c r="B151" i="2"/>
  <c r="O150" i="2"/>
  <c r="B150" i="2"/>
  <c r="Q149" i="2"/>
  <c r="O149" i="2"/>
  <c r="B149" i="2"/>
  <c r="O148" i="2"/>
  <c r="B148" i="2"/>
  <c r="Q147" i="2"/>
  <c r="O147" i="2"/>
  <c r="B147" i="2"/>
  <c r="O146" i="2"/>
  <c r="B146" i="2"/>
  <c r="Q145" i="2"/>
  <c r="O145" i="2"/>
  <c r="B145" i="2"/>
  <c r="O144" i="2"/>
  <c r="B144" i="2"/>
  <c r="Q143" i="2"/>
  <c r="O143" i="2"/>
  <c r="B143" i="2"/>
  <c r="O142" i="2"/>
  <c r="B142" i="2"/>
  <c r="Q141" i="2"/>
  <c r="O141" i="2"/>
  <c r="B141" i="2"/>
  <c r="O140" i="2"/>
  <c r="B140" i="2"/>
  <c r="Q139" i="2"/>
  <c r="O139" i="2"/>
  <c r="B139" i="2"/>
  <c r="O138" i="2"/>
  <c r="B138" i="2"/>
  <c r="Q137" i="2"/>
  <c r="O137" i="2"/>
  <c r="B137" i="2"/>
  <c r="O136" i="2"/>
  <c r="B136" i="2"/>
  <c r="Q135" i="2"/>
  <c r="O135" i="2"/>
  <c r="B135" i="2"/>
  <c r="O134" i="2"/>
  <c r="B134" i="2"/>
  <c r="Q133" i="2"/>
  <c r="O133" i="2"/>
  <c r="B133" i="2"/>
  <c r="O132" i="2"/>
  <c r="B132" i="2"/>
  <c r="Q131" i="2"/>
  <c r="O131" i="2"/>
  <c r="B131" i="2"/>
  <c r="O130" i="2"/>
  <c r="B130" i="2"/>
  <c r="P129" i="2"/>
  <c r="B129" i="2"/>
  <c r="P128" i="2"/>
  <c r="B128" i="2"/>
  <c r="P127" i="2"/>
  <c r="B127" i="2"/>
  <c r="P126" i="2"/>
  <c r="B126" i="2"/>
  <c r="P125" i="2"/>
  <c r="B125" i="2"/>
  <c r="P124" i="2"/>
  <c r="B124" i="2"/>
  <c r="P123" i="2"/>
  <c r="B123" i="2"/>
  <c r="P122" i="2"/>
  <c r="B122" i="2"/>
  <c r="Q121" i="2"/>
  <c r="P121" i="2"/>
  <c r="O121" i="2"/>
  <c r="H117" i="2"/>
  <c r="G117" i="2"/>
  <c r="F117" i="2"/>
  <c r="E117" i="2"/>
  <c r="D117" i="2"/>
  <c r="C117" i="2"/>
  <c r="B117" i="2"/>
  <c r="J111" i="2"/>
  <c r="I111" i="2"/>
  <c r="H111" i="2"/>
  <c r="F111" i="2"/>
  <c r="E111" i="2"/>
  <c r="D111" i="2"/>
  <c r="M110" i="2"/>
  <c r="L110" i="2"/>
  <c r="B110" i="2"/>
  <c r="K110" i="2" s="1"/>
  <c r="M109" i="2"/>
  <c r="L109" i="2"/>
  <c r="B109" i="2"/>
  <c r="K109" i="2" s="1"/>
  <c r="M108" i="2"/>
  <c r="L108" i="2"/>
  <c r="B108" i="2"/>
  <c r="K108" i="2" s="1"/>
  <c r="M107" i="2"/>
  <c r="L107" i="2"/>
  <c r="B107" i="2"/>
  <c r="K107" i="2" s="1"/>
  <c r="M106" i="2"/>
  <c r="L106" i="2"/>
  <c r="B106" i="2"/>
  <c r="K106" i="2" s="1"/>
  <c r="M105" i="2"/>
  <c r="L105" i="2"/>
  <c r="B105" i="2"/>
  <c r="K105" i="2" s="1"/>
  <c r="M104" i="2"/>
  <c r="L104" i="2"/>
  <c r="B104" i="2"/>
  <c r="K104" i="2" s="1"/>
  <c r="M103" i="2"/>
  <c r="L103" i="2"/>
  <c r="B103" i="2"/>
  <c r="K103" i="2" s="1"/>
  <c r="M102" i="2"/>
  <c r="L102" i="2"/>
  <c r="B102" i="2"/>
  <c r="K102" i="2" s="1"/>
  <c r="M101" i="2"/>
  <c r="L101" i="2"/>
  <c r="B101" i="2"/>
  <c r="K101" i="2" s="1"/>
  <c r="M100" i="2"/>
  <c r="L100" i="2"/>
  <c r="B100" i="2"/>
  <c r="K100" i="2" s="1"/>
  <c r="M99" i="2"/>
  <c r="L99" i="2"/>
  <c r="B99" i="2"/>
  <c r="K99" i="2" s="1"/>
  <c r="M98" i="2"/>
  <c r="L98" i="2"/>
  <c r="B98" i="2"/>
  <c r="K98" i="2" s="1"/>
  <c r="M97" i="2"/>
  <c r="L97" i="2"/>
  <c r="B97" i="2"/>
  <c r="K97" i="2" s="1"/>
  <c r="A95" i="2"/>
  <c r="D93" i="2"/>
  <c r="A93" i="2"/>
  <c r="N89" i="2"/>
  <c r="J89" i="2"/>
  <c r="I89" i="2"/>
  <c r="H89" i="2"/>
  <c r="F89" i="2"/>
  <c r="E89" i="2"/>
  <c r="D89" i="2"/>
  <c r="M88" i="2"/>
  <c r="L88" i="2"/>
  <c r="B88" i="2"/>
  <c r="K88" i="2" s="1"/>
  <c r="M87" i="2"/>
  <c r="L87" i="2"/>
  <c r="B87" i="2"/>
  <c r="K87" i="2" s="1"/>
  <c r="M86" i="2"/>
  <c r="L86" i="2"/>
  <c r="B86" i="2"/>
  <c r="K86" i="2" s="1"/>
  <c r="M85" i="2"/>
  <c r="L85" i="2"/>
  <c r="B85" i="2"/>
  <c r="K85" i="2" s="1"/>
  <c r="M84" i="2"/>
  <c r="L84" i="2"/>
  <c r="B84" i="2"/>
  <c r="K84" i="2" s="1"/>
  <c r="M83" i="2"/>
  <c r="L83" i="2"/>
  <c r="B83" i="2"/>
  <c r="K83" i="2" s="1"/>
  <c r="M82" i="2"/>
  <c r="L82" i="2"/>
  <c r="B82" i="2"/>
  <c r="K82" i="2" s="1"/>
  <c r="M81" i="2"/>
  <c r="L81" i="2"/>
  <c r="B81" i="2"/>
  <c r="K81" i="2" s="1"/>
  <c r="M80" i="2"/>
  <c r="L80" i="2"/>
  <c r="B80" i="2"/>
  <c r="K80" i="2" s="1"/>
  <c r="M79" i="2"/>
  <c r="L79" i="2"/>
  <c r="B79" i="2"/>
  <c r="K79" i="2" s="1"/>
  <c r="M78" i="2"/>
  <c r="L78" i="2"/>
  <c r="B78" i="2"/>
  <c r="K78" i="2" s="1"/>
  <c r="M77" i="2"/>
  <c r="L77" i="2"/>
  <c r="B77" i="2"/>
  <c r="K77" i="2" s="1"/>
  <c r="M76" i="2"/>
  <c r="L76" i="2"/>
  <c r="B76" i="2"/>
  <c r="K76" i="2" s="1"/>
  <c r="M75" i="2"/>
  <c r="L75" i="2"/>
  <c r="B75" i="2"/>
  <c r="K75" i="2" s="1"/>
  <c r="A73" i="2"/>
  <c r="D71" i="2"/>
  <c r="A71" i="2"/>
  <c r="J67" i="2"/>
  <c r="I67" i="2"/>
  <c r="H67" i="2"/>
  <c r="F67" i="2"/>
  <c r="E67" i="2"/>
  <c r="D67" i="2"/>
  <c r="M66" i="2"/>
  <c r="L66" i="2"/>
  <c r="B66" i="2"/>
  <c r="K66" i="2" s="1"/>
  <c r="M65" i="2"/>
  <c r="L65" i="2"/>
  <c r="B65" i="2"/>
  <c r="K65" i="2" s="1"/>
  <c r="M64" i="2"/>
  <c r="L64" i="2"/>
  <c r="B64" i="2"/>
  <c r="K64" i="2" s="1"/>
  <c r="M63" i="2"/>
  <c r="L63" i="2"/>
  <c r="B63" i="2"/>
  <c r="K63" i="2" s="1"/>
  <c r="M62" i="2"/>
  <c r="L62" i="2"/>
  <c r="B62" i="2"/>
  <c r="K62" i="2" s="1"/>
  <c r="M61" i="2"/>
  <c r="L61" i="2"/>
  <c r="B61" i="2"/>
  <c r="K61" i="2" s="1"/>
  <c r="M60" i="2"/>
  <c r="L60" i="2"/>
  <c r="B60" i="2"/>
  <c r="K60" i="2" s="1"/>
  <c r="M59" i="2"/>
  <c r="L59" i="2"/>
  <c r="B59" i="2"/>
  <c r="K59" i="2" s="1"/>
  <c r="M58" i="2"/>
  <c r="L58" i="2"/>
  <c r="B58" i="2"/>
  <c r="K58" i="2" s="1"/>
  <c r="M57" i="2"/>
  <c r="L57" i="2"/>
  <c r="B57" i="2"/>
  <c r="K57" i="2" s="1"/>
  <c r="M56" i="2"/>
  <c r="L56" i="2"/>
  <c r="B56" i="2"/>
  <c r="K56" i="2" s="1"/>
  <c r="M55" i="2"/>
  <c r="L55" i="2"/>
  <c r="B55" i="2"/>
  <c r="K55" i="2" s="1"/>
  <c r="M54" i="2"/>
  <c r="L54" i="2"/>
  <c r="B54" i="2"/>
  <c r="K54" i="2" s="1"/>
  <c r="M53" i="2"/>
  <c r="L53" i="2"/>
  <c r="B53" i="2"/>
  <c r="K53" i="2" s="1"/>
  <c r="M52" i="2"/>
  <c r="L52" i="2"/>
  <c r="B52" i="2"/>
  <c r="K52" i="2" s="1"/>
  <c r="M51" i="2"/>
  <c r="A50" i="2"/>
  <c r="A48" i="2"/>
  <c r="J44" i="2"/>
  <c r="I44" i="2"/>
  <c r="H44" i="2"/>
  <c r="F44" i="2"/>
  <c r="E44" i="2"/>
  <c r="D44" i="2"/>
  <c r="M43" i="2"/>
  <c r="L43" i="2"/>
  <c r="B43" i="2"/>
  <c r="K43" i="2" s="1"/>
  <c r="M42" i="2"/>
  <c r="L42" i="2"/>
  <c r="B42" i="2"/>
  <c r="K42" i="2" s="1"/>
  <c r="M41" i="2"/>
  <c r="L41" i="2"/>
  <c r="B41" i="2"/>
  <c r="K41" i="2" s="1"/>
  <c r="M40" i="2"/>
  <c r="L40" i="2"/>
  <c r="B40" i="2"/>
  <c r="K40" i="2" s="1"/>
  <c r="M39" i="2"/>
  <c r="L39" i="2"/>
  <c r="B39" i="2"/>
  <c r="K39" i="2" s="1"/>
  <c r="M38" i="2"/>
  <c r="L38" i="2"/>
  <c r="B38" i="2"/>
  <c r="K38" i="2" s="1"/>
  <c r="M37" i="2"/>
  <c r="L37" i="2"/>
  <c r="B37" i="2"/>
  <c r="K37" i="2" s="1"/>
  <c r="M36" i="2"/>
  <c r="L36" i="2"/>
  <c r="B36" i="2"/>
  <c r="K36" i="2" s="1"/>
  <c r="M35" i="2"/>
  <c r="L35" i="2"/>
  <c r="B35" i="2"/>
  <c r="K35" i="2" s="1"/>
  <c r="M34" i="2"/>
  <c r="L34" i="2"/>
  <c r="B34" i="2"/>
  <c r="K34" i="2" s="1"/>
  <c r="M33" i="2"/>
  <c r="L33" i="2"/>
  <c r="B33" i="2"/>
  <c r="K33" i="2" s="1"/>
  <c r="M32" i="2"/>
  <c r="L32" i="2"/>
  <c r="B32" i="2"/>
  <c r="K32" i="2" s="1"/>
  <c r="M31" i="2"/>
  <c r="L31" i="2"/>
  <c r="B31" i="2"/>
  <c r="K31" i="2" s="1"/>
  <c r="M30" i="2"/>
  <c r="L30" i="2"/>
  <c r="B30" i="2"/>
  <c r="K30" i="2" s="1"/>
  <c r="M29" i="2"/>
  <c r="L29" i="2"/>
  <c r="B29" i="2"/>
  <c r="K29" i="2" s="1"/>
  <c r="A27" i="2"/>
  <c r="D25" i="2"/>
  <c r="B25" i="2"/>
  <c r="A25" i="2"/>
  <c r="A23" i="2"/>
  <c r="J21" i="2"/>
  <c r="I21" i="2"/>
  <c r="F116" i="2" s="1"/>
  <c r="F118" i="2" s="1"/>
  <c r="H21" i="2"/>
  <c r="F21" i="2"/>
  <c r="D116" i="2" s="1"/>
  <c r="D118" i="2" s="1"/>
  <c r="E21" i="2"/>
  <c r="D21" i="2"/>
  <c r="B116" i="2" s="1"/>
  <c r="B118" i="2" s="1"/>
  <c r="M20" i="2"/>
  <c r="L20" i="2"/>
  <c r="B20" i="2"/>
  <c r="K20" i="2" s="1"/>
  <c r="M19" i="2"/>
  <c r="L19" i="2"/>
  <c r="B19" i="2"/>
  <c r="K19" i="2" s="1"/>
  <c r="M18" i="2"/>
  <c r="L18" i="2"/>
  <c r="B18" i="2"/>
  <c r="K18" i="2" s="1"/>
  <c r="M17" i="2"/>
  <c r="L17" i="2"/>
  <c r="B17" i="2"/>
  <c r="K17" i="2" s="1"/>
  <c r="M16" i="2"/>
  <c r="L16" i="2"/>
  <c r="B16" i="2"/>
  <c r="K16" i="2" s="1"/>
  <c r="M15" i="2"/>
  <c r="L15" i="2"/>
  <c r="B15" i="2"/>
  <c r="K15" i="2" s="1"/>
  <c r="M14" i="2"/>
  <c r="L14" i="2"/>
  <c r="B14" i="2"/>
  <c r="K14" i="2" s="1"/>
  <c r="M13" i="2"/>
  <c r="L13" i="2"/>
  <c r="B13" i="2"/>
  <c r="K13" i="2" s="1"/>
  <c r="M12" i="2"/>
  <c r="L12" i="2"/>
  <c r="B12" i="2"/>
  <c r="K12" i="2" s="1"/>
  <c r="M11" i="2"/>
  <c r="L11" i="2"/>
  <c r="B11" i="2"/>
  <c r="K11" i="2" s="1"/>
  <c r="M10" i="2"/>
  <c r="L10" i="2"/>
  <c r="B10" i="2"/>
  <c r="K10" i="2" s="1"/>
  <c r="M9" i="2"/>
  <c r="L9" i="2"/>
  <c r="B9" i="2"/>
  <c r="K9" i="2" s="1"/>
  <c r="M8" i="2"/>
  <c r="L8" i="2"/>
  <c r="B8" i="2"/>
  <c r="K8" i="2" s="1"/>
  <c r="M7" i="2"/>
  <c r="L7" i="2"/>
  <c r="B7" i="2"/>
  <c r="K7" i="2" s="1"/>
  <c r="M6" i="2"/>
  <c r="L6" i="2"/>
  <c r="B6" i="2"/>
  <c r="K6" i="2" s="1"/>
  <c r="C95" i="2"/>
  <c r="G691" i="2" s="1"/>
  <c r="D48" i="2"/>
  <c r="B48" i="2"/>
  <c r="M89" i="2" l="1"/>
  <c r="P132" i="2"/>
  <c r="P136" i="2"/>
  <c r="P140" i="2"/>
  <c r="P144" i="2"/>
  <c r="P148" i="2"/>
  <c r="P152" i="2"/>
  <c r="P156" i="2"/>
  <c r="P160" i="2"/>
  <c r="O256" i="2"/>
  <c r="O265" i="2"/>
  <c r="Q265" i="2"/>
  <c r="O267" i="2"/>
  <c r="Q267" i="2"/>
  <c r="O272" i="2"/>
  <c r="Q272" i="2"/>
  <c r="O281" i="2"/>
  <c r="Q281" i="2"/>
  <c r="O283" i="2"/>
  <c r="Q283" i="2"/>
  <c r="O300" i="2"/>
  <c r="Q300" i="2"/>
  <c r="O301" i="2"/>
  <c r="O308" i="2"/>
  <c r="Q308" i="2"/>
  <c r="P308" i="2"/>
  <c r="P131" i="2"/>
  <c r="Q132" i="2"/>
  <c r="P135" i="2"/>
  <c r="Q136" i="2"/>
  <c r="P139" i="2"/>
  <c r="Q140" i="2"/>
  <c r="P143" i="2"/>
  <c r="Q144" i="2"/>
  <c r="P147" i="2"/>
  <c r="Q148" i="2"/>
  <c r="P151" i="2"/>
  <c r="Q152" i="2"/>
  <c r="P155" i="2"/>
  <c r="Q156" i="2"/>
  <c r="P159" i="2"/>
  <c r="O161" i="2"/>
  <c r="P173" i="2"/>
  <c r="P178" i="2"/>
  <c r="O183" i="2"/>
  <c r="O187" i="2"/>
  <c r="P190" i="2"/>
  <c r="O207" i="2"/>
  <c r="O209" i="2"/>
  <c r="O219" i="2"/>
  <c r="P221" i="2"/>
  <c r="O227" i="2"/>
  <c r="O239" i="2"/>
  <c r="O263" i="2"/>
  <c r="Q263" i="2"/>
  <c r="O268" i="2"/>
  <c r="Q268" i="2"/>
  <c r="O277" i="2"/>
  <c r="Q277" i="2"/>
  <c r="O279" i="2"/>
  <c r="Q279" i="2"/>
  <c r="O284" i="2"/>
  <c r="Q284" i="2"/>
  <c r="O296" i="2"/>
  <c r="Q296" i="2"/>
  <c r="O297" i="2"/>
  <c r="P134" i="2"/>
  <c r="P138" i="2"/>
  <c r="P142" i="2"/>
  <c r="P146" i="2"/>
  <c r="P150" i="2"/>
  <c r="P154" i="2"/>
  <c r="P158" i="2"/>
  <c r="O171" i="2"/>
  <c r="O192" i="2"/>
  <c r="O205" i="2"/>
  <c r="O237" i="2"/>
  <c r="O243" i="2"/>
  <c r="O251" i="2"/>
  <c r="O255" i="2"/>
  <c r="O264" i="2"/>
  <c r="Q264" i="2"/>
  <c r="O273" i="2"/>
  <c r="Q273" i="2"/>
  <c r="O275" i="2"/>
  <c r="Q275" i="2"/>
  <c r="O280" i="2"/>
  <c r="Q280" i="2"/>
  <c r="O292" i="2"/>
  <c r="Q292" i="2"/>
  <c r="O293" i="2"/>
  <c r="P300" i="2"/>
  <c r="P301" i="2"/>
  <c r="O313" i="2"/>
  <c r="P313" i="2"/>
  <c r="M112" i="2"/>
  <c r="C116" i="2"/>
  <c r="C118" i="2" s="1"/>
  <c r="G116" i="2"/>
  <c r="G118" i="2" s="1"/>
  <c r="L89" i="2"/>
  <c r="L112" i="2" s="1"/>
  <c r="F124" i="2"/>
  <c r="P133" i="2"/>
  <c r="Q134" i="2"/>
  <c r="P137" i="2"/>
  <c r="Q138" i="2"/>
  <c r="P141" i="2"/>
  <c r="Q142" i="2"/>
  <c r="P145" i="2"/>
  <c r="Q146" i="2"/>
  <c r="P149" i="2"/>
  <c r="Q150" i="2"/>
  <c r="P153" i="2"/>
  <c r="Q154" i="2"/>
  <c r="P157" i="2"/>
  <c r="Q158" i="2"/>
  <c r="P164" i="2"/>
  <c r="P166" i="2"/>
  <c r="P265" i="2"/>
  <c r="P267" i="2"/>
  <c r="O269" i="2"/>
  <c r="Q269" i="2"/>
  <c r="O271" i="2"/>
  <c r="Q271" i="2"/>
  <c r="P272" i="2"/>
  <c r="O276" i="2"/>
  <c r="Q276" i="2"/>
  <c r="P281" i="2"/>
  <c r="P283" i="2"/>
  <c r="O285" i="2"/>
  <c r="Q285" i="2"/>
  <c r="O288" i="2"/>
  <c r="Q288" i="2"/>
  <c r="O289" i="2"/>
  <c r="P296" i="2"/>
  <c r="P297" i="2"/>
  <c r="Q301" i="2"/>
  <c r="O304" i="2"/>
  <c r="Q304" i="2"/>
  <c r="O306" i="2"/>
  <c r="P306" i="2"/>
  <c r="Q313" i="2"/>
  <c r="O322" i="2"/>
  <c r="Q322" i="2"/>
  <c r="O363" i="2"/>
  <c r="O365" i="2"/>
  <c r="O382" i="2"/>
  <c r="Q382" i="2"/>
  <c r="P382" i="2"/>
  <c r="P287" i="2"/>
  <c r="P291" i="2"/>
  <c r="P295" i="2"/>
  <c r="P299" i="2"/>
  <c r="P303" i="2"/>
  <c r="O309" i="2"/>
  <c r="Q309" i="2"/>
  <c r="O318" i="2"/>
  <c r="Q318" i="2"/>
  <c r="O320" i="2"/>
  <c r="Q320" i="2"/>
  <c r="O359" i="2"/>
  <c r="O361" i="2"/>
  <c r="O374" i="2"/>
  <c r="P262" i="2"/>
  <c r="P266" i="2"/>
  <c r="P270" i="2"/>
  <c r="P274" i="2"/>
  <c r="P278" i="2"/>
  <c r="P282" i="2"/>
  <c r="P286" i="2"/>
  <c r="Q287" i="2"/>
  <c r="P290" i="2"/>
  <c r="Q291" i="2"/>
  <c r="P294" i="2"/>
  <c r="Q295" i="2"/>
  <c r="P298" i="2"/>
  <c r="Q299" i="2"/>
  <c r="P302" i="2"/>
  <c r="Q303" i="2"/>
  <c r="O305" i="2"/>
  <c r="Q305" i="2"/>
  <c r="O314" i="2"/>
  <c r="Q314" i="2"/>
  <c r="O316" i="2"/>
  <c r="Q316" i="2"/>
  <c r="O321" i="2"/>
  <c r="Q321" i="2"/>
  <c r="O350" i="2"/>
  <c r="O351" i="2"/>
  <c r="O357" i="2"/>
  <c r="O371" i="2"/>
  <c r="Q371" i="2"/>
  <c r="O373" i="2"/>
  <c r="O376" i="2"/>
  <c r="Q376" i="2"/>
  <c r="O310" i="2"/>
  <c r="Q310" i="2"/>
  <c r="O312" i="2"/>
  <c r="Q312" i="2"/>
  <c r="O317" i="2"/>
  <c r="Q317" i="2"/>
  <c r="P322" i="2"/>
  <c r="O354" i="2"/>
  <c r="O355" i="2"/>
  <c r="O367" i="2"/>
  <c r="O369" i="2"/>
  <c r="Q369" i="2"/>
  <c r="Q373" i="2"/>
  <c r="O378" i="2"/>
  <c r="Q378" i="2"/>
  <c r="O387" i="2"/>
  <c r="Q387" i="2"/>
  <c r="O396" i="2"/>
  <c r="Q396" i="2"/>
  <c r="O398" i="2"/>
  <c r="Q398" i="2"/>
  <c r="O403" i="2"/>
  <c r="Q403" i="2"/>
  <c r="O412" i="2"/>
  <c r="Q412" i="2"/>
  <c r="O414" i="2"/>
  <c r="Q414" i="2"/>
  <c r="O420" i="2"/>
  <c r="Q420" i="2"/>
  <c r="P377" i="2"/>
  <c r="P381" i="2"/>
  <c r="O383" i="2"/>
  <c r="Q383" i="2"/>
  <c r="O392" i="2"/>
  <c r="Q392" i="2"/>
  <c r="O394" i="2"/>
  <c r="Q394" i="2"/>
  <c r="O399" i="2"/>
  <c r="Q399" i="2"/>
  <c r="O408" i="2"/>
  <c r="Q408" i="2"/>
  <c r="O410" i="2"/>
  <c r="Q410" i="2"/>
  <c r="O416" i="2"/>
  <c r="Q416" i="2"/>
  <c r="O426" i="2"/>
  <c r="Q426" i="2"/>
  <c r="O433" i="2"/>
  <c r="P433" i="2"/>
  <c r="P380" i="2"/>
  <c r="O388" i="2"/>
  <c r="Q388" i="2"/>
  <c r="O390" i="2"/>
  <c r="Q390" i="2"/>
  <c r="O395" i="2"/>
  <c r="Q395" i="2"/>
  <c r="O404" i="2"/>
  <c r="Q404" i="2"/>
  <c r="O406" i="2"/>
  <c r="Q406" i="2"/>
  <c r="O411" i="2"/>
  <c r="Q411" i="2"/>
  <c r="P414" i="2"/>
  <c r="P420" i="2"/>
  <c r="O422" i="2"/>
  <c r="Q422" i="2"/>
  <c r="O428" i="2"/>
  <c r="Q428" i="2"/>
  <c r="P307" i="2"/>
  <c r="P311" i="2"/>
  <c r="P315" i="2"/>
  <c r="P319" i="2"/>
  <c r="P379" i="2"/>
  <c r="Q380" i="2"/>
  <c r="O384" i="2"/>
  <c r="Q384" i="2"/>
  <c r="O386" i="2"/>
  <c r="Q386" i="2"/>
  <c r="P387" i="2"/>
  <c r="O391" i="2"/>
  <c r="Q391" i="2"/>
  <c r="P396" i="2"/>
  <c r="P398" i="2"/>
  <c r="O400" i="2"/>
  <c r="Q400" i="2"/>
  <c r="O402" i="2"/>
  <c r="Q402" i="2"/>
  <c r="P403" i="2"/>
  <c r="O407" i="2"/>
  <c r="Q407" i="2"/>
  <c r="P412" i="2"/>
  <c r="P416" i="2"/>
  <c r="O418" i="2"/>
  <c r="Q418" i="2"/>
  <c r="O424" i="2"/>
  <c r="Q424" i="2"/>
  <c r="P426" i="2"/>
  <c r="P428" i="2"/>
  <c r="P430" i="2"/>
  <c r="O432" i="2"/>
  <c r="Q432" i="2"/>
  <c r="O447" i="2"/>
  <c r="Q447" i="2"/>
  <c r="O452" i="2"/>
  <c r="Q452" i="2"/>
  <c r="O461" i="2"/>
  <c r="Q461" i="2"/>
  <c r="O463" i="2"/>
  <c r="Q463" i="2"/>
  <c r="O480" i="2"/>
  <c r="Q480" i="2"/>
  <c r="P385" i="2"/>
  <c r="P389" i="2"/>
  <c r="P393" i="2"/>
  <c r="P397" i="2"/>
  <c r="P401" i="2"/>
  <c r="P405" i="2"/>
  <c r="P409" i="2"/>
  <c r="P413" i="2"/>
  <c r="P417" i="2"/>
  <c r="P421" i="2"/>
  <c r="P425" i="2"/>
  <c r="P429" i="2"/>
  <c r="Q430" i="2"/>
  <c r="O437" i="2"/>
  <c r="Q437" i="2"/>
  <c r="O439" i="2"/>
  <c r="O448" i="2"/>
  <c r="Q448" i="2"/>
  <c r="O457" i="2"/>
  <c r="Q457" i="2"/>
  <c r="O459" i="2"/>
  <c r="Q459" i="2"/>
  <c r="O464" i="2"/>
  <c r="Q464" i="2"/>
  <c r="O468" i="2"/>
  <c r="Q468" i="2"/>
  <c r="P480" i="2"/>
  <c r="O484" i="2"/>
  <c r="Q484" i="2"/>
  <c r="O435" i="2"/>
  <c r="Q435" i="2"/>
  <c r="O453" i="2"/>
  <c r="Q453" i="2"/>
  <c r="O455" i="2"/>
  <c r="Q455" i="2"/>
  <c r="O460" i="2"/>
  <c r="Q460" i="2"/>
  <c r="O467" i="2"/>
  <c r="P467" i="2"/>
  <c r="Q467" i="2"/>
  <c r="O472" i="2"/>
  <c r="Q472" i="2"/>
  <c r="P415" i="2"/>
  <c r="P419" i="2"/>
  <c r="P423" i="2"/>
  <c r="P427" i="2"/>
  <c r="O431" i="2"/>
  <c r="Q431" i="2"/>
  <c r="P432" i="2"/>
  <c r="O436" i="2"/>
  <c r="Q436" i="2"/>
  <c r="P447" i="2"/>
  <c r="O449" i="2"/>
  <c r="Q449" i="2"/>
  <c r="O451" i="2"/>
  <c r="Q451" i="2"/>
  <c r="P452" i="2"/>
  <c r="O456" i="2"/>
  <c r="Q456" i="2"/>
  <c r="P461" i="2"/>
  <c r="P463" i="2"/>
  <c r="P472" i="2"/>
  <c r="O476" i="2"/>
  <c r="Q476" i="2"/>
  <c r="P434" i="2"/>
  <c r="P438" i="2"/>
  <c r="P450" i="2"/>
  <c r="P454" i="2"/>
  <c r="P458" i="2"/>
  <c r="P462" i="2"/>
  <c r="P466" i="2"/>
  <c r="P470" i="2"/>
  <c r="Q471" i="2"/>
  <c r="P474" i="2"/>
  <c r="Q475" i="2"/>
  <c r="P478" i="2"/>
  <c r="Q479" i="2"/>
  <c r="P482" i="2"/>
  <c r="Q483" i="2"/>
  <c r="P486" i="2"/>
  <c r="Q487" i="2"/>
  <c r="P490" i="2"/>
  <c r="Q491" i="2"/>
  <c r="P494" i="2"/>
  <c r="P496" i="2"/>
  <c r="O497" i="2"/>
  <c r="P498" i="2"/>
  <c r="O501" i="2"/>
  <c r="P504" i="2"/>
  <c r="P505" i="2"/>
  <c r="P506" i="2"/>
  <c r="P507" i="2"/>
  <c r="P508" i="2"/>
  <c r="P509" i="2"/>
  <c r="P510" i="2"/>
  <c r="P465" i="2"/>
  <c r="P469" i="2"/>
  <c r="P473" i="2"/>
  <c r="P477" i="2"/>
  <c r="P481" i="2"/>
  <c r="P485" i="2"/>
  <c r="P489" i="2"/>
  <c r="P493" i="2"/>
  <c r="O495" i="2"/>
  <c r="O499" i="2"/>
  <c r="P488" i="2"/>
  <c r="P492" i="2"/>
  <c r="P471" i="2"/>
  <c r="P475" i="2"/>
  <c r="P479" i="2"/>
  <c r="P483" i="2"/>
  <c r="P487" i="2"/>
  <c r="Q488" i="2"/>
  <c r="P491" i="2"/>
  <c r="Q492" i="2"/>
  <c r="H211" i="2"/>
  <c r="F123" i="2"/>
  <c r="H167" i="2"/>
  <c r="F126" i="2"/>
  <c r="F125" i="2"/>
  <c r="F129" i="2"/>
  <c r="D162" i="2"/>
  <c r="E163" i="2"/>
  <c r="D188" i="2"/>
  <c r="F180" i="2"/>
  <c r="F165" i="2"/>
  <c r="V165" i="2" s="1"/>
  <c r="H169" i="2"/>
  <c r="F128" i="2"/>
  <c r="F127" i="2"/>
  <c r="F122" i="2"/>
  <c r="F130" i="2"/>
  <c r="V130" i="2" s="1"/>
  <c r="E161" i="2"/>
  <c r="U161" i="2" s="1"/>
  <c r="F166" i="2"/>
  <c r="V166" i="2" s="1"/>
  <c r="H170" i="2"/>
  <c r="E177" i="2"/>
  <c r="D181" i="2"/>
  <c r="D185" i="2"/>
  <c r="E187" i="2"/>
  <c r="U187" i="2" s="1"/>
  <c r="K89" i="2"/>
  <c r="I90" i="2" s="1"/>
  <c r="D689" i="2"/>
  <c r="J118" i="2"/>
  <c r="E691" i="2" s="1"/>
  <c r="J116" i="2"/>
  <c r="M113" i="2"/>
  <c r="K44" i="2"/>
  <c r="I45" i="2" s="1"/>
  <c r="K67" i="2"/>
  <c r="I68" i="2" s="1"/>
  <c r="K21" i="2"/>
  <c r="K111" i="2"/>
  <c r="I112" i="2"/>
  <c r="C50" i="2"/>
  <c r="B23" i="2"/>
  <c r="C27" i="2"/>
  <c r="B71" i="2"/>
  <c r="B93" i="2"/>
  <c r="F121" i="2"/>
  <c r="V121" i="2" s="1"/>
  <c r="C122" i="2"/>
  <c r="G122" i="2"/>
  <c r="W122" i="2" s="1"/>
  <c r="Q122" i="2"/>
  <c r="C123" i="2"/>
  <c r="G123" i="2"/>
  <c r="W123" i="2" s="1"/>
  <c r="Q123" i="2"/>
  <c r="C124" i="2"/>
  <c r="G124" i="2"/>
  <c r="W124" i="2" s="1"/>
  <c r="Q124" i="2"/>
  <c r="C125" i="2"/>
  <c r="G125" i="2"/>
  <c r="W125" i="2" s="1"/>
  <c r="Q125" i="2"/>
  <c r="C126" i="2"/>
  <c r="G126" i="2"/>
  <c r="W126" i="2" s="1"/>
  <c r="Q126" i="2"/>
  <c r="C127" i="2"/>
  <c r="G127" i="2"/>
  <c r="W127" i="2" s="1"/>
  <c r="Q127" i="2"/>
  <c r="C128" i="2"/>
  <c r="G128" i="2"/>
  <c r="W128" i="2" s="1"/>
  <c r="Q128" i="2"/>
  <c r="C129" i="2"/>
  <c r="G129" i="2"/>
  <c r="W129" i="2" s="1"/>
  <c r="Q129" i="2"/>
  <c r="C130" i="2"/>
  <c r="G130" i="2"/>
  <c r="E131" i="2"/>
  <c r="U131" i="2" s="1"/>
  <c r="G131" i="2"/>
  <c r="W131" i="2" s="1"/>
  <c r="E132" i="2"/>
  <c r="U132" i="2" s="1"/>
  <c r="G132" i="2"/>
  <c r="W132" i="2" s="1"/>
  <c r="E133" i="2"/>
  <c r="U133" i="2" s="1"/>
  <c r="G133" i="2"/>
  <c r="W133" i="2" s="1"/>
  <c r="E134" i="2"/>
  <c r="U134" i="2" s="1"/>
  <c r="G134" i="2"/>
  <c r="W134" i="2" s="1"/>
  <c r="E135" i="2"/>
  <c r="U135" i="2" s="1"/>
  <c r="G135" i="2"/>
  <c r="W135" i="2" s="1"/>
  <c r="E136" i="2"/>
  <c r="U136" i="2" s="1"/>
  <c r="G136" i="2"/>
  <c r="W136" i="2" s="1"/>
  <c r="E137" i="2"/>
  <c r="U137" i="2" s="1"/>
  <c r="G137" i="2"/>
  <c r="W137" i="2" s="1"/>
  <c r="E138" i="2"/>
  <c r="U138" i="2" s="1"/>
  <c r="G138" i="2"/>
  <c r="W138" i="2" s="1"/>
  <c r="E139" i="2"/>
  <c r="U139" i="2" s="1"/>
  <c r="G139" i="2"/>
  <c r="W139" i="2" s="1"/>
  <c r="E140" i="2"/>
  <c r="U140" i="2" s="1"/>
  <c r="G140" i="2"/>
  <c r="W140" i="2" s="1"/>
  <c r="E141" i="2"/>
  <c r="U141" i="2" s="1"/>
  <c r="G141" i="2"/>
  <c r="W141" i="2" s="1"/>
  <c r="E142" i="2"/>
  <c r="U142" i="2" s="1"/>
  <c r="G142" i="2"/>
  <c r="W142" i="2" s="1"/>
  <c r="E143" i="2"/>
  <c r="U143" i="2" s="1"/>
  <c r="G143" i="2"/>
  <c r="W143" i="2" s="1"/>
  <c r="E144" i="2"/>
  <c r="U144" i="2" s="1"/>
  <c r="G144" i="2"/>
  <c r="W144" i="2" s="1"/>
  <c r="E145" i="2"/>
  <c r="U145" i="2" s="1"/>
  <c r="G145" i="2"/>
  <c r="W145" i="2" s="1"/>
  <c r="E146" i="2"/>
  <c r="U146" i="2" s="1"/>
  <c r="G146" i="2"/>
  <c r="W146" i="2" s="1"/>
  <c r="E147" i="2"/>
  <c r="U147" i="2" s="1"/>
  <c r="G147" i="2"/>
  <c r="W147" i="2" s="1"/>
  <c r="E148" i="2"/>
  <c r="U148" i="2" s="1"/>
  <c r="G148" i="2"/>
  <c r="W148" i="2" s="1"/>
  <c r="E149" i="2"/>
  <c r="U149" i="2" s="1"/>
  <c r="G149" i="2"/>
  <c r="W149" i="2" s="1"/>
  <c r="E150" i="2"/>
  <c r="U150" i="2" s="1"/>
  <c r="G150" i="2"/>
  <c r="W150" i="2" s="1"/>
  <c r="E151" i="2"/>
  <c r="U151" i="2" s="1"/>
  <c r="G151" i="2"/>
  <c r="W151" i="2" s="1"/>
  <c r="E152" i="2"/>
  <c r="U152" i="2" s="1"/>
  <c r="G152" i="2"/>
  <c r="W152" i="2" s="1"/>
  <c r="E153" i="2"/>
  <c r="U153" i="2" s="1"/>
  <c r="G153" i="2"/>
  <c r="W153" i="2" s="1"/>
  <c r="E154" i="2"/>
  <c r="U154" i="2" s="1"/>
  <c r="G154" i="2"/>
  <c r="W154" i="2" s="1"/>
  <c r="E155" i="2"/>
  <c r="U155" i="2" s="1"/>
  <c r="G155" i="2"/>
  <c r="W155" i="2" s="1"/>
  <c r="E156" i="2"/>
  <c r="U156" i="2" s="1"/>
  <c r="G156" i="2"/>
  <c r="W156" i="2" s="1"/>
  <c r="E157" i="2"/>
  <c r="U157" i="2" s="1"/>
  <c r="G157" i="2"/>
  <c r="W157" i="2" s="1"/>
  <c r="E158" i="2"/>
  <c r="U158" i="2" s="1"/>
  <c r="G158" i="2"/>
  <c r="W158" i="2" s="1"/>
  <c r="E159" i="2"/>
  <c r="U159" i="2" s="1"/>
  <c r="G159" i="2"/>
  <c r="W159" i="2" s="1"/>
  <c r="E160" i="2"/>
  <c r="U160" i="2" s="1"/>
  <c r="G160" i="2"/>
  <c r="W160" i="2" s="1"/>
  <c r="E164" i="2"/>
  <c r="U164" i="2" s="1"/>
  <c r="F168" i="2"/>
  <c r="G171" i="2"/>
  <c r="W171" i="2" s="1"/>
  <c r="C171" i="2"/>
  <c r="S171" i="2" s="1"/>
  <c r="F171" i="2"/>
  <c r="V171" i="2" s="1"/>
  <c r="Q171" i="2"/>
  <c r="Q172" i="2"/>
  <c r="O172" i="2"/>
  <c r="G173" i="2"/>
  <c r="W173" i="2" s="1"/>
  <c r="C173" i="2"/>
  <c r="S173" i="2" s="1"/>
  <c r="D173" i="2"/>
  <c r="D174" i="2"/>
  <c r="F175" i="2"/>
  <c r="V175" i="2" s="1"/>
  <c r="H176" i="2"/>
  <c r="Q184" i="2"/>
  <c r="O184" i="2"/>
  <c r="E190" i="2"/>
  <c r="U190" i="2" s="1"/>
  <c r="E191" i="2"/>
  <c r="U191" i="2" s="1"/>
  <c r="H196" i="2"/>
  <c r="F198" i="2"/>
  <c r="Q201" i="2"/>
  <c r="P201" i="2"/>
  <c r="O201" i="2"/>
  <c r="E205" i="2"/>
  <c r="H209" i="2"/>
  <c r="H220" i="2"/>
  <c r="E511" i="2"/>
  <c r="U511" i="2" s="1"/>
  <c r="H511" i="2"/>
  <c r="X511" i="2" s="1"/>
  <c r="D511" i="2"/>
  <c r="T511" i="2" s="1"/>
  <c r="G511" i="2"/>
  <c r="W511" i="2" s="1"/>
  <c r="F511" i="2"/>
  <c r="V511" i="2" s="1"/>
  <c r="F503" i="2"/>
  <c r="E498" i="2"/>
  <c r="U498" i="2" s="1"/>
  <c r="E503" i="2"/>
  <c r="F500" i="2"/>
  <c r="E502" i="2"/>
  <c r="D500" i="2"/>
  <c r="F498" i="2"/>
  <c r="D498" i="2"/>
  <c r="H497" i="2"/>
  <c r="F496" i="2"/>
  <c r="H494" i="2"/>
  <c r="X494" i="2" s="1"/>
  <c r="D493" i="2"/>
  <c r="T493" i="2" s="1"/>
  <c r="D492" i="2"/>
  <c r="T492" i="2" s="1"/>
  <c r="D491" i="2"/>
  <c r="T491" i="2" s="1"/>
  <c r="D490" i="2"/>
  <c r="T490" i="2" s="1"/>
  <c r="D489" i="2"/>
  <c r="T489" i="2" s="1"/>
  <c r="D488" i="2"/>
  <c r="T488" i="2" s="1"/>
  <c r="D487" i="2"/>
  <c r="T487" i="2" s="1"/>
  <c r="D486" i="2"/>
  <c r="T486" i="2" s="1"/>
  <c r="D485" i="2"/>
  <c r="T485" i="2" s="1"/>
  <c r="D484" i="2"/>
  <c r="T484" i="2" s="1"/>
  <c r="E497" i="2"/>
  <c r="U497" i="2" s="1"/>
  <c r="D496" i="2"/>
  <c r="F494" i="2"/>
  <c r="H493" i="2"/>
  <c r="X493" i="2" s="1"/>
  <c r="C493" i="2"/>
  <c r="S493" i="2" s="1"/>
  <c r="H492" i="2"/>
  <c r="X492" i="2" s="1"/>
  <c r="C492" i="2"/>
  <c r="S492" i="2" s="1"/>
  <c r="H491" i="2"/>
  <c r="X491" i="2" s="1"/>
  <c r="C491" i="2"/>
  <c r="S491" i="2" s="1"/>
  <c r="H490" i="2"/>
  <c r="X490" i="2" s="1"/>
  <c r="C490" i="2"/>
  <c r="S490" i="2" s="1"/>
  <c r="H489" i="2"/>
  <c r="X489" i="2" s="1"/>
  <c r="C489" i="2"/>
  <c r="S489" i="2" s="1"/>
  <c r="H488" i="2"/>
  <c r="X488" i="2" s="1"/>
  <c r="C488" i="2"/>
  <c r="S488" i="2" s="1"/>
  <c r="H487" i="2"/>
  <c r="X487" i="2" s="1"/>
  <c r="C487" i="2"/>
  <c r="S487" i="2" s="1"/>
  <c r="H486" i="2"/>
  <c r="X486" i="2" s="1"/>
  <c r="C486" i="2"/>
  <c r="S486" i="2" s="1"/>
  <c r="H485" i="2"/>
  <c r="X485" i="2" s="1"/>
  <c r="C485" i="2"/>
  <c r="S485" i="2" s="1"/>
  <c r="H484" i="2"/>
  <c r="X484" i="2" s="1"/>
  <c r="C484" i="2"/>
  <c r="S484" i="2" s="1"/>
  <c r="D494" i="2"/>
  <c r="T494" i="2" s="1"/>
  <c r="C483" i="2"/>
  <c r="S483" i="2" s="1"/>
  <c r="C482" i="2"/>
  <c r="S482" i="2" s="1"/>
  <c r="G481" i="2"/>
  <c r="W481" i="2" s="1"/>
  <c r="C480" i="2"/>
  <c r="S480" i="2" s="1"/>
  <c r="D481" i="2"/>
  <c r="T481" i="2" s="1"/>
  <c r="H480" i="2"/>
  <c r="X480" i="2" s="1"/>
  <c r="F479" i="2"/>
  <c r="V479" i="2" s="1"/>
  <c r="F478" i="2"/>
  <c r="V478" i="2" s="1"/>
  <c r="F477" i="2"/>
  <c r="V477" i="2" s="1"/>
  <c r="F476" i="2"/>
  <c r="V476" i="2" s="1"/>
  <c r="F475" i="2"/>
  <c r="V475" i="2" s="1"/>
  <c r="F474" i="2"/>
  <c r="V474" i="2" s="1"/>
  <c r="F473" i="2"/>
  <c r="V473" i="2" s="1"/>
  <c r="F472" i="2"/>
  <c r="V472" i="2" s="1"/>
  <c r="F471" i="2"/>
  <c r="V471" i="2" s="1"/>
  <c r="F470" i="2"/>
  <c r="V470" i="2" s="1"/>
  <c r="F469" i="2"/>
  <c r="V469" i="2" s="1"/>
  <c r="F468" i="2"/>
  <c r="V468" i="2" s="1"/>
  <c r="F467" i="2"/>
  <c r="V467" i="2" s="1"/>
  <c r="F466" i="2"/>
  <c r="V466" i="2" s="1"/>
  <c r="F465" i="2"/>
  <c r="V465" i="2" s="1"/>
  <c r="F464" i="2"/>
  <c r="V464" i="2" s="1"/>
  <c r="F463" i="2"/>
  <c r="V463" i="2" s="1"/>
  <c r="F462" i="2"/>
  <c r="V462" i="2" s="1"/>
  <c r="F461" i="2"/>
  <c r="V461" i="2" s="1"/>
  <c r="F460" i="2"/>
  <c r="V460" i="2" s="1"/>
  <c r="F459" i="2"/>
  <c r="V459" i="2" s="1"/>
  <c r="F458" i="2"/>
  <c r="V458" i="2" s="1"/>
  <c r="F457" i="2"/>
  <c r="V457" i="2" s="1"/>
  <c r="F456" i="2"/>
  <c r="V456" i="2" s="1"/>
  <c r="F455" i="2"/>
  <c r="V455" i="2" s="1"/>
  <c r="H483" i="2"/>
  <c r="X483" i="2" s="1"/>
  <c r="H482" i="2"/>
  <c r="X482" i="2" s="1"/>
  <c r="C481" i="2"/>
  <c r="S481" i="2" s="1"/>
  <c r="G480" i="2"/>
  <c r="W480" i="2" s="1"/>
  <c r="D479" i="2"/>
  <c r="T479" i="2" s="1"/>
  <c r="D478" i="2"/>
  <c r="T478" i="2" s="1"/>
  <c r="D477" i="2"/>
  <c r="T477" i="2" s="1"/>
  <c r="D476" i="2"/>
  <c r="T476" i="2" s="1"/>
  <c r="D475" i="2"/>
  <c r="T475" i="2" s="1"/>
  <c r="D474" i="2"/>
  <c r="T474" i="2" s="1"/>
  <c r="D473" i="2"/>
  <c r="T473" i="2" s="1"/>
  <c r="D472" i="2"/>
  <c r="T472" i="2" s="1"/>
  <c r="D471" i="2"/>
  <c r="T471" i="2" s="1"/>
  <c r="D470" i="2"/>
  <c r="T470" i="2" s="1"/>
  <c r="D469" i="2"/>
  <c r="T469" i="2" s="1"/>
  <c r="D468" i="2"/>
  <c r="T468" i="2" s="1"/>
  <c r="D467" i="2"/>
  <c r="T467" i="2" s="1"/>
  <c r="D466" i="2"/>
  <c r="T466" i="2" s="1"/>
  <c r="D465" i="2"/>
  <c r="T465" i="2" s="1"/>
  <c r="D464" i="2"/>
  <c r="T464" i="2" s="1"/>
  <c r="D463" i="2"/>
  <c r="T463" i="2" s="1"/>
  <c r="D462" i="2"/>
  <c r="T462" i="2" s="1"/>
  <c r="D461" i="2"/>
  <c r="T461" i="2" s="1"/>
  <c r="D460" i="2"/>
  <c r="T460" i="2" s="1"/>
  <c r="D459" i="2"/>
  <c r="T459" i="2" s="1"/>
  <c r="D458" i="2"/>
  <c r="T458" i="2" s="1"/>
  <c r="D457" i="2"/>
  <c r="T457" i="2" s="1"/>
  <c r="D456" i="2"/>
  <c r="T456" i="2" s="1"/>
  <c r="D455" i="2"/>
  <c r="T455" i="2" s="1"/>
  <c r="D454" i="2"/>
  <c r="T454" i="2" s="1"/>
  <c r="D483" i="2"/>
  <c r="T483" i="2" s="1"/>
  <c r="D482" i="2"/>
  <c r="T482" i="2" s="1"/>
  <c r="H481" i="2"/>
  <c r="X481" i="2" s="1"/>
  <c r="D480" i="2"/>
  <c r="T480" i="2" s="1"/>
  <c r="H479" i="2"/>
  <c r="X479" i="2" s="1"/>
  <c r="C479" i="2"/>
  <c r="S479" i="2" s="1"/>
  <c r="H478" i="2"/>
  <c r="X478" i="2" s="1"/>
  <c r="C478" i="2"/>
  <c r="S478" i="2" s="1"/>
  <c r="H477" i="2"/>
  <c r="X477" i="2" s="1"/>
  <c r="C477" i="2"/>
  <c r="S477" i="2" s="1"/>
  <c r="H476" i="2"/>
  <c r="X476" i="2" s="1"/>
  <c r="C476" i="2"/>
  <c r="S476" i="2" s="1"/>
  <c r="H475" i="2"/>
  <c r="X475" i="2" s="1"/>
  <c r="C475" i="2"/>
  <c r="S475" i="2" s="1"/>
  <c r="H474" i="2"/>
  <c r="X474" i="2" s="1"/>
  <c r="C474" i="2"/>
  <c r="S474" i="2" s="1"/>
  <c r="H473" i="2"/>
  <c r="X473" i="2" s="1"/>
  <c r="C473" i="2"/>
  <c r="S473" i="2" s="1"/>
  <c r="H472" i="2"/>
  <c r="X472" i="2" s="1"/>
  <c r="C472" i="2"/>
  <c r="S472" i="2" s="1"/>
  <c r="H471" i="2"/>
  <c r="X471" i="2" s="1"/>
  <c r="C471" i="2"/>
  <c r="S471" i="2" s="1"/>
  <c r="H470" i="2"/>
  <c r="X470" i="2" s="1"/>
  <c r="C470" i="2"/>
  <c r="S470" i="2" s="1"/>
  <c r="H469" i="2"/>
  <c r="X469" i="2" s="1"/>
  <c r="C469" i="2"/>
  <c r="S469" i="2" s="1"/>
  <c r="H468" i="2"/>
  <c r="X468" i="2" s="1"/>
  <c r="C468" i="2"/>
  <c r="S468" i="2" s="1"/>
  <c r="H467" i="2"/>
  <c r="X467" i="2" s="1"/>
  <c r="C467" i="2"/>
  <c r="S467" i="2" s="1"/>
  <c r="H466" i="2"/>
  <c r="X466" i="2" s="1"/>
  <c r="C466" i="2"/>
  <c r="S466" i="2" s="1"/>
  <c r="H465" i="2"/>
  <c r="X465" i="2" s="1"/>
  <c r="C465" i="2"/>
  <c r="S465" i="2" s="1"/>
  <c r="H464" i="2"/>
  <c r="X464" i="2" s="1"/>
  <c r="C464" i="2"/>
  <c r="S464" i="2" s="1"/>
  <c r="H463" i="2"/>
  <c r="X463" i="2" s="1"/>
  <c r="C463" i="2"/>
  <c r="S463" i="2" s="1"/>
  <c r="H462" i="2"/>
  <c r="X462" i="2" s="1"/>
  <c r="C462" i="2"/>
  <c r="S462" i="2" s="1"/>
  <c r="H461" i="2"/>
  <c r="X461" i="2" s="1"/>
  <c r="C461" i="2"/>
  <c r="S461" i="2" s="1"/>
  <c r="H460" i="2"/>
  <c r="X460" i="2" s="1"/>
  <c r="C460" i="2"/>
  <c r="S460" i="2" s="1"/>
  <c r="H459" i="2"/>
  <c r="X459" i="2" s="1"/>
  <c r="C459" i="2"/>
  <c r="S459" i="2" s="1"/>
  <c r="H458" i="2"/>
  <c r="X458" i="2" s="1"/>
  <c r="C458" i="2"/>
  <c r="S458" i="2" s="1"/>
  <c r="H457" i="2"/>
  <c r="X457" i="2" s="1"/>
  <c r="C457" i="2"/>
  <c r="S457" i="2" s="1"/>
  <c r="H456" i="2"/>
  <c r="X456" i="2" s="1"/>
  <c r="C456" i="2"/>
  <c r="S456" i="2" s="1"/>
  <c r="H455" i="2"/>
  <c r="X455" i="2" s="1"/>
  <c r="C455" i="2"/>
  <c r="S455" i="2" s="1"/>
  <c r="H454" i="2"/>
  <c r="X454" i="2" s="1"/>
  <c r="F454" i="2"/>
  <c r="V454" i="2" s="1"/>
  <c r="F453" i="2"/>
  <c r="V453" i="2" s="1"/>
  <c r="C452" i="2"/>
  <c r="S452" i="2" s="1"/>
  <c r="F451" i="2"/>
  <c r="V451" i="2" s="1"/>
  <c r="C450" i="2"/>
  <c r="S450" i="2" s="1"/>
  <c r="F449" i="2"/>
  <c r="V449" i="2" s="1"/>
  <c r="C448" i="2"/>
  <c r="S448" i="2" s="1"/>
  <c r="F447" i="2"/>
  <c r="V447" i="2" s="1"/>
  <c r="E446" i="2"/>
  <c r="E445" i="2"/>
  <c r="E444" i="2"/>
  <c r="E443" i="2"/>
  <c r="E442" i="2"/>
  <c r="U442" i="2" s="1"/>
  <c r="E441" i="2"/>
  <c r="U441" i="2" s="1"/>
  <c r="E440" i="2"/>
  <c r="U440" i="2" s="1"/>
  <c r="C454" i="2"/>
  <c r="S454" i="2" s="1"/>
  <c r="D453" i="2"/>
  <c r="T453" i="2" s="1"/>
  <c r="H452" i="2"/>
  <c r="X452" i="2" s="1"/>
  <c r="D451" i="2"/>
  <c r="T451" i="2" s="1"/>
  <c r="H450" i="2"/>
  <c r="X450" i="2" s="1"/>
  <c r="D449" i="2"/>
  <c r="T449" i="2" s="1"/>
  <c r="H448" i="2"/>
  <c r="X448" i="2" s="1"/>
  <c r="D447" i="2"/>
  <c r="T447" i="2" s="1"/>
  <c r="D446" i="2"/>
  <c r="D445" i="2"/>
  <c r="D444" i="2"/>
  <c r="D443" i="2"/>
  <c r="D442" i="2"/>
  <c r="D441" i="2"/>
  <c r="D440" i="2"/>
  <c r="C453" i="2"/>
  <c r="S453" i="2" s="1"/>
  <c r="F452" i="2"/>
  <c r="V452" i="2" s="1"/>
  <c r="C451" i="2"/>
  <c r="S451" i="2" s="1"/>
  <c r="F450" i="2"/>
  <c r="V450" i="2" s="1"/>
  <c r="C449" i="2"/>
  <c r="S449" i="2" s="1"/>
  <c r="F448" i="2"/>
  <c r="V448" i="2" s="1"/>
  <c r="C447" i="2"/>
  <c r="S447" i="2" s="1"/>
  <c r="H446" i="2"/>
  <c r="C446" i="2"/>
  <c r="H445" i="2"/>
  <c r="C445" i="2"/>
  <c r="H444" i="2"/>
  <c r="C444" i="2"/>
  <c r="H443" i="2"/>
  <c r="C443" i="2"/>
  <c r="H442" i="2"/>
  <c r="C442" i="2"/>
  <c r="H441" i="2"/>
  <c r="C441" i="2"/>
  <c r="H440" i="2"/>
  <c r="C440" i="2"/>
  <c r="H453" i="2"/>
  <c r="X453" i="2" s="1"/>
  <c r="D452" i="2"/>
  <c r="T452" i="2" s="1"/>
  <c r="H451" i="2"/>
  <c r="X451" i="2" s="1"/>
  <c r="D450" i="2"/>
  <c r="T450" i="2" s="1"/>
  <c r="H449" i="2"/>
  <c r="X449" i="2" s="1"/>
  <c r="D448" i="2"/>
  <c r="T448" i="2" s="1"/>
  <c r="H447" i="2"/>
  <c r="X447" i="2" s="1"/>
  <c r="G446" i="2"/>
  <c r="G445" i="2"/>
  <c r="G444" i="2"/>
  <c r="G443" i="2"/>
  <c r="G442" i="2"/>
  <c r="G441" i="2"/>
  <c r="G440" i="2"/>
  <c r="F431" i="2"/>
  <c r="V431" i="2" s="1"/>
  <c r="C427" i="2"/>
  <c r="S427" i="2" s="1"/>
  <c r="H426" i="2"/>
  <c r="X426" i="2" s="1"/>
  <c r="C426" i="2"/>
  <c r="S426" i="2" s="1"/>
  <c r="H425" i="2"/>
  <c r="X425" i="2" s="1"/>
  <c r="C425" i="2"/>
  <c r="S425" i="2" s="1"/>
  <c r="H424" i="2"/>
  <c r="X424" i="2" s="1"/>
  <c r="C424" i="2"/>
  <c r="S424" i="2" s="1"/>
  <c r="H423" i="2"/>
  <c r="X423" i="2" s="1"/>
  <c r="C423" i="2"/>
  <c r="S423" i="2" s="1"/>
  <c r="H422" i="2"/>
  <c r="X422" i="2" s="1"/>
  <c r="C422" i="2"/>
  <c r="S422" i="2" s="1"/>
  <c r="H421" i="2"/>
  <c r="X421" i="2" s="1"/>
  <c r="C421" i="2"/>
  <c r="S421" i="2" s="1"/>
  <c r="H420" i="2"/>
  <c r="X420" i="2" s="1"/>
  <c r="C420" i="2"/>
  <c r="S420" i="2" s="1"/>
  <c r="H419" i="2"/>
  <c r="X419" i="2" s="1"/>
  <c r="C419" i="2"/>
  <c r="S419" i="2" s="1"/>
  <c r="H418" i="2"/>
  <c r="X418" i="2" s="1"/>
  <c r="C418" i="2"/>
  <c r="S418" i="2" s="1"/>
  <c r="H417" i="2"/>
  <c r="X417" i="2" s="1"/>
  <c r="C417" i="2"/>
  <c r="S417" i="2" s="1"/>
  <c r="H416" i="2"/>
  <c r="X416" i="2" s="1"/>
  <c r="C416" i="2"/>
  <c r="S416" i="2" s="1"/>
  <c r="H415" i="2"/>
  <c r="X415" i="2" s="1"/>
  <c r="C415" i="2"/>
  <c r="S415" i="2" s="1"/>
  <c r="H414" i="2"/>
  <c r="X414" i="2" s="1"/>
  <c r="C414" i="2"/>
  <c r="S414" i="2" s="1"/>
  <c r="H413" i="2"/>
  <c r="X413" i="2" s="1"/>
  <c r="C413" i="2"/>
  <c r="S413" i="2" s="1"/>
  <c r="H412" i="2"/>
  <c r="X412" i="2" s="1"/>
  <c r="C412" i="2"/>
  <c r="S412" i="2" s="1"/>
  <c r="H411" i="2"/>
  <c r="X411" i="2" s="1"/>
  <c r="C411" i="2"/>
  <c r="S411" i="2" s="1"/>
  <c r="H410" i="2"/>
  <c r="X410" i="2" s="1"/>
  <c r="C410" i="2"/>
  <c r="S410" i="2" s="1"/>
  <c r="H409" i="2"/>
  <c r="X409" i="2" s="1"/>
  <c r="C409" i="2"/>
  <c r="S409" i="2" s="1"/>
  <c r="H408" i="2"/>
  <c r="X408" i="2" s="1"/>
  <c r="C408" i="2"/>
  <c r="S408" i="2" s="1"/>
  <c r="H407" i="2"/>
  <c r="X407" i="2" s="1"/>
  <c r="C407" i="2"/>
  <c r="S407" i="2" s="1"/>
  <c r="H406" i="2"/>
  <c r="X406" i="2" s="1"/>
  <c r="C406" i="2"/>
  <c r="S406" i="2" s="1"/>
  <c r="H405" i="2"/>
  <c r="X405" i="2" s="1"/>
  <c r="C405" i="2"/>
  <c r="S405" i="2" s="1"/>
  <c r="H404" i="2"/>
  <c r="X404" i="2" s="1"/>
  <c r="C404" i="2"/>
  <c r="S404" i="2" s="1"/>
  <c r="H403" i="2"/>
  <c r="X403" i="2" s="1"/>
  <c r="C403" i="2"/>
  <c r="S403" i="2" s="1"/>
  <c r="H402" i="2"/>
  <c r="X402" i="2" s="1"/>
  <c r="C402" i="2"/>
  <c r="S402" i="2" s="1"/>
  <c r="H401" i="2"/>
  <c r="X401" i="2" s="1"/>
  <c r="C401" i="2"/>
  <c r="S401" i="2" s="1"/>
  <c r="H400" i="2"/>
  <c r="X400" i="2" s="1"/>
  <c r="C400" i="2"/>
  <c r="S400" i="2" s="1"/>
  <c r="H399" i="2"/>
  <c r="X399" i="2" s="1"/>
  <c r="C399" i="2"/>
  <c r="S399" i="2" s="1"/>
  <c r="H398" i="2"/>
  <c r="X398" i="2" s="1"/>
  <c r="C398" i="2"/>
  <c r="S398" i="2" s="1"/>
  <c r="H397" i="2"/>
  <c r="X397" i="2" s="1"/>
  <c r="C397" i="2"/>
  <c r="S397" i="2" s="1"/>
  <c r="H396" i="2"/>
  <c r="X396" i="2" s="1"/>
  <c r="C396" i="2"/>
  <c r="S396" i="2" s="1"/>
  <c r="H395" i="2"/>
  <c r="X395" i="2" s="1"/>
  <c r="C395" i="2"/>
  <c r="S395" i="2" s="1"/>
  <c r="H394" i="2"/>
  <c r="X394" i="2" s="1"/>
  <c r="C394" i="2"/>
  <c r="S394" i="2" s="1"/>
  <c r="H393" i="2"/>
  <c r="X393" i="2" s="1"/>
  <c r="C393" i="2"/>
  <c r="S393" i="2" s="1"/>
  <c r="H392" i="2"/>
  <c r="X392" i="2" s="1"/>
  <c r="C392" i="2"/>
  <c r="S392" i="2" s="1"/>
  <c r="H391" i="2"/>
  <c r="X391" i="2" s="1"/>
  <c r="C391" i="2"/>
  <c r="S391" i="2" s="1"/>
  <c r="H390" i="2"/>
  <c r="X390" i="2" s="1"/>
  <c r="C390" i="2"/>
  <c r="S390" i="2" s="1"/>
  <c r="F433" i="2"/>
  <c r="V433" i="2" s="1"/>
  <c r="F427" i="2"/>
  <c r="V427" i="2" s="1"/>
  <c r="F426" i="2"/>
  <c r="V426" i="2" s="1"/>
  <c r="F425" i="2"/>
  <c r="V425" i="2" s="1"/>
  <c r="F424" i="2"/>
  <c r="V424" i="2" s="1"/>
  <c r="F423" i="2"/>
  <c r="V423" i="2" s="1"/>
  <c r="F422" i="2"/>
  <c r="V422" i="2" s="1"/>
  <c r="F421" i="2"/>
  <c r="V421" i="2" s="1"/>
  <c r="F420" i="2"/>
  <c r="V420" i="2" s="1"/>
  <c r="F419" i="2"/>
  <c r="V419" i="2" s="1"/>
  <c r="F418" i="2"/>
  <c r="V418" i="2" s="1"/>
  <c r="F417" i="2"/>
  <c r="V417" i="2" s="1"/>
  <c r="F416" i="2"/>
  <c r="V416" i="2" s="1"/>
  <c r="F415" i="2"/>
  <c r="V415" i="2" s="1"/>
  <c r="F414" i="2"/>
  <c r="V414" i="2" s="1"/>
  <c r="F413" i="2"/>
  <c r="V413" i="2" s="1"/>
  <c r="F412" i="2"/>
  <c r="V412" i="2" s="1"/>
  <c r="F411" i="2"/>
  <c r="V411" i="2" s="1"/>
  <c r="F410" i="2"/>
  <c r="V410" i="2" s="1"/>
  <c r="F409" i="2"/>
  <c r="V409" i="2" s="1"/>
  <c r="F408" i="2"/>
  <c r="V408" i="2" s="1"/>
  <c r="F407" i="2"/>
  <c r="V407" i="2" s="1"/>
  <c r="F406" i="2"/>
  <c r="V406" i="2" s="1"/>
  <c r="F405" i="2"/>
  <c r="V405" i="2" s="1"/>
  <c r="F404" i="2"/>
  <c r="V404" i="2" s="1"/>
  <c r="F403" i="2"/>
  <c r="V403" i="2" s="1"/>
  <c r="F402" i="2"/>
  <c r="V402" i="2" s="1"/>
  <c r="F401" i="2"/>
  <c r="V401" i="2" s="1"/>
  <c r="F400" i="2"/>
  <c r="V400" i="2" s="1"/>
  <c r="F399" i="2"/>
  <c r="V399" i="2" s="1"/>
  <c r="F398" i="2"/>
  <c r="V398" i="2" s="1"/>
  <c r="F397" i="2"/>
  <c r="V397" i="2" s="1"/>
  <c r="F396" i="2"/>
  <c r="V396" i="2" s="1"/>
  <c r="F395" i="2"/>
  <c r="V395" i="2" s="1"/>
  <c r="F394" i="2"/>
  <c r="V394" i="2" s="1"/>
  <c r="F393" i="2"/>
  <c r="V393" i="2" s="1"/>
  <c r="F392" i="2"/>
  <c r="V392" i="2" s="1"/>
  <c r="F391" i="2"/>
  <c r="V391" i="2" s="1"/>
  <c r="F390" i="2"/>
  <c r="V390" i="2" s="1"/>
  <c r="F389" i="2"/>
  <c r="V389" i="2" s="1"/>
  <c r="D427" i="2"/>
  <c r="T427" i="2" s="1"/>
  <c r="D426" i="2"/>
  <c r="T426" i="2" s="1"/>
  <c r="D425" i="2"/>
  <c r="T425" i="2" s="1"/>
  <c r="D424" i="2"/>
  <c r="T424" i="2" s="1"/>
  <c r="D423" i="2"/>
  <c r="T423" i="2" s="1"/>
  <c r="D422" i="2"/>
  <c r="T422" i="2" s="1"/>
  <c r="D421" i="2"/>
  <c r="T421" i="2" s="1"/>
  <c r="D420" i="2"/>
  <c r="T420" i="2" s="1"/>
  <c r="D419" i="2"/>
  <c r="T419" i="2" s="1"/>
  <c r="D418" i="2"/>
  <c r="T418" i="2" s="1"/>
  <c r="D417" i="2"/>
  <c r="T417" i="2" s="1"/>
  <c r="D416" i="2"/>
  <c r="T416" i="2" s="1"/>
  <c r="D415" i="2"/>
  <c r="T415" i="2" s="1"/>
  <c r="D414" i="2"/>
  <c r="T414" i="2" s="1"/>
  <c r="D413" i="2"/>
  <c r="T413" i="2" s="1"/>
  <c r="D412" i="2"/>
  <c r="T412" i="2" s="1"/>
  <c r="D411" i="2"/>
  <c r="T411" i="2" s="1"/>
  <c r="D410" i="2"/>
  <c r="T410" i="2" s="1"/>
  <c r="D409" i="2"/>
  <c r="T409" i="2" s="1"/>
  <c r="D408" i="2"/>
  <c r="T408" i="2" s="1"/>
  <c r="D407" i="2"/>
  <c r="T407" i="2" s="1"/>
  <c r="D406" i="2"/>
  <c r="T406" i="2" s="1"/>
  <c r="D405" i="2"/>
  <c r="T405" i="2" s="1"/>
  <c r="D404" i="2"/>
  <c r="T404" i="2" s="1"/>
  <c r="D403" i="2"/>
  <c r="T403" i="2" s="1"/>
  <c r="D402" i="2"/>
  <c r="T402" i="2" s="1"/>
  <c r="D401" i="2"/>
  <c r="T401" i="2" s="1"/>
  <c r="D400" i="2"/>
  <c r="T400" i="2" s="1"/>
  <c r="D399" i="2"/>
  <c r="T399" i="2" s="1"/>
  <c r="D398" i="2"/>
  <c r="T398" i="2" s="1"/>
  <c r="D397" i="2"/>
  <c r="T397" i="2" s="1"/>
  <c r="D396" i="2"/>
  <c r="T396" i="2" s="1"/>
  <c r="D395" i="2"/>
  <c r="T395" i="2" s="1"/>
  <c r="D394" i="2"/>
  <c r="T394" i="2" s="1"/>
  <c r="D393" i="2"/>
  <c r="T393" i="2" s="1"/>
  <c r="D392" i="2"/>
  <c r="T392" i="2" s="1"/>
  <c r="D391" i="2"/>
  <c r="T391" i="2" s="1"/>
  <c r="D390" i="2"/>
  <c r="T390" i="2" s="1"/>
  <c r="D389" i="2"/>
  <c r="T389" i="2" s="1"/>
  <c r="C389" i="2"/>
  <c r="S389" i="2" s="1"/>
  <c r="D388" i="2"/>
  <c r="T388" i="2" s="1"/>
  <c r="H387" i="2"/>
  <c r="X387" i="2" s="1"/>
  <c r="D386" i="2"/>
  <c r="T386" i="2" s="1"/>
  <c r="H385" i="2"/>
  <c r="X385" i="2" s="1"/>
  <c r="D384" i="2"/>
  <c r="T384" i="2" s="1"/>
  <c r="H383" i="2"/>
  <c r="X383" i="2" s="1"/>
  <c r="D382" i="2"/>
  <c r="T382" i="2" s="1"/>
  <c r="H381" i="2"/>
  <c r="X381" i="2" s="1"/>
  <c r="D380" i="2"/>
  <c r="T380" i="2" s="1"/>
  <c r="H379" i="2"/>
  <c r="X379" i="2" s="1"/>
  <c r="D378" i="2"/>
  <c r="T378" i="2" s="1"/>
  <c r="H377" i="2"/>
  <c r="X377" i="2" s="1"/>
  <c r="D376" i="2"/>
  <c r="T376" i="2" s="1"/>
  <c r="D375" i="2"/>
  <c r="E374" i="2"/>
  <c r="U374" i="2" s="1"/>
  <c r="E373" i="2"/>
  <c r="E372" i="2"/>
  <c r="U372" i="2" s="1"/>
  <c r="E371" i="2"/>
  <c r="U371" i="2" s="1"/>
  <c r="E370" i="2"/>
  <c r="U370" i="2" s="1"/>
  <c r="E369" i="2"/>
  <c r="U369" i="2" s="1"/>
  <c r="E368" i="2"/>
  <c r="U368" i="2" s="1"/>
  <c r="C388" i="2"/>
  <c r="S388" i="2" s="1"/>
  <c r="F387" i="2"/>
  <c r="V387" i="2" s="1"/>
  <c r="C386" i="2"/>
  <c r="S386" i="2" s="1"/>
  <c r="F385" i="2"/>
  <c r="V385" i="2" s="1"/>
  <c r="C384" i="2"/>
  <c r="S384" i="2" s="1"/>
  <c r="F383" i="2"/>
  <c r="V383" i="2" s="1"/>
  <c r="C382" i="2"/>
  <c r="S382" i="2" s="1"/>
  <c r="F381" i="2"/>
  <c r="V381" i="2" s="1"/>
  <c r="C380" i="2"/>
  <c r="S380" i="2" s="1"/>
  <c r="F379" i="2"/>
  <c r="V379" i="2" s="1"/>
  <c r="C378" i="2"/>
  <c r="S378" i="2" s="1"/>
  <c r="F377" i="2"/>
  <c r="V377" i="2" s="1"/>
  <c r="C376" i="2"/>
  <c r="S376" i="2" s="1"/>
  <c r="H375" i="2"/>
  <c r="C375" i="2"/>
  <c r="H374" i="2"/>
  <c r="D374" i="2"/>
  <c r="H373" i="2"/>
  <c r="X373" i="2" s="1"/>
  <c r="D373" i="2"/>
  <c r="T373" i="2" s="1"/>
  <c r="H372" i="2"/>
  <c r="X372" i="2" s="1"/>
  <c r="D372" i="2"/>
  <c r="T372" i="2" s="1"/>
  <c r="H371" i="2"/>
  <c r="X371" i="2" s="1"/>
  <c r="D371" i="2"/>
  <c r="T371" i="2" s="1"/>
  <c r="H388" i="2"/>
  <c r="X388" i="2" s="1"/>
  <c r="D387" i="2"/>
  <c r="T387" i="2" s="1"/>
  <c r="H386" i="2"/>
  <c r="X386" i="2" s="1"/>
  <c r="D385" i="2"/>
  <c r="T385" i="2" s="1"/>
  <c r="H384" i="2"/>
  <c r="X384" i="2" s="1"/>
  <c r="D383" i="2"/>
  <c r="T383" i="2" s="1"/>
  <c r="H382" i="2"/>
  <c r="X382" i="2" s="1"/>
  <c r="D381" i="2"/>
  <c r="T381" i="2" s="1"/>
  <c r="H380" i="2"/>
  <c r="X380" i="2" s="1"/>
  <c r="D379" i="2"/>
  <c r="T379" i="2" s="1"/>
  <c r="H378" i="2"/>
  <c r="X378" i="2" s="1"/>
  <c r="D377" i="2"/>
  <c r="T377" i="2" s="1"/>
  <c r="H376" i="2"/>
  <c r="X376" i="2" s="1"/>
  <c r="G375" i="2"/>
  <c r="G374" i="2"/>
  <c r="C374" i="2"/>
  <c r="G373" i="2"/>
  <c r="H389" i="2"/>
  <c r="X389" i="2" s="1"/>
  <c r="F388" i="2"/>
  <c r="V388" i="2" s="1"/>
  <c r="C387" i="2"/>
  <c r="S387" i="2" s="1"/>
  <c r="F386" i="2"/>
  <c r="V386" i="2" s="1"/>
  <c r="C385" i="2"/>
  <c r="S385" i="2" s="1"/>
  <c r="F384" i="2"/>
  <c r="V384" i="2" s="1"/>
  <c r="C383" i="2"/>
  <c r="S383" i="2" s="1"/>
  <c r="F382" i="2"/>
  <c r="V382" i="2" s="1"/>
  <c r="C381" i="2"/>
  <c r="S381" i="2" s="1"/>
  <c r="F380" i="2"/>
  <c r="V380" i="2" s="1"/>
  <c r="C379" i="2"/>
  <c r="S379" i="2" s="1"/>
  <c r="F378" i="2"/>
  <c r="V378" i="2" s="1"/>
  <c r="C377" i="2"/>
  <c r="S377" i="2" s="1"/>
  <c r="F376" i="2"/>
  <c r="V376" i="2" s="1"/>
  <c r="E375" i="2"/>
  <c r="U375" i="2" s="1"/>
  <c r="C373" i="2"/>
  <c r="C372" i="2"/>
  <c r="C371" i="2"/>
  <c r="H370" i="2"/>
  <c r="X370" i="2" s="1"/>
  <c r="H369" i="2"/>
  <c r="X369" i="2" s="1"/>
  <c r="H368" i="2"/>
  <c r="X368" i="2" s="1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70" i="2"/>
  <c r="G369" i="2"/>
  <c r="G368" i="2"/>
  <c r="E367" i="2"/>
  <c r="U367" i="2" s="1"/>
  <c r="E366" i="2"/>
  <c r="U366" i="2" s="1"/>
  <c r="E365" i="2"/>
  <c r="U365" i="2" s="1"/>
  <c r="E364" i="2"/>
  <c r="U364" i="2" s="1"/>
  <c r="E363" i="2"/>
  <c r="U363" i="2" s="1"/>
  <c r="E362" i="2"/>
  <c r="U362" i="2" s="1"/>
  <c r="E361" i="2"/>
  <c r="U361" i="2" s="1"/>
  <c r="E360" i="2"/>
  <c r="U360" i="2" s="1"/>
  <c r="E359" i="2"/>
  <c r="U359" i="2" s="1"/>
  <c r="E358" i="2"/>
  <c r="U358" i="2" s="1"/>
  <c r="E357" i="2"/>
  <c r="U357" i="2" s="1"/>
  <c r="E356" i="2"/>
  <c r="U356" i="2" s="1"/>
  <c r="E355" i="2"/>
  <c r="U355" i="2" s="1"/>
  <c r="E354" i="2"/>
  <c r="U354" i="2" s="1"/>
  <c r="E353" i="2"/>
  <c r="U353" i="2" s="1"/>
  <c r="E352" i="2"/>
  <c r="U352" i="2" s="1"/>
  <c r="E351" i="2"/>
  <c r="U351" i="2" s="1"/>
  <c r="E350" i="2"/>
  <c r="U350" i="2" s="1"/>
  <c r="E349" i="2"/>
  <c r="U349" i="2" s="1"/>
  <c r="D370" i="2"/>
  <c r="T370" i="2" s="1"/>
  <c r="D369" i="2"/>
  <c r="T369" i="2" s="1"/>
  <c r="D368" i="2"/>
  <c r="T368" i="2" s="1"/>
  <c r="D367" i="2"/>
  <c r="T367" i="2" s="1"/>
  <c r="D366" i="2"/>
  <c r="T366" i="2" s="1"/>
  <c r="D365" i="2"/>
  <c r="T365" i="2" s="1"/>
  <c r="D364" i="2"/>
  <c r="T364" i="2" s="1"/>
  <c r="D363" i="2"/>
  <c r="T363" i="2" s="1"/>
  <c r="D362" i="2"/>
  <c r="T362" i="2" s="1"/>
  <c r="D361" i="2"/>
  <c r="T361" i="2" s="1"/>
  <c r="D360" i="2"/>
  <c r="T360" i="2" s="1"/>
  <c r="D359" i="2"/>
  <c r="T359" i="2" s="1"/>
  <c r="D358" i="2"/>
  <c r="T358" i="2" s="1"/>
  <c r="D357" i="2"/>
  <c r="T357" i="2" s="1"/>
  <c r="D356" i="2"/>
  <c r="T356" i="2" s="1"/>
  <c r="D355" i="2"/>
  <c r="T355" i="2" s="1"/>
  <c r="D354" i="2"/>
  <c r="T354" i="2" s="1"/>
  <c r="D353" i="2"/>
  <c r="T353" i="2" s="1"/>
  <c r="D352" i="2"/>
  <c r="T352" i="2" s="1"/>
  <c r="D351" i="2"/>
  <c r="T351" i="2" s="1"/>
  <c r="D350" i="2"/>
  <c r="T350" i="2" s="1"/>
  <c r="D349" i="2"/>
  <c r="T349" i="2" s="1"/>
  <c r="D348" i="2"/>
  <c r="T348" i="2" s="1"/>
  <c r="D347" i="2"/>
  <c r="T347" i="2" s="1"/>
  <c r="D346" i="2"/>
  <c r="T346" i="2" s="1"/>
  <c r="D345" i="2"/>
  <c r="T345" i="2" s="1"/>
  <c r="D344" i="2"/>
  <c r="T344" i="2" s="1"/>
  <c r="D343" i="2"/>
  <c r="T343" i="2" s="1"/>
  <c r="D342" i="2"/>
  <c r="T342" i="2" s="1"/>
  <c r="D341" i="2"/>
  <c r="T341" i="2" s="1"/>
  <c r="G372" i="2"/>
  <c r="G371" i="2"/>
  <c r="C370" i="2"/>
  <c r="C369" i="2"/>
  <c r="C368" i="2"/>
  <c r="H367" i="2"/>
  <c r="C367" i="2"/>
  <c r="H366" i="2"/>
  <c r="C366" i="2"/>
  <c r="H365" i="2"/>
  <c r="C365" i="2"/>
  <c r="H364" i="2"/>
  <c r="C364" i="2"/>
  <c r="H363" i="2"/>
  <c r="C363" i="2"/>
  <c r="H362" i="2"/>
  <c r="C362" i="2"/>
  <c r="H361" i="2"/>
  <c r="C361" i="2"/>
  <c r="H360" i="2"/>
  <c r="C360" i="2"/>
  <c r="H359" i="2"/>
  <c r="C359" i="2"/>
  <c r="H358" i="2"/>
  <c r="C358" i="2"/>
  <c r="H357" i="2"/>
  <c r="C357" i="2"/>
  <c r="H356" i="2"/>
  <c r="C356" i="2"/>
  <c r="H355" i="2"/>
  <c r="C355" i="2"/>
  <c r="H354" i="2"/>
  <c r="C353" i="2"/>
  <c r="H352" i="2"/>
  <c r="C351" i="2"/>
  <c r="H350" i="2"/>
  <c r="C349" i="2"/>
  <c r="H348" i="2"/>
  <c r="C347" i="2"/>
  <c r="E346" i="2"/>
  <c r="U346" i="2" s="1"/>
  <c r="G345" i="2"/>
  <c r="H344" i="2"/>
  <c r="C343" i="2"/>
  <c r="E342" i="2"/>
  <c r="U342" i="2" s="1"/>
  <c r="G341" i="2"/>
  <c r="H340" i="2"/>
  <c r="C340" i="2"/>
  <c r="H339" i="2"/>
  <c r="C339" i="2"/>
  <c r="H338" i="2"/>
  <c r="C338" i="2"/>
  <c r="H337" i="2"/>
  <c r="C337" i="2"/>
  <c r="H336" i="2"/>
  <c r="C336" i="2"/>
  <c r="H335" i="2"/>
  <c r="C335" i="2"/>
  <c r="H334" i="2"/>
  <c r="C334" i="2"/>
  <c r="H333" i="2"/>
  <c r="C333" i="2"/>
  <c r="H332" i="2"/>
  <c r="C332" i="2"/>
  <c r="H331" i="2"/>
  <c r="C331" i="2"/>
  <c r="H330" i="2"/>
  <c r="C330" i="2"/>
  <c r="H329" i="2"/>
  <c r="C329" i="2"/>
  <c r="H328" i="2"/>
  <c r="C328" i="2"/>
  <c r="H327" i="2"/>
  <c r="C327" i="2"/>
  <c r="H326" i="2"/>
  <c r="C326" i="2"/>
  <c r="H325" i="2"/>
  <c r="C325" i="2"/>
  <c r="G354" i="2"/>
  <c r="G352" i="2"/>
  <c r="G350" i="2"/>
  <c r="G348" i="2"/>
  <c r="H347" i="2"/>
  <c r="C346" i="2"/>
  <c r="E345" i="2"/>
  <c r="U345" i="2" s="1"/>
  <c r="G344" i="2"/>
  <c r="H343" i="2"/>
  <c r="C342" i="2"/>
  <c r="E341" i="2"/>
  <c r="U341" i="2" s="1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C354" i="2"/>
  <c r="H353" i="2"/>
  <c r="C352" i="2"/>
  <c r="H351" i="2"/>
  <c r="C350" i="2"/>
  <c r="H349" i="2"/>
  <c r="E348" i="2"/>
  <c r="U348" i="2" s="1"/>
  <c r="G347" i="2"/>
  <c r="H346" i="2"/>
  <c r="C345" i="2"/>
  <c r="E344" i="2"/>
  <c r="U344" i="2" s="1"/>
  <c r="G343" i="2"/>
  <c r="H342" i="2"/>
  <c r="C341" i="2"/>
  <c r="E340" i="2"/>
  <c r="U340" i="2" s="1"/>
  <c r="E339" i="2"/>
  <c r="U339" i="2" s="1"/>
  <c r="E338" i="2"/>
  <c r="U338" i="2" s="1"/>
  <c r="E337" i="2"/>
  <c r="U337" i="2" s="1"/>
  <c r="E336" i="2"/>
  <c r="U336" i="2" s="1"/>
  <c r="E335" i="2"/>
  <c r="U335" i="2" s="1"/>
  <c r="E334" i="2"/>
  <c r="U334" i="2" s="1"/>
  <c r="E333" i="2"/>
  <c r="U333" i="2" s="1"/>
  <c r="E332" i="2"/>
  <c r="U332" i="2" s="1"/>
  <c r="E331" i="2"/>
  <c r="U331" i="2" s="1"/>
  <c r="E330" i="2"/>
  <c r="U330" i="2" s="1"/>
  <c r="E329" i="2"/>
  <c r="U329" i="2" s="1"/>
  <c r="E328" i="2"/>
  <c r="U328" i="2" s="1"/>
  <c r="E327" i="2"/>
  <c r="U327" i="2" s="1"/>
  <c r="E326" i="2"/>
  <c r="U326" i="2" s="1"/>
  <c r="E325" i="2"/>
  <c r="U325" i="2" s="1"/>
  <c r="E324" i="2"/>
  <c r="U324" i="2" s="1"/>
  <c r="G353" i="2"/>
  <c r="G351" i="2"/>
  <c r="G349" i="2"/>
  <c r="C348" i="2"/>
  <c r="E347" i="2"/>
  <c r="U347" i="2" s="1"/>
  <c r="G346" i="2"/>
  <c r="H345" i="2"/>
  <c r="C344" i="2"/>
  <c r="E343" i="2"/>
  <c r="U343" i="2" s="1"/>
  <c r="G342" i="2"/>
  <c r="H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H324" i="2"/>
  <c r="G325" i="2"/>
  <c r="G324" i="2"/>
  <c r="H323" i="2"/>
  <c r="C324" i="2"/>
  <c r="G323" i="2"/>
  <c r="F322" i="2"/>
  <c r="V322" i="2" s="1"/>
  <c r="F321" i="2"/>
  <c r="V321" i="2" s="1"/>
  <c r="F320" i="2"/>
  <c r="V320" i="2" s="1"/>
  <c r="F319" i="2"/>
  <c r="V319" i="2" s="1"/>
  <c r="F318" i="2"/>
  <c r="V318" i="2" s="1"/>
  <c r="F317" i="2"/>
  <c r="V317" i="2" s="1"/>
  <c r="F316" i="2"/>
  <c r="V316" i="2" s="1"/>
  <c r="F315" i="2"/>
  <c r="V315" i="2" s="1"/>
  <c r="F314" i="2"/>
  <c r="V314" i="2" s="1"/>
  <c r="F313" i="2"/>
  <c r="V313" i="2" s="1"/>
  <c r="F312" i="2"/>
  <c r="V312" i="2" s="1"/>
  <c r="F311" i="2"/>
  <c r="V311" i="2" s="1"/>
  <c r="F310" i="2"/>
  <c r="V310" i="2" s="1"/>
  <c r="G278" i="2"/>
  <c r="W278" i="2" s="1"/>
  <c r="D276" i="2"/>
  <c r="T276" i="2" s="1"/>
  <c r="G274" i="2"/>
  <c r="W274" i="2" s="1"/>
  <c r="D272" i="2"/>
  <c r="T272" i="2" s="1"/>
  <c r="G270" i="2"/>
  <c r="W270" i="2" s="1"/>
  <c r="D268" i="2"/>
  <c r="T268" i="2" s="1"/>
  <c r="G266" i="2"/>
  <c r="W266" i="2" s="1"/>
  <c r="D264" i="2"/>
  <c r="T264" i="2" s="1"/>
  <c r="G262" i="2"/>
  <c r="W262" i="2" s="1"/>
  <c r="D260" i="2"/>
  <c r="F258" i="2"/>
  <c r="D256" i="2"/>
  <c r="F254" i="2"/>
  <c r="D252" i="2"/>
  <c r="F250" i="2"/>
  <c r="G283" i="2"/>
  <c r="W283" i="2" s="1"/>
  <c r="F282" i="2"/>
  <c r="V282" i="2" s="1"/>
  <c r="F278" i="2"/>
  <c r="V278" i="2" s="1"/>
  <c r="F274" i="2"/>
  <c r="V274" i="2" s="1"/>
  <c r="F270" i="2"/>
  <c r="V270" i="2" s="1"/>
  <c r="F266" i="2"/>
  <c r="V266" i="2" s="1"/>
  <c r="F262" i="2"/>
  <c r="V262" i="2" s="1"/>
  <c r="E258" i="2"/>
  <c r="E254" i="2"/>
  <c r="E250" i="2"/>
  <c r="E246" i="2"/>
  <c r="E242" i="2"/>
  <c r="U242" i="2" s="1"/>
  <c r="G286" i="2"/>
  <c r="W286" i="2" s="1"/>
  <c r="D283" i="2"/>
  <c r="T283" i="2" s="1"/>
  <c r="D282" i="2"/>
  <c r="T282" i="2" s="1"/>
  <c r="F281" i="2"/>
  <c r="V281" i="2" s="1"/>
  <c r="G280" i="2"/>
  <c r="W280" i="2" s="1"/>
  <c r="D278" i="2"/>
  <c r="T278" i="2" s="1"/>
  <c r="F277" i="2"/>
  <c r="V277" i="2" s="1"/>
  <c r="G276" i="2"/>
  <c r="W276" i="2" s="1"/>
  <c r="D274" i="2"/>
  <c r="T274" i="2" s="1"/>
  <c r="F273" i="2"/>
  <c r="V273" i="2" s="1"/>
  <c r="G272" i="2"/>
  <c r="W272" i="2" s="1"/>
  <c r="D270" i="2"/>
  <c r="T270" i="2" s="1"/>
  <c r="F269" i="2"/>
  <c r="V269" i="2" s="1"/>
  <c r="G268" i="2"/>
  <c r="W268" i="2" s="1"/>
  <c r="D266" i="2"/>
  <c r="T266" i="2" s="1"/>
  <c r="F265" i="2"/>
  <c r="V265" i="2" s="1"/>
  <c r="G264" i="2"/>
  <c r="W264" i="2" s="1"/>
  <c r="D262" i="2"/>
  <c r="T262" i="2" s="1"/>
  <c r="F260" i="2"/>
  <c r="V260" i="2" s="1"/>
  <c r="E259" i="2"/>
  <c r="U259" i="2" s="1"/>
  <c r="D258" i="2"/>
  <c r="F256" i="2"/>
  <c r="V256" i="2" s="1"/>
  <c r="E255" i="2"/>
  <c r="U255" i="2" s="1"/>
  <c r="F252" i="2"/>
  <c r="V252" i="2" s="1"/>
  <c r="E251" i="2"/>
  <c r="U251" i="2" s="1"/>
  <c r="E247" i="2"/>
  <c r="U247" i="2" s="1"/>
  <c r="D246" i="2"/>
  <c r="H245" i="2"/>
  <c r="F244" i="2"/>
  <c r="E241" i="2"/>
  <c r="D240" i="2"/>
  <c r="E239" i="2"/>
  <c r="U239" i="2" s="1"/>
  <c r="D238" i="2"/>
  <c r="D237" i="2"/>
  <c r="F230" i="2"/>
  <c r="F228" i="2"/>
  <c r="V228" i="2" s="1"/>
  <c r="F227" i="2"/>
  <c r="V227" i="2" s="1"/>
  <c r="E226" i="2"/>
  <c r="U226" i="2" s="1"/>
  <c r="E225" i="2"/>
  <c r="D224" i="2"/>
  <c r="E223" i="2"/>
  <c r="U223" i="2" s="1"/>
  <c r="D222" i="2"/>
  <c r="D221" i="2"/>
  <c r="F214" i="2"/>
  <c r="F212" i="2"/>
  <c r="V212" i="2" s="1"/>
  <c r="F211" i="2"/>
  <c r="V211" i="2" s="1"/>
  <c r="E210" i="2"/>
  <c r="U210" i="2" s="1"/>
  <c r="E209" i="2"/>
  <c r="D208" i="2"/>
  <c r="E207" i="2"/>
  <c r="U207" i="2" s="1"/>
  <c r="D206" i="2"/>
  <c r="D205" i="2"/>
  <c r="D254" i="2"/>
  <c r="D250" i="2"/>
  <c r="F248" i="2"/>
  <c r="D244" i="2"/>
  <c r="F234" i="2"/>
  <c r="E230" i="2"/>
  <c r="D226" i="2"/>
  <c r="F218" i="2"/>
  <c r="E214" i="2"/>
  <c r="D210" i="2"/>
  <c r="F202" i="2"/>
  <c r="E198" i="2"/>
  <c r="D194" i="2"/>
  <c r="F186" i="2"/>
  <c r="E182" i="2"/>
  <c r="D178" i="2"/>
  <c r="D248" i="2"/>
  <c r="F242" i="2"/>
  <c r="H240" i="2"/>
  <c r="H239" i="2"/>
  <c r="F238" i="2"/>
  <c r="H237" i="2"/>
  <c r="E234" i="2"/>
  <c r="D230" i="2"/>
  <c r="H224" i="2"/>
  <c r="H223" i="2"/>
  <c r="F222" i="2"/>
  <c r="H221" i="2"/>
  <c r="E218" i="2"/>
  <c r="D214" i="2"/>
  <c r="H208" i="2"/>
  <c r="H207" i="2"/>
  <c r="F206" i="2"/>
  <c r="H205" i="2"/>
  <c r="E202" i="2"/>
  <c r="D198" i="2"/>
  <c r="H192" i="2"/>
  <c r="H191" i="2"/>
  <c r="F190" i="2"/>
  <c r="H189" i="2"/>
  <c r="E186" i="2"/>
  <c r="D182" i="2"/>
  <c r="H257" i="2"/>
  <c r="H253" i="2"/>
  <c r="H247" i="2"/>
  <c r="F246" i="2"/>
  <c r="E243" i="2"/>
  <c r="U243" i="2" s="1"/>
  <c r="D242" i="2"/>
  <c r="H241" i="2"/>
  <c r="F240" i="2"/>
  <c r="V240" i="2" s="1"/>
  <c r="F239" i="2"/>
  <c r="V239" i="2" s="1"/>
  <c r="E238" i="2"/>
  <c r="U238" i="2" s="1"/>
  <c r="E237" i="2"/>
  <c r="D236" i="2"/>
  <c r="E235" i="2"/>
  <c r="U235" i="2" s="1"/>
  <c r="D234" i="2"/>
  <c r="D233" i="2"/>
  <c r="H228" i="2"/>
  <c r="H227" i="2"/>
  <c r="F226" i="2"/>
  <c r="H225" i="2"/>
  <c r="F224" i="2"/>
  <c r="V224" i="2" s="1"/>
  <c r="F223" i="2"/>
  <c r="V223" i="2" s="1"/>
  <c r="E222" i="2"/>
  <c r="U222" i="2" s="1"/>
  <c r="E221" i="2"/>
  <c r="D220" i="2"/>
  <c r="E219" i="2"/>
  <c r="U219" i="2" s="1"/>
  <c r="D218" i="2"/>
  <c r="D217" i="2"/>
  <c r="H212" i="2"/>
  <c r="E116" i="2"/>
  <c r="E118" i="2" s="1"/>
  <c r="C121" i="2"/>
  <c r="S121" i="2" s="1"/>
  <c r="G121" i="2"/>
  <c r="W121" i="2" s="1"/>
  <c r="D122" i="2"/>
  <c r="T122" i="2" s="1"/>
  <c r="H122" i="2"/>
  <c r="X122" i="2" s="1"/>
  <c r="D123" i="2"/>
  <c r="T123" i="2" s="1"/>
  <c r="H123" i="2"/>
  <c r="X123" i="2" s="1"/>
  <c r="D124" i="2"/>
  <c r="T124" i="2" s="1"/>
  <c r="H124" i="2"/>
  <c r="X124" i="2" s="1"/>
  <c r="D125" i="2"/>
  <c r="T125" i="2" s="1"/>
  <c r="H125" i="2"/>
  <c r="X125" i="2" s="1"/>
  <c r="D126" i="2"/>
  <c r="T126" i="2" s="1"/>
  <c r="H126" i="2"/>
  <c r="X126" i="2" s="1"/>
  <c r="D127" i="2"/>
  <c r="T127" i="2" s="1"/>
  <c r="H127" i="2"/>
  <c r="X127" i="2" s="1"/>
  <c r="D128" i="2"/>
  <c r="T128" i="2" s="1"/>
  <c r="H128" i="2"/>
  <c r="X128" i="2" s="1"/>
  <c r="D129" i="2"/>
  <c r="T129" i="2" s="1"/>
  <c r="H129" i="2"/>
  <c r="X129" i="2" s="1"/>
  <c r="D130" i="2"/>
  <c r="T130" i="2" s="1"/>
  <c r="H130" i="2"/>
  <c r="C131" i="2"/>
  <c r="S131" i="2" s="1"/>
  <c r="H131" i="2"/>
  <c r="X131" i="2" s="1"/>
  <c r="C132" i="2"/>
  <c r="S132" i="2" s="1"/>
  <c r="H132" i="2"/>
  <c r="X132" i="2" s="1"/>
  <c r="C133" i="2"/>
  <c r="S133" i="2" s="1"/>
  <c r="H133" i="2"/>
  <c r="X133" i="2" s="1"/>
  <c r="C134" i="2"/>
  <c r="S134" i="2" s="1"/>
  <c r="H134" i="2"/>
  <c r="X134" i="2" s="1"/>
  <c r="C135" i="2"/>
  <c r="S135" i="2" s="1"/>
  <c r="H135" i="2"/>
  <c r="X135" i="2" s="1"/>
  <c r="C136" i="2"/>
  <c r="S136" i="2" s="1"/>
  <c r="H136" i="2"/>
  <c r="X136" i="2" s="1"/>
  <c r="C137" i="2"/>
  <c r="S137" i="2" s="1"/>
  <c r="H137" i="2"/>
  <c r="X137" i="2" s="1"/>
  <c r="C138" i="2"/>
  <c r="S138" i="2" s="1"/>
  <c r="H138" i="2"/>
  <c r="X138" i="2" s="1"/>
  <c r="C139" i="2"/>
  <c r="S139" i="2" s="1"/>
  <c r="H139" i="2"/>
  <c r="X139" i="2" s="1"/>
  <c r="C140" i="2"/>
  <c r="S140" i="2" s="1"/>
  <c r="H140" i="2"/>
  <c r="X140" i="2" s="1"/>
  <c r="C141" i="2"/>
  <c r="S141" i="2" s="1"/>
  <c r="H141" i="2"/>
  <c r="X141" i="2" s="1"/>
  <c r="C142" i="2"/>
  <c r="S142" i="2" s="1"/>
  <c r="H142" i="2"/>
  <c r="X142" i="2" s="1"/>
  <c r="C143" i="2"/>
  <c r="S143" i="2" s="1"/>
  <c r="H143" i="2"/>
  <c r="X143" i="2" s="1"/>
  <c r="C144" i="2"/>
  <c r="S144" i="2" s="1"/>
  <c r="H144" i="2"/>
  <c r="X144" i="2" s="1"/>
  <c r="C145" i="2"/>
  <c r="S145" i="2" s="1"/>
  <c r="H145" i="2"/>
  <c r="X145" i="2" s="1"/>
  <c r="C146" i="2"/>
  <c r="S146" i="2" s="1"/>
  <c r="H146" i="2"/>
  <c r="X146" i="2" s="1"/>
  <c r="C147" i="2"/>
  <c r="S147" i="2" s="1"/>
  <c r="H147" i="2"/>
  <c r="X147" i="2" s="1"/>
  <c r="C148" i="2"/>
  <c r="S148" i="2" s="1"/>
  <c r="H148" i="2"/>
  <c r="X148" i="2" s="1"/>
  <c r="C149" i="2"/>
  <c r="S149" i="2" s="1"/>
  <c r="H149" i="2"/>
  <c r="X149" i="2" s="1"/>
  <c r="C150" i="2"/>
  <c r="S150" i="2" s="1"/>
  <c r="H150" i="2"/>
  <c r="X150" i="2" s="1"/>
  <c r="C151" i="2"/>
  <c r="S151" i="2" s="1"/>
  <c r="H151" i="2"/>
  <c r="X151" i="2" s="1"/>
  <c r="C152" i="2"/>
  <c r="S152" i="2" s="1"/>
  <c r="H152" i="2"/>
  <c r="X152" i="2" s="1"/>
  <c r="C153" i="2"/>
  <c r="S153" i="2" s="1"/>
  <c r="H153" i="2"/>
  <c r="X153" i="2" s="1"/>
  <c r="C154" i="2"/>
  <c r="S154" i="2" s="1"/>
  <c r="H154" i="2"/>
  <c r="X154" i="2" s="1"/>
  <c r="C155" i="2"/>
  <c r="S155" i="2" s="1"/>
  <c r="H155" i="2"/>
  <c r="X155" i="2" s="1"/>
  <c r="C156" i="2"/>
  <c r="S156" i="2" s="1"/>
  <c r="H156" i="2"/>
  <c r="X156" i="2" s="1"/>
  <c r="C157" i="2"/>
  <c r="S157" i="2" s="1"/>
  <c r="H157" i="2"/>
  <c r="X157" i="2" s="1"/>
  <c r="C158" i="2"/>
  <c r="S158" i="2" s="1"/>
  <c r="H158" i="2"/>
  <c r="X158" i="2" s="1"/>
  <c r="C159" i="2"/>
  <c r="S159" i="2" s="1"/>
  <c r="H159" i="2"/>
  <c r="X159" i="2" s="1"/>
  <c r="C160" i="2"/>
  <c r="S160" i="2" s="1"/>
  <c r="H160" i="2"/>
  <c r="X160" i="2" s="1"/>
  <c r="F161" i="2"/>
  <c r="V161" i="2" s="1"/>
  <c r="F162" i="2"/>
  <c r="V162" i="2" s="1"/>
  <c r="H163" i="2"/>
  <c r="F164" i="2"/>
  <c r="H165" i="2"/>
  <c r="H166" i="2"/>
  <c r="G167" i="2"/>
  <c r="W167" i="2" s="1"/>
  <c r="C167" i="2"/>
  <c r="F167" i="2"/>
  <c r="Q167" i="2"/>
  <c r="X167" i="2" s="1"/>
  <c r="Q168" i="2"/>
  <c r="O168" i="2"/>
  <c r="G169" i="2"/>
  <c r="C169" i="2"/>
  <c r="S169" i="2" s="1"/>
  <c r="D169" i="2"/>
  <c r="G170" i="2"/>
  <c r="W170" i="2" s="1"/>
  <c r="C170" i="2"/>
  <c r="E170" i="2"/>
  <c r="Q170" i="2"/>
  <c r="X170" i="2" s="1"/>
  <c r="D171" i="2"/>
  <c r="T171" i="2" s="1"/>
  <c r="D172" i="2"/>
  <c r="T172" i="2" s="1"/>
  <c r="E173" i="2"/>
  <c r="E174" i="2"/>
  <c r="U174" i="2" s="1"/>
  <c r="H175" i="2"/>
  <c r="H177" i="2"/>
  <c r="E178" i="2"/>
  <c r="U178" i="2" s="1"/>
  <c r="G179" i="2"/>
  <c r="C179" i="2"/>
  <c r="S179" i="2" s="1"/>
  <c r="D179" i="2"/>
  <c r="E179" i="2"/>
  <c r="U179" i="2" s="1"/>
  <c r="H180" i="2"/>
  <c r="H181" i="2"/>
  <c r="F182" i="2"/>
  <c r="Q185" i="2"/>
  <c r="T185" i="2"/>
  <c r="P185" i="2"/>
  <c r="O185" i="2"/>
  <c r="Q188" i="2"/>
  <c r="T188" i="2"/>
  <c r="P188" i="2"/>
  <c r="O188" i="2"/>
  <c r="F191" i="2"/>
  <c r="V191" i="2" s="1"/>
  <c r="D192" i="2"/>
  <c r="G197" i="2"/>
  <c r="W197" i="2" s="1"/>
  <c r="C197" i="2"/>
  <c r="F197" i="2"/>
  <c r="E197" i="2"/>
  <c r="D197" i="2"/>
  <c r="Q198" i="2"/>
  <c r="O198" i="2"/>
  <c r="G199" i="2"/>
  <c r="C199" i="2"/>
  <c r="S199" i="2" s="1"/>
  <c r="D199" i="2"/>
  <c r="F199" i="2"/>
  <c r="V199" i="2" s="1"/>
  <c r="E199" i="2"/>
  <c r="U199" i="2" s="1"/>
  <c r="G200" i="2"/>
  <c r="W200" i="2" s="1"/>
  <c r="C200" i="2"/>
  <c r="E200" i="2"/>
  <c r="F200" i="2"/>
  <c r="D200" i="2"/>
  <c r="D202" i="2"/>
  <c r="F208" i="2"/>
  <c r="V208" i="2" s="1"/>
  <c r="H217" i="2"/>
  <c r="H235" i="2"/>
  <c r="H243" i="2"/>
  <c r="D121" i="2"/>
  <c r="T121" i="2" s="1"/>
  <c r="H121" i="2"/>
  <c r="X121" i="2" s="1"/>
  <c r="E122" i="2"/>
  <c r="U122" i="2" s="1"/>
  <c r="O122" i="2"/>
  <c r="V122" i="2" s="1"/>
  <c r="E123" i="2"/>
  <c r="U123" i="2" s="1"/>
  <c r="O123" i="2"/>
  <c r="V123" i="2" s="1"/>
  <c r="E124" i="2"/>
  <c r="U124" i="2" s="1"/>
  <c r="O124" i="2"/>
  <c r="V124" i="2" s="1"/>
  <c r="E125" i="2"/>
  <c r="U125" i="2" s="1"/>
  <c r="O125" i="2"/>
  <c r="V125" i="2" s="1"/>
  <c r="E126" i="2"/>
  <c r="U126" i="2" s="1"/>
  <c r="O126" i="2"/>
  <c r="V126" i="2" s="1"/>
  <c r="E127" i="2"/>
  <c r="U127" i="2" s="1"/>
  <c r="O127" i="2"/>
  <c r="V127" i="2" s="1"/>
  <c r="E128" i="2"/>
  <c r="U128" i="2" s="1"/>
  <c r="O128" i="2"/>
  <c r="V128" i="2" s="1"/>
  <c r="E129" i="2"/>
  <c r="U129" i="2" s="1"/>
  <c r="O129" i="2"/>
  <c r="V129" i="2" s="1"/>
  <c r="E130" i="2"/>
  <c r="U130" i="2" s="1"/>
  <c r="P130" i="2"/>
  <c r="D131" i="2"/>
  <c r="T131" i="2" s="1"/>
  <c r="D132" i="2"/>
  <c r="T132" i="2" s="1"/>
  <c r="D133" i="2"/>
  <c r="T133" i="2" s="1"/>
  <c r="D134" i="2"/>
  <c r="T134" i="2" s="1"/>
  <c r="D135" i="2"/>
  <c r="T135" i="2" s="1"/>
  <c r="D136" i="2"/>
  <c r="T136" i="2" s="1"/>
  <c r="D137" i="2"/>
  <c r="T137" i="2" s="1"/>
  <c r="D138" i="2"/>
  <c r="T138" i="2" s="1"/>
  <c r="D139" i="2"/>
  <c r="T139" i="2" s="1"/>
  <c r="D140" i="2"/>
  <c r="T140" i="2" s="1"/>
  <c r="D141" i="2"/>
  <c r="T141" i="2" s="1"/>
  <c r="D142" i="2"/>
  <c r="T142" i="2" s="1"/>
  <c r="D143" i="2"/>
  <c r="T143" i="2" s="1"/>
  <c r="D144" i="2"/>
  <c r="T144" i="2" s="1"/>
  <c r="D145" i="2"/>
  <c r="T145" i="2" s="1"/>
  <c r="D146" i="2"/>
  <c r="T146" i="2" s="1"/>
  <c r="D147" i="2"/>
  <c r="T147" i="2" s="1"/>
  <c r="D148" i="2"/>
  <c r="T148" i="2" s="1"/>
  <c r="D149" i="2"/>
  <c r="T149" i="2" s="1"/>
  <c r="D150" i="2"/>
  <c r="T150" i="2" s="1"/>
  <c r="D151" i="2"/>
  <c r="T151" i="2" s="1"/>
  <c r="D152" i="2"/>
  <c r="T152" i="2" s="1"/>
  <c r="D153" i="2"/>
  <c r="T153" i="2" s="1"/>
  <c r="D154" i="2"/>
  <c r="T154" i="2" s="1"/>
  <c r="D155" i="2"/>
  <c r="T155" i="2" s="1"/>
  <c r="D156" i="2"/>
  <c r="T156" i="2" s="1"/>
  <c r="D157" i="2"/>
  <c r="T157" i="2" s="1"/>
  <c r="D158" i="2"/>
  <c r="T158" i="2" s="1"/>
  <c r="D159" i="2"/>
  <c r="T159" i="2" s="1"/>
  <c r="D160" i="2"/>
  <c r="T160" i="2" s="1"/>
  <c r="H161" i="2"/>
  <c r="H162" i="2"/>
  <c r="G163" i="2"/>
  <c r="W163" i="2" s="1"/>
  <c r="C163" i="2"/>
  <c r="F163" i="2"/>
  <c r="V163" i="2" s="1"/>
  <c r="Q163" i="2"/>
  <c r="U163" i="2"/>
  <c r="Q164" i="2"/>
  <c r="O164" i="2"/>
  <c r="G165" i="2"/>
  <c r="C165" i="2"/>
  <c r="S165" i="2" s="1"/>
  <c r="D165" i="2"/>
  <c r="G166" i="2"/>
  <c r="W166" i="2" s="1"/>
  <c r="C166" i="2"/>
  <c r="E166" i="2"/>
  <c r="Q166" i="2"/>
  <c r="D167" i="2"/>
  <c r="T167" i="2" s="1"/>
  <c r="D168" i="2"/>
  <c r="T168" i="2" s="1"/>
  <c r="E169" i="2"/>
  <c r="U169" i="2" s="1"/>
  <c r="D170" i="2"/>
  <c r="T170" i="2" s="1"/>
  <c r="E171" i="2"/>
  <c r="U171" i="2" s="1"/>
  <c r="E172" i="2"/>
  <c r="U172" i="2" s="1"/>
  <c r="F173" i="2"/>
  <c r="V173" i="2" s="1"/>
  <c r="F174" i="2"/>
  <c r="D176" i="2"/>
  <c r="Q177" i="2"/>
  <c r="U177" i="2"/>
  <c r="F178" i="2"/>
  <c r="F179" i="2"/>
  <c r="V179" i="2" s="1"/>
  <c r="Q180" i="2"/>
  <c r="Q181" i="2"/>
  <c r="T181" i="2"/>
  <c r="O181" i="2"/>
  <c r="Q182" i="2"/>
  <c r="O182" i="2"/>
  <c r="G183" i="2"/>
  <c r="C183" i="2"/>
  <c r="S183" i="2" s="1"/>
  <c r="D183" i="2"/>
  <c r="F183" i="2"/>
  <c r="V183" i="2" s="1"/>
  <c r="E183" i="2"/>
  <c r="U183" i="2" s="1"/>
  <c r="G184" i="2"/>
  <c r="W184" i="2" s="1"/>
  <c r="C184" i="2"/>
  <c r="S184" i="2" s="1"/>
  <c r="E184" i="2"/>
  <c r="U184" i="2" s="1"/>
  <c r="F184" i="2"/>
  <c r="V184" i="2" s="1"/>
  <c r="D184" i="2"/>
  <c r="T184" i="2" s="1"/>
  <c r="D186" i="2"/>
  <c r="D189" i="2"/>
  <c r="F192" i="2"/>
  <c r="V192" i="2" s="1"/>
  <c r="E193" i="2"/>
  <c r="E194" i="2"/>
  <c r="U194" i="2" s="1"/>
  <c r="F195" i="2"/>
  <c r="V195" i="2" s="1"/>
  <c r="H197" i="2"/>
  <c r="P198" i="2"/>
  <c r="H199" i="2"/>
  <c r="H200" i="2"/>
  <c r="G201" i="2"/>
  <c r="W201" i="2" s="1"/>
  <c r="C201" i="2"/>
  <c r="S201" i="2" s="1"/>
  <c r="F201" i="2"/>
  <c r="V201" i="2" s="1"/>
  <c r="H201" i="2"/>
  <c r="X201" i="2" s="1"/>
  <c r="E201" i="2"/>
  <c r="U201" i="2" s="1"/>
  <c r="Q202" i="2"/>
  <c r="O202" i="2"/>
  <c r="P202" i="2"/>
  <c r="G203" i="2"/>
  <c r="C203" i="2"/>
  <c r="S203" i="2" s="1"/>
  <c r="D203" i="2"/>
  <c r="H203" i="2"/>
  <c r="F203" i="2"/>
  <c r="V203" i="2" s="1"/>
  <c r="G204" i="2"/>
  <c r="W204" i="2" s="1"/>
  <c r="C204" i="2"/>
  <c r="E204" i="2"/>
  <c r="U204" i="2" s="1"/>
  <c r="H204" i="2"/>
  <c r="F204" i="2"/>
  <c r="F207" i="2"/>
  <c r="V207" i="2" s="1"/>
  <c r="F210" i="2"/>
  <c r="H236" i="2"/>
  <c r="C73" i="2"/>
  <c r="E121" i="2"/>
  <c r="U121" i="2" s="1"/>
  <c r="Q130" i="2"/>
  <c r="F131" i="2"/>
  <c r="V131" i="2" s="1"/>
  <c r="F132" i="2"/>
  <c r="V132" i="2" s="1"/>
  <c r="F133" i="2"/>
  <c r="V133" i="2" s="1"/>
  <c r="F134" i="2"/>
  <c r="V134" i="2" s="1"/>
  <c r="F135" i="2"/>
  <c r="V135" i="2" s="1"/>
  <c r="F136" i="2"/>
  <c r="V136" i="2" s="1"/>
  <c r="F137" i="2"/>
  <c r="V137" i="2" s="1"/>
  <c r="F138" i="2"/>
  <c r="V138" i="2" s="1"/>
  <c r="F139" i="2"/>
  <c r="V139" i="2" s="1"/>
  <c r="F140" i="2"/>
  <c r="V140" i="2" s="1"/>
  <c r="F141" i="2"/>
  <c r="V141" i="2" s="1"/>
  <c r="F142" i="2"/>
  <c r="V142" i="2" s="1"/>
  <c r="F143" i="2"/>
  <c r="V143" i="2" s="1"/>
  <c r="F144" i="2"/>
  <c r="V144" i="2" s="1"/>
  <c r="F145" i="2"/>
  <c r="V145" i="2" s="1"/>
  <c r="F146" i="2"/>
  <c r="V146" i="2" s="1"/>
  <c r="F147" i="2"/>
  <c r="V147" i="2" s="1"/>
  <c r="F148" i="2"/>
  <c r="V148" i="2" s="1"/>
  <c r="F149" i="2"/>
  <c r="V149" i="2" s="1"/>
  <c r="F150" i="2"/>
  <c r="V150" i="2" s="1"/>
  <c r="F151" i="2"/>
  <c r="V151" i="2" s="1"/>
  <c r="F152" i="2"/>
  <c r="V152" i="2" s="1"/>
  <c r="F153" i="2"/>
  <c r="V153" i="2" s="1"/>
  <c r="F154" i="2"/>
  <c r="V154" i="2" s="1"/>
  <c r="F155" i="2"/>
  <c r="V155" i="2" s="1"/>
  <c r="F156" i="2"/>
  <c r="V156" i="2" s="1"/>
  <c r="F157" i="2"/>
  <c r="V157" i="2" s="1"/>
  <c r="F158" i="2"/>
  <c r="V158" i="2" s="1"/>
  <c r="F159" i="2"/>
  <c r="V159" i="2" s="1"/>
  <c r="F160" i="2"/>
  <c r="G161" i="2"/>
  <c r="C161" i="2"/>
  <c r="S161" i="2" s="1"/>
  <c r="D161" i="2"/>
  <c r="G162" i="2"/>
  <c r="W162" i="2" s="1"/>
  <c r="C162" i="2"/>
  <c r="E162" i="2"/>
  <c r="U162" i="2" s="1"/>
  <c r="Q162" i="2"/>
  <c r="T162" i="2"/>
  <c r="D163" i="2"/>
  <c r="T163" i="2" s="1"/>
  <c r="D164" i="2"/>
  <c r="T164" i="2" s="1"/>
  <c r="E165" i="2"/>
  <c r="U165" i="2" s="1"/>
  <c r="D166" i="2"/>
  <c r="E167" i="2"/>
  <c r="U167" i="2" s="1"/>
  <c r="O167" i="2"/>
  <c r="E168" i="2"/>
  <c r="F169" i="2"/>
  <c r="V169" i="2" s="1"/>
  <c r="F170" i="2"/>
  <c r="O170" i="2"/>
  <c r="H171" i="2"/>
  <c r="X171" i="2" s="1"/>
  <c r="F172" i="2"/>
  <c r="V172" i="2" s="1"/>
  <c r="H173" i="2"/>
  <c r="E175" i="2"/>
  <c r="U175" i="2" s="1"/>
  <c r="F176" i="2"/>
  <c r="V176" i="2" s="1"/>
  <c r="G177" i="2"/>
  <c r="W177" i="2" s="1"/>
  <c r="C177" i="2"/>
  <c r="S177" i="2" s="1"/>
  <c r="F177" i="2"/>
  <c r="D177" i="2"/>
  <c r="T177" i="2" s="1"/>
  <c r="O177" i="2"/>
  <c r="Q178" i="2"/>
  <c r="O178" i="2"/>
  <c r="H179" i="2"/>
  <c r="G180" i="2"/>
  <c r="W180" i="2" s="1"/>
  <c r="C180" i="2"/>
  <c r="S180" i="2" s="1"/>
  <c r="E180" i="2"/>
  <c r="U180" i="2" s="1"/>
  <c r="D180" i="2"/>
  <c r="T180" i="2" s="1"/>
  <c r="O180" i="2"/>
  <c r="V180" i="2" s="1"/>
  <c r="G181" i="2"/>
  <c r="W181" i="2" s="1"/>
  <c r="C181" i="2"/>
  <c r="F181" i="2"/>
  <c r="V181" i="2" s="1"/>
  <c r="E181" i="2"/>
  <c r="U181" i="2" s="1"/>
  <c r="P182" i="2"/>
  <c r="H183" i="2"/>
  <c r="H184" i="2"/>
  <c r="X184" i="2" s="1"/>
  <c r="G185" i="2"/>
  <c r="W185" i="2" s="1"/>
  <c r="C185" i="2"/>
  <c r="S185" i="2" s="1"/>
  <c r="F185" i="2"/>
  <c r="V185" i="2" s="1"/>
  <c r="H185" i="2"/>
  <c r="X185" i="2" s="1"/>
  <c r="E185" i="2"/>
  <c r="Q186" i="2"/>
  <c r="O186" i="2"/>
  <c r="P186" i="2"/>
  <c r="G187" i="2"/>
  <c r="C187" i="2"/>
  <c r="S187" i="2" s="1"/>
  <c r="D187" i="2"/>
  <c r="H187" i="2"/>
  <c r="F187" i="2"/>
  <c r="V187" i="2" s="1"/>
  <c r="G188" i="2"/>
  <c r="W188" i="2" s="1"/>
  <c r="C188" i="2"/>
  <c r="S188" i="2" s="1"/>
  <c r="E188" i="2"/>
  <c r="U188" i="2" s="1"/>
  <c r="H188" i="2"/>
  <c r="X188" i="2" s="1"/>
  <c r="F188" i="2"/>
  <c r="V188" i="2" s="1"/>
  <c r="E189" i="2"/>
  <c r="D190" i="2"/>
  <c r="H193" i="2"/>
  <c r="F194" i="2"/>
  <c r="H195" i="2"/>
  <c r="F196" i="2"/>
  <c r="V196" i="2" s="1"/>
  <c r="Q197" i="2"/>
  <c r="O197" i="2"/>
  <c r="Q200" i="2"/>
  <c r="O200" i="2"/>
  <c r="D201" i="2"/>
  <c r="T201" i="2" s="1"/>
  <c r="E203" i="2"/>
  <c r="U203" i="2" s="1"/>
  <c r="D204" i="2"/>
  <c r="E206" i="2"/>
  <c r="U206" i="2" s="1"/>
  <c r="H219" i="2"/>
  <c r="H233" i="2"/>
  <c r="G213" i="2"/>
  <c r="C213" i="2"/>
  <c r="F213" i="2"/>
  <c r="Q213" i="2"/>
  <c r="Q214" i="2"/>
  <c r="O214" i="2"/>
  <c r="G215" i="2"/>
  <c r="C215" i="2"/>
  <c r="S215" i="2" s="1"/>
  <c r="D215" i="2"/>
  <c r="G216" i="2"/>
  <c r="C216" i="2"/>
  <c r="E216" i="2"/>
  <c r="Q216" i="2"/>
  <c r="G229" i="2"/>
  <c r="C229" i="2"/>
  <c r="F229" i="2"/>
  <c r="Q229" i="2"/>
  <c r="Q230" i="2"/>
  <c r="O230" i="2"/>
  <c r="G231" i="2"/>
  <c r="C231" i="2"/>
  <c r="S231" i="2" s="1"/>
  <c r="D231" i="2"/>
  <c r="G232" i="2"/>
  <c r="C232" i="2"/>
  <c r="E232" i="2"/>
  <c r="Q232" i="2"/>
  <c r="Q244" i="2"/>
  <c r="O244" i="2"/>
  <c r="G249" i="2"/>
  <c r="C249" i="2"/>
  <c r="S249" i="2" s="1"/>
  <c r="F249" i="2"/>
  <c r="V249" i="2" s="1"/>
  <c r="D249" i="2"/>
  <c r="G265" i="2"/>
  <c r="W265" i="2" s="1"/>
  <c r="G269" i="2"/>
  <c r="W269" i="2" s="1"/>
  <c r="G273" i="2"/>
  <c r="W273" i="2" s="1"/>
  <c r="G277" i="2"/>
  <c r="W277" i="2" s="1"/>
  <c r="G281" i="2"/>
  <c r="W281" i="2" s="1"/>
  <c r="G193" i="2"/>
  <c r="W193" i="2" s="1"/>
  <c r="C193" i="2"/>
  <c r="F193" i="2"/>
  <c r="V193" i="2" s="1"/>
  <c r="Q193" i="2"/>
  <c r="Q194" i="2"/>
  <c r="O194" i="2"/>
  <c r="G195" i="2"/>
  <c r="C195" i="2"/>
  <c r="S195" i="2" s="1"/>
  <c r="D195" i="2"/>
  <c r="G196" i="2"/>
  <c r="W196" i="2" s="1"/>
  <c r="C196" i="2"/>
  <c r="E196" i="2"/>
  <c r="Q196" i="2"/>
  <c r="O204" i="2"/>
  <c r="G209" i="2"/>
  <c r="W209" i="2" s="1"/>
  <c r="C209" i="2"/>
  <c r="F209" i="2"/>
  <c r="V209" i="2" s="1"/>
  <c r="Q209" i="2"/>
  <c r="Q210" i="2"/>
  <c r="O210" i="2"/>
  <c r="G211" i="2"/>
  <c r="C211" i="2"/>
  <c r="S211" i="2" s="1"/>
  <c r="D211" i="2"/>
  <c r="G212" i="2"/>
  <c r="W212" i="2" s="1"/>
  <c r="C212" i="2"/>
  <c r="E212" i="2"/>
  <c r="Q212" i="2"/>
  <c r="D213" i="2"/>
  <c r="T213" i="2" s="1"/>
  <c r="E215" i="2"/>
  <c r="U215" i="2" s="1"/>
  <c r="D216" i="2"/>
  <c r="T216" i="2" s="1"/>
  <c r="E217" i="2"/>
  <c r="O217" i="2"/>
  <c r="F219" i="2"/>
  <c r="V219" i="2" s="1"/>
  <c r="F220" i="2"/>
  <c r="O220" i="2"/>
  <c r="G225" i="2"/>
  <c r="W225" i="2" s="1"/>
  <c r="C225" i="2"/>
  <c r="F225" i="2"/>
  <c r="V225" i="2" s="1"/>
  <c r="Q225" i="2"/>
  <c r="Q226" i="2"/>
  <c r="O226" i="2"/>
  <c r="G227" i="2"/>
  <c r="C227" i="2"/>
  <c r="S227" i="2" s="1"/>
  <c r="D227" i="2"/>
  <c r="G228" i="2"/>
  <c r="W228" i="2" s="1"/>
  <c r="C228" i="2"/>
  <c r="E228" i="2"/>
  <c r="Q228" i="2"/>
  <c r="D229" i="2"/>
  <c r="E231" i="2"/>
  <c r="U231" i="2" s="1"/>
  <c r="D232" i="2"/>
  <c r="E233" i="2"/>
  <c r="O233" i="2"/>
  <c r="F235" i="2"/>
  <c r="V235" i="2" s="1"/>
  <c r="F236" i="2"/>
  <c r="O236" i="2"/>
  <c r="G241" i="2"/>
  <c r="C241" i="2"/>
  <c r="S241" i="2" s="1"/>
  <c r="F241" i="2"/>
  <c r="V241" i="2" s="1"/>
  <c r="G245" i="2"/>
  <c r="C245" i="2"/>
  <c r="S245" i="2" s="1"/>
  <c r="F245" i="2"/>
  <c r="V245" i="2" s="1"/>
  <c r="D245" i="2"/>
  <c r="Q246" i="2"/>
  <c r="O246" i="2"/>
  <c r="E249" i="2"/>
  <c r="O160" i="2"/>
  <c r="Q161" i="2"/>
  <c r="P161" i="2"/>
  <c r="G164" i="2"/>
  <c r="W164" i="2" s="1"/>
  <c r="C164" i="2"/>
  <c r="S164" i="2" s="1"/>
  <c r="H164" i="2"/>
  <c r="X164" i="2" s="1"/>
  <c r="Q165" i="2"/>
  <c r="P165" i="2"/>
  <c r="G168" i="2"/>
  <c r="W168" i="2" s="1"/>
  <c r="C168" i="2"/>
  <c r="S168" i="2" s="1"/>
  <c r="H168" i="2"/>
  <c r="X168" i="2" s="1"/>
  <c r="Q169" i="2"/>
  <c r="X169" i="2" s="1"/>
  <c r="P169" i="2"/>
  <c r="G172" i="2"/>
  <c r="W172" i="2" s="1"/>
  <c r="C172" i="2"/>
  <c r="S172" i="2" s="1"/>
  <c r="H172" i="2"/>
  <c r="X172" i="2" s="1"/>
  <c r="Q173" i="2"/>
  <c r="Q174" i="2"/>
  <c r="O174" i="2"/>
  <c r="G175" i="2"/>
  <c r="C175" i="2"/>
  <c r="S175" i="2" s="1"/>
  <c r="D175" i="2"/>
  <c r="G176" i="2"/>
  <c r="W176" i="2" s="1"/>
  <c r="C176" i="2"/>
  <c r="E176" i="2"/>
  <c r="U176" i="2" s="1"/>
  <c r="Q176" i="2"/>
  <c r="G189" i="2"/>
  <c r="W189" i="2" s="1"/>
  <c r="C189" i="2"/>
  <c r="S189" i="2" s="1"/>
  <c r="F189" i="2"/>
  <c r="V189" i="2" s="1"/>
  <c r="Q189" i="2"/>
  <c r="Q190" i="2"/>
  <c r="O190" i="2"/>
  <c r="G191" i="2"/>
  <c r="C191" i="2"/>
  <c r="S191" i="2" s="1"/>
  <c r="D191" i="2"/>
  <c r="G192" i="2"/>
  <c r="W192" i="2" s="1"/>
  <c r="C192" i="2"/>
  <c r="E192" i="2"/>
  <c r="U192" i="2" s="1"/>
  <c r="Q192" i="2"/>
  <c r="D193" i="2"/>
  <c r="T193" i="2" s="1"/>
  <c r="E195" i="2"/>
  <c r="U195" i="2" s="1"/>
  <c r="D196" i="2"/>
  <c r="T196" i="2" s="1"/>
  <c r="G205" i="2"/>
  <c r="W205" i="2" s="1"/>
  <c r="C205" i="2"/>
  <c r="S205" i="2" s="1"/>
  <c r="F205" i="2"/>
  <c r="V205" i="2" s="1"/>
  <c r="Q205" i="2"/>
  <c r="Q206" i="2"/>
  <c r="O206" i="2"/>
  <c r="G207" i="2"/>
  <c r="C207" i="2"/>
  <c r="S207" i="2" s="1"/>
  <c r="D207" i="2"/>
  <c r="G208" i="2"/>
  <c r="W208" i="2" s="1"/>
  <c r="C208" i="2"/>
  <c r="E208" i="2"/>
  <c r="U208" i="2" s="1"/>
  <c r="Q208" i="2"/>
  <c r="D209" i="2"/>
  <c r="T209" i="2" s="1"/>
  <c r="E211" i="2"/>
  <c r="U211" i="2" s="1"/>
  <c r="D212" i="2"/>
  <c r="T212" i="2" s="1"/>
  <c r="E213" i="2"/>
  <c r="U213" i="2" s="1"/>
  <c r="O213" i="2"/>
  <c r="F215" i="2"/>
  <c r="V215" i="2" s="1"/>
  <c r="F216" i="2"/>
  <c r="O216" i="2"/>
  <c r="G221" i="2"/>
  <c r="W221" i="2" s="1"/>
  <c r="C221" i="2"/>
  <c r="S221" i="2" s="1"/>
  <c r="F221" i="2"/>
  <c r="V221" i="2" s="1"/>
  <c r="Q221" i="2"/>
  <c r="Q222" i="2"/>
  <c r="O222" i="2"/>
  <c r="G223" i="2"/>
  <c r="C223" i="2"/>
  <c r="S223" i="2" s="1"/>
  <c r="D223" i="2"/>
  <c r="G224" i="2"/>
  <c r="W224" i="2" s="1"/>
  <c r="C224" i="2"/>
  <c r="E224" i="2"/>
  <c r="U224" i="2" s="1"/>
  <c r="Q224" i="2"/>
  <c r="D225" i="2"/>
  <c r="T225" i="2" s="1"/>
  <c r="E227" i="2"/>
  <c r="U227" i="2" s="1"/>
  <c r="D228" i="2"/>
  <c r="T228" i="2" s="1"/>
  <c r="E229" i="2"/>
  <c r="O229" i="2"/>
  <c r="F231" i="2"/>
  <c r="V231" i="2" s="1"/>
  <c r="F232" i="2"/>
  <c r="O232" i="2"/>
  <c r="G237" i="2"/>
  <c r="W237" i="2" s="1"/>
  <c r="C237" i="2"/>
  <c r="S237" i="2" s="1"/>
  <c r="F237" i="2"/>
  <c r="V237" i="2" s="1"/>
  <c r="Q237" i="2"/>
  <c r="Q238" i="2"/>
  <c r="O238" i="2"/>
  <c r="G239" i="2"/>
  <c r="C239" i="2"/>
  <c r="S239" i="2" s="1"/>
  <c r="D239" i="2"/>
  <c r="G240" i="2"/>
  <c r="W240" i="2" s="1"/>
  <c r="C240" i="2"/>
  <c r="E240" i="2"/>
  <c r="U240" i="2" s="1"/>
  <c r="Q240" i="2"/>
  <c r="D241" i="2"/>
  <c r="Q242" i="2"/>
  <c r="O242" i="2"/>
  <c r="P244" i="2"/>
  <c r="E245" i="2"/>
  <c r="G247" i="2"/>
  <c r="C247" i="2"/>
  <c r="S247" i="2" s="1"/>
  <c r="D247" i="2"/>
  <c r="F247" i="2"/>
  <c r="V247" i="2" s="1"/>
  <c r="H249" i="2"/>
  <c r="F251" i="2"/>
  <c r="V251" i="2" s="1"/>
  <c r="F255" i="2"/>
  <c r="V255" i="2" s="1"/>
  <c r="Q204" i="2"/>
  <c r="H213" i="2"/>
  <c r="X213" i="2" s="1"/>
  <c r="P213" i="2"/>
  <c r="P214" i="2"/>
  <c r="H215" i="2"/>
  <c r="H216" i="2"/>
  <c r="X216" i="2" s="1"/>
  <c r="P216" i="2"/>
  <c r="G217" i="2"/>
  <c r="W217" i="2" s="1"/>
  <c r="C217" i="2"/>
  <c r="S217" i="2" s="1"/>
  <c r="F217" i="2"/>
  <c r="V217" i="2" s="1"/>
  <c r="Q217" i="2"/>
  <c r="Q218" i="2"/>
  <c r="O218" i="2"/>
  <c r="G219" i="2"/>
  <c r="C219" i="2"/>
  <c r="S219" i="2" s="1"/>
  <c r="D219" i="2"/>
  <c r="G220" i="2"/>
  <c r="W220" i="2" s="1"/>
  <c r="C220" i="2"/>
  <c r="E220" i="2"/>
  <c r="U220" i="2" s="1"/>
  <c r="Q220" i="2"/>
  <c r="H229" i="2"/>
  <c r="X229" i="2" s="1"/>
  <c r="P229" i="2"/>
  <c r="P230" i="2"/>
  <c r="H231" i="2"/>
  <c r="H232" i="2"/>
  <c r="P232" i="2"/>
  <c r="G233" i="2"/>
  <c r="W233" i="2" s="1"/>
  <c r="C233" i="2"/>
  <c r="S233" i="2" s="1"/>
  <c r="F233" i="2"/>
  <c r="Q233" i="2"/>
  <c r="Q234" i="2"/>
  <c r="O234" i="2"/>
  <c r="G235" i="2"/>
  <c r="C235" i="2"/>
  <c r="S235" i="2" s="1"/>
  <c r="D235" i="2"/>
  <c r="G236" i="2"/>
  <c r="W236" i="2" s="1"/>
  <c r="C236" i="2"/>
  <c r="E236" i="2"/>
  <c r="U236" i="2" s="1"/>
  <c r="Q236" i="2"/>
  <c r="G243" i="2"/>
  <c r="C243" i="2"/>
  <c r="S243" i="2" s="1"/>
  <c r="D243" i="2"/>
  <c r="F243" i="2"/>
  <c r="V243" i="2" s="1"/>
  <c r="Q248" i="2"/>
  <c r="O248" i="2"/>
  <c r="Q250" i="2"/>
  <c r="O250" i="2"/>
  <c r="G253" i="2"/>
  <c r="C253" i="2"/>
  <c r="S253" i="2" s="1"/>
  <c r="F253" i="2"/>
  <c r="V253" i="2" s="1"/>
  <c r="E253" i="2"/>
  <c r="D253" i="2"/>
  <c r="Q254" i="2"/>
  <c r="O254" i="2"/>
  <c r="G257" i="2"/>
  <c r="C257" i="2"/>
  <c r="S257" i="2" s="1"/>
  <c r="F257" i="2"/>
  <c r="V257" i="2" s="1"/>
  <c r="E257" i="2"/>
  <c r="D257" i="2"/>
  <c r="F259" i="2"/>
  <c r="V259" i="2" s="1"/>
  <c r="G282" i="2"/>
  <c r="W282" i="2" s="1"/>
  <c r="Q258" i="2"/>
  <c r="P258" i="2"/>
  <c r="G261" i="2"/>
  <c r="C261" i="2"/>
  <c r="S261" i="2" s="1"/>
  <c r="H261" i="2"/>
  <c r="E263" i="2"/>
  <c r="U263" i="2" s="1"/>
  <c r="H263" i="2"/>
  <c r="X263" i="2" s="1"/>
  <c r="C263" i="2"/>
  <c r="S263" i="2" s="1"/>
  <c r="E267" i="2"/>
  <c r="U267" i="2" s="1"/>
  <c r="H267" i="2"/>
  <c r="X267" i="2" s="1"/>
  <c r="C267" i="2"/>
  <c r="S267" i="2" s="1"/>
  <c r="E271" i="2"/>
  <c r="U271" i="2" s="1"/>
  <c r="H271" i="2"/>
  <c r="X271" i="2" s="1"/>
  <c r="C271" i="2"/>
  <c r="S271" i="2" s="1"/>
  <c r="E275" i="2"/>
  <c r="U275" i="2" s="1"/>
  <c r="H275" i="2"/>
  <c r="X275" i="2" s="1"/>
  <c r="C275" i="2"/>
  <c r="S275" i="2" s="1"/>
  <c r="E279" i="2"/>
  <c r="U279" i="2" s="1"/>
  <c r="H279" i="2"/>
  <c r="X279" i="2" s="1"/>
  <c r="C279" i="2"/>
  <c r="S279" i="2" s="1"/>
  <c r="E287" i="2"/>
  <c r="U287" i="2" s="1"/>
  <c r="F287" i="2"/>
  <c r="V287" i="2" s="1"/>
  <c r="D287" i="2"/>
  <c r="T287" i="2" s="1"/>
  <c r="H287" i="2"/>
  <c r="X287" i="2" s="1"/>
  <c r="C287" i="2"/>
  <c r="S287" i="2" s="1"/>
  <c r="G313" i="2"/>
  <c r="W313" i="2" s="1"/>
  <c r="G317" i="2"/>
  <c r="W317" i="2" s="1"/>
  <c r="G321" i="2"/>
  <c r="W321" i="2" s="1"/>
  <c r="Q241" i="2"/>
  <c r="P241" i="2"/>
  <c r="G244" i="2"/>
  <c r="C244" i="2"/>
  <c r="S244" i="2" s="1"/>
  <c r="H244" i="2"/>
  <c r="X244" i="2" s="1"/>
  <c r="Q245" i="2"/>
  <c r="P245" i="2"/>
  <c r="G248" i="2"/>
  <c r="W248" i="2" s="1"/>
  <c r="C248" i="2"/>
  <c r="S248" i="2" s="1"/>
  <c r="H248" i="2"/>
  <c r="Q249" i="2"/>
  <c r="P249" i="2"/>
  <c r="G252" i="2"/>
  <c r="C252" i="2"/>
  <c r="H252" i="2"/>
  <c r="Q253" i="2"/>
  <c r="P253" i="2"/>
  <c r="G256" i="2"/>
  <c r="C256" i="2"/>
  <c r="H256" i="2"/>
  <c r="Q257" i="2"/>
  <c r="P257" i="2"/>
  <c r="G260" i="2"/>
  <c r="C260" i="2"/>
  <c r="H260" i="2"/>
  <c r="D261" i="2"/>
  <c r="Q261" i="2"/>
  <c r="P261" i="2"/>
  <c r="D263" i="2"/>
  <c r="T263" i="2" s="1"/>
  <c r="E264" i="2"/>
  <c r="U264" i="2" s="1"/>
  <c r="H264" i="2"/>
  <c r="X264" i="2" s="1"/>
  <c r="C264" i="2"/>
  <c r="S264" i="2" s="1"/>
  <c r="D267" i="2"/>
  <c r="T267" i="2" s="1"/>
  <c r="E268" i="2"/>
  <c r="U268" i="2" s="1"/>
  <c r="H268" i="2"/>
  <c r="X268" i="2" s="1"/>
  <c r="C268" i="2"/>
  <c r="S268" i="2" s="1"/>
  <c r="D271" i="2"/>
  <c r="T271" i="2" s="1"/>
  <c r="E272" i="2"/>
  <c r="U272" i="2" s="1"/>
  <c r="H272" i="2"/>
  <c r="X272" i="2" s="1"/>
  <c r="C272" i="2"/>
  <c r="S272" i="2" s="1"/>
  <c r="D275" i="2"/>
  <c r="T275" i="2" s="1"/>
  <c r="E276" i="2"/>
  <c r="U276" i="2" s="1"/>
  <c r="H276" i="2"/>
  <c r="X276" i="2" s="1"/>
  <c r="C276" i="2"/>
  <c r="S276" i="2" s="1"/>
  <c r="D279" i="2"/>
  <c r="T279" i="2" s="1"/>
  <c r="E280" i="2"/>
  <c r="U280" i="2" s="1"/>
  <c r="H280" i="2"/>
  <c r="X280" i="2" s="1"/>
  <c r="C280" i="2"/>
  <c r="S280" i="2" s="1"/>
  <c r="E284" i="2"/>
  <c r="U284" i="2" s="1"/>
  <c r="F284" i="2"/>
  <c r="V284" i="2" s="1"/>
  <c r="D284" i="2"/>
  <c r="T284" i="2" s="1"/>
  <c r="H284" i="2"/>
  <c r="X284" i="2" s="1"/>
  <c r="C284" i="2"/>
  <c r="S284" i="2" s="1"/>
  <c r="G287" i="2"/>
  <c r="W287" i="2" s="1"/>
  <c r="E288" i="2"/>
  <c r="U288" i="2" s="1"/>
  <c r="F288" i="2"/>
  <c r="V288" i="2" s="1"/>
  <c r="D288" i="2"/>
  <c r="T288" i="2" s="1"/>
  <c r="H288" i="2"/>
  <c r="X288" i="2" s="1"/>
  <c r="C288" i="2"/>
  <c r="S288" i="2" s="1"/>
  <c r="G288" i="2"/>
  <c r="W288" i="2" s="1"/>
  <c r="G312" i="2"/>
  <c r="W312" i="2" s="1"/>
  <c r="G316" i="2"/>
  <c r="W316" i="2" s="1"/>
  <c r="G320" i="2"/>
  <c r="W320" i="2" s="1"/>
  <c r="G251" i="2"/>
  <c r="C251" i="2"/>
  <c r="S251" i="2" s="1"/>
  <c r="H251" i="2"/>
  <c r="Q252" i="2"/>
  <c r="P252" i="2"/>
  <c r="G255" i="2"/>
  <c r="C255" i="2"/>
  <c r="S255" i="2" s="1"/>
  <c r="H255" i="2"/>
  <c r="Q256" i="2"/>
  <c r="P256" i="2"/>
  <c r="G259" i="2"/>
  <c r="C259" i="2"/>
  <c r="S259" i="2" s="1"/>
  <c r="H259" i="2"/>
  <c r="Q260" i="2"/>
  <c r="P260" i="2"/>
  <c r="E261" i="2"/>
  <c r="F263" i="2"/>
  <c r="V263" i="2" s="1"/>
  <c r="E265" i="2"/>
  <c r="U265" i="2" s="1"/>
  <c r="H265" i="2"/>
  <c r="X265" i="2" s="1"/>
  <c r="C265" i="2"/>
  <c r="S265" i="2" s="1"/>
  <c r="F267" i="2"/>
  <c r="V267" i="2" s="1"/>
  <c r="E269" i="2"/>
  <c r="U269" i="2" s="1"/>
  <c r="H269" i="2"/>
  <c r="X269" i="2" s="1"/>
  <c r="C269" i="2"/>
  <c r="S269" i="2" s="1"/>
  <c r="F271" i="2"/>
  <c r="V271" i="2" s="1"/>
  <c r="E273" i="2"/>
  <c r="U273" i="2" s="1"/>
  <c r="H273" i="2"/>
  <c r="X273" i="2" s="1"/>
  <c r="C273" i="2"/>
  <c r="S273" i="2" s="1"/>
  <c r="F275" i="2"/>
  <c r="V275" i="2" s="1"/>
  <c r="E277" i="2"/>
  <c r="U277" i="2" s="1"/>
  <c r="H277" i="2"/>
  <c r="X277" i="2" s="1"/>
  <c r="C277" i="2"/>
  <c r="S277" i="2" s="1"/>
  <c r="F279" i="2"/>
  <c r="V279" i="2" s="1"/>
  <c r="D280" i="2"/>
  <c r="T280" i="2" s="1"/>
  <c r="E281" i="2"/>
  <c r="U281" i="2" s="1"/>
  <c r="H281" i="2"/>
  <c r="X281" i="2" s="1"/>
  <c r="C281" i="2"/>
  <c r="S281" i="2" s="1"/>
  <c r="G284" i="2"/>
  <c r="W284" i="2" s="1"/>
  <c r="E285" i="2"/>
  <c r="U285" i="2" s="1"/>
  <c r="F285" i="2"/>
  <c r="V285" i="2" s="1"/>
  <c r="D285" i="2"/>
  <c r="T285" i="2" s="1"/>
  <c r="H285" i="2"/>
  <c r="X285" i="2" s="1"/>
  <c r="C285" i="2"/>
  <c r="S285" i="2" s="1"/>
  <c r="G311" i="2"/>
  <c r="W311" i="2" s="1"/>
  <c r="G315" i="2"/>
  <c r="W315" i="2" s="1"/>
  <c r="G319" i="2"/>
  <c r="W319" i="2" s="1"/>
  <c r="G174" i="2"/>
  <c r="W174" i="2" s="1"/>
  <c r="C174" i="2"/>
  <c r="S174" i="2" s="1"/>
  <c r="H174" i="2"/>
  <c r="X174" i="2" s="1"/>
  <c r="Q175" i="2"/>
  <c r="P175" i="2"/>
  <c r="G178" i="2"/>
  <c r="W178" i="2" s="1"/>
  <c r="C178" i="2"/>
  <c r="S178" i="2" s="1"/>
  <c r="H178" i="2"/>
  <c r="X178" i="2" s="1"/>
  <c r="Q179" i="2"/>
  <c r="P179" i="2"/>
  <c r="G182" i="2"/>
  <c r="W182" i="2" s="1"/>
  <c r="C182" i="2"/>
  <c r="S182" i="2" s="1"/>
  <c r="H182" i="2"/>
  <c r="X182" i="2" s="1"/>
  <c r="Q183" i="2"/>
  <c r="P183" i="2"/>
  <c r="G186" i="2"/>
  <c r="W186" i="2" s="1"/>
  <c r="C186" i="2"/>
  <c r="S186" i="2" s="1"/>
  <c r="H186" i="2"/>
  <c r="X186" i="2" s="1"/>
  <c r="Q187" i="2"/>
  <c r="P187" i="2"/>
  <c r="G190" i="2"/>
  <c r="W190" i="2" s="1"/>
  <c r="C190" i="2"/>
  <c r="S190" i="2" s="1"/>
  <c r="H190" i="2"/>
  <c r="Q191" i="2"/>
  <c r="P191" i="2"/>
  <c r="G194" i="2"/>
  <c r="W194" i="2" s="1"/>
  <c r="C194" i="2"/>
  <c r="S194" i="2" s="1"/>
  <c r="H194" i="2"/>
  <c r="X194" i="2" s="1"/>
  <c r="Q195" i="2"/>
  <c r="P195" i="2"/>
  <c r="G198" i="2"/>
  <c r="W198" i="2" s="1"/>
  <c r="C198" i="2"/>
  <c r="S198" i="2" s="1"/>
  <c r="H198" i="2"/>
  <c r="X198" i="2" s="1"/>
  <c r="Q199" i="2"/>
  <c r="P199" i="2"/>
  <c r="G202" i="2"/>
  <c r="W202" i="2" s="1"/>
  <c r="C202" i="2"/>
  <c r="S202" i="2" s="1"/>
  <c r="H202" i="2"/>
  <c r="X202" i="2" s="1"/>
  <c r="Q203" i="2"/>
  <c r="P203" i="2"/>
  <c r="G206" i="2"/>
  <c r="W206" i="2" s="1"/>
  <c r="C206" i="2"/>
  <c r="S206" i="2" s="1"/>
  <c r="H206" i="2"/>
  <c r="Q207" i="2"/>
  <c r="P207" i="2"/>
  <c r="G210" i="2"/>
  <c r="W210" i="2" s="1"/>
  <c r="C210" i="2"/>
  <c r="S210" i="2" s="1"/>
  <c r="H210" i="2"/>
  <c r="X210" i="2" s="1"/>
  <c r="Q211" i="2"/>
  <c r="X211" i="2" s="1"/>
  <c r="P211" i="2"/>
  <c r="G214" i="2"/>
  <c r="C214" i="2"/>
  <c r="S214" i="2" s="1"/>
  <c r="H214" i="2"/>
  <c r="X214" i="2" s="1"/>
  <c r="Q215" i="2"/>
  <c r="P215" i="2"/>
  <c r="G218" i="2"/>
  <c r="W218" i="2" s="1"/>
  <c r="C218" i="2"/>
  <c r="S218" i="2" s="1"/>
  <c r="H218" i="2"/>
  <c r="X218" i="2" s="1"/>
  <c r="Q219" i="2"/>
  <c r="P219" i="2"/>
  <c r="G222" i="2"/>
  <c r="W222" i="2" s="1"/>
  <c r="C222" i="2"/>
  <c r="S222" i="2" s="1"/>
  <c r="H222" i="2"/>
  <c r="X222" i="2" s="1"/>
  <c r="Q223" i="2"/>
  <c r="P223" i="2"/>
  <c r="G226" i="2"/>
  <c r="W226" i="2" s="1"/>
  <c r="C226" i="2"/>
  <c r="S226" i="2" s="1"/>
  <c r="H226" i="2"/>
  <c r="X226" i="2" s="1"/>
  <c r="Q227" i="2"/>
  <c r="P227" i="2"/>
  <c r="G230" i="2"/>
  <c r="W230" i="2" s="1"/>
  <c r="C230" i="2"/>
  <c r="S230" i="2" s="1"/>
  <c r="H230" i="2"/>
  <c r="X230" i="2" s="1"/>
  <c r="Q231" i="2"/>
  <c r="P231" i="2"/>
  <c r="G234" i="2"/>
  <c r="W234" i="2" s="1"/>
  <c r="C234" i="2"/>
  <c r="S234" i="2" s="1"/>
  <c r="H234" i="2"/>
  <c r="X234" i="2" s="1"/>
  <c r="Q235" i="2"/>
  <c r="P235" i="2"/>
  <c r="G238" i="2"/>
  <c r="W238" i="2" s="1"/>
  <c r="C238" i="2"/>
  <c r="S238" i="2" s="1"/>
  <c r="H238" i="2"/>
  <c r="Q239" i="2"/>
  <c r="P239" i="2"/>
  <c r="G242" i="2"/>
  <c r="W242" i="2" s="1"/>
  <c r="C242" i="2"/>
  <c r="S242" i="2" s="1"/>
  <c r="H242" i="2"/>
  <c r="X242" i="2" s="1"/>
  <c r="Q243" i="2"/>
  <c r="P243" i="2"/>
  <c r="E244" i="2"/>
  <c r="U244" i="2" s="1"/>
  <c r="G246" i="2"/>
  <c r="W246" i="2" s="1"/>
  <c r="C246" i="2"/>
  <c r="S246" i="2" s="1"/>
  <c r="H246" i="2"/>
  <c r="X246" i="2" s="1"/>
  <c r="Q247" i="2"/>
  <c r="P247" i="2"/>
  <c r="E248" i="2"/>
  <c r="U248" i="2" s="1"/>
  <c r="G250" i="2"/>
  <c r="W250" i="2" s="1"/>
  <c r="C250" i="2"/>
  <c r="S250" i="2" s="1"/>
  <c r="H250" i="2"/>
  <c r="X250" i="2" s="1"/>
  <c r="D251" i="2"/>
  <c r="Q251" i="2"/>
  <c r="P251" i="2"/>
  <c r="E252" i="2"/>
  <c r="U252" i="2" s="1"/>
  <c r="G254" i="2"/>
  <c r="W254" i="2" s="1"/>
  <c r="C254" i="2"/>
  <c r="S254" i="2" s="1"/>
  <c r="H254" i="2"/>
  <c r="X254" i="2" s="1"/>
  <c r="D255" i="2"/>
  <c r="T255" i="2" s="1"/>
  <c r="Q255" i="2"/>
  <c r="P255" i="2"/>
  <c r="E256" i="2"/>
  <c r="U256" i="2" s="1"/>
  <c r="G258" i="2"/>
  <c r="C258" i="2"/>
  <c r="S258" i="2" s="1"/>
  <c r="H258" i="2"/>
  <c r="X258" i="2" s="1"/>
  <c r="O258" i="2"/>
  <c r="D259" i="2"/>
  <c r="Q259" i="2"/>
  <c r="P259" i="2"/>
  <c r="E260" i="2"/>
  <c r="U260" i="2" s="1"/>
  <c r="F261" i="2"/>
  <c r="V261" i="2" s="1"/>
  <c r="E262" i="2"/>
  <c r="U262" i="2" s="1"/>
  <c r="H262" i="2"/>
  <c r="X262" i="2" s="1"/>
  <c r="C262" i="2"/>
  <c r="S262" i="2" s="1"/>
  <c r="G263" i="2"/>
  <c r="W263" i="2" s="1"/>
  <c r="F264" i="2"/>
  <c r="V264" i="2" s="1"/>
  <c r="D265" i="2"/>
  <c r="T265" i="2" s="1"/>
  <c r="E266" i="2"/>
  <c r="U266" i="2" s="1"/>
  <c r="H266" i="2"/>
  <c r="X266" i="2" s="1"/>
  <c r="C266" i="2"/>
  <c r="S266" i="2" s="1"/>
  <c r="G267" i="2"/>
  <c r="W267" i="2" s="1"/>
  <c r="F268" i="2"/>
  <c r="V268" i="2" s="1"/>
  <c r="D269" i="2"/>
  <c r="T269" i="2" s="1"/>
  <c r="E270" i="2"/>
  <c r="U270" i="2" s="1"/>
  <c r="H270" i="2"/>
  <c r="X270" i="2" s="1"/>
  <c r="C270" i="2"/>
  <c r="S270" i="2" s="1"/>
  <c r="G271" i="2"/>
  <c r="W271" i="2" s="1"/>
  <c r="F272" i="2"/>
  <c r="V272" i="2" s="1"/>
  <c r="D273" i="2"/>
  <c r="T273" i="2" s="1"/>
  <c r="E274" i="2"/>
  <c r="U274" i="2" s="1"/>
  <c r="H274" i="2"/>
  <c r="X274" i="2" s="1"/>
  <c r="C274" i="2"/>
  <c r="S274" i="2" s="1"/>
  <c r="G275" i="2"/>
  <c r="W275" i="2" s="1"/>
  <c r="F276" i="2"/>
  <c r="V276" i="2" s="1"/>
  <c r="D277" i="2"/>
  <c r="T277" i="2" s="1"/>
  <c r="E278" i="2"/>
  <c r="U278" i="2" s="1"/>
  <c r="H278" i="2"/>
  <c r="X278" i="2" s="1"/>
  <c r="C278" i="2"/>
  <c r="S278" i="2" s="1"/>
  <c r="G279" i="2"/>
  <c r="W279" i="2" s="1"/>
  <c r="F280" i="2"/>
  <c r="V280" i="2" s="1"/>
  <c r="D281" i="2"/>
  <c r="T281" i="2" s="1"/>
  <c r="E282" i="2"/>
  <c r="U282" i="2" s="1"/>
  <c r="H282" i="2"/>
  <c r="X282" i="2" s="1"/>
  <c r="C282" i="2"/>
  <c r="S282" i="2" s="1"/>
  <c r="E283" i="2"/>
  <c r="U283" i="2" s="1"/>
  <c r="F283" i="2"/>
  <c r="V283" i="2" s="1"/>
  <c r="H283" i="2"/>
  <c r="X283" i="2" s="1"/>
  <c r="C283" i="2"/>
  <c r="S283" i="2" s="1"/>
  <c r="G285" i="2"/>
  <c r="W285" i="2" s="1"/>
  <c r="E286" i="2"/>
  <c r="U286" i="2" s="1"/>
  <c r="F286" i="2"/>
  <c r="V286" i="2" s="1"/>
  <c r="D286" i="2"/>
  <c r="T286" i="2" s="1"/>
  <c r="H286" i="2"/>
  <c r="X286" i="2" s="1"/>
  <c r="C286" i="2"/>
  <c r="S286" i="2" s="1"/>
  <c r="G310" i="2"/>
  <c r="W310" i="2" s="1"/>
  <c r="G314" i="2"/>
  <c r="W314" i="2" s="1"/>
  <c r="G318" i="2"/>
  <c r="W318" i="2" s="1"/>
  <c r="G322" i="2"/>
  <c r="W322" i="2" s="1"/>
  <c r="E289" i="2"/>
  <c r="U289" i="2" s="1"/>
  <c r="G289" i="2"/>
  <c r="W289" i="2" s="1"/>
  <c r="E290" i="2"/>
  <c r="U290" i="2" s="1"/>
  <c r="G290" i="2"/>
  <c r="W290" i="2" s="1"/>
  <c r="E291" i="2"/>
  <c r="U291" i="2" s="1"/>
  <c r="G291" i="2"/>
  <c r="W291" i="2" s="1"/>
  <c r="E292" i="2"/>
  <c r="U292" i="2" s="1"/>
  <c r="G292" i="2"/>
  <c r="W292" i="2" s="1"/>
  <c r="E293" i="2"/>
  <c r="U293" i="2" s="1"/>
  <c r="G293" i="2"/>
  <c r="W293" i="2" s="1"/>
  <c r="E294" i="2"/>
  <c r="U294" i="2" s="1"/>
  <c r="G294" i="2"/>
  <c r="W294" i="2" s="1"/>
  <c r="E295" i="2"/>
  <c r="U295" i="2" s="1"/>
  <c r="G295" i="2"/>
  <c r="W295" i="2" s="1"/>
  <c r="E296" i="2"/>
  <c r="U296" i="2" s="1"/>
  <c r="G296" i="2"/>
  <c r="W296" i="2" s="1"/>
  <c r="E297" i="2"/>
  <c r="U297" i="2" s="1"/>
  <c r="G297" i="2"/>
  <c r="W297" i="2" s="1"/>
  <c r="E298" i="2"/>
  <c r="U298" i="2" s="1"/>
  <c r="G298" i="2"/>
  <c r="W298" i="2" s="1"/>
  <c r="E299" i="2"/>
  <c r="U299" i="2" s="1"/>
  <c r="G299" i="2"/>
  <c r="W299" i="2" s="1"/>
  <c r="E300" i="2"/>
  <c r="U300" i="2" s="1"/>
  <c r="G300" i="2"/>
  <c r="W300" i="2" s="1"/>
  <c r="E301" i="2"/>
  <c r="U301" i="2" s="1"/>
  <c r="G301" i="2"/>
  <c r="W301" i="2" s="1"/>
  <c r="E302" i="2"/>
  <c r="U302" i="2" s="1"/>
  <c r="G302" i="2"/>
  <c r="W302" i="2" s="1"/>
  <c r="E303" i="2"/>
  <c r="U303" i="2" s="1"/>
  <c r="G303" i="2"/>
  <c r="W303" i="2" s="1"/>
  <c r="E304" i="2"/>
  <c r="U304" i="2" s="1"/>
  <c r="G304" i="2"/>
  <c r="W304" i="2" s="1"/>
  <c r="E305" i="2"/>
  <c r="U305" i="2" s="1"/>
  <c r="G305" i="2"/>
  <c r="W305" i="2" s="1"/>
  <c r="E306" i="2"/>
  <c r="U306" i="2" s="1"/>
  <c r="G306" i="2"/>
  <c r="W306" i="2" s="1"/>
  <c r="E307" i="2"/>
  <c r="U307" i="2" s="1"/>
  <c r="G307" i="2"/>
  <c r="W307" i="2" s="1"/>
  <c r="E308" i="2"/>
  <c r="U308" i="2" s="1"/>
  <c r="G308" i="2"/>
  <c r="W308" i="2" s="1"/>
  <c r="E309" i="2"/>
  <c r="U309" i="2" s="1"/>
  <c r="G309" i="2"/>
  <c r="W309" i="2" s="1"/>
  <c r="F325" i="2"/>
  <c r="V325" i="2" s="1"/>
  <c r="C289" i="2"/>
  <c r="S289" i="2" s="1"/>
  <c r="H289" i="2"/>
  <c r="X289" i="2" s="1"/>
  <c r="C290" i="2"/>
  <c r="S290" i="2" s="1"/>
  <c r="H290" i="2"/>
  <c r="X290" i="2" s="1"/>
  <c r="C291" i="2"/>
  <c r="S291" i="2" s="1"/>
  <c r="H291" i="2"/>
  <c r="X291" i="2" s="1"/>
  <c r="C292" i="2"/>
  <c r="S292" i="2" s="1"/>
  <c r="H292" i="2"/>
  <c r="X292" i="2" s="1"/>
  <c r="C293" i="2"/>
  <c r="S293" i="2" s="1"/>
  <c r="H293" i="2"/>
  <c r="X293" i="2" s="1"/>
  <c r="C294" i="2"/>
  <c r="S294" i="2" s="1"/>
  <c r="H294" i="2"/>
  <c r="X294" i="2" s="1"/>
  <c r="C295" i="2"/>
  <c r="S295" i="2" s="1"/>
  <c r="H295" i="2"/>
  <c r="X295" i="2" s="1"/>
  <c r="C296" i="2"/>
  <c r="S296" i="2" s="1"/>
  <c r="H296" i="2"/>
  <c r="X296" i="2" s="1"/>
  <c r="C297" i="2"/>
  <c r="S297" i="2" s="1"/>
  <c r="H297" i="2"/>
  <c r="X297" i="2" s="1"/>
  <c r="C298" i="2"/>
  <c r="S298" i="2" s="1"/>
  <c r="H298" i="2"/>
  <c r="X298" i="2" s="1"/>
  <c r="C299" i="2"/>
  <c r="S299" i="2" s="1"/>
  <c r="H299" i="2"/>
  <c r="X299" i="2" s="1"/>
  <c r="C300" i="2"/>
  <c r="S300" i="2" s="1"/>
  <c r="H300" i="2"/>
  <c r="X300" i="2" s="1"/>
  <c r="C301" i="2"/>
  <c r="S301" i="2" s="1"/>
  <c r="H301" i="2"/>
  <c r="X301" i="2" s="1"/>
  <c r="C302" i="2"/>
  <c r="S302" i="2" s="1"/>
  <c r="H302" i="2"/>
  <c r="X302" i="2" s="1"/>
  <c r="C303" i="2"/>
  <c r="S303" i="2" s="1"/>
  <c r="H303" i="2"/>
  <c r="X303" i="2" s="1"/>
  <c r="C304" i="2"/>
  <c r="S304" i="2" s="1"/>
  <c r="H304" i="2"/>
  <c r="X304" i="2" s="1"/>
  <c r="C305" i="2"/>
  <c r="S305" i="2" s="1"/>
  <c r="H305" i="2"/>
  <c r="X305" i="2" s="1"/>
  <c r="C306" i="2"/>
  <c r="S306" i="2" s="1"/>
  <c r="H306" i="2"/>
  <c r="X306" i="2" s="1"/>
  <c r="C307" i="2"/>
  <c r="S307" i="2" s="1"/>
  <c r="H307" i="2"/>
  <c r="X307" i="2" s="1"/>
  <c r="C308" i="2"/>
  <c r="S308" i="2" s="1"/>
  <c r="H308" i="2"/>
  <c r="X308" i="2" s="1"/>
  <c r="C309" i="2"/>
  <c r="S309" i="2" s="1"/>
  <c r="H309" i="2"/>
  <c r="X309" i="2" s="1"/>
  <c r="D289" i="2"/>
  <c r="T289" i="2" s="1"/>
  <c r="D290" i="2"/>
  <c r="T290" i="2" s="1"/>
  <c r="D291" i="2"/>
  <c r="T291" i="2" s="1"/>
  <c r="D292" i="2"/>
  <c r="T292" i="2" s="1"/>
  <c r="D293" i="2"/>
  <c r="T293" i="2" s="1"/>
  <c r="D294" i="2"/>
  <c r="T294" i="2" s="1"/>
  <c r="D295" i="2"/>
  <c r="T295" i="2" s="1"/>
  <c r="D296" i="2"/>
  <c r="T296" i="2" s="1"/>
  <c r="D297" i="2"/>
  <c r="T297" i="2" s="1"/>
  <c r="D298" i="2"/>
  <c r="T298" i="2" s="1"/>
  <c r="D299" i="2"/>
  <c r="T299" i="2" s="1"/>
  <c r="D300" i="2"/>
  <c r="T300" i="2" s="1"/>
  <c r="D301" i="2"/>
  <c r="T301" i="2" s="1"/>
  <c r="D302" i="2"/>
  <c r="T302" i="2" s="1"/>
  <c r="D303" i="2"/>
  <c r="T303" i="2" s="1"/>
  <c r="D304" i="2"/>
  <c r="T304" i="2" s="1"/>
  <c r="D305" i="2"/>
  <c r="T305" i="2" s="1"/>
  <c r="D306" i="2"/>
  <c r="T306" i="2" s="1"/>
  <c r="D307" i="2"/>
  <c r="T307" i="2" s="1"/>
  <c r="D308" i="2"/>
  <c r="T308" i="2" s="1"/>
  <c r="D309" i="2"/>
  <c r="T309" i="2" s="1"/>
  <c r="E310" i="2"/>
  <c r="U310" i="2" s="1"/>
  <c r="H310" i="2"/>
  <c r="X310" i="2" s="1"/>
  <c r="D310" i="2"/>
  <c r="T310" i="2" s="1"/>
  <c r="E311" i="2"/>
  <c r="U311" i="2" s="1"/>
  <c r="H311" i="2"/>
  <c r="X311" i="2" s="1"/>
  <c r="D311" i="2"/>
  <c r="T311" i="2" s="1"/>
  <c r="E312" i="2"/>
  <c r="U312" i="2" s="1"/>
  <c r="H312" i="2"/>
  <c r="X312" i="2" s="1"/>
  <c r="D312" i="2"/>
  <c r="T312" i="2" s="1"/>
  <c r="E313" i="2"/>
  <c r="U313" i="2" s="1"/>
  <c r="H313" i="2"/>
  <c r="X313" i="2" s="1"/>
  <c r="D313" i="2"/>
  <c r="T313" i="2" s="1"/>
  <c r="E314" i="2"/>
  <c r="U314" i="2" s="1"/>
  <c r="H314" i="2"/>
  <c r="X314" i="2" s="1"/>
  <c r="D314" i="2"/>
  <c r="T314" i="2" s="1"/>
  <c r="E315" i="2"/>
  <c r="U315" i="2" s="1"/>
  <c r="H315" i="2"/>
  <c r="X315" i="2" s="1"/>
  <c r="D315" i="2"/>
  <c r="T315" i="2" s="1"/>
  <c r="E316" i="2"/>
  <c r="U316" i="2" s="1"/>
  <c r="H316" i="2"/>
  <c r="X316" i="2" s="1"/>
  <c r="D316" i="2"/>
  <c r="T316" i="2" s="1"/>
  <c r="E317" i="2"/>
  <c r="U317" i="2" s="1"/>
  <c r="H317" i="2"/>
  <c r="X317" i="2" s="1"/>
  <c r="D317" i="2"/>
  <c r="T317" i="2" s="1"/>
  <c r="E318" i="2"/>
  <c r="U318" i="2" s="1"/>
  <c r="H318" i="2"/>
  <c r="X318" i="2" s="1"/>
  <c r="D318" i="2"/>
  <c r="T318" i="2" s="1"/>
  <c r="E319" i="2"/>
  <c r="U319" i="2" s="1"/>
  <c r="H319" i="2"/>
  <c r="X319" i="2" s="1"/>
  <c r="D319" i="2"/>
  <c r="T319" i="2" s="1"/>
  <c r="E320" i="2"/>
  <c r="U320" i="2" s="1"/>
  <c r="H320" i="2"/>
  <c r="X320" i="2" s="1"/>
  <c r="D320" i="2"/>
  <c r="T320" i="2" s="1"/>
  <c r="E321" i="2"/>
  <c r="U321" i="2" s="1"/>
  <c r="H321" i="2"/>
  <c r="X321" i="2" s="1"/>
  <c r="D321" i="2"/>
  <c r="T321" i="2" s="1"/>
  <c r="E322" i="2"/>
  <c r="U322" i="2" s="1"/>
  <c r="H322" i="2"/>
  <c r="X322" i="2" s="1"/>
  <c r="D322" i="2"/>
  <c r="T322" i="2" s="1"/>
  <c r="F323" i="2"/>
  <c r="V323" i="2" s="1"/>
  <c r="E323" i="2"/>
  <c r="U323" i="2" s="1"/>
  <c r="D323" i="2"/>
  <c r="F326" i="2"/>
  <c r="V326" i="2" s="1"/>
  <c r="F289" i="2"/>
  <c r="V289" i="2" s="1"/>
  <c r="F290" i="2"/>
  <c r="V290" i="2" s="1"/>
  <c r="F291" i="2"/>
  <c r="V291" i="2" s="1"/>
  <c r="F292" i="2"/>
  <c r="V292" i="2" s="1"/>
  <c r="F293" i="2"/>
  <c r="V293" i="2" s="1"/>
  <c r="F294" i="2"/>
  <c r="V294" i="2" s="1"/>
  <c r="F295" i="2"/>
  <c r="V295" i="2" s="1"/>
  <c r="F296" i="2"/>
  <c r="V296" i="2" s="1"/>
  <c r="F297" i="2"/>
  <c r="V297" i="2" s="1"/>
  <c r="F298" i="2"/>
  <c r="V298" i="2" s="1"/>
  <c r="F299" i="2"/>
  <c r="V299" i="2" s="1"/>
  <c r="F300" i="2"/>
  <c r="V300" i="2" s="1"/>
  <c r="F301" i="2"/>
  <c r="V301" i="2" s="1"/>
  <c r="F302" i="2"/>
  <c r="V302" i="2" s="1"/>
  <c r="F303" i="2"/>
  <c r="V303" i="2" s="1"/>
  <c r="F304" i="2"/>
  <c r="V304" i="2" s="1"/>
  <c r="F305" i="2"/>
  <c r="V305" i="2" s="1"/>
  <c r="F306" i="2"/>
  <c r="V306" i="2" s="1"/>
  <c r="F307" i="2"/>
  <c r="V307" i="2" s="1"/>
  <c r="F308" i="2"/>
  <c r="V308" i="2" s="1"/>
  <c r="F309" i="2"/>
  <c r="V309" i="2" s="1"/>
  <c r="C310" i="2"/>
  <c r="S310" i="2" s="1"/>
  <c r="C311" i="2"/>
  <c r="S311" i="2" s="1"/>
  <c r="C312" i="2"/>
  <c r="S312" i="2" s="1"/>
  <c r="C313" i="2"/>
  <c r="S313" i="2" s="1"/>
  <c r="C314" i="2"/>
  <c r="S314" i="2" s="1"/>
  <c r="C315" i="2"/>
  <c r="S315" i="2" s="1"/>
  <c r="C316" i="2"/>
  <c r="S316" i="2" s="1"/>
  <c r="C317" i="2"/>
  <c r="S317" i="2" s="1"/>
  <c r="C318" i="2"/>
  <c r="S318" i="2" s="1"/>
  <c r="C319" i="2"/>
  <c r="S319" i="2" s="1"/>
  <c r="C320" i="2"/>
  <c r="S320" i="2" s="1"/>
  <c r="C321" i="2"/>
  <c r="S321" i="2" s="1"/>
  <c r="C322" i="2"/>
  <c r="S322" i="2" s="1"/>
  <c r="C323" i="2"/>
  <c r="S323" i="2" s="1"/>
  <c r="F324" i="2"/>
  <c r="V324" i="2" s="1"/>
  <c r="P323" i="2"/>
  <c r="Q323" i="2"/>
  <c r="P324" i="2"/>
  <c r="Q324" i="2"/>
  <c r="P325" i="2"/>
  <c r="Q325" i="2"/>
  <c r="P326" i="2"/>
  <c r="Q326" i="2"/>
  <c r="P327" i="2"/>
  <c r="Q327" i="2"/>
  <c r="P328" i="2"/>
  <c r="Q328" i="2"/>
  <c r="P329" i="2"/>
  <c r="Q329" i="2"/>
  <c r="P330" i="2"/>
  <c r="Q330" i="2"/>
  <c r="P331" i="2"/>
  <c r="Q331" i="2"/>
  <c r="P332" i="2"/>
  <c r="Q332" i="2"/>
  <c r="P333" i="2"/>
  <c r="Q333" i="2"/>
  <c r="P334" i="2"/>
  <c r="Q334" i="2"/>
  <c r="P335" i="2"/>
  <c r="Q335" i="2"/>
  <c r="P336" i="2"/>
  <c r="Q336" i="2"/>
  <c r="P337" i="2"/>
  <c r="Q337" i="2"/>
  <c r="P338" i="2"/>
  <c r="Q338" i="2"/>
  <c r="P339" i="2"/>
  <c r="Q339" i="2"/>
  <c r="P340" i="2"/>
  <c r="Q340" i="2"/>
  <c r="F341" i="2"/>
  <c r="V341" i="2" s="1"/>
  <c r="F345" i="2"/>
  <c r="V345" i="2" s="1"/>
  <c r="F350" i="2"/>
  <c r="V350" i="2" s="1"/>
  <c r="F352" i="2"/>
  <c r="V352" i="2" s="1"/>
  <c r="F354" i="2"/>
  <c r="V354" i="2" s="1"/>
  <c r="F342" i="2"/>
  <c r="V342" i="2" s="1"/>
  <c r="F346" i="2"/>
  <c r="V346" i="2" s="1"/>
  <c r="F327" i="2"/>
  <c r="V327" i="2" s="1"/>
  <c r="F328" i="2"/>
  <c r="V328" i="2" s="1"/>
  <c r="F329" i="2"/>
  <c r="V329" i="2" s="1"/>
  <c r="F330" i="2"/>
  <c r="V330" i="2" s="1"/>
  <c r="F331" i="2"/>
  <c r="V331" i="2" s="1"/>
  <c r="F332" i="2"/>
  <c r="V332" i="2" s="1"/>
  <c r="F333" i="2"/>
  <c r="V333" i="2" s="1"/>
  <c r="F334" i="2"/>
  <c r="V334" i="2" s="1"/>
  <c r="F335" i="2"/>
  <c r="V335" i="2" s="1"/>
  <c r="F336" i="2"/>
  <c r="V336" i="2" s="1"/>
  <c r="F337" i="2"/>
  <c r="V337" i="2" s="1"/>
  <c r="F338" i="2"/>
  <c r="F339" i="2"/>
  <c r="F340" i="2"/>
  <c r="F343" i="2"/>
  <c r="V343" i="2" s="1"/>
  <c r="F347" i="2"/>
  <c r="V347" i="2" s="1"/>
  <c r="F349" i="2"/>
  <c r="V349" i="2" s="1"/>
  <c r="F351" i="2"/>
  <c r="V351" i="2" s="1"/>
  <c r="F353" i="2"/>
  <c r="V353" i="2" s="1"/>
  <c r="O338" i="2"/>
  <c r="O339" i="2"/>
  <c r="O340" i="2"/>
  <c r="F344" i="2"/>
  <c r="V344" i="2" s="1"/>
  <c r="F348" i="2"/>
  <c r="V348" i="2" s="1"/>
  <c r="P341" i="2"/>
  <c r="Q341" i="2"/>
  <c r="P342" i="2"/>
  <c r="Q342" i="2"/>
  <c r="P343" i="2"/>
  <c r="Q343" i="2"/>
  <c r="P344" i="2"/>
  <c r="Q344" i="2"/>
  <c r="P345" i="2"/>
  <c r="Q345" i="2"/>
  <c r="P346" i="2"/>
  <c r="Q346" i="2"/>
  <c r="P347" i="2"/>
  <c r="Q347" i="2"/>
  <c r="P348" i="2"/>
  <c r="Q348" i="2"/>
  <c r="P349" i="2"/>
  <c r="Q349" i="2"/>
  <c r="P350" i="2"/>
  <c r="Q350" i="2"/>
  <c r="P351" i="2"/>
  <c r="Q351" i="2"/>
  <c r="P352" i="2"/>
  <c r="Q352" i="2"/>
  <c r="P353" i="2"/>
  <c r="Q353" i="2"/>
  <c r="P354" i="2"/>
  <c r="Q354" i="2"/>
  <c r="P355" i="2"/>
  <c r="Q355" i="2"/>
  <c r="P356" i="2"/>
  <c r="Q356" i="2"/>
  <c r="P357" i="2"/>
  <c r="Q357" i="2"/>
  <c r="P358" i="2"/>
  <c r="Q358" i="2"/>
  <c r="P359" i="2"/>
  <c r="Q359" i="2"/>
  <c r="P360" i="2"/>
  <c r="Q360" i="2"/>
  <c r="P361" i="2"/>
  <c r="Q361" i="2"/>
  <c r="P362" i="2"/>
  <c r="Q362" i="2"/>
  <c r="P363" i="2"/>
  <c r="Q363" i="2"/>
  <c r="P364" i="2"/>
  <c r="Q364" i="2"/>
  <c r="P365" i="2"/>
  <c r="Q365" i="2"/>
  <c r="P366" i="2"/>
  <c r="Q366" i="2"/>
  <c r="P367" i="2"/>
  <c r="Q367" i="2"/>
  <c r="F371" i="2"/>
  <c r="V371" i="2" s="1"/>
  <c r="F372" i="2"/>
  <c r="V372" i="2" s="1"/>
  <c r="F373" i="2"/>
  <c r="V373" i="2" s="1"/>
  <c r="F355" i="2"/>
  <c r="V355" i="2" s="1"/>
  <c r="F356" i="2"/>
  <c r="V356" i="2" s="1"/>
  <c r="F357" i="2"/>
  <c r="V357" i="2" s="1"/>
  <c r="F358" i="2"/>
  <c r="V358" i="2" s="1"/>
  <c r="F359" i="2"/>
  <c r="V359" i="2" s="1"/>
  <c r="F360" i="2"/>
  <c r="V360" i="2" s="1"/>
  <c r="F361" i="2"/>
  <c r="V361" i="2" s="1"/>
  <c r="F362" i="2"/>
  <c r="V362" i="2" s="1"/>
  <c r="F363" i="2"/>
  <c r="V363" i="2" s="1"/>
  <c r="F364" i="2"/>
  <c r="V364" i="2" s="1"/>
  <c r="F365" i="2"/>
  <c r="V365" i="2" s="1"/>
  <c r="F366" i="2"/>
  <c r="V366" i="2" s="1"/>
  <c r="F367" i="2"/>
  <c r="V367" i="2" s="1"/>
  <c r="F368" i="2"/>
  <c r="V368" i="2" s="1"/>
  <c r="F369" i="2"/>
  <c r="V369" i="2" s="1"/>
  <c r="F370" i="2"/>
  <c r="V370" i="2" s="1"/>
  <c r="F374" i="2"/>
  <c r="V374" i="2" s="1"/>
  <c r="P368" i="2"/>
  <c r="P369" i="2"/>
  <c r="P370" i="2"/>
  <c r="P371" i="2"/>
  <c r="P372" i="2"/>
  <c r="P373" i="2"/>
  <c r="G429" i="2"/>
  <c r="W429" i="2" s="1"/>
  <c r="F375" i="2"/>
  <c r="V375" i="2" s="1"/>
  <c r="G428" i="2"/>
  <c r="W428" i="2" s="1"/>
  <c r="F432" i="2"/>
  <c r="V432" i="2" s="1"/>
  <c r="P374" i="2"/>
  <c r="Q374" i="2"/>
  <c r="P375" i="2"/>
  <c r="Q375" i="2"/>
  <c r="G430" i="2"/>
  <c r="W430" i="2" s="1"/>
  <c r="C428" i="2"/>
  <c r="S428" i="2" s="1"/>
  <c r="C429" i="2"/>
  <c r="S429" i="2" s="1"/>
  <c r="C430" i="2"/>
  <c r="S430" i="2" s="1"/>
  <c r="E433" i="2"/>
  <c r="U433" i="2" s="1"/>
  <c r="H433" i="2"/>
  <c r="X433" i="2" s="1"/>
  <c r="D433" i="2"/>
  <c r="T433" i="2" s="1"/>
  <c r="G433" i="2"/>
  <c r="W433" i="2" s="1"/>
  <c r="C433" i="2"/>
  <c r="S433" i="2" s="1"/>
  <c r="E437" i="2"/>
  <c r="U437" i="2" s="1"/>
  <c r="F428" i="2"/>
  <c r="V428" i="2" s="1"/>
  <c r="F429" i="2"/>
  <c r="V429" i="2" s="1"/>
  <c r="F430" i="2"/>
  <c r="V430" i="2" s="1"/>
  <c r="E434" i="2"/>
  <c r="U434" i="2" s="1"/>
  <c r="H434" i="2"/>
  <c r="X434" i="2" s="1"/>
  <c r="D434" i="2"/>
  <c r="T434" i="2" s="1"/>
  <c r="G434" i="2"/>
  <c r="W434" i="2" s="1"/>
  <c r="C434" i="2"/>
  <c r="S434" i="2" s="1"/>
  <c r="E436" i="2"/>
  <c r="U436" i="2" s="1"/>
  <c r="E376" i="2"/>
  <c r="U376" i="2" s="1"/>
  <c r="G376" i="2"/>
  <c r="W376" i="2" s="1"/>
  <c r="E377" i="2"/>
  <c r="U377" i="2" s="1"/>
  <c r="G377" i="2"/>
  <c r="W377" i="2" s="1"/>
  <c r="E378" i="2"/>
  <c r="U378" i="2" s="1"/>
  <c r="G378" i="2"/>
  <c r="W378" i="2" s="1"/>
  <c r="E379" i="2"/>
  <c r="U379" i="2" s="1"/>
  <c r="G379" i="2"/>
  <c r="W379" i="2" s="1"/>
  <c r="E380" i="2"/>
  <c r="U380" i="2" s="1"/>
  <c r="G380" i="2"/>
  <c r="W380" i="2" s="1"/>
  <c r="E381" i="2"/>
  <c r="U381" i="2" s="1"/>
  <c r="G381" i="2"/>
  <c r="W381" i="2" s="1"/>
  <c r="E382" i="2"/>
  <c r="U382" i="2" s="1"/>
  <c r="G382" i="2"/>
  <c r="W382" i="2" s="1"/>
  <c r="E383" i="2"/>
  <c r="U383" i="2" s="1"/>
  <c r="G383" i="2"/>
  <c r="W383" i="2" s="1"/>
  <c r="E384" i="2"/>
  <c r="U384" i="2" s="1"/>
  <c r="G384" i="2"/>
  <c r="W384" i="2" s="1"/>
  <c r="E385" i="2"/>
  <c r="U385" i="2" s="1"/>
  <c r="G385" i="2"/>
  <c r="W385" i="2" s="1"/>
  <c r="E386" i="2"/>
  <c r="U386" i="2" s="1"/>
  <c r="G386" i="2"/>
  <c r="W386" i="2" s="1"/>
  <c r="E387" i="2"/>
  <c r="U387" i="2" s="1"/>
  <c r="G387" i="2"/>
  <c r="W387" i="2" s="1"/>
  <c r="E388" i="2"/>
  <c r="U388" i="2" s="1"/>
  <c r="G388" i="2"/>
  <c r="W388" i="2" s="1"/>
  <c r="E389" i="2"/>
  <c r="U389" i="2" s="1"/>
  <c r="G389" i="2"/>
  <c r="W389" i="2" s="1"/>
  <c r="E390" i="2"/>
  <c r="U390" i="2" s="1"/>
  <c r="G390" i="2"/>
  <c r="W390" i="2" s="1"/>
  <c r="E391" i="2"/>
  <c r="U391" i="2" s="1"/>
  <c r="G391" i="2"/>
  <c r="W391" i="2" s="1"/>
  <c r="E392" i="2"/>
  <c r="U392" i="2" s="1"/>
  <c r="G392" i="2"/>
  <c r="W392" i="2" s="1"/>
  <c r="E393" i="2"/>
  <c r="U393" i="2" s="1"/>
  <c r="G393" i="2"/>
  <c r="W393" i="2" s="1"/>
  <c r="E394" i="2"/>
  <c r="U394" i="2" s="1"/>
  <c r="G394" i="2"/>
  <c r="W394" i="2" s="1"/>
  <c r="E395" i="2"/>
  <c r="U395" i="2" s="1"/>
  <c r="G395" i="2"/>
  <c r="W395" i="2" s="1"/>
  <c r="E396" i="2"/>
  <c r="U396" i="2" s="1"/>
  <c r="G396" i="2"/>
  <c r="W396" i="2" s="1"/>
  <c r="E397" i="2"/>
  <c r="U397" i="2" s="1"/>
  <c r="G397" i="2"/>
  <c r="W397" i="2" s="1"/>
  <c r="E398" i="2"/>
  <c r="U398" i="2" s="1"/>
  <c r="G398" i="2"/>
  <c r="W398" i="2" s="1"/>
  <c r="E399" i="2"/>
  <c r="U399" i="2" s="1"/>
  <c r="G399" i="2"/>
  <c r="W399" i="2" s="1"/>
  <c r="E400" i="2"/>
  <c r="U400" i="2" s="1"/>
  <c r="G400" i="2"/>
  <c r="W400" i="2" s="1"/>
  <c r="E401" i="2"/>
  <c r="U401" i="2" s="1"/>
  <c r="G401" i="2"/>
  <c r="W401" i="2" s="1"/>
  <c r="E402" i="2"/>
  <c r="U402" i="2" s="1"/>
  <c r="G402" i="2"/>
  <c r="W402" i="2" s="1"/>
  <c r="E403" i="2"/>
  <c r="U403" i="2" s="1"/>
  <c r="G403" i="2"/>
  <c r="W403" i="2" s="1"/>
  <c r="E404" i="2"/>
  <c r="U404" i="2" s="1"/>
  <c r="G404" i="2"/>
  <c r="W404" i="2" s="1"/>
  <c r="E405" i="2"/>
  <c r="U405" i="2" s="1"/>
  <c r="G405" i="2"/>
  <c r="W405" i="2" s="1"/>
  <c r="E406" i="2"/>
  <c r="U406" i="2" s="1"/>
  <c r="G406" i="2"/>
  <c r="W406" i="2" s="1"/>
  <c r="E407" i="2"/>
  <c r="U407" i="2" s="1"/>
  <c r="G407" i="2"/>
  <c r="W407" i="2" s="1"/>
  <c r="E408" i="2"/>
  <c r="U408" i="2" s="1"/>
  <c r="G408" i="2"/>
  <c r="W408" i="2" s="1"/>
  <c r="E409" i="2"/>
  <c r="U409" i="2" s="1"/>
  <c r="G409" i="2"/>
  <c r="W409" i="2" s="1"/>
  <c r="E410" i="2"/>
  <c r="U410" i="2" s="1"/>
  <c r="G410" i="2"/>
  <c r="W410" i="2" s="1"/>
  <c r="E411" i="2"/>
  <c r="U411" i="2" s="1"/>
  <c r="G411" i="2"/>
  <c r="W411" i="2" s="1"/>
  <c r="E412" i="2"/>
  <c r="U412" i="2" s="1"/>
  <c r="G412" i="2"/>
  <c r="W412" i="2" s="1"/>
  <c r="E413" i="2"/>
  <c r="U413" i="2" s="1"/>
  <c r="G413" i="2"/>
  <c r="W413" i="2" s="1"/>
  <c r="E414" i="2"/>
  <c r="U414" i="2" s="1"/>
  <c r="G414" i="2"/>
  <c r="W414" i="2" s="1"/>
  <c r="E415" i="2"/>
  <c r="U415" i="2" s="1"/>
  <c r="G415" i="2"/>
  <c r="W415" i="2" s="1"/>
  <c r="E416" i="2"/>
  <c r="U416" i="2" s="1"/>
  <c r="G416" i="2"/>
  <c r="W416" i="2" s="1"/>
  <c r="E417" i="2"/>
  <c r="U417" i="2" s="1"/>
  <c r="G417" i="2"/>
  <c r="W417" i="2" s="1"/>
  <c r="E418" i="2"/>
  <c r="U418" i="2" s="1"/>
  <c r="G418" i="2"/>
  <c r="W418" i="2" s="1"/>
  <c r="E419" i="2"/>
  <c r="U419" i="2" s="1"/>
  <c r="G419" i="2"/>
  <c r="W419" i="2" s="1"/>
  <c r="E420" i="2"/>
  <c r="U420" i="2" s="1"/>
  <c r="G420" i="2"/>
  <c r="W420" i="2" s="1"/>
  <c r="E421" i="2"/>
  <c r="U421" i="2" s="1"/>
  <c r="G421" i="2"/>
  <c r="W421" i="2" s="1"/>
  <c r="E422" i="2"/>
  <c r="U422" i="2" s="1"/>
  <c r="G422" i="2"/>
  <c r="W422" i="2" s="1"/>
  <c r="E423" i="2"/>
  <c r="U423" i="2" s="1"/>
  <c r="G423" i="2"/>
  <c r="W423" i="2" s="1"/>
  <c r="E424" i="2"/>
  <c r="U424" i="2" s="1"/>
  <c r="G424" i="2"/>
  <c r="W424" i="2" s="1"/>
  <c r="E425" i="2"/>
  <c r="U425" i="2" s="1"/>
  <c r="G425" i="2"/>
  <c r="W425" i="2" s="1"/>
  <c r="E426" i="2"/>
  <c r="U426" i="2" s="1"/>
  <c r="G426" i="2"/>
  <c r="W426" i="2" s="1"/>
  <c r="E427" i="2"/>
  <c r="U427" i="2" s="1"/>
  <c r="H427" i="2"/>
  <c r="X427" i="2" s="1"/>
  <c r="G427" i="2"/>
  <c r="W427" i="2" s="1"/>
  <c r="E431" i="2"/>
  <c r="U431" i="2" s="1"/>
  <c r="H431" i="2"/>
  <c r="X431" i="2" s="1"/>
  <c r="D431" i="2"/>
  <c r="T431" i="2" s="1"/>
  <c r="G431" i="2"/>
  <c r="W431" i="2" s="1"/>
  <c r="C431" i="2"/>
  <c r="S431" i="2" s="1"/>
  <c r="F434" i="2"/>
  <c r="V434" i="2" s="1"/>
  <c r="E435" i="2"/>
  <c r="U435" i="2" s="1"/>
  <c r="H435" i="2"/>
  <c r="X435" i="2" s="1"/>
  <c r="D435" i="2"/>
  <c r="T435" i="2" s="1"/>
  <c r="G435" i="2"/>
  <c r="W435" i="2" s="1"/>
  <c r="C435" i="2"/>
  <c r="S435" i="2" s="1"/>
  <c r="F435" i="2"/>
  <c r="V435" i="2" s="1"/>
  <c r="E428" i="2"/>
  <c r="U428" i="2" s="1"/>
  <c r="H428" i="2"/>
  <c r="X428" i="2" s="1"/>
  <c r="D428" i="2"/>
  <c r="T428" i="2" s="1"/>
  <c r="E429" i="2"/>
  <c r="U429" i="2" s="1"/>
  <c r="H429" i="2"/>
  <c r="X429" i="2" s="1"/>
  <c r="D429" i="2"/>
  <c r="T429" i="2" s="1"/>
  <c r="E430" i="2"/>
  <c r="U430" i="2" s="1"/>
  <c r="H430" i="2"/>
  <c r="X430" i="2" s="1"/>
  <c r="D430" i="2"/>
  <c r="T430" i="2" s="1"/>
  <c r="E432" i="2"/>
  <c r="U432" i="2" s="1"/>
  <c r="H432" i="2"/>
  <c r="X432" i="2" s="1"/>
  <c r="D432" i="2"/>
  <c r="T432" i="2" s="1"/>
  <c r="G432" i="2"/>
  <c r="W432" i="2" s="1"/>
  <c r="C432" i="2"/>
  <c r="S432" i="2" s="1"/>
  <c r="E438" i="2"/>
  <c r="U438" i="2" s="1"/>
  <c r="F436" i="2"/>
  <c r="V436" i="2" s="1"/>
  <c r="F437" i="2"/>
  <c r="V437" i="2" s="1"/>
  <c r="F438" i="2"/>
  <c r="V438" i="2" s="1"/>
  <c r="F439" i="2"/>
  <c r="V439" i="2" s="1"/>
  <c r="G439" i="2"/>
  <c r="F440" i="2"/>
  <c r="V440" i="2" s="1"/>
  <c r="F441" i="2"/>
  <c r="V441" i="2" s="1"/>
  <c r="F442" i="2"/>
  <c r="V442" i="2" s="1"/>
  <c r="F443" i="2"/>
  <c r="V443" i="2" s="1"/>
  <c r="F444" i="2"/>
  <c r="V444" i="2" s="1"/>
  <c r="F445" i="2"/>
  <c r="V445" i="2" s="1"/>
  <c r="F446" i="2"/>
  <c r="V446" i="2" s="1"/>
  <c r="C436" i="2"/>
  <c r="S436" i="2" s="1"/>
  <c r="G436" i="2"/>
  <c r="W436" i="2" s="1"/>
  <c r="C437" i="2"/>
  <c r="S437" i="2" s="1"/>
  <c r="G437" i="2"/>
  <c r="W437" i="2" s="1"/>
  <c r="C438" i="2"/>
  <c r="S438" i="2" s="1"/>
  <c r="G438" i="2"/>
  <c r="W438" i="2" s="1"/>
  <c r="C439" i="2"/>
  <c r="H439" i="2"/>
  <c r="D436" i="2"/>
  <c r="T436" i="2" s="1"/>
  <c r="H436" i="2"/>
  <c r="X436" i="2" s="1"/>
  <c r="D437" i="2"/>
  <c r="T437" i="2" s="1"/>
  <c r="H437" i="2"/>
  <c r="X437" i="2" s="1"/>
  <c r="D438" i="2"/>
  <c r="T438" i="2" s="1"/>
  <c r="H438" i="2"/>
  <c r="X438" i="2" s="1"/>
  <c r="D439" i="2"/>
  <c r="P439" i="2"/>
  <c r="Q439" i="2"/>
  <c r="P440" i="2"/>
  <c r="Q440" i="2"/>
  <c r="P441" i="2"/>
  <c r="Q441" i="2"/>
  <c r="P442" i="2"/>
  <c r="Q442" i="2"/>
  <c r="P443" i="2"/>
  <c r="Q443" i="2"/>
  <c r="P444" i="2"/>
  <c r="Q444" i="2"/>
  <c r="P445" i="2"/>
  <c r="Q445" i="2"/>
  <c r="P446" i="2"/>
  <c r="Q446" i="2"/>
  <c r="E439" i="2"/>
  <c r="U439" i="2" s="1"/>
  <c r="E481" i="2"/>
  <c r="U481" i="2" s="1"/>
  <c r="H495" i="2"/>
  <c r="E480" i="2"/>
  <c r="U480" i="2" s="1"/>
  <c r="E447" i="2"/>
  <c r="U447" i="2" s="1"/>
  <c r="G447" i="2"/>
  <c r="W447" i="2" s="1"/>
  <c r="E448" i="2"/>
  <c r="U448" i="2" s="1"/>
  <c r="G448" i="2"/>
  <c r="W448" i="2" s="1"/>
  <c r="E449" i="2"/>
  <c r="U449" i="2" s="1"/>
  <c r="G449" i="2"/>
  <c r="W449" i="2" s="1"/>
  <c r="E450" i="2"/>
  <c r="U450" i="2" s="1"/>
  <c r="G450" i="2"/>
  <c r="W450" i="2" s="1"/>
  <c r="E451" i="2"/>
  <c r="U451" i="2" s="1"/>
  <c r="G451" i="2"/>
  <c r="W451" i="2" s="1"/>
  <c r="E452" i="2"/>
  <c r="U452" i="2" s="1"/>
  <c r="G452" i="2"/>
  <c r="W452" i="2" s="1"/>
  <c r="E453" i="2"/>
  <c r="U453" i="2" s="1"/>
  <c r="G453" i="2"/>
  <c r="W453" i="2" s="1"/>
  <c r="E454" i="2"/>
  <c r="U454" i="2" s="1"/>
  <c r="G454" i="2"/>
  <c r="W454" i="2" s="1"/>
  <c r="E455" i="2"/>
  <c r="U455" i="2" s="1"/>
  <c r="G455" i="2"/>
  <c r="W455" i="2" s="1"/>
  <c r="E456" i="2"/>
  <c r="U456" i="2" s="1"/>
  <c r="G456" i="2"/>
  <c r="W456" i="2" s="1"/>
  <c r="E457" i="2"/>
  <c r="U457" i="2" s="1"/>
  <c r="G457" i="2"/>
  <c r="W457" i="2" s="1"/>
  <c r="E458" i="2"/>
  <c r="U458" i="2" s="1"/>
  <c r="G458" i="2"/>
  <c r="W458" i="2" s="1"/>
  <c r="E459" i="2"/>
  <c r="U459" i="2" s="1"/>
  <c r="G459" i="2"/>
  <c r="W459" i="2" s="1"/>
  <c r="E460" i="2"/>
  <c r="U460" i="2" s="1"/>
  <c r="G460" i="2"/>
  <c r="W460" i="2" s="1"/>
  <c r="E461" i="2"/>
  <c r="U461" i="2" s="1"/>
  <c r="G461" i="2"/>
  <c r="W461" i="2" s="1"/>
  <c r="E462" i="2"/>
  <c r="U462" i="2" s="1"/>
  <c r="G462" i="2"/>
  <c r="W462" i="2" s="1"/>
  <c r="E463" i="2"/>
  <c r="U463" i="2" s="1"/>
  <c r="G463" i="2"/>
  <c r="W463" i="2" s="1"/>
  <c r="E464" i="2"/>
  <c r="U464" i="2" s="1"/>
  <c r="G464" i="2"/>
  <c r="W464" i="2" s="1"/>
  <c r="E465" i="2"/>
  <c r="U465" i="2" s="1"/>
  <c r="G465" i="2"/>
  <c r="W465" i="2" s="1"/>
  <c r="E466" i="2"/>
  <c r="U466" i="2" s="1"/>
  <c r="G466" i="2"/>
  <c r="W466" i="2" s="1"/>
  <c r="E467" i="2"/>
  <c r="U467" i="2" s="1"/>
  <c r="G467" i="2"/>
  <c r="W467" i="2" s="1"/>
  <c r="E468" i="2"/>
  <c r="U468" i="2" s="1"/>
  <c r="G468" i="2"/>
  <c r="W468" i="2" s="1"/>
  <c r="E469" i="2"/>
  <c r="U469" i="2" s="1"/>
  <c r="G469" i="2"/>
  <c r="W469" i="2" s="1"/>
  <c r="E470" i="2"/>
  <c r="U470" i="2" s="1"/>
  <c r="G470" i="2"/>
  <c r="W470" i="2" s="1"/>
  <c r="E471" i="2"/>
  <c r="U471" i="2" s="1"/>
  <c r="G471" i="2"/>
  <c r="W471" i="2" s="1"/>
  <c r="E472" i="2"/>
  <c r="U472" i="2" s="1"/>
  <c r="G472" i="2"/>
  <c r="W472" i="2" s="1"/>
  <c r="E473" i="2"/>
  <c r="U473" i="2" s="1"/>
  <c r="G473" i="2"/>
  <c r="W473" i="2" s="1"/>
  <c r="E474" i="2"/>
  <c r="U474" i="2" s="1"/>
  <c r="G474" i="2"/>
  <c r="W474" i="2" s="1"/>
  <c r="E475" i="2"/>
  <c r="U475" i="2" s="1"/>
  <c r="G475" i="2"/>
  <c r="W475" i="2" s="1"/>
  <c r="E476" i="2"/>
  <c r="U476" i="2" s="1"/>
  <c r="G476" i="2"/>
  <c r="W476" i="2" s="1"/>
  <c r="E477" i="2"/>
  <c r="U477" i="2" s="1"/>
  <c r="G477" i="2"/>
  <c r="W477" i="2" s="1"/>
  <c r="E478" i="2"/>
  <c r="U478" i="2" s="1"/>
  <c r="G478" i="2"/>
  <c r="W478" i="2" s="1"/>
  <c r="E479" i="2"/>
  <c r="U479" i="2" s="1"/>
  <c r="G479" i="2"/>
  <c r="W479" i="2" s="1"/>
  <c r="F480" i="2"/>
  <c r="V480" i="2" s="1"/>
  <c r="F481" i="2"/>
  <c r="V481" i="2" s="1"/>
  <c r="E482" i="2"/>
  <c r="U482" i="2" s="1"/>
  <c r="G482" i="2"/>
  <c r="W482" i="2" s="1"/>
  <c r="E483" i="2"/>
  <c r="U483" i="2" s="1"/>
  <c r="G483" i="2"/>
  <c r="W483" i="2" s="1"/>
  <c r="E484" i="2"/>
  <c r="U484" i="2" s="1"/>
  <c r="G484" i="2"/>
  <c r="W484" i="2" s="1"/>
  <c r="E485" i="2"/>
  <c r="U485" i="2" s="1"/>
  <c r="G485" i="2"/>
  <c r="W485" i="2" s="1"/>
  <c r="E486" i="2"/>
  <c r="U486" i="2" s="1"/>
  <c r="G486" i="2"/>
  <c r="W486" i="2" s="1"/>
  <c r="E487" i="2"/>
  <c r="U487" i="2" s="1"/>
  <c r="G487" i="2"/>
  <c r="W487" i="2" s="1"/>
  <c r="E488" i="2"/>
  <c r="U488" i="2" s="1"/>
  <c r="G488" i="2"/>
  <c r="W488" i="2" s="1"/>
  <c r="E489" i="2"/>
  <c r="U489" i="2" s="1"/>
  <c r="G489" i="2"/>
  <c r="W489" i="2" s="1"/>
  <c r="E490" i="2"/>
  <c r="U490" i="2" s="1"/>
  <c r="G490" i="2"/>
  <c r="W490" i="2" s="1"/>
  <c r="E491" i="2"/>
  <c r="U491" i="2" s="1"/>
  <c r="G491" i="2"/>
  <c r="W491" i="2" s="1"/>
  <c r="E492" i="2"/>
  <c r="U492" i="2" s="1"/>
  <c r="G492" i="2"/>
  <c r="W492" i="2" s="1"/>
  <c r="E493" i="2"/>
  <c r="U493" i="2" s="1"/>
  <c r="G493" i="2"/>
  <c r="W493" i="2" s="1"/>
  <c r="E496" i="2"/>
  <c r="U496" i="2" s="1"/>
  <c r="G497" i="2"/>
  <c r="C497" i="2"/>
  <c r="S497" i="2" s="1"/>
  <c r="D497" i="2"/>
  <c r="F497" i="2"/>
  <c r="V497" i="2" s="1"/>
  <c r="Q498" i="2"/>
  <c r="O498" i="2"/>
  <c r="G499" i="2"/>
  <c r="C499" i="2"/>
  <c r="S499" i="2" s="1"/>
  <c r="F499" i="2"/>
  <c r="V499" i="2" s="1"/>
  <c r="D499" i="2"/>
  <c r="F501" i="2"/>
  <c r="V501" i="2" s="1"/>
  <c r="F502" i="2"/>
  <c r="G495" i="2"/>
  <c r="C495" i="2"/>
  <c r="S495" i="2" s="1"/>
  <c r="F495" i="2"/>
  <c r="V495" i="2" s="1"/>
  <c r="D495" i="2"/>
  <c r="E499" i="2"/>
  <c r="U499" i="2" s="1"/>
  <c r="E500" i="2"/>
  <c r="U500" i="2" s="1"/>
  <c r="F482" i="2"/>
  <c r="V482" i="2" s="1"/>
  <c r="F483" i="2"/>
  <c r="V483" i="2" s="1"/>
  <c r="F484" i="2"/>
  <c r="V484" i="2" s="1"/>
  <c r="F485" i="2"/>
  <c r="V485" i="2" s="1"/>
  <c r="F486" i="2"/>
  <c r="V486" i="2" s="1"/>
  <c r="F487" i="2"/>
  <c r="V487" i="2" s="1"/>
  <c r="F488" i="2"/>
  <c r="V488" i="2" s="1"/>
  <c r="F489" i="2"/>
  <c r="V489" i="2" s="1"/>
  <c r="F490" i="2"/>
  <c r="V490" i="2" s="1"/>
  <c r="F491" i="2"/>
  <c r="V491" i="2" s="1"/>
  <c r="F492" i="2"/>
  <c r="V492" i="2" s="1"/>
  <c r="F493" i="2"/>
  <c r="V493" i="2" s="1"/>
  <c r="G494" i="2"/>
  <c r="W494" i="2" s="1"/>
  <c r="C494" i="2"/>
  <c r="S494" i="2" s="1"/>
  <c r="E494" i="2"/>
  <c r="U494" i="2" s="1"/>
  <c r="E495" i="2"/>
  <c r="U495" i="2" s="1"/>
  <c r="Q496" i="2"/>
  <c r="O496" i="2"/>
  <c r="H499" i="2"/>
  <c r="Q500" i="2"/>
  <c r="P500" i="2"/>
  <c r="E501" i="2"/>
  <c r="U501" i="2" s="1"/>
  <c r="O502" i="2"/>
  <c r="Q503" i="2"/>
  <c r="O503" i="2"/>
  <c r="G504" i="2"/>
  <c r="W504" i="2" s="1"/>
  <c r="C504" i="2"/>
  <c r="S504" i="2" s="1"/>
  <c r="E504" i="2"/>
  <c r="H504" i="2"/>
  <c r="X504" i="2" s="1"/>
  <c r="D504" i="2"/>
  <c r="T504" i="2" s="1"/>
  <c r="G506" i="2"/>
  <c r="W506" i="2" s="1"/>
  <c r="C506" i="2"/>
  <c r="S506" i="2" s="1"/>
  <c r="E506" i="2"/>
  <c r="H506" i="2"/>
  <c r="X506" i="2" s="1"/>
  <c r="D506" i="2"/>
  <c r="G508" i="2"/>
  <c r="W508" i="2" s="1"/>
  <c r="C508" i="2"/>
  <c r="S508" i="2" s="1"/>
  <c r="E508" i="2"/>
  <c r="H508" i="2"/>
  <c r="X508" i="2" s="1"/>
  <c r="D508" i="2"/>
  <c r="G510" i="2"/>
  <c r="W510" i="2" s="1"/>
  <c r="C510" i="2"/>
  <c r="S510" i="2" s="1"/>
  <c r="E510" i="2"/>
  <c r="H510" i="2"/>
  <c r="X510" i="2" s="1"/>
  <c r="D510" i="2"/>
  <c r="O494" i="2"/>
  <c r="Q495" i="2"/>
  <c r="P495" i="2"/>
  <c r="G498" i="2"/>
  <c r="W498" i="2" s="1"/>
  <c r="C498" i="2"/>
  <c r="H498" i="2"/>
  <c r="X498" i="2" s="1"/>
  <c r="Q499" i="2"/>
  <c r="P499" i="2"/>
  <c r="G503" i="2"/>
  <c r="C503" i="2"/>
  <c r="S503" i="2" s="1"/>
  <c r="H503" i="2"/>
  <c r="D503" i="2"/>
  <c r="T503" i="2" s="1"/>
  <c r="F504" i="2"/>
  <c r="V504" i="2" s="1"/>
  <c r="F506" i="2"/>
  <c r="F508" i="2"/>
  <c r="F510" i="2"/>
  <c r="G501" i="2"/>
  <c r="W501" i="2" s="1"/>
  <c r="C501" i="2"/>
  <c r="S501" i="2" s="1"/>
  <c r="H501" i="2"/>
  <c r="Q502" i="2"/>
  <c r="P503" i="2"/>
  <c r="G505" i="2"/>
  <c r="W505" i="2" s="1"/>
  <c r="C505" i="2"/>
  <c r="S505" i="2" s="1"/>
  <c r="E505" i="2"/>
  <c r="H505" i="2"/>
  <c r="X505" i="2" s="1"/>
  <c r="D505" i="2"/>
  <c r="G507" i="2"/>
  <c r="W507" i="2" s="1"/>
  <c r="C507" i="2"/>
  <c r="S507" i="2" s="1"/>
  <c r="E507" i="2"/>
  <c r="H507" i="2"/>
  <c r="X507" i="2" s="1"/>
  <c r="D507" i="2"/>
  <c r="T507" i="2" s="1"/>
  <c r="G509" i="2"/>
  <c r="W509" i="2" s="1"/>
  <c r="C509" i="2"/>
  <c r="S509" i="2" s="1"/>
  <c r="E509" i="2"/>
  <c r="H509" i="2"/>
  <c r="X509" i="2" s="1"/>
  <c r="D509" i="2"/>
  <c r="G496" i="2"/>
  <c r="W496" i="2" s="1"/>
  <c r="C496" i="2"/>
  <c r="S496" i="2" s="1"/>
  <c r="H496" i="2"/>
  <c r="X496" i="2" s="1"/>
  <c r="Q497" i="2"/>
  <c r="P497" i="2"/>
  <c r="G500" i="2"/>
  <c r="W500" i="2" s="1"/>
  <c r="C500" i="2"/>
  <c r="H500" i="2"/>
  <c r="O500" i="2"/>
  <c r="D501" i="2"/>
  <c r="T501" i="2" s="1"/>
  <c r="Q501" i="2"/>
  <c r="P501" i="2"/>
  <c r="G502" i="2"/>
  <c r="W502" i="2" s="1"/>
  <c r="C502" i="2"/>
  <c r="H502" i="2"/>
  <c r="D502" i="2"/>
  <c r="F505" i="2"/>
  <c r="F507" i="2"/>
  <c r="F509" i="2"/>
  <c r="O504" i="2"/>
  <c r="O505" i="2"/>
  <c r="O506" i="2"/>
  <c r="O507" i="2"/>
  <c r="O508" i="2"/>
  <c r="O509" i="2"/>
  <c r="O510" i="2"/>
  <c r="X238" i="2" l="1"/>
  <c r="W214" i="2"/>
  <c r="X206" i="2"/>
  <c r="X190" i="2"/>
  <c r="V233" i="2"/>
  <c r="X232" i="2"/>
  <c r="I116" i="2"/>
  <c r="I118" i="2"/>
  <c r="H92" i="2" s="1"/>
  <c r="V236" i="2"/>
  <c r="X502" i="2"/>
  <c r="X500" i="2"/>
  <c r="U507" i="2"/>
  <c r="X501" i="2"/>
  <c r="W439" i="2"/>
  <c r="T259" i="2"/>
  <c r="W258" i="2"/>
  <c r="T261" i="2"/>
  <c r="X248" i="2"/>
  <c r="W244" i="2"/>
  <c r="V232" i="2"/>
  <c r="U229" i="2"/>
  <c r="U185" i="2"/>
  <c r="S498" i="2"/>
  <c r="T232" i="2"/>
  <c r="T229" i="2"/>
  <c r="V177" i="2"/>
  <c r="T166" i="2"/>
  <c r="W495" i="2"/>
  <c r="T497" i="2"/>
  <c r="T439" i="2"/>
  <c r="S439" i="2"/>
  <c r="V338" i="2"/>
  <c r="T323" i="2"/>
  <c r="U261" i="2"/>
  <c r="X259" i="2"/>
  <c r="S260" i="2"/>
  <c r="W256" i="2"/>
  <c r="X252" i="2"/>
  <c r="U253" i="2"/>
  <c r="W243" i="2"/>
  <c r="T247" i="2"/>
  <c r="U245" i="2"/>
  <c r="V216" i="2"/>
  <c r="T245" i="2"/>
  <c r="S228" i="2"/>
  <c r="W227" i="2"/>
  <c r="S225" i="2"/>
  <c r="T211" i="2"/>
  <c r="U196" i="2"/>
  <c r="T249" i="2"/>
  <c r="S232" i="2"/>
  <c r="W231" i="2"/>
  <c r="S229" i="2"/>
  <c r="T215" i="2"/>
  <c r="X233" i="2"/>
  <c r="X193" i="2"/>
  <c r="W187" i="2"/>
  <c r="X183" i="2"/>
  <c r="X179" i="2"/>
  <c r="X173" i="2"/>
  <c r="V170" i="2"/>
  <c r="X236" i="2"/>
  <c r="X204" i="2"/>
  <c r="W203" i="2"/>
  <c r="X199" i="2"/>
  <c r="W183" i="2"/>
  <c r="T176" i="2"/>
  <c r="S166" i="2"/>
  <c r="W165" i="2"/>
  <c r="S163" i="2"/>
  <c r="X217" i="2"/>
  <c r="V200" i="2"/>
  <c r="W199" i="2"/>
  <c r="V197" i="2"/>
  <c r="X181" i="2"/>
  <c r="X175" i="2"/>
  <c r="U170" i="2"/>
  <c r="V167" i="2"/>
  <c r="X165" i="2"/>
  <c r="T218" i="2"/>
  <c r="V226" i="2"/>
  <c r="T234" i="2"/>
  <c r="T242" i="2"/>
  <c r="X253" i="2"/>
  <c r="X189" i="2"/>
  <c r="T198" i="2"/>
  <c r="X207" i="2"/>
  <c r="X221" i="2"/>
  <c r="T230" i="2"/>
  <c r="X239" i="2"/>
  <c r="T178" i="2"/>
  <c r="U198" i="2"/>
  <c r="V218" i="2"/>
  <c r="T244" i="2"/>
  <c r="T205" i="2"/>
  <c r="U209" i="2"/>
  <c r="V214" i="2"/>
  <c r="T224" i="2"/>
  <c r="X245" i="2"/>
  <c r="U258" i="2"/>
  <c r="V250" i="2"/>
  <c r="V258" i="2"/>
  <c r="W323" i="2"/>
  <c r="W325" i="2"/>
  <c r="T326" i="2"/>
  <c r="T330" i="2"/>
  <c r="T334" i="2"/>
  <c r="T338" i="2"/>
  <c r="W342" i="2"/>
  <c r="W346" i="2"/>
  <c r="W351" i="2"/>
  <c r="X342" i="2"/>
  <c r="X346" i="2"/>
  <c r="S350" i="2"/>
  <c r="S354" i="2"/>
  <c r="W329" i="2"/>
  <c r="W333" i="2"/>
  <c r="W337" i="2"/>
  <c r="W350" i="2"/>
  <c r="X325" i="2"/>
  <c r="X327" i="2"/>
  <c r="X329" i="2"/>
  <c r="X331" i="2"/>
  <c r="X333" i="2"/>
  <c r="X335" i="2"/>
  <c r="X337" i="2"/>
  <c r="X339" i="2"/>
  <c r="X350" i="2"/>
  <c r="X354" i="2"/>
  <c r="X356" i="2"/>
  <c r="X358" i="2"/>
  <c r="X360" i="2"/>
  <c r="X362" i="2"/>
  <c r="X364" i="2"/>
  <c r="X366" i="2"/>
  <c r="S369" i="2"/>
  <c r="W355" i="2"/>
  <c r="W359" i="2"/>
  <c r="W363" i="2"/>
  <c r="W367" i="2"/>
  <c r="S371" i="2"/>
  <c r="W374" i="2"/>
  <c r="X375" i="2"/>
  <c r="W441" i="2"/>
  <c r="W445" i="2"/>
  <c r="X441" i="2"/>
  <c r="X443" i="2"/>
  <c r="X445" i="2"/>
  <c r="T442" i="2"/>
  <c r="T446" i="2"/>
  <c r="U443" i="2"/>
  <c r="X497" i="2"/>
  <c r="U502" i="2"/>
  <c r="V503" i="2"/>
  <c r="U205" i="2"/>
  <c r="H116" i="2"/>
  <c r="H118" i="2" s="1"/>
  <c r="U508" i="2"/>
  <c r="V509" i="2"/>
  <c r="T502" i="2"/>
  <c r="U509" i="2"/>
  <c r="T505" i="2"/>
  <c r="V510" i="2"/>
  <c r="W503" i="2"/>
  <c r="T510" i="2"/>
  <c r="U506" i="2"/>
  <c r="T495" i="2"/>
  <c r="V502" i="2"/>
  <c r="X495" i="2"/>
  <c r="W255" i="2"/>
  <c r="X251" i="2"/>
  <c r="W260" i="2"/>
  <c r="S252" i="2"/>
  <c r="X261" i="2"/>
  <c r="T257" i="2"/>
  <c r="W257" i="2"/>
  <c r="S236" i="2"/>
  <c r="W235" i="2"/>
  <c r="X231" i="2"/>
  <c r="S220" i="2"/>
  <c r="W219" i="2"/>
  <c r="X215" i="2"/>
  <c r="T239" i="2"/>
  <c r="S224" i="2"/>
  <c r="W223" i="2"/>
  <c r="T207" i="2"/>
  <c r="T191" i="2"/>
  <c r="S176" i="2"/>
  <c r="W175" i="2"/>
  <c r="U233" i="2"/>
  <c r="U212" i="2"/>
  <c r="S196" i="2"/>
  <c r="W195" i="2"/>
  <c r="S193" i="2"/>
  <c r="W232" i="2"/>
  <c r="W229" i="2"/>
  <c r="U216" i="2"/>
  <c r="V213" i="2"/>
  <c r="X219" i="2"/>
  <c r="T190" i="2"/>
  <c r="X187" i="2"/>
  <c r="S181" i="2"/>
  <c r="S162" i="2"/>
  <c r="W161" i="2"/>
  <c r="V210" i="2"/>
  <c r="X203" i="2"/>
  <c r="U193" i="2"/>
  <c r="T186" i="2"/>
  <c r="V174" i="2"/>
  <c r="U200" i="2"/>
  <c r="S197" i="2"/>
  <c r="X180" i="2"/>
  <c r="W179" i="2"/>
  <c r="S170" i="2"/>
  <c r="W169" i="2"/>
  <c r="S167" i="2"/>
  <c r="V164" i="2"/>
  <c r="X130" i="2"/>
  <c r="X227" i="2"/>
  <c r="X257" i="2"/>
  <c r="V190" i="2"/>
  <c r="U202" i="2"/>
  <c r="X208" i="2"/>
  <c r="V222" i="2"/>
  <c r="U234" i="2"/>
  <c r="X240" i="2"/>
  <c r="U182" i="2"/>
  <c r="V202" i="2"/>
  <c r="T226" i="2"/>
  <c r="V248" i="2"/>
  <c r="T206" i="2"/>
  <c r="T221" i="2"/>
  <c r="U225" i="2"/>
  <c r="V230" i="2"/>
  <c r="T240" i="2"/>
  <c r="T246" i="2"/>
  <c r="U246" i="2"/>
  <c r="T252" i="2"/>
  <c r="T260" i="2"/>
  <c r="S324" i="2"/>
  <c r="X324" i="2"/>
  <c r="T327" i="2"/>
  <c r="T331" i="2"/>
  <c r="T335" i="2"/>
  <c r="T339" i="2"/>
  <c r="W353" i="2"/>
  <c r="W343" i="2"/>
  <c r="W347" i="2"/>
  <c r="X351" i="2"/>
  <c r="W326" i="2"/>
  <c r="W330" i="2"/>
  <c r="W334" i="2"/>
  <c r="W338" i="2"/>
  <c r="S342" i="2"/>
  <c r="S346" i="2"/>
  <c r="W352" i="2"/>
  <c r="S326" i="2"/>
  <c r="S328" i="2"/>
  <c r="S330" i="2"/>
  <c r="S332" i="2"/>
  <c r="S334" i="2"/>
  <c r="S336" i="2"/>
  <c r="S338" i="2"/>
  <c r="S340" i="2"/>
  <c r="S343" i="2"/>
  <c r="S347" i="2"/>
  <c r="S351" i="2"/>
  <c r="S355" i="2"/>
  <c r="S357" i="2"/>
  <c r="S359" i="2"/>
  <c r="S361" i="2"/>
  <c r="S363" i="2"/>
  <c r="S365" i="2"/>
  <c r="S367" i="2"/>
  <c r="S370" i="2"/>
  <c r="W368" i="2"/>
  <c r="W356" i="2"/>
  <c r="W360" i="2"/>
  <c r="W364" i="2"/>
  <c r="S372" i="2"/>
  <c r="W375" i="2"/>
  <c r="T374" i="2"/>
  <c r="T375" i="2"/>
  <c r="W442" i="2"/>
  <c r="W446" i="2"/>
  <c r="S440" i="2"/>
  <c r="S442" i="2"/>
  <c r="S444" i="2"/>
  <c r="S446" i="2"/>
  <c r="T443" i="2"/>
  <c r="U444" i="2"/>
  <c r="V494" i="2"/>
  <c r="T498" i="2"/>
  <c r="V500" i="2"/>
  <c r="T174" i="2"/>
  <c r="W130" i="2"/>
  <c r="V508" i="2"/>
  <c r="T508" i="2"/>
  <c r="U504" i="2"/>
  <c r="X499" i="2"/>
  <c r="W499" i="2"/>
  <c r="W497" i="2"/>
  <c r="V340" i="2"/>
  <c r="W259" i="2"/>
  <c r="X256" i="2"/>
  <c r="W252" i="2"/>
  <c r="U257" i="2"/>
  <c r="T243" i="2"/>
  <c r="X249" i="2"/>
  <c r="W247" i="2"/>
  <c r="T241" i="2"/>
  <c r="T227" i="2"/>
  <c r="S212" i="2"/>
  <c r="W211" i="2"/>
  <c r="S209" i="2"/>
  <c r="T231" i="2"/>
  <c r="S216" i="2"/>
  <c r="W215" i="2"/>
  <c r="S213" i="2"/>
  <c r="X195" i="2"/>
  <c r="U189" i="2"/>
  <c r="T187" i="2"/>
  <c r="V160" i="2"/>
  <c r="S204" i="2"/>
  <c r="T203" i="2"/>
  <c r="X197" i="2"/>
  <c r="T183" i="2"/>
  <c r="T165" i="2"/>
  <c r="X162" i="2"/>
  <c r="X243" i="2"/>
  <c r="T202" i="2"/>
  <c r="S200" i="2"/>
  <c r="T199" i="2"/>
  <c r="T197" i="2"/>
  <c r="U173" i="2"/>
  <c r="X163" i="2"/>
  <c r="X212" i="2"/>
  <c r="T220" i="2"/>
  <c r="X228" i="2"/>
  <c r="T236" i="2"/>
  <c r="V246" i="2"/>
  <c r="T182" i="2"/>
  <c r="X191" i="2"/>
  <c r="X205" i="2"/>
  <c r="T214" i="2"/>
  <c r="X223" i="2"/>
  <c r="X237" i="2"/>
  <c r="V242" i="2"/>
  <c r="V186" i="2"/>
  <c r="T210" i="2"/>
  <c r="U230" i="2"/>
  <c r="T250" i="2"/>
  <c r="T222" i="2"/>
  <c r="T237" i="2"/>
  <c r="U241" i="2"/>
  <c r="U250" i="2"/>
  <c r="V254" i="2"/>
  <c r="X323" i="2"/>
  <c r="T324" i="2"/>
  <c r="T328" i="2"/>
  <c r="T332" i="2"/>
  <c r="T336" i="2"/>
  <c r="T340" i="2"/>
  <c r="S344" i="2"/>
  <c r="S348" i="2"/>
  <c r="S352" i="2"/>
  <c r="W327" i="2"/>
  <c r="W331" i="2"/>
  <c r="W335" i="2"/>
  <c r="W339" i="2"/>
  <c r="X343" i="2"/>
  <c r="X347" i="2"/>
  <c r="W354" i="2"/>
  <c r="X326" i="2"/>
  <c r="X328" i="2"/>
  <c r="X330" i="2"/>
  <c r="X332" i="2"/>
  <c r="X334" i="2"/>
  <c r="X336" i="2"/>
  <c r="X338" i="2"/>
  <c r="X340" i="2"/>
  <c r="X344" i="2"/>
  <c r="X348" i="2"/>
  <c r="X352" i="2"/>
  <c r="X355" i="2"/>
  <c r="X357" i="2"/>
  <c r="X359" i="2"/>
  <c r="X361" i="2"/>
  <c r="X363" i="2"/>
  <c r="X365" i="2"/>
  <c r="X367" i="2"/>
  <c r="W371" i="2"/>
  <c r="W369" i="2"/>
  <c r="W357" i="2"/>
  <c r="W361" i="2"/>
  <c r="W365" i="2"/>
  <c r="S373" i="2"/>
  <c r="W373" i="2"/>
  <c r="X374" i="2"/>
  <c r="W443" i="2"/>
  <c r="X440" i="2"/>
  <c r="X442" i="2"/>
  <c r="X444" i="2"/>
  <c r="X446" i="2"/>
  <c r="T440" i="2"/>
  <c r="T444" i="2"/>
  <c r="U445" i="2"/>
  <c r="T496" i="2"/>
  <c r="V498" i="2"/>
  <c r="U503" i="2"/>
  <c r="X220" i="2"/>
  <c r="V198" i="2"/>
  <c r="T173" i="2"/>
  <c r="V168" i="2"/>
  <c r="S130" i="2"/>
  <c r="S129" i="2"/>
  <c r="S128" i="2"/>
  <c r="S127" i="2"/>
  <c r="S126" i="2"/>
  <c r="S125" i="2"/>
  <c r="S124" i="2"/>
  <c r="S123" i="2"/>
  <c r="S122" i="2"/>
  <c r="K24" i="2"/>
  <c r="K92" i="2"/>
  <c r="K70" i="2"/>
  <c r="K47" i="2"/>
  <c r="V507" i="2"/>
  <c r="V505" i="2"/>
  <c r="S502" i="2"/>
  <c r="S500" i="2"/>
  <c r="T509" i="2"/>
  <c r="U505" i="2"/>
  <c r="V506" i="2"/>
  <c r="X503" i="2"/>
  <c r="U510" i="2"/>
  <c r="T506" i="2"/>
  <c r="T499" i="2"/>
  <c r="X439" i="2"/>
  <c r="V339" i="2"/>
  <c r="T251" i="2"/>
  <c r="X255" i="2"/>
  <c r="W251" i="2"/>
  <c r="X260" i="2"/>
  <c r="S256" i="2"/>
  <c r="W261" i="2"/>
  <c r="T253" i="2"/>
  <c r="W253" i="2"/>
  <c r="T235" i="2"/>
  <c r="T219" i="2"/>
  <c r="S240" i="2"/>
  <c r="W239" i="2"/>
  <c r="T223" i="2"/>
  <c r="S208" i="2"/>
  <c r="W207" i="2"/>
  <c r="S192" i="2"/>
  <c r="W191" i="2"/>
  <c r="T175" i="2"/>
  <c r="U249" i="2"/>
  <c r="W245" i="2"/>
  <c r="W241" i="2"/>
  <c r="U228" i="2"/>
  <c r="V220" i="2"/>
  <c r="U217" i="2"/>
  <c r="T195" i="2"/>
  <c r="W249" i="2"/>
  <c r="U232" i="2"/>
  <c r="V229" i="2"/>
  <c r="W216" i="2"/>
  <c r="W213" i="2"/>
  <c r="T204" i="2"/>
  <c r="V194" i="2"/>
  <c r="U168" i="2"/>
  <c r="T161" i="2"/>
  <c r="V204" i="2"/>
  <c r="X200" i="2"/>
  <c r="T189" i="2"/>
  <c r="V178" i="2"/>
  <c r="U166" i="2"/>
  <c r="X161" i="2"/>
  <c r="X235" i="2"/>
  <c r="T200" i="2"/>
  <c r="U197" i="2"/>
  <c r="T192" i="2"/>
  <c r="V182" i="2"/>
  <c r="T179" i="2"/>
  <c r="X177" i="2"/>
  <c r="T169" i="2"/>
  <c r="X166" i="2"/>
  <c r="T217" i="2"/>
  <c r="U221" i="2"/>
  <c r="X225" i="2"/>
  <c r="T233" i="2"/>
  <c r="U237" i="2"/>
  <c r="X241" i="2"/>
  <c r="X247" i="2"/>
  <c r="U186" i="2"/>
  <c r="X192" i="2"/>
  <c r="V206" i="2"/>
  <c r="U218" i="2"/>
  <c r="X224" i="2"/>
  <c r="V238" i="2"/>
  <c r="T248" i="2"/>
  <c r="T194" i="2"/>
  <c r="U214" i="2"/>
  <c r="V234" i="2"/>
  <c r="T254" i="2"/>
  <c r="T208" i="2"/>
  <c r="T238" i="2"/>
  <c r="V244" i="2"/>
  <c r="T258" i="2"/>
  <c r="U254" i="2"/>
  <c r="T256" i="2"/>
  <c r="W324" i="2"/>
  <c r="T325" i="2"/>
  <c r="T329" i="2"/>
  <c r="T333" i="2"/>
  <c r="T337" i="2"/>
  <c r="X341" i="2"/>
  <c r="X345" i="2"/>
  <c r="W349" i="2"/>
  <c r="S341" i="2"/>
  <c r="S345" i="2"/>
  <c r="X349" i="2"/>
  <c r="X353" i="2"/>
  <c r="W328" i="2"/>
  <c r="W332" i="2"/>
  <c r="W336" i="2"/>
  <c r="W340" i="2"/>
  <c r="W344" i="2"/>
  <c r="W348" i="2"/>
  <c r="S325" i="2"/>
  <c r="S327" i="2"/>
  <c r="S329" i="2"/>
  <c r="S331" i="2"/>
  <c r="S333" i="2"/>
  <c r="S335" i="2"/>
  <c r="S337" i="2"/>
  <c r="S339" i="2"/>
  <c r="W341" i="2"/>
  <c r="W345" i="2"/>
  <c r="S349" i="2"/>
  <c r="S353" i="2"/>
  <c r="S356" i="2"/>
  <c r="S358" i="2"/>
  <c r="S360" i="2"/>
  <c r="S362" i="2"/>
  <c r="S364" i="2"/>
  <c r="S366" i="2"/>
  <c r="S368" i="2"/>
  <c r="W372" i="2"/>
  <c r="W370" i="2"/>
  <c r="W358" i="2"/>
  <c r="W362" i="2"/>
  <c r="W366" i="2"/>
  <c r="S374" i="2"/>
  <c r="S375" i="2"/>
  <c r="U373" i="2"/>
  <c r="W440" i="2"/>
  <c r="W444" i="2"/>
  <c r="S441" i="2"/>
  <c r="S443" i="2"/>
  <c r="S445" i="2"/>
  <c r="T441" i="2"/>
  <c r="T445" i="2"/>
  <c r="U446" i="2"/>
  <c r="V496" i="2"/>
  <c r="T500" i="2"/>
  <c r="X209" i="2"/>
  <c r="X196" i="2"/>
  <c r="X176" i="2"/>
  <c r="I22" i="2"/>
  <c r="D691" i="2"/>
  <c r="H70" i="2"/>
  <c r="H47" i="2"/>
  <c r="H24" i="2" l="1"/>
  <c r="K116" i="2"/>
  <c r="K118" i="2"/>
  <c r="F691" i="2" s="1"/>
  <c r="I24" i="2" l="1"/>
  <c r="I92" i="2"/>
  <c r="E92" i="2"/>
  <c r="J92" i="2"/>
  <c r="J24" i="2"/>
  <c r="I47" i="2"/>
  <c r="E70" i="2"/>
  <c r="E47" i="2"/>
  <c r="J47" i="2"/>
  <c r="J70" i="2"/>
  <c r="I70" i="2"/>
  <c r="E24" i="2"/>
</calcChain>
</file>

<file path=xl/comments1.xml><?xml version="1.0" encoding="utf-8"?>
<comments xmlns="http://schemas.openxmlformats.org/spreadsheetml/2006/main">
  <authors>
    <author>Nicolas.plantegenet</author>
  </authors>
  <commentList>
    <comment ref="A5" authorId="0" shapeId="0">
      <text>
        <r>
          <rPr>
            <sz val="36"/>
            <color indexed="81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>
      <text>
        <r>
          <rPr>
            <b/>
            <sz val="26"/>
            <color indexed="81"/>
            <rFont val="Tahoma"/>
            <family val="2"/>
          </rPr>
          <t>3</t>
        </r>
      </text>
    </comment>
    <comment ref="G5" authorId="0" shapeId="0">
      <text>
        <r>
          <rPr>
            <b/>
            <sz val="26"/>
            <color indexed="81"/>
            <rFont val="Tahoma"/>
            <family val="2"/>
          </rPr>
          <t>2</t>
        </r>
      </text>
    </comment>
  </commentList>
</comments>
</file>

<file path=xl/sharedStrings.xml><?xml version="1.0" encoding="utf-8"?>
<sst xmlns="http://schemas.openxmlformats.org/spreadsheetml/2006/main" count="194" uniqueCount="66">
  <si>
    <t>Code Agent</t>
  </si>
  <si>
    <t>Prénom Nom de l'agent</t>
  </si>
  <si>
    <t>Jour</t>
  </si>
  <si>
    <t>N°Semaine</t>
  </si>
  <si>
    <t>Secteurs</t>
  </si>
  <si>
    <t>Date</t>
  </si>
  <si>
    <t>Mardi</t>
  </si>
  <si>
    <t>Mercredi</t>
  </si>
  <si>
    <t>Jeudi</t>
  </si>
  <si>
    <t>Vendredi</t>
  </si>
  <si>
    <t>Code</t>
  </si>
  <si>
    <t>Libellé</t>
  </si>
  <si>
    <t>Description des travaux</t>
  </si>
  <si>
    <t>Préventif</t>
  </si>
  <si>
    <t>Curatif</t>
  </si>
  <si>
    <t>Réclamation</t>
  </si>
  <si>
    <t>Numéro réclamation</t>
  </si>
  <si>
    <t>Travaux</t>
  </si>
  <si>
    <t>Suivi entreprises extérieures</t>
  </si>
  <si>
    <t>Non productif</t>
  </si>
  <si>
    <t>Absence</t>
  </si>
  <si>
    <t>HS</t>
  </si>
  <si>
    <t>352C01</t>
  </si>
  <si>
    <t>Contrôle chaufferie PIC</t>
  </si>
  <si>
    <t>362C01</t>
  </si>
  <si>
    <t>363C01</t>
  </si>
  <si>
    <t>654C08</t>
  </si>
  <si>
    <t>363S03</t>
  </si>
  <si>
    <t xml:space="preserve">travaux d'éléctricité station solaire </t>
  </si>
  <si>
    <t>Travaux administratifs, Mail, BR, Prises RDV,Gestion stock</t>
  </si>
  <si>
    <t>Codes.Cronenbourg</t>
  </si>
  <si>
    <t>Nombre total d'heures travaillées</t>
  </si>
  <si>
    <t>552CI</t>
  </si>
  <si>
    <t xml:space="preserve">travaux electricité station +recuperation materiel </t>
  </si>
  <si>
    <t>792C01</t>
  </si>
  <si>
    <t>Contrôle et entretien chaufferie</t>
  </si>
  <si>
    <t>363S06</t>
  </si>
  <si>
    <t>Contrôle et entretien S/ST</t>
  </si>
  <si>
    <t>passage au garage pour contrôle plaque</t>
  </si>
  <si>
    <t>363S08</t>
  </si>
  <si>
    <t>commandes matériel</t>
  </si>
  <si>
    <t>363S13</t>
  </si>
  <si>
    <t>361S01</t>
  </si>
  <si>
    <t>Travaux divers chaufferies</t>
  </si>
  <si>
    <t>B.T</t>
  </si>
  <si>
    <t>Suiv ext</t>
  </si>
  <si>
    <t>Non produc</t>
  </si>
  <si>
    <t>Abs</t>
  </si>
  <si>
    <t>C.P</t>
  </si>
  <si>
    <t>H.sup.prises</t>
  </si>
  <si>
    <t>H.sup.Faites</t>
  </si>
  <si>
    <t>Jour1</t>
  </si>
  <si>
    <t>Jour2</t>
  </si>
  <si>
    <t>Cumul</t>
  </si>
  <si>
    <t>Cumul Jour 1</t>
  </si>
  <si>
    <t>Cumul Jour 1 = jour 2</t>
  </si>
  <si>
    <t>Suivi ext</t>
  </si>
  <si>
    <t>Jour"B21"</t>
  </si>
  <si>
    <t>Données de la colonne n°1 de la feuille 011</t>
  </si>
  <si>
    <t>Données de la colonne n°2 de la feuille 011</t>
  </si>
  <si>
    <t>Données de la colonne n°3 de la feuille 011</t>
  </si>
  <si>
    <t>http://forum.excel-pratique.com/excel/coller-differentes-valeurs-dans-autre-feuille-t50672.html</t>
  </si>
  <si>
    <t>Numéro du groupe</t>
  </si>
  <si>
    <t>Numéro du BR</t>
  </si>
  <si>
    <t>Temps passé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</si>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</sst>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0.0"/>
    <numFmt numFmtId="166" formatCode="[$-F400]h:mm:ss\ AM/PM"/>
    <numFmt numFmtId="167" formatCode="[h]:mm:ss;@"/>
    <numFmt numFmtId="168" formatCode="_(* #,##0.00_);_(* \(#,##0.00\);_(* &quot;-&quot;??_);_(@_)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i/>
      <sz val="11"/>
      <color rgb="FFFF0000"/>
      <name val="Arial"/>
      <family val="2"/>
    </font>
    <font>
      <sz val="9"/>
      <color indexed="81"/>
      <name val="Tahoma"/>
      <family val="2"/>
    </font>
    <font>
      <sz val="36"/>
      <color indexed="81"/>
      <name val="Tahoma"/>
      <family val="2"/>
    </font>
    <font>
      <b/>
      <sz val="26"/>
      <color indexed="81"/>
      <name val="Tahoma"/>
      <family val="2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2" tint="-0.49998474074526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2">
    <xf numFmtId="0" fontId="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168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231">
    <xf numFmtId="0" fontId="0" fillId="0" borderId="0" xfId="0"/>
    <xf numFmtId="0" fontId="2" fillId="2" borderId="3" xfId="0" applyNumberFormat="1" applyFont="1" applyFill="1" applyBorder="1" applyAlignment="1">
      <alignment horizontal="center" vertical="center"/>
    </xf>
    <xf numFmtId="0" fontId="0" fillId="0" borderId="8" xfId="0" applyBorder="1" applyAlignment="1"/>
    <xf numFmtId="164" fontId="5" fillId="4" borderId="10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4" fontId="5" fillId="5" borderId="0" xfId="0" applyNumberFormat="1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164" fontId="2" fillId="7" borderId="18" xfId="0" applyNumberFormat="1" applyFont="1" applyFill="1" applyBorder="1"/>
    <xf numFmtId="0" fontId="2" fillId="6" borderId="0" xfId="0" applyFont="1" applyFill="1" applyBorder="1"/>
    <xf numFmtId="0" fontId="2" fillId="6" borderId="0" xfId="0" applyNumberFormat="1" applyFont="1" applyFill="1" applyBorder="1" applyAlignment="1">
      <alignment horizontal="center"/>
    </xf>
    <xf numFmtId="0" fontId="2" fillId="6" borderId="0" xfId="0" applyNumberFormat="1" applyFont="1" applyFill="1" applyBorder="1" applyAlignment="1" applyProtection="1">
      <alignment horizontal="center"/>
    </xf>
    <xf numFmtId="0" fontId="2" fillId="6" borderId="19" xfId="0" applyNumberFormat="1" applyFont="1" applyFill="1" applyBorder="1" applyAlignment="1" applyProtection="1">
      <alignment horizontal="center"/>
    </xf>
    <xf numFmtId="0" fontId="9" fillId="5" borderId="0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0" xfId="0" applyNumberFormat="1" applyFont="1" applyFill="1" applyBorder="1" applyAlignment="1">
      <alignment horizontal="center"/>
    </xf>
    <xf numFmtId="0" fontId="2" fillId="5" borderId="0" xfId="0" applyNumberFormat="1" applyFont="1" applyFill="1" applyBorder="1" applyAlignment="1" applyProtection="1">
      <alignment horizontal="center"/>
    </xf>
    <xf numFmtId="0" fontId="2" fillId="5" borderId="0" xfId="0" applyNumberFormat="1" applyFont="1" applyFill="1" applyBorder="1" applyAlignment="1" applyProtection="1"/>
    <xf numFmtId="14" fontId="2" fillId="2" borderId="3" xfId="0" applyNumberFormat="1" applyFont="1" applyFill="1" applyBorder="1" applyAlignment="1" applyProtection="1">
      <alignment horizontal="center"/>
    </xf>
    <xf numFmtId="164" fontId="2" fillId="7" borderId="25" xfId="0" applyNumberFormat="1" applyFont="1" applyFill="1" applyBorder="1"/>
    <xf numFmtId="0" fontId="2" fillId="6" borderId="15" xfId="0" applyFont="1" applyFill="1" applyBorder="1"/>
    <xf numFmtId="0" fontId="2" fillId="6" borderId="15" xfId="0" applyFont="1" applyFill="1" applyBorder="1" applyProtection="1"/>
    <xf numFmtId="0" fontId="2" fillId="6" borderId="16" xfId="0" applyFont="1" applyFill="1" applyBorder="1" applyProtection="1"/>
    <xf numFmtId="0" fontId="8" fillId="5" borderId="0" xfId="0" applyFont="1" applyFill="1"/>
    <xf numFmtId="0" fontId="2" fillId="0" borderId="0" xfId="0" applyFont="1"/>
    <xf numFmtId="164" fontId="2" fillId="5" borderId="0" xfId="0" applyNumberFormat="1" applyFont="1" applyFill="1" applyBorder="1"/>
    <xf numFmtId="0" fontId="2" fillId="5" borderId="0" xfId="0" applyFont="1" applyFill="1" applyBorder="1"/>
    <xf numFmtId="0" fontId="2" fillId="5" borderId="0" xfId="0" applyFont="1" applyFill="1" applyBorder="1" applyProtection="1"/>
    <xf numFmtId="0" fontId="6" fillId="4" borderId="27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 applyProtection="1">
      <alignment horizontal="center" vertical="center" wrapText="1"/>
    </xf>
    <xf numFmtId="0" fontId="6" fillId="4" borderId="28" xfId="0" applyFont="1" applyFill="1" applyBorder="1" applyAlignment="1" applyProtection="1">
      <alignment horizontal="center" vertical="center" wrapText="1"/>
    </xf>
    <xf numFmtId="1" fontId="5" fillId="5" borderId="0" xfId="0" applyNumberFormat="1" applyFont="1" applyFill="1" applyAlignment="1">
      <alignment horizontal="center"/>
    </xf>
    <xf numFmtId="0" fontId="6" fillId="5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9" fillId="2" borderId="21" xfId="0" applyNumberFormat="1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left" vertical="center"/>
    </xf>
    <xf numFmtId="0" fontId="9" fillId="2" borderId="21" xfId="0" applyFont="1" applyFill="1" applyBorder="1" applyAlignment="1" applyProtection="1">
      <alignment horizontal="left" vertical="center" wrapText="1"/>
      <protection locked="0"/>
    </xf>
    <xf numFmtId="164" fontId="9" fillId="2" borderId="21" xfId="0" applyNumberFormat="1" applyFont="1" applyFill="1" applyBorder="1" applyAlignment="1" applyProtection="1">
      <alignment horizontal="center" vertical="center"/>
      <protection locked="0"/>
    </xf>
    <xf numFmtId="164" fontId="9" fillId="2" borderId="20" xfId="0" applyNumberFormat="1" applyFont="1" applyFill="1" applyBorder="1" applyAlignment="1" applyProtection="1">
      <alignment horizontal="center" vertical="center"/>
      <protection locked="0"/>
    </xf>
    <xf numFmtId="164" fontId="9" fillId="2" borderId="21" xfId="0" applyNumberFormat="1" applyFont="1" applyFill="1" applyBorder="1" applyAlignment="1" applyProtection="1">
      <alignment horizontal="center" vertical="center"/>
    </xf>
    <xf numFmtId="2" fontId="8" fillId="5" borderId="17" xfId="0" applyNumberFormat="1" applyFont="1" applyFill="1" applyBorder="1" applyAlignment="1" applyProtection="1">
      <alignment horizontal="center" vertical="center"/>
    </xf>
    <xf numFmtId="166" fontId="10" fillId="0" borderId="0" xfId="0" applyNumberFormat="1" applyFont="1"/>
    <xf numFmtId="0" fontId="9" fillId="0" borderId="0" xfId="0" applyFont="1"/>
    <xf numFmtId="0" fontId="2" fillId="0" borderId="0" xfId="0" applyFont="1" applyAlignment="1"/>
    <xf numFmtId="0" fontId="9" fillId="5" borderId="0" xfId="0" applyFont="1" applyFill="1" applyBorder="1" applyAlignment="1" applyProtection="1">
      <alignment horizontal="center" vertical="center" wrapText="1"/>
      <protection locked="0"/>
    </xf>
    <xf numFmtId="0" fontId="9" fillId="5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>
      <alignment horizontal="left" vertical="center"/>
    </xf>
    <xf numFmtId="164" fontId="9" fillId="5" borderId="0" xfId="0" applyNumberFormat="1" applyFont="1" applyFill="1" applyBorder="1" applyAlignment="1" applyProtection="1">
      <alignment horizontal="center" vertical="center"/>
      <protection locked="0"/>
    </xf>
    <xf numFmtId="164" fontId="9" fillId="5" borderId="0" xfId="0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Alignment="1"/>
    <xf numFmtId="0" fontId="12" fillId="0" borderId="0" xfId="0" applyFont="1" applyAlignment="1">
      <alignment vertical="center"/>
    </xf>
    <xf numFmtId="2" fontId="9" fillId="0" borderId="0" xfId="0" applyNumberFormat="1" applyFont="1"/>
    <xf numFmtId="20" fontId="9" fillId="0" borderId="0" xfId="0" applyNumberFormat="1" applyFont="1"/>
    <xf numFmtId="0" fontId="9" fillId="0" borderId="0" xfId="0" applyFont="1" applyBorder="1" applyAlignment="1" applyProtection="1">
      <alignment horizontal="center" vertical="center" wrapText="1"/>
      <protection locked="0"/>
    </xf>
    <xf numFmtId="0" fontId="8" fillId="2" borderId="21" xfId="0" applyFont="1" applyFill="1" applyBorder="1" applyAlignment="1" applyProtection="1">
      <alignment horizontal="left" vertical="center" wrapText="1"/>
      <protection locked="0"/>
    </xf>
    <xf numFmtId="164" fontId="2" fillId="0" borderId="0" xfId="0" applyNumberFormat="1" applyFont="1"/>
    <xf numFmtId="0" fontId="10" fillId="0" borderId="0" xfId="0" applyFont="1"/>
    <xf numFmtId="0" fontId="10" fillId="0" borderId="0" xfId="0" applyFont="1" applyProtection="1">
      <protection locked="0"/>
    </xf>
    <xf numFmtId="164" fontId="6" fillId="8" borderId="21" xfId="0" applyNumberFormat="1" applyFont="1" applyFill="1" applyBorder="1" applyAlignment="1">
      <alignment horizontal="center" vertical="center"/>
    </xf>
    <xf numFmtId="164" fontId="6" fillId="4" borderId="21" xfId="0" applyNumberFormat="1" applyFont="1" applyFill="1" applyBorder="1" applyAlignment="1">
      <alignment horizontal="center" vertical="center"/>
    </xf>
    <xf numFmtId="2" fontId="8" fillId="5" borderId="17" xfId="0" applyNumberFormat="1" applyFont="1" applyFill="1" applyBorder="1" applyAlignment="1">
      <alignment horizontal="center"/>
    </xf>
    <xf numFmtId="164" fontId="6" fillId="5" borderId="0" xfId="0" applyNumberFormat="1" applyFont="1" applyFill="1" applyBorder="1"/>
    <xf numFmtId="164" fontId="6" fillId="5" borderId="0" xfId="0" applyNumberFormat="1" applyFont="1" applyFill="1" applyBorder="1" applyProtection="1"/>
    <xf numFmtId="164" fontId="6" fillId="5" borderId="0" xfId="0" applyNumberFormat="1" applyFont="1" applyFill="1" applyBorder="1" applyAlignment="1" applyProtection="1">
      <alignment horizontal="center"/>
    </xf>
    <xf numFmtId="2" fontId="8" fillId="0" borderId="0" xfId="0" applyNumberFormat="1" applyFont="1" applyBorder="1" applyAlignment="1">
      <alignment horizontal="center"/>
    </xf>
    <xf numFmtId="164" fontId="6" fillId="5" borderId="0" xfId="0" applyNumberFormat="1" applyFont="1" applyFill="1" applyBorder="1" applyAlignment="1"/>
    <xf numFmtId="0" fontId="2" fillId="5" borderId="0" xfId="0" applyFont="1" applyFill="1" applyBorder="1" applyAlignment="1"/>
    <xf numFmtId="0" fontId="2" fillId="5" borderId="0" xfId="0" applyFont="1" applyFill="1" applyBorder="1" applyAlignment="1" applyProtection="1"/>
    <xf numFmtId="0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/>
    </xf>
    <xf numFmtId="165" fontId="7" fillId="4" borderId="12" xfId="0" applyNumberFormat="1" applyFont="1" applyFill="1" applyBorder="1" applyAlignment="1" applyProtection="1">
      <alignment horizontal="center" vertical="center"/>
    </xf>
    <xf numFmtId="166" fontId="7" fillId="4" borderId="12" xfId="0" applyNumberFormat="1" applyFont="1" applyFill="1" applyBorder="1" applyAlignment="1" applyProtection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6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/>
    </xf>
    <xf numFmtId="0" fontId="7" fillId="4" borderId="15" xfId="0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164" fontId="6" fillId="4" borderId="18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0" fontId="9" fillId="5" borderId="0" xfId="0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Border="1"/>
    <xf numFmtId="2" fontId="8" fillId="0" borderId="17" xfId="0" applyNumberFormat="1" applyFont="1" applyBorder="1" applyAlignment="1">
      <alignment horizontal="center"/>
    </xf>
    <xf numFmtId="0" fontId="2" fillId="0" borderId="0" xfId="0" applyFont="1" applyProtection="1"/>
    <xf numFmtId="2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vertical="center"/>
    </xf>
    <xf numFmtId="164" fontId="6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 applyProtection="1"/>
    <xf numFmtId="164" fontId="6" fillId="0" borderId="0" xfId="0" applyNumberFormat="1" applyFont="1" applyBorder="1" applyAlignment="1" applyProtection="1">
      <alignment horizontal="center"/>
    </xf>
    <xf numFmtId="166" fontId="9" fillId="5" borderId="0" xfId="1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/>
    <xf numFmtId="164" fontId="6" fillId="9" borderId="2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5" borderId="0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65" fontId="7" fillId="5" borderId="0" xfId="0" applyNumberFormat="1" applyFont="1" applyFill="1" applyBorder="1" applyAlignment="1" applyProtection="1">
      <alignment horizontal="center" vertical="center"/>
    </xf>
    <xf numFmtId="166" fontId="7" fillId="5" borderId="0" xfId="0" applyNumberFormat="1" applyFont="1" applyFill="1" applyBorder="1" applyAlignment="1" applyProtection="1">
      <alignment horizontal="center" vertical="center"/>
    </xf>
    <xf numFmtId="2" fontId="5" fillId="5" borderId="0" xfId="0" applyNumberFormat="1" applyFont="1" applyFill="1" applyBorder="1" applyAlignment="1">
      <alignment horizontal="center" vertical="center"/>
    </xf>
    <xf numFmtId="0" fontId="2" fillId="5" borderId="0" xfId="0" applyNumberFormat="1" applyFont="1" applyFill="1" applyBorder="1" applyAlignment="1">
      <alignment horizontal="center" vertical="center"/>
    </xf>
    <xf numFmtId="2" fontId="5" fillId="5" borderId="0" xfId="0" applyNumberFormat="1" applyFont="1" applyFill="1" applyBorder="1" applyAlignment="1">
      <alignment horizontal="center"/>
    </xf>
    <xf numFmtId="164" fontId="6" fillId="5" borderId="0" xfId="0" applyNumberFormat="1" applyFont="1" applyFill="1" applyBorder="1" applyAlignment="1">
      <alignment horizontal="center" vertical="center"/>
    </xf>
    <xf numFmtId="14" fontId="2" fillId="5" borderId="0" xfId="0" applyNumberFormat="1" applyFont="1" applyFill="1" applyBorder="1" applyAlignment="1" applyProtection="1">
      <alignment horizontal="center"/>
    </xf>
    <xf numFmtId="2" fontId="8" fillId="5" borderId="0" xfId="0" applyNumberFormat="1" applyFont="1" applyFill="1" applyBorder="1" applyAlignment="1">
      <alignment horizontal="center"/>
    </xf>
    <xf numFmtId="2" fontId="5" fillId="5" borderId="0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 applyProtection="1">
      <alignment horizontal="left" vertical="center"/>
    </xf>
    <xf numFmtId="2" fontId="8" fillId="5" borderId="0" xfId="0" applyNumberFormat="1" applyFont="1" applyFill="1" applyBorder="1" applyAlignment="1" applyProtection="1">
      <alignment horizontal="center" vertical="center"/>
    </xf>
    <xf numFmtId="167" fontId="10" fillId="0" borderId="0" xfId="0" applyNumberFormat="1" applyFont="1"/>
    <xf numFmtId="0" fontId="8" fillId="0" borderId="0" xfId="0" applyFont="1"/>
    <xf numFmtId="0" fontId="10" fillId="5" borderId="0" xfId="0" applyFont="1" applyFill="1" applyBorder="1" applyProtection="1"/>
    <xf numFmtId="164" fontId="10" fillId="0" borderId="0" xfId="0" applyNumberFormat="1" applyFont="1" applyAlignment="1">
      <alignment horizontal="center"/>
    </xf>
    <xf numFmtId="164" fontId="2" fillId="6" borderId="4" xfId="0" applyNumberFormat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64" fontId="2" fillId="8" borderId="2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/>
    </xf>
    <xf numFmtId="167" fontId="2" fillId="0" borderId="32" xfId="0" applyNumberFormat="1" applyFont="1" applyBorder="1" applyAlignment="1">
      <alignment horizontal="center"/>
    </xf>
    <xf numFmtId="165" fontId="2" fillId="0" borderId="33" xfId="0" applyNumberFormat="1" applyFont="1" applyBorder="1" applyAlignment="1">
      <alignment horizontal="center"/>
    </xf>
    <xf numFmtId="166" fontId="2" fillId="0" borderId="34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7" fontId="2" fillId="0" borderId="21" xfId="0" applyNumberFormat="1" applyFont="1" applyBorder="1" applyAlignment="1">
      <alignment horizontal="center"/>
    </xf>
    <xf numFmtId="167" fontId="2" fillId="0" borderId="35" xfId="0" applyNumberFormat="1" applyFont="1" applyBorder="1" applyAlignment="1">
      <alignment horizontal="center"/>
    </xf>
    <xf numFmtId="165" fontId="2" fillId="0" borderId="36" xfId="0" applyNumberFormat="1" applyFont="1" applyBorder="1" applyAlignment="1">
      <alignment horizontal="center"/>
    </xf>
    <xf numFmtId="166" fontId="2" fillId="0" borderId="37" xfId="0" applyNumberFormat="1" applyFont="1" applyBorder="1" applyAlignment="1">
      <alignment horizontal="center"/>
    </xf>
    <xf numFmtId="165" fontId="2" fillId="0" borderId="30" xfId="0" applyNumberFormat="1" applyFont="1" applyBorder="1" applyAlignment="1" applyProtection="1">
      <alignment horizontal="center"/>
    </xf>
    <xf numFmtId="166" fontId="2" fillId="0" borderId="3" xfId="0" applyNumberFormat="1" applyFont="1" applyBorder="1" applyAlignment="1" applyProtection="1">
      <alignment horizontal="center"/>
    </xf>
    <xf numFmtId="0" fontId="2" fillId="5" borderId="0" xfId="0" applyFont="1" applyFill="1" applyBorder="1" applyAlignment="1">
      <alignment wrapText="1"/>
    </xf>
    <xf numFmtId="0" fontId="2" fillId="11" borderId="27" xfId="0" applyFont="1" applyFill="1" applyBorder="1" applyAlignment="1">
      <alignment horizontal="center" vertical="center"/>
    </xf>
    <xf numFmtId="0" fontId="2" fillId="11" borderId="40" xfId="0" applyFont="1" applyFill="1" applyBorder="1" applyAlignment="1">
      <alignment horizontal="center" vertical="center"/>
    </xf>
    <xf numFmtId="0" fontId="2" fillId="11" borderId="27" xfId="0" applyFont="1" applyFill="1" applyBorder="1" applyAlignment="1">
      <alignment horizontal="center" vertical="top"/>
    </xf>
    <xf numFmtId="0" fontId="2" fillId="12" borderId="41" xfId="0" applyFont="1" applyFill="1" applyBorder="1" applyAlignment="1">
      <alignment horizontal="center" vertical="top"/>
    </xf>
    <xf numFmtId="0" fontId="2" fillId="12" borderId="27" xfId="0" applyFont="1" applyFill="1" applyBorder="1" applyAlignment="1">
      <alignment horizontal="center" vertical="top"/>
    </xf>
    <xf numFmtId="0" fontId="2" fillId="12" borderId="27" xfId="0" applyFont="1" applyFill="1" applyBorder="1" applyAlignment="1">
      <alignment horizontal="center" vertical="center"/>
    </xf>
    <xf numFmtId="164" fontId="2" fillId="12" borderId="27" xfId="0" applyNumberFormat="1" applyFont="1" applyFill="1" applyBorder="1" applyAlignment="1">
      <alignment horizontal="center" vertical="center"/>
    </xf>
    <xf numFmtId="164" fontId="2" fillId="12" borderId="40" xfId="0" applyNumberFormat="1" applyFont="1" applyFill="1" applyBorder="1" applyAlignment="1">
      <alignment horizontal="center" vertical="center"/>
    </xf>
    <xf numFmtId="0" fontId="8" fillId="5" borderId="0" xfId="3" applyNumberFormat="1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vertical="center" wrapText="1"/>
    </xf>
    <xf numFmtId="0" fontId="8" fillId="14" borderId="22" xfId="3" applyNumberFormat="1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0" fontId="11" fillId="0" borderId="0" xfId="0" applyFont="1"/>
    <xf numFmtId="167" fontId="6" fillId="0" borderId="42" xfId="0" applyNumberFormat="1" applyFont="1" applyBorder="1" applyAlignment="1">
      <alignment horizontal="center"/>
    </xf>
    <xf numFmtId="167" fontId="7" fillId="0" borderId="21" xfId="0" applyNumberFormat="1" applyFont="1" applyBorder="1" applyAlignment="1">
      <alignment horizontal="center" vertical="center"/>
    </xf>
    <xf numFmtId="167" fontId="6" fillId="0" borderId="21" xfId="0" applyNumberFormat="1" applyFont="1" applyBorder="1" applyAlignment="1">
      <alignment horizontal="center"/>
    </xf>
    <xf numFmtId="167" fontId="6" fillId="0" borderId="35" xfId="0" applyNumberFormat="1" applyFont="1" applyBorder="1" applyAlignment="1">
      <alignment horizontal="center"/>
    </xf>
    <xf numFmtId="0" fontId="8" fillId="5" borderId="0" xfId="7" applyNumberFormat="1" applyFont="1" applyFill="1" applyBorder="1" applyAlignment="1">
      <alignment horizontal="center" vertical="center"/>
    </xf>
    <xf numFmtId="0" fontId="8" fillId="5" borderId="0" xfId="7" applyNumberFormat="1" applyFont="1" applyFill="1" applyBorder="1" applyAlignment="1">
      <alignment horizontal="center" vertical="center" wrapText="1"/>
    </xf>
    <xf numFmtId="0" fontId="7" fillId="13" borderId="18" xfId="0" applyFont="1" applyFill="1" applyBorder="1" applyAlignment="1">
      <alignment vertical="center" wrapText="1"/>
    </xf>
    <xf numFmtId="0" fontId="8" fillId="5" borderId="22" xfId="7" applyNumberFormat="1" applyFont="1" applyFill="1" applyBorder="1" applyAlignment="1">
      <alignment horizontal="center" vertical="center" wrapText="1"/>
    </xf>
    <xf numFmtId="0" fontId="11" fillId="5" borderId="0" xfId="7" applyNumberFormat="1" applyFont="1" applyFill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 applyProtection="1">
      <alignment horizontal="center"/>
    </xf>
    <xf numFmtId="0" fontId="16" fillId="0" borderId="0" xfId="0" applyFont="1"/>
    <xf numFmtId="0" fontId="17" fillId="0" borderId="0" xfId="11"/>
    <xf numFmtId="164" fontId="9" fillId="5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6" fillId="5" borderId="0" xfId="0" applyFont="1" applyFill="1" applyBorder="1" applyAlignment="1" applyProtection="1">
      <alignment horizontal="center" vertical="center" wrapText="1"/>
    </xf>
    <xf numFmtId="164" fontId="6" fillId="5" borderId="0" xfId="0" applyNumberFormat="1" applyFont="1" applyFill="1" applyBorder="1" applyAlignment="1" applyProtection="1">
      <alignment horizontal="center"/>
    </xf>
    <xf numFmtId="164" fontId="6" fillId="4" borderId="20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164" fontId="6" fillId="4" borderId="22" xfId="0" applyNumberFormat="1" applyFont="1" applyFill="1" applyBorder="1" applyAlignment="1">
      <alignment horizontal="center" vertical="center"/>
    </xf>
    <xf numFmtId="167" fontId="6" fillId="9" borderId="20" xfId="0" applyNumberFormat="1" applyFont="1" applyFill="1" applyBorder="1" applyAlignment="1">
      <alignment horizontal="center" vertical="center"/>
    </xf>
    <xf numFmtId="167" fontId="6" fillId="9" borderId="8" xfId="0" applyNumberFormat="1" applyFont="1" applyFill="1" applyBorder="1" applyAlignment="1">
      <alignment horizontal="center" vertical="center"/>
    </xf>
    <xf numFmtId="167" fontId="6" fillId="9" borderId="22" xfId="0" applyNumberFormat="1" applyFont="1" applyFill="1" applyBorder="1" applyAlignment="1">
      <alignment horizontal="center" vertical="center"/>
    </xf>
    <xf numFmtId="167" fontId="6" fillId="5" borderId="0" xfId="0" applyNumberFormat="1" applyFont="1" applyFill="1" applyBorder="1" applyAlignment="1" applyProtection="1">
      <alignment horizontal="center"/>
    </xf>
    <xf numFmtId="0" fontId="5" fillId="4" borderId="2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 applyProtection="1">
      <alignment horizontal="center"/>
    </xf>
    <xf numFmtId="14" fontId="2" fillId="5" borderId="0" xfId="0" applyNumberFormat="1" applyFont="1" applyFill="1" applyBorder="1" applyAlignment="1" applyProtection="1">
      <alignment horizontal="center"/>
    </xf>
    <xf numFmtId="0" fontId="2" fillId="2" borderId="30" xfId="0" applyFont="1" applyFill="1" applyBorder="1" applyAlignment="1" applyProtection="1">
      <alignment horizontal="center"/>
    </xf>
    <xf numFmtId="0" fontId="2" fillId="2" borderId="31" xfId="0" applyFont="1" applyFill="1" applyBorder="1" applyAlignment="1" applyProtection="1">
      <alignment horizontal="center"/>
    </xf>
    <xf numFmtId="164" fontId="6" fillId="4" borderId="11" xfId="0" applyNumberFormat="1" applyFont="1" applyFill="1" applyBorder="1" applyAlignment="1">
      <alignment horizontal="center" vertical="center"/>
    </xf>
    <xf numFmtId="164" fontId="6" fillId="4" borderId="12" xfId="0" applyNumberFormat="1" applyFont="1" applyFill="1" applyBorder="1" applyAlignment="1">
      <alignment horizontal="center" vertical="center"/>
    </xf>
    <xf numFmtId="0" fontId="7" fillId="4" borderId="12" xfId="0" applyFont="1" applyFill="1" applyBorder="1" applyAlignment="1" applyProtection="1">
      <alignment horizontal="center" vertical="center" wrapText="1"/>
    </xf>
    <xf numFmtId="0" fontId="7" fillId="4" borderId="13" xfId="0" applyFont="1" applyFill="1" applyBorder="1" applyAlignment="1" applyProtection="1">
      <alignment horizontal="center" vertical="center" wrapText="1"/>
    </xf>
    <xf numFmtId="164" fontId="6" fillId="4" borderId="14" xfId="0" applyNumberFormat="1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164" fontId="6" fillId="4" borderId="15" xfId="0" applyNumberFormat="1" applyFont="1" applyFill="1" applyBorder="1" applyAlignment="1" applyProtection="1">
      <alignment horizontal="center"/>
    </xf>
    <xf numFmtId="164" fontId="6" fillId="4" borderId="16" xfId="0" applyNumberFormat="1" applyFont="1" applyFill="1" applyBorder="1" applyAlignment="1" applyProtection="1">
      <alignment horizontal="center"/>
    </xf>
    <xf numFmtId="164" fontId="6" fillId="5" borderId="0" xfId="0" applyNumberFormat="1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164" fontId="6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 applyProtection="1">
      <alignment horizontal="center" vertical="center" wrapText="1"/>
    </xf>
    <xf numFmtId="167" fontId="6" fillId="5" borderId="0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1" fontId="2" fillId="5" borderId="0" xfId="0" applyNumberFormat="1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/>
      <protection locked="0"/>
    </xf>
    <xf numFmtId="164" fontId="2" fillId="10" borderId="20" xfId="0" applyNumberFormat="1" applyFont="1" applyFill="1" applyBorder="1" applyAlignment="1">
      <alignment horizontal="center" vertical="center"/>
    </xf>
    <xf numFmtId="164" fontId="2" fillId="10" borderId="8" xfId="0" applyNumberFormat="1" applyFont="1" applyFill="1" applyBorder="1" applyAlignment="1">
      <alignment horizontal="center" vertical="center"/>
    </xf>
    <xf numFmtId="164" fontId="2" fillId="10" borderId="22" xfId="0" applyNumberFormat="1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38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14" fontId="10" fillId="5" borderId="0" xfId="0" applyNumberFormat="1" applyFont="1" applyFill="1" applyBorder="1" applyAlignment="1" applyProtection="1">
      <alignment horizontal="center"/>
    </xf>
    <xf numFmtId="165" fontId="10" fillId="5" borderId="0" xfId="0" applyNumberFormat="1" applyFont="1" applyFill="1" applyBorder="1" applyAlignment="1" applyProtection="1">
      <alignment horizontal="center"/>
    </xf>
    <xf numFmtId="0" fontId="10" fillId="5" borderId="0" xfId="0" applyFont="1" applyFill="1" applyBorder="1" applyAlignment="1" applyProtection="1">
      <alignment horizontal="center"/>
    </xf>
    <xf numFmtId="164" fontId="10" fillId="5" borderId="0" xfId="0" applyNumberFormat="1" applyFont="1" applyFill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5" borderId="6" xfId="0" applyFill="1" applyBorder="1" applyAlignment="1">
      <alignment horizontal="center"/>
    </xf>
  </cellXfs>
  <cellStyles count="12">
    <cellStyle name="Lien hypertexte" xfId="11" builtinId="8"/>
    <cellStyle name="Milliers 2" xfId="10"/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Normal 4 2" xfId="6"/>
    <cellStyle name="Normal 5" xfId="7"/>
    <cellStyle name="Normal 5 2" xfId="8"/>
    <cellStyle name="Normal 5 2 2" xfId="9"/>
  </cellStyles>
  <dxfs count="40"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119063</xdr:colOff>
      <xdr:row>92</xdr:row>
      <xdr:rowOff>95251</xdr:rowOff>
    </xdr:from>
    <xdr:to>
      <xdr:col>24</xdr:col>
      <xdr:colOff>202406</xdr:colOff>
      <xdr:row>94</xdr:row>
      <xdr:rowOff>130969</xdr:rowOff>
    </xdr:to>
    <xdr:sp macro="[1]!Maj_conge" textlink="">
      <xdr:nvSpPr>
        <xdr:cNvPr id="27" name="Rectangle 26"/>
        <xdr:cNvSpPr/>
      </xdr:nvSpPr>
      <xdr:spPr>
        <a:xfrm>
          <a:off x="27617738" y="35318701"/>
          <a:ext cx="2597943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 jours de congés</a:t>
          </a:r>
        </a:p>
      </xdr:txBody>
    </xdr:sp>
    <xdr:clientData/>
  </xdr:twoCellAnchor>
  <xdr:twoCellAnchor>
    <xdr:from>
      <xdr:col>24</xdr:col>
      <xdr:colOff>547686</xdr:colOff>
      <xdr:row>92</xdr:row>
      <xdr:rowOff>95251</xdr:rowOff>
    </xdr:from>
    <xdr:to>
      <xdr:col>27</xdr:col>
      <xdr:colOff>607217</xdr:colOff>
      <xdr:row>94</xdr:row>
      <xdr:rowOff>130969</xdr:rowOff>
    </xdr:to>
    <xdr:sp macro="[1]!Maj_conge" textlink="">
      <xdr:nvSpPr>
        <xdr:cNvPr id="28" name="Rectangle 27"/>
        <xdr:cNvSpPr/>
      </xdr:nvSpPr>
      <xdr:spPr>
        <a:xfrm>
          <a:off x="30560961" y="35318701"/>
          <a:ext cx="2574131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des</a:t>
          </a:r>
          <a:r>
            <a:rPr lang="fr-FR" sz="1050" baseline="0">
              <a:solidFill>
                <a:schemeClr val="tx1"/>
              </a:solidFill>
            </a:rPr>
            <a:t> </a:t>
          </a:r>
          <a:r>
            <a:rPr lang="fr-FR" sz="1050">
              <a:solidFill>
                <a:schemeClr val="tx1"/>
              </a:solidFill>
            </a:rPr>
            <a:t>heures supplémentaires</a:t>
          </a:r>
        </a:p>
      </xdr:txBody>
    </xdr:sp>
    <xdr:clientData/>
  </xdr:twoCellAnchor>
  <xdr:twoCellAnchor>
    <xdr:from>
      <xdr:col>14</xdr:col>
      <xdr:colOff>426119</xdr:colOff>
      <xdr:row>8</xdr:row>
      <xdr:rowOff>62665</xdr:rowOff>
    </xdr:from>
    <xdr:to>
      <xdr:col>19</xdr:col>
      <xdr:colOff>2356184</xdr:colOff>
      <xdr:row>15</xdr:row>
      <xdr:rowOff>313322</xdr:rowOff>
    </xdr:to>
    <xdr:sp macro="" textlink="">
      <xdr:nvSpPr>
        <xdr:cNvPr id="29" name="ZoneTexte 28"/>
        <xdr:cNvSpPr txBox="1"/>
      </xdr:nvSpPr>
      <xdr:spPr>
        <a:xfrm>
          <a:off x="13585658" y="2807369"/>
          <a:ext cx="8447171" cy="32334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Super</a:t>
          </a:r>
          <a:r>
            <a:rPr lang="fr-FR" sz="1600" baseline="0"/>
            <a:t> maintenat il me dit que des br existe... Merci c'est déjà une avancée.</a:t>
          </a:r>
        </a:p>
        <a:p>
          <a:endParaRPr lang="fr-FR" sz="1600" baseline="0"/>
        </a:p>
        <a:p>
          <a:r>
            <a:rPr lang="fr-FR" sz="1600" baseline="0"/>
            <a:t>Maintenat je cherche la solution pour que les données des colonnes 1,2,3 se colle dans la feuille Brcro les uns à la suite de l'autre.</a:t>
          </a:r>
        </a:p>
        <a:p>
          <a:endParaRPr lang="fr-FR" sz="1600" baseline="0"/>
        </a:p>
        <a:p>
          <a:r>
            <a:rPr lang="fr-FR" sz="1600"/>
            <a:t>Je debute donc pas si simple pour moi!!!</a:t>
          </a:r>
        </a:p>
        <a:p>
          <a:endParaRPr lang="fr-FR" sz="1600"/>
        </a:p>
        <a:p>
          <a:r>
            <a:rPr lang="fr-FR" sz="1600"/>
            <a:t>Merci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2</xdr:row>
      <xdr:rowOff>119063</xdr:rowOff>
    </xdr:from>
    <xdr:to>
      <xdr:col>6</xdr:col>
      <xdr:colOff>35719</xdr:colOff>
      <xdr:row>2</xdr:row>
      <xdr:rowOff>178594</xdr:rowOff>
    </xdr:to>
    <xdr:sp macro="" textlink="">
      <xdr:nvSpPr>
        <xdr:cNvPr id="2" name="Flèche gauche 1"/>
        <xdr:cNvSpPr/>
      </xdr:nvSpPr>
      <xdr:spPr>
        <a:xfrm>
          <a:off x="714375" y="547688"/>
          <a:ext cx="8465344" cy="595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738187</xdr:colOff>
      <xdr:row>4</xdr:row>
      <xdr:rowOff>107157</xdr:rowOff>
    </xdr:from>
    <xdr:to>
      <xdr:col>7</xdr:col>
      <xdr:colOff>750093</xdr:colOff>
      <xdr:row>4</xdr:row>
      <xdr:rowOff>166688</xdr:rowOff>
    </xdr:to>
    <xdr:sp macro="" textlink="">
      <xdr:nvSpPr>
        <xdr:cNvPr id="3" name="Flèche gauche 2"/>
        <xdr:cNvSpPr/>
      </xdr:nvSpPr>
      <xdr:spPr>
        <a:xfrm>
          <a:off x="2262187" y="1000126"/>
          <a:ext cx="8465344" cy="595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642937</xdr:colOff>
      <xdr:row>7</xdr:row>
      <xdr:rowOff>71437</xdr:rowOff>
    </xdr:from>
    <xdr:to>
      <xdr:col>9</xdr:col>
      <xdr:colOff>511968</xdr:colOff>
      <xdr:row>7</xdr:row>
      <xdr:rowOff>130968</xdr:rowOff>
    </xdr:to>
    <xdr:sp macro="" textlink="">
      <xdr:nvSpPr>
        <xdr:cNvPr id="4" name="Flèche gauche 3"/>
        <xdr:cNvSpPr/>
      </xdr:nvSpPr>
      <xdr:spPr>
        <a:xfrm>
          <a:off x="3690937" y="1631156"/>
          <a:ext cx="8465344" cy="595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P2YPP09H/Test%20b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S"/>
      <sheetName val="Admin"/>
      <sheetName val="Accueil "/>
      <sheetName val="011"/>
      <sheetName val="015"/>
      <sheetName val="019"/>
      <sheetName val="Données"/>
      <sheetName val="020"/>
      <sheetName val="Cumul"/>
      <sheetName val="BrCro"/>
      <sheetName val="Test br"/>
    </sheetNames>
    <definedNames>
      <definedName name="Maj_co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F3">
            <v>35500001</v>
          </cell>
          <cell r="G3" t="str">
            <v>Comte Pascal</v>
          </cell>
          <cell r="H3" t="str">
            <v>Neuhof</v>
          </cell>
          <cell r="S3">
            <v>9999</v>
          </cell>
          <cell r="T3" t="str">
            <v>"Codes Divers et Erreurs"</v>
          </cell>
          <cell r="U3">
            <v>9999</v>
          </cell>
        </row>
        <row r="4">
          <cell r="F4">
            <v>35500002</v>
          </cell>
          <cell r="G4" t="str">
            <v>Gobourg Jean-Jacques</v>
          </cell>
          <cell r="H4" t="str">
            <v>Neuhof</v>
          </cell>
          <cell r="S4" t="str">
            <v>905X01</v>
          </cell>
          <cell r="T4" t="str">
            <v>SIEGE CUS HABITAT</v>
          </cell>
          <cell r="U4" t="str">
            <v>0905X01</v>
          </cell>
        </row>
        <row r="5">
          <cell r="A5" t="str">
            <v>Contrôle et entretien chaufferie</v>
          </cell>
          <cell r="F5">
            <v>35500004</v>
          </cell>
          <cell r="G5" t="str">
            <v>Baldensperger Fabien</v>
          </cell>
          <cell r="H5" t="str">
            <v>Neuhof</v>
          </cell>
          <cell r="S5" t="str">
            <v>906X01</v>
          </cell>
          <cell r="T5" t="str">
            <v>ATELIER CENTRAL - GARAGES</v>
          </cell>
          <cell r="U5" t="str">
            <v>0906X02</v>
          </cell>
        </row>
        <row r="6">
          <cell r="A6" t="str">
            <v>Contrôle et entretien S/ST</v>
          </cell>
          <cell r="F6">
            <v>35500006</v>
          </cell>
          <cell r="G6" t="str">
            <v>Ebersolt Tony</v>
          </cell>
          <cell r="H6" t="str">
            <v>Hautepierre</v>
          </cell>
          <cell r="S6" t="str">
            <v>001CI</v>
          </cell>
          <cell r="T6" t="str">
            <v>INDIV  LEON BLUM</v>
          </cell>
          <cell r="U6" t="str">
            <v>001CI</v>
          </cell>
        </row>
        <row r="7">
          <cell r="A7" t="str">
            <v>Contrôle chaufferie PIC</v>
          </cell>
          <cell r="F7">
            <v>35500007</v>
          </cell>
          <cell r="G7" t="str">
            <v>Froeliger Cédric</v>
          </cell>
          <cell r="H7" t="str">
            <v>Centre</v>
          </cell>
          <cell r="S7" t="str">
            <v>002CI</v>
          </cell>
          <cell r="T7" t="str">
            <v>INDIV  2 RUE DE FLANDRE</v>
          </cell>
          <cell r="U7" t="str">
            <v>002CI</v>
          </cell>
        </row>
        <row r="8">
          <cell r="A8" t="str">
            <v>Contrôle chaufferie et relevé des consommations</v>
          </cell>
          <cell r="F8">
            <v>35500008</v>
          </cell>
          <cell r="G8" t="str">
            <v>Heintz Jean-Jacques</v>
          </cell>
          <cell r="H8" t="str">
            <v>Hautepierre</v>
          </cell>
          <cell r="S8" t="str">
            <v>011CI</v>
          </cell>
          <cell r="T8" t="str">
            <v>INDIV JULES SIEGFRIED</v>
          </cell>
          <cell r="U8" t="str">
            <v>011CI</v>
          </cell>
        </row>
        <row r="9">
          <cell r="A9" t="str">
            <v>Travaux administratifs, Mail, BR, Prises RDV,Gestion stock</v>
          </cell>
          <cell r="F9">
            <v>35500011</v>
          </cell>
          <cell r="G9" t="str">
            <v>Kowalczyk François</v>
          </cell>
          <cell r="H9" t="str">
            <v>Cronenbourg</v>
          </cell>
          <cell r="S9" t="str">
            <v>012CI</v>
          </cell>
          <cell r="T9" t="str">
            <v>INDIV SIEGFRIED PLA</v>
          </cell>
          <cell r="U9" t="str">
            <v>012CI</v>
          </cell>
        </row>
        <row r="10">
          <cell r="A10" t="str">
            <v>Contrôle travaux entreprises</v>
          </cell>
          <cell r="F10">
            <v>35500012</v>
          </cell>
          <cell r="G10" t="str">
            <v>Henriot Jonathan</v>
          </cell>
          <cell r="H10" t="str">
            <v>Centre</v>
          </cell>
          <cell r="S10" t="str">
            <v>021CI</v>
          </cell>
          <cell r="T10" t="str">
            <v>INDIV BOURSE FORGET</v>
          </cell>
          <cell r="U10" t="str">
            <v>021CI</v>
          </cell>
        </row>
        <row r="11">
          <cell r="A11" t="str">
            <v>Travaux Atelier</v>
          </cell>
          <cell r="F11">
            <v>35500013</v>
          </cell>
          <cell r="G11" t="str">
            <v>Muller Jean-Claude</v>
          </cell>
          <cell r="H11" t="str">
            <v>Neuhof</v>
          </cell>
          <cell r="S11" t="str">
            <v>022CI</v>
          </cell>
          <cell r="T11" t="str">
            <v>INDIV GENEVE</v>
          </cell>
          <cell r="U11" t="str">
            <v>022CI</v>
          </cell>
        </row>
        <row r="12">
          <cell r="A12" t="str">
            <v>Travaux divers chaufferies</v>
          </cell>
          <cell r="F12">
            <v>35500014</v>
          </cell>
          <cell r="G12" t="str">
            <v>Pierrot Remi</v>
          </cell>
          <cell r="H12" t="str">
            <v>Hautepierre</v>
          </cell>
          <cell r="S12" t="str">
            <v>023CI</v>
          </cell>
          <cell r="T12" t="str">
            <v>INDIV PORTE DE L'HOPITAL</v>
          </cell>
          <cell r="U12" t="str">
            <v>023CI</v>
          </cell>
        </row>
        <row r="13">
          <cell r="A13" t="str">
            <v>Passage Agence</v>
          </cell>
          <cell r="F13">
            <v>35500015</v>
          </cell>
          <cell r="G13" t="str">
            <v>Plantegenet Nicolas</v>
          </cell>
          <cell r="H13" t="str">
            <v>Cronenbourg</v>
          </cell>
          <cell r="S13" t="str">
            <v>024C01</v>
          </cell>
          <cell r="T13" t="str">
            <v>CHAUFFERIE RUE DES BOUCHERS</v>
          </cell>
          <cell r="U13" t="str">
            <v>024C01</v>
          </cell>
        </row>
        <row r="14">
          <cell r="A14" t="str">
            <v>Entretien Véhicule</v>
          </cell>
          <cell r="F14">
            <v>35500019</v>
          </cell>
          <cell r="G14" t="str">
            <v>Uttard-Billot Alexandre</v>
          </cell>
          <cell r="H14" t="str">
            <v>Cronenbourg</v>
          </cell>
          <cell r="S14" t="str">
            <v>024CI</v>
          </cell>
          <cell r="T14" t="str">
            <v>INDIV 41 RUE DES BOUCHERS</v>
          </cell>
          <cell r="U14" t="str">
            <v>024CI</v>
          </cell>
        </row>
        <row r="15">
          <cell r="A15" t="str">
            <v>Contrôle installation solaire</v>
          </cell>
          <cell r="F15">
            <v>35500020</v>
          </cell>
          <cell r="G15" t="str">
            <v>Waxin Olivier</v>
          </cell>
          <cell r="H15" t="str">
            <v>Cronenbourg</v>
          </cell>
          <cell r="S15" t="str">
            <v>025C01</v>
          </cell>
          <cell r="T15" t="str">
            <v>CHAUFFERIE PAUL REISS</v>
          </cell>
          <cell r="U15" t="str">
            <v>025C01</v>
          </cell>
        </row>
        <row r="16">
          <cell r="A16" t="str">
            <v>Arrêt chauffage+relevé conso</v>
          </cell>
          <cell r="F16">
            <v>35500021</v>
          </cell>
          <cell r="G16" t="str">
            <v>Zelmanski Alain</v>
          </cell>
          <cell r="H16" t="str">
            <v>Hautepierre</v>
          </cell>
          <cell r="S16" t="str">
            <v>026C01</v>
          </cell>
          <cell r="T16" t="str">
            <v>CHAUFFERIE 16 SENGENWALD</v>
          </cell>
          <cell r="U16" t="str">
            <v>026C01</v>
          </cell>
        </row>
        <row r="17">
          <cell r="A17" t="str">
            <v>Mise en marche chauffage +relevé conso.</v>
          </cell>
          <cell r="F17">
            <v>35500023</v>
          </cell>
          <cell r="G17" t="str">
            <v>Ebling Patrick</v>
          </cell>
          <cell r="H17" t="str">
            <v>Centre</v>
          </cell>
          <cell r="S17" t="str">
            <v>027C01</v>
          </cell>
          <cell r="T17" t="str">
            <v>CHAUFFERIE 36 1ERE ARMEE</v>
          </cell>
          <cell r="U17" t="str">
            <v>027C01</v>
          </cell>
        </row>
        <row r="18">
          <cell r="F18">
            <v>35500024</v>
          </cell>
          <cell r="G18" t="str">
            <v>Comte Jean-Noel</v>
          </cell>
          <cell r="H18" t="str">
            <v>Neuhof</v>
          </cell>
          <cell r="S18" t="str">
            <v>028C01</v>
          </cell>
          <cell r="T18" t="str">
            <v>CHAUFFERIE 10-12 1ERE ARMEE</v>
          </cell>
          <cell r="U18" t="str">
            <v>028C01</v>
          </cell>
        </row>
        <row r="19">
          <cell r="S19" t="str">
            <v>031CI</v>
          </cell>
          <cell r="T19" t="str">
            <v>INDIV LOUIS LOUCHEUR</v>
          </cell>
          <cell r="U19" t="str">
            <v>031CI</v>
          </cell>
        </row>
        <row r="20">
          <cell r="S20" t="str">
            <v>032CI</v>
          </cell>
          <cell r="T20" t="str">
            <v>INDIV ROUTE DE L'ILE DES EPIS N°10</v>
          </cell>
          <cell r="U20" t="str">
            <v>032CI</v>
          </cell>
        </row>
        <row r="21">
          <cell r="S21" t="str">
            <v>041C01</v>
          </cell>
          <cell r="T21" t="str">
            <v>CHAUFFERIE 18 A. BRIAND</v>
          </cell>
          <cell r="U21" t="str">
            <v>041C01</v>
          </cell>
        </row>
        <row r="22">
          <cell r="S22" t="str">
            <v>041C02</v>
          </cell>
          <cell r="T22" t="str">
            <v>CHAUFFERIE 6 A. BRIAND</v>
          </cell>
          <cell r="U22" t="str">
            <v>041C02</v>
          </cell>
        </row>
        <row r="23">
          <cell r="S23" t="str">
            <v>041C03</v>
          </cell>
          <cell r="T23" t="str">
            <v>CHAUFFERIE 109 J. JAURES</v>
          </cell>
          <cell r="U23" t="str">
            <v>041C03</v>
          </cell>
        </row>
        <row r="24">
          <cell r="S24" t="str">
            <v>041C04</v>
          </cell>
          <cell r="T24" t="str">
            <v>CHAUFFERIE 16 QUAI TUILERIES</v>
          </cell>
          <cell r="U24" t="str">
            <v>041C04</v>
          </cell>
        </row>
        <row r="25">
          <cell r="S25" t="str">
            <v>0451CI</v>
          </cell>
          <cell r="T25" t="str">
            <v>INDIV POLYGONE PAVILLONS</v>
          </cell>
          <cell r="U25" t="str">
            <v>0451CI</v>
          </cell>
        </row>
        <row r="26">
          <cell r="S26" t="str">
            <v>0452CI</v>
          </cell>
          <cell r="T26" t="str">
            <v>INDIV CITE DES AVIATEURS 1</v>
          </cell>
          <cell r="U26" t="str">
            <v>0452CI</v>
          </cell>
        </row>
        <row r="27">
          <cell r="S27" t="str">
            <v>0453CI</v>
          </cell>
          <cell r="T27" t="str">
            <v>INDIV CITE DES AVIATEURS 2</v>
          </cell>
          <cell r="U27" t="str">
            <v>0453CI</v>
          </cell>
        </row>
        <row r="28">
          <cell r="S28" t="str">
            <v>0454CI</v>
          </cell>
          <cell r="T28" t="str">
            <v>INDIV CITE DES AVIATEURS 3</v>
          </cell>
          <cell r="U28" t="str">
            <v>0454CI</v>
          </cell>
        </row>
        <row r="29">
          <cell r="S29" t="str">
            <v>0456CI</v>
          </cell>
          <cell r="T29" t="str">
            <v>INDIV CITE DES AVIATEURS 4</v>
          </cell>
          <cell r="U29" t="str">
            <v>0456CI</v>
          </cell>
        </row>
        <row r="30">
          <cell r="S30" t="str">
            <v>0458CI</v>
          </cell>
          <cell r="T30" t="str">
            <v>INDIV CITE DES AVIATEURS 5</v>
          </cell>
          <cell r="U30" t="str">
            <v>0458CI</v>
          </cell>
        </row>
        <row r="31">
          <cell r="S31" t="str">
            <v>051CI</v>
          </cell>
          <cell r="T31" t="str">
            <v>INDIV QUAI DES ALPES</v>
          </cell>
          <cell r="U31" t="str">
            <v>051CI</v>
          </cell>
        </row>
        <row r="32">
          <cell r="S32" t="str">
            <v>061CI</v>
          </cell>
          <cell r="T32" t="str">
            <v>INDIV RUE LAUTH</v>
          </cell>
          <cell r="U32" t="str">
            <v>061CI</v>
          </cell>
        </row>
        <row r="33">
          <cell r="C33">
            <v>1</v>
          </cell>
          <cell r="E33" t="str">
            <v xml:space="preserve">Du Lundi 30 Déc  au Dimanche 05 Janv 2014 </v>
          </cell>
          <cell r="S33" t="str">
            <v>071C01</v>
          </cell>
          <cell r="T33" t="str">
            <v>CHAUFFERIE 1 HUNAWIHR</v>
          </cell>
          <cell r="U33" t="str">
            <v>071C01</v>
          </cell>
        </row>
        <row r="34">
          <cell r="C34">
            <v>2</v>
          </cell>
          <cell r="E34" t="str">
            <v xml:space="preserve">Du Lundi 06 Janv  au Dimanche 12 Janv 2014 </v>
          </cell>
          <cell r="S34" t="str">
            <v>071C02</v>
          </cell>
          <cell r="T34" t="str">
            <v>CHAUFFERIE 11 ZELLENBERG</v>
          </cell>
          <cell r="U34" t="str">
            <v>071C02</v>
          </cell>
        </row>
        <row r="35">
          <cell r="C35">
            <v>3</v>
          </cell>
          <cell r="E35" t="str">
            <v xml:space="preserve">Du Lundi 13 Janv  au Dimanche 19 Janv 2014 </v>
          </cell>
          <cell r="S35" t="str">
            <v>071C03</v>
          </cell>
          <cell r="T35" t="str">
            <v>CHAUFFERIE 13 HUNAWIHR</v>
          </cell>
          <cell r="U35" t="str">
            <v>071C03</v>
          </cell>
        </row>
        <row r="36">
          <cell r="C36">
            <v>4</v>
          </cell>
          <cell r="E36" t="str">
            <v xml:space="preserve">Du Lundi 20 Janv  au Dimanche 26 Janv 2014 </v>
          </cell>
          <cell r="S36" t="str">
            <v>072C01</v>
          </cell>
          <cell r="T36" t="str">
            <v>CHAUFFERIE 14 BALE</v>
          </cell>
          <cell r="U36" t="str">
            <v>072C01</v>
          </cell>
        </row>
        <row r="37">
          <cell r="C37">
            <v>5</v>
          </cell>
          <cell r="E37" t="str">
            <v xml:space="preserve">Du Lundi 27 Janv  au Dimanche 02 Févr 2014 </v>
          </cell>
          <cell r="S37" t="str">
            <v>073C01</v>
          </cell>
          <cell r="T37" t="str">
            <v>CHAUFFERIE 21 KEMBS</v>
          </cell>
          <cell r="U37" t="str">
            <v>073C01</v>
          </cell>
        </row>
        <row r="38">
          <cell r="C38">
            <v>6</v>
          </cell>
          <cell r="E38" t="str">
            <v xml:space="preserve">Du Lundi 03 Févr  au Dimanche 09 Févr 2014 </v>
          </cell>
          <cell r="S38" t="str">
            <v>074C01</v>
          </cell>
          <cell r="T38" t="str">
            <v>CHAUFFERIE RUE DE KEMBS</v>
          </cell>
          <cell r="U38" t="str">
            <v>074C01</v>
          </cell>
        </row>
        <row r="39">
          <cell r="C39">
            <v>7</v>
          </cell>
          <cell r="E39" t="str">
            <v xml:space="preserve">Du Lundi 10 Févr  au Dimanche 16 Févr 2014 </v>
          </cell>
          <cell r="S39" t="str">
            <v>075C01</v>
          </cell>
          <cell r="T39" t="str">
            <v>CHAUFFERIE 4 STE MARIE AUX MINES</v>
          </cell>
          <cell r="U39" t="str">
            <v>075C01</v>
          </cell>
        </row>
        <row r="40">
          <cell r="C40">
            <v>8</v>
          </cell>
          <cell r="E40" t="str">
            <v xml:space="preserve">Du Lundi 17 Févr  au Dimanche 23 Févr 2014 </v>
          </cell>
          <cell r="S40" t="str">
            <v>076C01</v>
          </cell>
          <cell r="T40" t="str">
            <v>CHAUFFERIE 13 RIBEAUVILLE</v>
          </cell>
          <cell r="U40" t="str">
            <v>076C01</v>
          </cell>
        </row>
        <row r="41">
          <cell r="C41">
            <v>9</v>
          </cell>
          <cell r="E41" t="str">
            <v xml:space="preserve">Du Lundi 24 Févr  au Dimanche 02 Mars 2014 </v>
          </cell>
          <cell r="S41" t="str">
            <v>0791CI</v>
          </cell>
          <cell r="T41" t="str">
            <v>INDIV RESIDENCE LE NIEWES</v>
          </cell>
          <cell r="U41" t="str">
            <v>0791CI</v>
          </cell>
        </row>
        <row r="42">
          <cell r="C42">
            <v>10</v>
          </cell>
          <cell r="E42" t="str">
            <v xml:space="preserve">Du Lundi 03 Mars  au Dimanche 09 Mars 2014 </v>
          </cell>
          <cell r="S42" t="str">
            <v>080C01</v>
          </cell>
          <cell r="T42" t="str">
            <v>CHAUFFERIE 12A J. JAURES</v>
          </cell>
          <cell r="U42" t="str">
            <v>080C01</v>
          </cell>
        </row>
        <row r="43">
          <cell r="C43">
            <v>11</v>
          </cell>
          <cell r="E43" t="str">
            <v xml:space="preserve">Du Lundi 10 Mars  au Dimanche 16 Mars 2014 </v>
          </cell>
          <cell r="S43" t="str">
            <v>081C01</v>
          </cell>
          <cell r="T43" t="str">
            <v>CHAUFFERIE PAC 65-67 RTE DE L'HOPITAL</v>
          </cell>
          <cell r="U43" t="str">
            <v>081C01</v>
          </cell>
        </row>
        <row r="44">
          <cell r="C44">
            <v>12</v>
          </cell>
          <cell r="E44" t="str">
            <v xml:space="preserve">Du Lundi 17 Mars  au Dimanche 23 Mars 2014 </v>
          </cell>
          <cell r="S44" t="str">
            <v>091C01</v>
          </cell>
          <cell r="T44" t="str">
            <v>CHAUFFERIE 16 LUCERNE</v>
          </cell>
          <cell r="U44" t="str">
            <v>091C01</v>
          </cell>
        </row>
        <row r="45">
          <cell r="C45">
            <v>13</v>
          </cell>
          <cell r="E45" t="str">
            <v xml:space="preserve">Du Lundi 24 Mars  au Dimanche 30 Mars 2014 </v>
          </cell>
          <cell r="S45" t="str">
            <v>091C02</v>
          </cell>
          <cell r="T45" t="str">
            <v>CHAUFFERIE 13 BERNE</v>
          </cell>
          <cell r="U45" t="str">
            <v>091C02</v>
          </cell>
        </row>
        <row r="46">
          <cell r="C46">
            <v>14</v>
          </cell>
          <cell r="E46" t="str">
            <v xml:space="preserve">Du Lundi 31 Mars  au Dimanche 06 Avr 2014 </v>
          </cell>
          <cell r="S46" t="str">
            <v>101C01</v>
          </cell>
          <cell r="T46" t="str">
            <v>CHAUFFERIE 11 A. BRIAND</v>
          </cell>
          <cell r="U46" t="str">
            <v>101C01</v>
          </cell>
        </row>
        <row r="47">
          <cell r="C47">
            <v>15</v>
          </cell>
          <cell r="E47" t="str">
            <v xml:space="preserve">Du Lundi 07 Avr  au Dimanche 13 Avr 2014 </v>
          </cell>
          <cell r="S47" t="str">
            <v>101C02</v>
          </cell>
          <cell r="T47" t="str">
            <v>CHAUFFERIE 25 STOSSWIHR</v>
          </cell>
          <cell r="U47" t="str">
            <v>101C02</v>
          </cell>
        </row>
        <row r="48">
          <cell r="C48">
            <v>16</v>
          </cell>
          <cell r="E48" t="str">
            <v xml:space="preserve">Du Lundi 14 Avr  au Dimanche 20 Avr 2014 </v>
          </cell>
          <cell r="S48" t="str">
            <v>101C03</v>
          </cell>
          <cell r="T48" t="str">
            <v>CHAUFFERIE 6 QUAI TUILERIES</v>
          </cell>
          <cell r="U48" t="str">
            <v>101C03</v>
          </cell>
        </row>
        <row r="49">
          <cell r="C49">
            <v>17</v>
          </cell>
          <cell r="E49" t="str">
            <v xml:space="preserve">Du Lundi 21 Avr  au Dimanche 27 Avr 2014 </v>
          </cell>
          <cell r="S49" t="str">
            <v>111C01</v>
          </cell>
          <cell r="T49" t="str">
            <v>CHAUFFERIE 14 DIVISION LECLERC</v>
          </cell>
          <cell r="U49" t="str">
            <v>111C01</v>
          </cell>
        </row>
        <row r="50">
          <cell r="C50">
            <v>18</v>
          </cell>
          <cell r="E50" t="str">
            <v xml:space="preserve">Du Lundi 28 Avr  au Dimanche 04 Mai 2014 </v>
          </cell>
          <cell r="S50" t="str">
            <v>111C02</v>
          </cell>
          <cell r="T50" t="str">
            <v>CHAUFFERIE 22 DIVISION LECLERC</v>
          </cell>
          <cell r="U50" t="str">
            <v>111C02</v>
          </cell>
        </row>
        <row r="51">
          <cell r="C51">
            <v>19</v>
          </cell>
          <cell r="E51" t="str">
            <v xml:space="preserve">Du Lundi 05 Mai  au Dimanche 11 Mai 2014 </v>
          </cell>
          <cell r="S51" t="str">
            <v>121CI</v>
          </cell>
          <cell r="T51" t="str">
            <v>INDIV BOURGEOIS</v>
          </cell>
          <cell r="U51" t="str">
            <v>121CI</v>
          </cell>
        </row>
        <row r="52">
          <cell r="C52">
            <v>20</v>
          </cell>
          <cell r="E52" t="str">
            <v xml:space="preserve">Du Lundi 12 Mai  au Dimanche 18 Mai 2014 </v>
          </cell>
          <cell r="S52" t="str">
            <v>131CI</v>
          </cell>
          <cell r="T52" t="str">
            <v>INDIV DOLLFUSS</v>
          </cell>
          <cell r="U52" t="str">
            <v>131CI</v>
          </cell>
        </row>
        <row r="53">
          <cell r="C53">
            <v>21</v>
          </cell>
          <cell r="E53" t="str">
            <v xml:space="preserve">Du Lundi 19 Mai  au Dimanche 25 Mai 2014 </v>
          </cell>
          <cell r="S53" t="str">
            <v>161C01</v>
          </cell>
          <cell r="T53" t="str">
            <v>CHAUFFERIE 24 LAUSANNE</v>
          </cell>
          <cell r="U53" t="str">
            <v>161C01</v>
          </cell>
        </row>
        <row r="54">
          <cell r="C54">
            <v>22</v>
          </cell>
          <cell r="E54" t="str">
            <v xml:space="preserve">Du Lundi 26 Mai  au Dimanche 01 Juin 2014 </v>
          </cell>
          <cell r="S54" t="str">
            <v>171S01</v>
          </cell>
          <cell r="T54" t="str">
            <v>S/STATION 4 INGOLD</v>
          </cell>
          <cell r="U54" t="str">
            <v>171S01</v>
          </cell>
        </row>
        <row r="55">
          <cell r="C55">
            <v>23</v>
          </cell>
          <cell r="E55" t="str">
            <v xml:space="preserve">Du Lundi 02 Juin  au Dimanche 08 Juin 2014 </v>
          </cell>
          <cell r="S55" t="str">
            <v>171S02</v>
          </cell>
          <cell r="T55" t="str">
            <v>S/STATION 29 MALBERG</v>
          </cell>
          <cell r="U55" t="str">
            <v>171S02</v>
          </cell>
        </row>
        <row r="56">
          <cell r="C56">
            <v>24</v>
          </cell>
          <cell r="E56" t="str">
            <v xml:space="preserve">Du Lundi 09 Juin  au Dimanche 15 Juin 2014 </v>
          </cell>
          <cell r="S56" t="str">
            <v>171S03</v>
          </cell>
          <cell r="T56" t="str">
            <v>S/STATION 23 MALBERG</v>
          </cell>
          <cell r="U56" t="str">
            <v>171S03</v>
          </cell>
        </row>
        <row r="57">
          <cell r="C57">
            <v>25</v>
          </cell>
          <cell r="E57" t="str">
            <v xml:space="preserve">Du Lundi 16 Juin  au Dimanche 22 Juin 2014 </v>
          </cell>
          <cell r="S57" t="str">
            <v>171S04</v>
          </cell>
          <cell r="T57" t="str">
            <v>S/STATION 57 KLEBSAU</v>
          </cell>
          <cell r="U57" t="str">
            <v>171S04</v>
          </cell>
        </row>
        <row r="58">
          <cell r="C58">
            <v>26</v>
          </cell>
          <cell r="E58" t="str">
            <v xml:space="preserve">Du Lundi 23 Juin  au Dimanche 29 Juin 2014 </v>
          </cell>
          <cell r="S58" t="str">
            <v>171S05</v>
          </cell>
          <cell r="T58" t="str">
            <v>S/STATION 33 REUSS</v>
          </cell>
          <cell r="U58" t="str">
            <v>171S05</v>
          </cell>
        </row>
        <row r="59">
          <cell r="C59">
            <v>27</v>
          </cell>
          <cell r="E59" t="str">
            <v xml:space="preserve">Du Lundi 30 Juin  au Dimanche 06 Juil 2014 </v>
          </cell>
          <cell r="S59" t="str">
            <v>171S06</v>
          </cell>
          <cell r="T59" t="str">
            <v>S/STATION 27 REUSS</v>
          </cell>
          <cell r="U59" t="str">
            <v>171S06</v>
          </cell>
        </row>
        <row r="60">
          <cell r="C60">
            <v>28</v>
          </cell>
          <cell r="E60" t="str">
            <v xml:space="preserve">Du Lundi 07 Juil  au Dimanche 13 Juil 2014 </v>
          </cell>
          <cell r="S60" t="str">
            <v>171S07</v>
          </cell>
          <cell r="T60" t="str">
            <v>S/STATION 4 MARSCHALLHOF</v>
          </cell>
          <cell r="U60" t="str">
            <v>171S07</v>
          </cell>
        </row>
        <row r="61">
          <cell r="C61">
            <v>29</v>
          </cell>
          <cell r="E61" t="str">
            <v xml:space="preserve">Du Lundi 14 Juil  au Dimanche 20 Juil 2014 </v>
          </cell>
          <cell r="S61" t="str">
            <v>171S08</v>
          </cell>
          <cell r="T61" t="str">
            <v>S/STATION 12 MARSCHALLHOF</v>
          </cell>
          <cell r="U61" t="str">
            <v>171S08</v>
          </cell>
        </row>
        <row r="62">
          <cell r="C62">
            <v>30</v>
          </cell>
          <cell r="E62" t="str">
            <v xml:space="preserve">Du Lundi 21 Juil  au Dimanche 27 Juil 2014 </v>
          </cell>
          <cell r="S62" t="str">
            <v>171S09</v>
          </cell>
          <cell r="T62" t="str">
            <v>S/STATION 16 REITENFELD</v>
          </cell>
          <cell r="U62" t="str">
            <v>171S09</v>
          </cell>
        </row>
        <row r="63">
          <cell r="C63">
            <v>31</v>
          </cell>
          <cell r="E63" t="str">
            <v xml:space="preserve">Du Lundi 28 Juil  au Dimanche 03 Août 2014 </v>
          </cell>
          <cell r="S63" t="str">
            <v>171S10</v>
          </cell>
          <cell r="T63" t="str">
            <v>S/STATION 32 REUSS</v>
          </cell>
          <cell r="U63" t="str">
            <v>171S10</v>
          </cell>
        </row>
        <row r="64">
          <cell r="C64">
            <v>32</v>
          </cell>
          <cell r="E64" t="str">
            <v xml:space="preserve">Du Lundi 04 Août  au Dimanche 10 Août 2014 </v>
          </cell>
          <cell r="S64" t="str">
            <v>171S11</v>
          </cell>
          <cell r="T64" t="str">
            <v>S/STATION 40 REUSS</v>
          </cell>
          <cell r="U64" t="str">
            <v>171S11</v>
          </cell>
        </row>
        <row r="65">
          <cell r="C65">
            <v>33</v>
          </cell>
          <cell r="E65" t="str">
            <v xml:space="preserve">Du Lundi 11 Août  au Dimanche 17 Août 2014 </v>
          </cell>
          <cell r="S65" t="str">
            <v>171S12</v>
          </cell>
          <cell r="T65" t="str">
            <v>S/STATION 53 KLEBSAU</v>
          </cell>
          <cell r="U65" t="str">
            <v>171S12</v>
          </cell>
        </row>
        <row r="66">
          <cell r="C66">
            <v>34</v>
          </cell>
          <cell r="E66" t="str">
            <v xml:space="preserve">Du Lundi 18 Août  au Dimanche 24 Août 2014 </v>
          </cell>
          <cell r="S66" t="str">
            <v>171S13</v>
          </cell>
          <cell r="T66" t="str">
            <v>S/STATION 22 REUSS</v>
          </cell>
          <cell r="U66" t="str">
            <v>171S13</v>
          </cell>
        </row>
        <row r="67">
          <cell r="C67">
            <v>35</v>
          </cell>
          <cell r="E67" t="str">
            <v xml:space="preserve">Du Lundi 25 Août  au Dimanche 31 Août 2014 </v>
          </cell>
          <cell r="S67" t="str">
            <v>171S14</v>
          </cell>
          <cell r="T67" t="str">
            <v>S/STATION 26 REUSS</v>
          </cell>
          <cell r="U67" t="str">
            <v>171S14</v>
          </cell>
        </row>
        <row r="68">
          <cell r="C68">
            <v>36</v>
          </cell>
          <cell r="E68" t="str">
            <v xml:space="preserve">Du Lundi 01 Sept  au Dimanche 07 Sept 2014 </v>
          </cell>
          <cell r="S68" t="str">
            <v>171S15</v>
          </cell>
          <cell r="T68" t="str">
            <v>S/STATION 19 MALBERG</v>
          </cell>
          <cell r="U68" t="str">
            <v>171S15</v>
          </cell>
        </row>
        <row r="69">
          <cell r="C69">
            <v>37</v>
          </cell>
          <cell r="E69" t="str">
            <v xml:space="preserve">Du Lundi 08 Sept  au Dimanche 14 Sept 2014 </v>
          </cell>
          <cell r="S69" t="str">
            <v>181C01</v>
          </cell>
          <cell r="T69" t="str">
            <v>CHAUFFERIE 7 HENRI SELLIER</v>
          </cell>
          <cell r="U69" t="str">
            <v>181C01</v>
          </cell>
        </row>
        <row r="70">
          <cell r="C70">
            <v>38</v>
          </cell>
          <cell r="E70" t="str">
            <v xml:space="preserve">Du Lundi 15 Sept  au Dimanche 21 Sept 2014 </v>
          </cell>
          <cell r="S70" t="str">
            <v>181C02</v>
          </cell>
          <cell r="T70" t="str">
            <v>CHAUFFERIE 10 HENRI SELLIER</v>
          </cell>
          <cell r="U70" t="str">
            <v>181C02</v>
          </cell>
        </row>
        <row r="71">
          <cell r="C71">
            <v>39</v>
          </cell>
          <cell r="E71" t="str">
            <v xml:space="preserve">Du Lundi 22 Sept  au Dimanche 28 Sept 2014 </v>
          </cell>
          <cell r="S71" t="str">
            <v>181C03</v>
          </cell>
          <cell r="T71" t="str">
            <v>CHAUFFERIE 251 RTE SCHIRMECK</v>
          </cell>
          <cell r="U71" t="str">
            <v>181C03</v>
          </cell>
        </row>
        <row r="72">
          <cell r="C72">
            <v>40</v>
          </cell>
          <cell r="E72" t="str">
            <v xml:space="preserve">Du Lundi 29 Sept  au Dimanche 05 Oct 2014 </v>
          </cell>
          <cell r="S72" t="str">
            <v>182CI</v>
          </cell>
          <cell r="T72" t="str">
            <v>INDIV RUE DES TUILLERIES</v>
          </cell>
          <cell r="U72" t="str">
            <v>182CI</v>
          </cell>
        </row>
        <row r="73">
          <cell r="C73">
            <v>41</v>
          </cell>
          <cell r="E73" t="str">
            <v xml:space="preserve">Du Lundi 06 Oct  au Dimanche 12 Oct 2014 </v>
          </cell>
          <cell r="S73" t="str">
            <v>191C01</v>
          </cell>
          <cell r="T73" t="str">
            <v>CHAUFFERIE 14 GENEVE</v>
          </cell>
          <cell r="U73" t="str">
            <v>191C01</v>
          </cell>
        </row>
        <row r="74">
          <cell r="C74">
            <v>42</v>
          </cell>
          <cell r="E74" t="str">
            <v xml:space="preserve">Du Lundi 13 Oct  au Dimanche 19 Oct 2014 </v>
          </cell>
          <cell r="S74" t="str">
            <v>201C01</v>
          </cell>
          <cell r="T74" t="str">
            <v>CHAUFFERIE 11 TARADE</v>
          </cell>
          <cell r="U74" t="str">
            <v>201C01</v>
          </cell>
        </row>
        <row r="75">
          <cell r="C75">
            <v>43</v>
          </cell>
          <cell r="E75" t="str">
            <v xml:space="preserve">Du Lundi 20 Oct  au Dimanche 26 Oct 2014 </v>
          </cell>
          <cell r="S75" t="str">
            <v>201C02</v>
          </cell>
          <cell r="T75" t="str">
            <v>CHAUFFERIE 24 QUAI DES BELGES</v>
          </cell>
          <cell r="U75" t="str">
            <v>201C02</v>
          </cell>
        </row>
        <row r="76">
          <cell r="C76">
            <v>44</v>
          </cell>
          <cell r="E76" t="str">
            <v xml:space="preserve">Du Lundi 27 Oct  au Dimanche 02 Nov 2014 </v>
          </cell>
          <cell r="S76" t="str">
            <v>211C01</v>
          </cell>
          <cell r="T76" t="str">
            <v>CHAUFFERIE 4 ANNECY</v>
          </cell>
          <cell r="U76" t="str">
            <v>211C01</v>
          </cell>
        </row>
        <row r="77">
          <cell r="C77">
            <v>45</v>
          </cell>
          <cell r="E77" t="str">
            <v xml:space="preserve">Du Lundi 03 Nov  au Dimanche 09 Nov 2014 </v>
          </cell>
          <cell r="S77" t="str">
            <v>211S01</v>
          </cell>
          <cell r="T77" t="str">
            <v>S/STATION 7 JURA</v>
          </cell>
          <cell r="U77" t="str">
            <v>211S01</v>
          </cell>
        </row>
        <row r="78">
          <cell r="C78">
            <v>46</v>
          </cell>
          <cell r="E78" t="str">
            <v xml:space="preserve">Du Lundi 10 Nov  au Dimanche 16 Nov 2014 </v>
          </cell>
          <cell r="S78" t="str">
            <v>211S02</v>
          </cell>
          <cell r="T78" t="str">
            <v>S/STATION 13 JURA</v>
          </cell>
          <cell r="U78" t="str">
            <v>211S02</v>
          </cell>
        </row>
        <row r="79">
          <cell r="C79">
            <v>47</v>
          </cell>
          <cell r="E79" t="str">
            <v xml:space="preserve">Du Lundi 17 Nov  au Dimanche 23 Nov 2014 </v>
          </cell>
          <cell r="S79" t="str">
            <v>211S03</v>
          </cell>
          <cell r="T79" t="str">
            <v>S/STATION 22 JURA</v>
          </cell>
          <cell r="U79" t="str">
            <v>211S03</v>
          </cell>
        </row>
        <row r="80">
          <cell r="C80">
            <v>48</v>
          </cell>
          <cell r="E80" t="str">
            <v xml:space="preserve">Du Lundi 24 Nov  au Dimanche 30 Nov 2014 </v>
          </cell>
          <cell r="S80" t="str">
            <v>211S04</v>
          </cell>
          <cell r="T80" t="str">
            <v>S/STATION 5 MONT BLANC</v>
          </cell>
          <cell r="U80" t="str">
            <v>211S04</v>
          </cell>
        </row>
        <row r="81">
          <cell r="C81">
            <v>49</v>
          </cell>
          <cell r="E81" t="str">
            <v xml:space="preserve">Du Lundi 01 Déc  au Dimanche 07 Déc 2014 </v>
          </cell>
          <cell r="S81" t="str">
            <v>213C01</v>
          </cell>
          <cell r="T81" t="str">
            <v>CHAUFFERIE 5 NEUCHATEL</v>
          </cell>
          <cell r="U81" t="str">
            <v>213C01</v>
          </cell>
        </row>
        <row r="82">
          <cell r="C82">
            <v>50</v>
          </cell>
          <cell r="E82" t="str">
            <v xml:space="preserve">Du Lundi 08 Déc  au Dimanche 14 Déc 2014 </v>
          </cell>
          <cell r="S82" t="str">
            <v>231S01</v>
          </cell>
          <cell r="T82" t="str">
            <v>S/STATION 19 BRANTOME</v>
          </cell>
          <cell r="U82" t="str">
            <v>231S01</v>
          </cell>
        </row>
        <row r="83">
          <cell r="C83">
            <v>51</v>
          </cell>
          <cell r="E83" t="str">
            <v xml:space="preserve">Du Lundi 15 Déc  au Dimanche 21 Déc 2014 </v>
          </cell>
          <cell r="S83" t="str">
            <v>231S02</v>
          </cell>
          <cell r="T83" t="str">
            <v>S/STATION 15 BRANTOME</v>
          </cell>
          <cell r="U83" t="str">
            <v>231S02</v>
          </cell>
        </row>
        <row r="84">
          <cell r="C84">
            <v>52</v>
          </cell>
          <cell r="E84" t="str">
            <v xml:space="preserve">Du Lundi 22 Déc  au Dimanche 28 Déc 2014 </v>
          </cell>
          <cell r="S84" t="str">
            <v>231S03</v>
          </cell>
          <cell r="T84" t="str">
            <v>S/STATION 22 BRANTOME</v>
          </cell>
          <cell r="U84" t="str">
            <v>231S03</v>
          </cell>
        </row>
        <row r="85">
          <cell r="S85" t="str">
            <v>231S04</v>
          </cell>
          <cell r="T85" t="str">
            <v>S/STATION 9 CDT FRANCOIS</v>
          </cell>
          <cell r="U85" t="str">
            <v>231S04</v>
          </cell>
        </row>
        <row r="86">
          <cell r="S86" t="str">
            <v>231S05</v>
          </cell>
          <cell r="T86" t="str">
            <v>S/STATION 11 BRANTOME</v>
          </cell>
          <cell r="U86" t="str">
            <v>231S05</v>
          </cell>
        </row>
        <row r="87">
          <cell r="S87" t="str">
            <v>231S06</v>
          </cell>
          <cell r="T87" t="str">
            <v>S/STATION 3 EYZIES</v>
          </cell>
          <cell r="U87" t="str">
            <v>231S06</v>
          </cell>
        </row>
        <row r="88">
          <cell r="S88" t="str">
            <v>231S07</v>
          </cell>
          <cell r="T88" t="str">
            <v>S/STATION 4 EYZIES</v>
          </cell>
          <cell r="U88" t="str">
            <v>231S07</v>
          </cell>
        </row>
        <row r="89">
          <cell r="S89" t="str">
            <v>231S08</v>
          </cell>
          <cell r="T89" t="str">
            <v>S/STATION 103 RTE NEUHOF</v>
          </cell>
          <cell r="U89" t="str">
            <v>231S08</v>
          </cell>
        </row>
        <row r="90">
          <cell r="S90" t="str">
            <v>231S09</v>
          </cell>
          <cell r="T90" t="str">
            <v>S/STATION 3 BRANTOME</v>
          </cell>
          <cell r="U90" t="str">
            <v>231S09</v>
          </cell>
        </row>
        <row r="91">
          <cell r="S91" t="str">
            <v>231S10</v>
          </cell>
          <cell r="T91" t="str">
            <v>S/STATION 7 BRANTOME</v>
          </cell>
          <cell r="U91" t="str">
            <v>231S10</v>
          </cell>
        </row>
        <row r="92">
          <cell r="S92" t="str">
            <v>231S11</v>
          </cell>
          <cell r="T92" t="str">
            <v>S/STATION 3 NONTRON</v>
          </cell>
          <cell r="U92" t="str">
            <v>231S11</v>
          </cell>
        </row>
        <row r="93">
          <cell r="S93" t="str">
            <v>231S12</v>
          </cell>
          <cell r="T93" t="str">
            <v>S/STATION 7 HAUTEFORT</v>
          </cell>
          <cell r="U93" t="str">
            <v>231S12</v>
          </cell>
        </row>
        <row r="94">
          <cell r="S94" t="str">
            <v>231S13</v>
          </cell>
          <cell r="T94" t="str">
            <v>S/STATION 10 NONTRON</v>
          </cell>
          <cell r="U94" t="str">
            <v>231S13</v>
          </cell>
        </row>
        <row r="95">
          <cell r="S95" t="str">
            <v>231S14</v>
          </cell>
          <cell r="T95" t="str">
            <v>S/STATION 6 NONTRON</v>
          </cell>
          <cell r="U95" t="str">
            <v>231S14</v>
          </cell>
        </row>
        <row r="96">
          <cell r="S96" t="str">
            <v>231S15</v>
          </cell>
          <cell r="T96" t="str">
            <v>S/STATION 11 CLAIRVIVRE</v>
          </cell>
          <cell r="U96" t="str">
            <v>231S15</v>
          </cell>
        </row>
        <row r="97">
          <cell r="S97" t="str">
            <v>231S16</v>
          </cell>
          <cell r="T97" t="str">
            <v>S/SATION 2A BRANTOME</v>
          </cell>
          <cell r="U97" t="str">
            <v>231S16</v>
          </cell>
        </row>
        <row r="98">
          <cell r="S98" t="str">
            <v>231S17</v>
          </cell>
          <cell r="T98" t="str">
            <v>S/STATION 2B BRANTOME</v>
          </cell>
          <cell r="U98" t="str">
            <v>231S17</v>
          </cell>
        </row>
        <row r="99">
          <cell r="S99" t="str">
            <v>231S18</v>
          </cell>
          <cell r="T99" t="str">
            <v>S/STATION 2-4-6-8 BRANTOME</v>
          </cell>
          <cell r="U99" t="str">
            <v>231S18</v>
          </cell>
        </row>
        <row r="100">
          <cell r="S100" t="str">
            <v>232CI</v>
          </cell>
          <cell r="T100" t="str">
            <v>INDIV ROUTE DU NEUHOF N°75</v>
          </cell>
          <cell r="U100" t="str">
            <v>232CI</v>
          </cell>
        </row>
        <row r="101">
          <cell r="S101" t="str">
            <v>241C01</v>
          </cell>
          <cell r="T101" t="str">
            <v>CHAUFFERIE 24 NORMANDIE</v>
          </cell>
          <cell r="U101" t="str">
            <v>241C01</v>
          </cell>
        </row>
        <row r="102">
          <cell r="S102" t="str">
            <v>242C01</v>
          </cell>
          <cell r="T102" t="str">
            <v>CHAUFFERIE 47 NORMANDIE</v>
          </cell>
          <cell r="U102" t="str">
            <v>242C01</v>
          </cell>
        </row>
        <row r="103">
          <cell r="S103" t="str">
            <v>243C01</v>
          </cell>
          <cell r="T103" t="str">
            <v>CHAUFFERIE 15 SCHULMEISTER</v>
          </cell>
          <cell r="U103" t="str">
            <v>243C01</v>
          </cell>
        </row>
        <row r="104">
          <cell r="S104" t="str">
            <v>244C01</v>
          </cell>
          <cell r="T104" t="str">
            <v>CHAUFFERIE 2 HOEPFFNER</v>
          </cell>
          <cell r="U104" t="str">
            <v>244C01</v>
          </cell>
        </row>
        <row r="105">
          <cell r="S105" t="str">
            <v>251C01</v>
          </cell>
          <cell r="T105" t="str">
            <v>CHAUFFERIE 15 PROVENCE</v>
          </cell>
          <cell r="U105" t="str">
            <v>251C01</v>
          </cell>
        </row>
        <row r="106">
          <cell r="S106" t="str">
            <v>252C01</v>
          </cell>
          <cell r="T106" t="str">
            <v>CHAUFFERIE 7A WEYDMANN</v>
          </cell>
          <cell r="U106" t="str">
            <v>252C01</v>
          </cell>
        </row>
        <row r="107">
          <cell r="S107" t="str">
            <v>252C02</v>
          </cell>
          <cell r="T107" t="str">
            <v>CHAUFFERIE 7B WEYDMANN</v>
          </cell>
          <cell r="U107" t="str">
            <v>252C02</v>
          </cell>
        </row>
        <row r="108">
          <cell r="S108" t="str">
            <v>254C01</v>
          </cell>
          <cell r="T108" t="str">
            <v>CHAUFFERIE 48 RHIN TORTU</v>
          </cell>
          <cell r="U108" t="str">
            <v>254C01</v>
          </cell>
        </row>
        <row r="109">
          <cell r="S109" t="str">
            <v>254S01</v>
          </cell>
          <cell r="T109" t="str">
            <v>S/STATION 5 LOUIS LOUCHEUR</v>
          </cell>
          <cell r="U109" t="str">
            <v>254S01</v>
          </cell>
        </row>
        <row r="110">
          <cell r="S110" t="str">
            <v>254S02</v>
          </cell>
          <cell r="T110" t="str">
            <v>S/STATION 9 LOUIS LOUCHEUR</v>
          </cell>
          <cell r="U110" t="str">
            <v>254S02</v>
          </cell>
        </row>
        <row r="111">
          <cell r="S111" t="str">
            <v>262S01</v>
          </cell>
          <cell r="T111" t="str">
            <v>S/STATION BALLERSDORF ILOT 5</v>
          </cell>
          <cell r="U111" t="str">
            <v>262S01</v>
          </cell>
        </row>
        <row r="112">
          <cell r="S112" t="str">
            <v>263S01</v>
          </cell>
          <cell r="T112" t="str">
            <v>S/STATION BALLERSDORF ILOT 1</v>
          </cell>
          <cell r="U112" t="str">
            <v>263S01</v>
          </cell>
        </row>
        <row r="113">
          <cell r="S113" t="str">
            <v>264S01</v>
          </cell>
          <cell r="T113" t="str">
            <v>S/STATION ILOT 2 - 8 CANTAL</v>
          </cell>
          <cell r="U113" t="str">
            <v>264S01</v>
          </cell>
        </row>
        <row r="114">
          <cell r="S114" t="str">
            <v>264S02</v>
          </cell>
          <cell r="T114" t="str">
            <v>S/STATION ILOT 2 - 6 CANTAL</v>
          </cell>
          <cell r="U114" t="str">
            <v>264S02</v>
          </cell>
        </row>
        <row r="115">
          <cell r="S115" t="str">
            <v>265S01</v>
          </cell>
          <cell r="T115" t="str">
            <v>S/STATION 22 AIGURANDE</v>
          </cell>
          <cell r="U115" t="str">
            <v>265S01</v>
          </cell>
        </row>
        <row r="116">
          <cell r="S116" t="str">
            <v>265S02</v>
          </cell>
          <cell r="T116" t="str">
            <v>S/STATION 3 COEURDEVEY</v>
          </cell>
          <cell r="U116" t="str">
            <v>265S02</v>
          </cell>
        </row>
        <row r="117">
          <cell r="S117" t="str">
            <v>265S03</v>
          </cell>
          <cell r="T117" t="str">
            <v>S/STATION 1 COEURDEVEY</v>
          </cell>
          <cell r="U117" t="str">
            <v>265S03</v>
          </cell>
        </row>
        <row r="118">
          <cell r="S118" t="str">
            <v>265S04</v>
          </cell>
          <cell r="T118" t="str">
            <v>S/STATION 7 COEURDEVEY</v>
          </cell>
          <cell r="U118" t="str">
            <v>265S04</v>
          </cell>
        </row>
        <row r="119">
          <cell r="S119" t="str">
            <v>271C01</v>
          </cell>
          <cell r="T119" t="str">
            <v>CHAUFFERIE 3 ALBERT 1ER</v>
          </cell>
          <cell r="U119" t="str">
            <v>271C01</v>
          </cell>
        </row>
        <row r="120">
          <cell r="S120" t="str">
            <v>271C02</v>
          </cell>
          <cell r="T120" t="str">
            <v>CHAUFFERIE 26 DOUAI</v>
          </cell>
          <cell r="U120" t="str">
            <v>271C02</v>
          </cell>
        </row>
        <row r="121">
          <cell r="S121" t="str">
            <v>271C03</v>
          </cell>
          <cell r="T121" t="str">
            <v>CHAUFFERIE 44 YPRES</v>
          </cell>
          <cell r="U121" t="str">
            <v>271C03</v>
          </cell>
        </row>
        <row r="122">
          <cell r="S122" t="str">
            <v>273C01</v>
          </cell>
          <cell r="T122" t="str">
            <v>CHAUFFERIE 9 NESSLER</v>
          </cell>
          <cell r="U122" t="str">
            <v>273C01</v>
          </cell>
        </row>
        <row r="123">
          <cell r="S123" t="str">
            <v>281S01</v>
          </cell>
          <cell r="T123" t="str">
            <v>S/STATION ST EXUPERY</v>
          </cell>
          <cell r="U123" t="str">
            <v>281S01</v>
          </cell>
        </row>
        <row r="124">
          <cell r="S124" t="str">
            <v>281S02</v>
          </cell>
          <cell r="T124" t="str">
            <v>S/STATION 10 CLAIRVIVRE</v>
          </cell>
          <cell r="U124" t="str">
            <v>281S02</v>
          </cell>
        </row>
        <row r="125">
          <cell r="S125" t="str">
            <v>281S03</v>
          </cell>
          <cell r="T125" t="str">
            <v>S/STATION 4 CLAIRVIVRE</v>
          </cell>
          <cell r="U125" t="str">
            <v>281S03</v>
          </cell>
        </row>
        <row r="126">
          <cell r="S126" t="str">
            <v>281S04</v>
          </cell>
          <cell r="T126" t="str">
            <v>S/STATION 5 CLAIRVIVRE</v>
          </cell>
          <cell r="U126" t="str">
            <v>281S04</v>
          </cell>
        </row>
        <row r="127">
          <cell r="S127" t="str">
            <v>281S05</v>
          </cell>
          <cell r="T127" t="str">
            <v>S/STATION 3 HAUTEFORT</v>
          </cell>
          <cell r="U127" t="str">
            <v>281S05</v>
          </cell>
        </row>
        <row r="128">
          <cell r="S128" t="str">
            <v>281S06</v>
          </cell>
          <cell r="T128" t="str">
            <v>S/STATION 11 PERIGUEUX</v>
          </cell>
          <cell r="U128" t="str">
            <v>281S06</v>
          </cell>
        </row>
        <row r="129">
          <cell r="S129" t="str">
            <v>281S07</v>
          </cell>
          <cell r="T129" t="str">
            <v>S/STATION 2 JEAN MERMOZ</v>
          </cell>
          <cell r="U129" t="str">
            <v>281S07</v>
          </cell>
        </row>
        <row r="130">
          <cell r="S130" t="str">
            <v>281S08</v>
          </cell>
          <cell r="T130" t="str">
            <v>S/STATION 8 JEAN MERMOZ</v>
          </cell>
          <cell r="U130" t="str">
            <v>281S08</v>
          </cell>
        </row>
        <row r="131">
          <cell r="S131" t="str">
            <v>281S09</v>
          </cell>
          <cell r="T131" t="str">
            <v>S/STATION 13 JEAN MERMOZ</v>
          </cell>
          <cell r="U131" t="str">
            <v>281S09</v>
          </cell>
        </row>
        <row r="132">
          <cell r="S132" t="str">
            <v>281S10</v>
          </cell>
          <cell r="T132" t="str">
            <v>S/STATION 6 MARYSE BASTIE</v>
          </cell>
          <cell r="U132" t="str">
            <v>281S10</v>
          </cell>
        </row>
        <row r="133">
          <cell r="S133" t="str">
            <v>281S11</v>
          </cell>
          <cell r="T133" t="str">
            <v>S/STATION 5A ST EXUPERY</v>
          </cell>
          <cell r="U133" t="str">
            <v>281S11</v>
          </cell>
        </row>
        <row r="134">
          <cell r="S134" t="str">
            <v>281S12</v>
          </cell>
          <cell r="T134" t="str">
            <v>S/STATION 7 MARYSE BASTIE</v>
          </cell>
          <cell r="U134" t="str">
            <v>281S12</v>
          </cell>
        </row>
        <row r="135">
          <cell r="S135" t="str">
            <v>281S13</v>
          </cell>
          <cell r="T135" t="str">
            <v>S/STATION 17 ALLEE REUSS</v>
          </cell>
          <cell r="U135" t="str">
            <v>281S13</v>
          </cell>
        </row>
        <row r="136">
          <cell r="S136" t="str">
            <v>281S14</v>
          </cell>
          <cell r="T136" t="str">
            <v>S/STATION 8 INGOLD</v>
          </cell>
          <cell r="U136" t="str">
            <v>281S14</v>
          </cell>
        </row>
        <row r="137">
          <cell r="S137" t="str">
            <v>281S15</v>
          </cell>
          <cell r="T137" t="str">
            <v>S/STATION 7 MARSCHALLHOF</v>
          </cell>
          <cell r="U137" t="str">
            <v>281S15</v>
          </cell>
        </row>
        <row r="138">
          <cell r="S138" t="str">
            <v>281S16</v>
          </cell>
          <cell r="T138" t="str">
            <v>S/STATION 22 INGOLD</v>
          </cell>
          <cell r="U138" t="str">
            <v>281S16</v>
          </cell>
        </row>
        <row r="139">
          <cell r="S139" t="str">
            <v>281S17</v>
          </cell>
          <cell r="T139" t="str">
            <v>S/STATION 11 SCHACH</v>
          </cell>
          <cell r="U139" t="str">
            <v>281S17</v>
          </cell>
        </row>
        <row r="140">
          <cell r="S140" t="str">
            <v>281S18</v>
          </cell>
          <cell r="T140" t="str">
            <v>S/STATION 1 VERCORS</v>
          </cell>
          <cell r="U140" t="str">
            <v>281S18</v>
          </cell>
        </row>
        <row r="141">
          <cell r="S141" t="str">
            <v>281S19</v>
          </cell>
          <cell r="T141" t="str">
            <v>S/STATION 1 DEPORTES</v>
          </cell>
          <cell r="U141" t="str">
            <v>281S19</v>
          </cell>
        </row>
        <row r="142">
          <cell r="S142" t="str">
            <v>281S20</v>
          </cell>
          <cell r="T142" t="str">
            <v>S/STATION 8 SCHACH</v>
          </cell>
          <cell r="U142" t="str">
            <v>281S20</v>
          </cell>
        </row>
        <row r="143">
          <cell r="S143" t="str">
            <v>281S21</v>
          </cell>
          <cell r="T143" t="str">
            <v>S/STATION 5 SCHACH</v>
          </cell>
          <cell r="U143" t="str">
            <v>281S21</v>
          </cell>
        </row>
        <row r="144">
          <cell r="S144" t="str">
            <v>282C01</v>
          </cell>
          <cell r="T144" t="str">
            <v>CHAUFFERIE OERTEL 12 MERMOZ</v>
          </cell>
          <cell r="U144" t="str">
            <v>282C01</v>
          </cell>
        </row>
        <row r="145">
          <cell r="S145" t="str">
            <v>282CI</v>
          </cell>
          <cell r="T145" t="str">
            <v>INDIV COUR DE LA FORÊT UNSELT</v>
          </cell>
          <cell r="U145" t="str">
            <v>282CI</v>
          </cell>
        </row>
        <row r="146">
          <cell r="S146" t="str">
            <v>283C01</v>
          </cell>
          <cell r="T146" t="str">
            <v>CHAUFFERIE 2 ALBERTI</v>
          </cell>
          <cell r="U146" t="str">
            <v>283C01</v>
          </cell>
        </row>
        <row r="147">
          <cell r="S147" t="str">
            <v>283C02</v>
          </cell>
          <cell r="T147" t="str">
            <v>CHAUFFERIE 6 ALBERTI</v>
          </cell>
          <cell r="U147" t="str">
            <v>283C02</v>
          </cell>
        </row>
        <row r="148">
          <cell r="S148" t="str">
            <v>283C03</v>
          </cell>
          <cell r="T148" t="str">
            <v>CHAUFFERIE 8 ALBERTI</v>
          </cell>
          <cell r="U148" t="str">
            <v>283C03</v>
          </cell>
        </row>
        <row r="149">
          <cell r="S149" t="str">
            <v>284C01</v>
          </cell>
          <cell r="T149" t="str">
            <v>CHAUFFERIE 3 AURIOL</v>
          </cell>
          <cell r="U149" t="str">
            <v>284C01</v>
          </cell>
        </row>
        <row r="150">
          <cell r="S150" t="str">
            <v>284C02</v>
          </cell>
          <cell r="T150" t="str">
            <v>CHAUFFERIE 5 AURIOL</v>
          </cell>
          <cell r="U150" t="str">
            <v>284C02</v>
          </cell>
        </row>
        <row r="151">
          <cell r="S151" t="str">
            <v>284C03</v>
          </cell>
          <cell r="T151" t="str">
            <v>CHAUFFERIE 7 AURIOL</v>
          </cell>
          <cell r="U151" t="str">
            <v>284C03</v>
          </cell>
        </row>
        <row r="152">
          <cell r="S152" t="str">
            <v>286C01</v>
          </cell>
          <cell r="T152" t="str">
            <v>COLLECTIF SAINT EXUPERY</v>
          </cell>
          <cell r="U152" t="str">
            <v>286C01</v>
          </cell>
        </row>
        <row r="153">
          <cell r="S153" t="str">
            <v>287CI</v>
          </cell>
          <cell r="T153" t="str">
            <v>INDIV SAINT EXUPERY</v>
          </cell>
          <cell r="U153" t="str">
            <v>287CI</v>
          </cell>
        </row>
        <row r="154">
          <cell r="S154" t="str">
            <v>291S01</v>
          </cell>
          <cell r="T154" t="str">
            <v>S/STATION 22 CDT FRANCOIS</v>
          </cell>
          <cell r="U154" t="str">
            <v>291S01</v>
          </cell>
        </row>
        <row r="155">
          <cell r="S155" t="str">
            <v>291S02</v>
          </cell>
          <cell r="T155" t="str">
            <v>S/STATION 6A ST EXUPERY</v>
          </cell>
          <cell r="U155" t="str">
            <v>291S02</v>
          </cell>
        </row>
        <row r="156">
          <cell r="S156" t="str">
            <v>311SE1</v>
          </cell>
          <cell r="T156" t="str">
            <v>S/STATION ECHANGE 14 MILAN</v>
          </cell>
          <cell r="U156" t="str">
            <v>311SE1</v>
          </cell>
        </row>
        <row r="157">
          <cell r="S157" t="str">
            <v>311SE2</v>
          </cell>
          <cell r="T157" t="str">
            <v>S/STATION ECHANGE 14 ISTANBUL</v>
          </cell>
          <cell r="U157" t="str">
            <v>311SE2</v>
          </cell>
        </row>
        <row r="158">
          <cell r="S158" t="str">
            <v>337S01</v>
          </cell>
          <cell r="T158" t="str">
            <v>S/STATION 24 CANONNIERS</v>
          </cell>
          <cell r="U158" t="str">
            <v>337S01</v>
          </cell>
        </row>
        <row r="159">
          <cell r="S159" t="str">
            <v>342S01</v>
          </cell>
          <cell r="T159" t="str">
            <v>S/STATION HOCHFELDEN PAVILLONS</v>
          </cell>
          <cell r="U159" t="str">
            <v>342S01</v>
          </cell>
        </row>
        <row r="160">
          <cell r="S160" t="str">
            <v>343S01</v>
          </cell>
          <cell r="T160" t="str">
            <v>S/STATION D2 HOCHFELDEN COLLECTIFS</v>
          </cell>
          <cell r="U160" t="str">
            <v>343S01</v>
          </cell>
        </row>
        <row r="161">
          <cell r="S161" t="str">
            <v>344S01</v>
          </cell>
          <cell r="T161" t="str">
            <v>S/STATION C1 HOCHFELDEN COLLECTIFS</v>
          </cell>
          <cell r="U161" t="str">
            <v>344S01</v>
          </cell>
        </row>
        <row r="162">
          <cell r="S162" t="str">
            <v>351SE1</v>
          </cell>
          <cell r="T162" t="str">
            <v>STATION ECHANGE 34 BECQUEREL</v>
          </cell>
          <cell r="U162" t="str">
            <v>351SE1</v>
          </cell>
        </row>
        <row r="163">
          <cell r="S163" t="str">
            <v>352C01</v>
          </cell>
          <cell r="T163" t="str">
            <v>CHAUFFERIE 7 HALDENBOURG</v>
          </cell>
          <cell r="U163" t="str">
            <v>352C01</v>
          </cell>
        </row>
        <row r="164">
          <cell r="S164" t="str">
            <v>353CI</v>
          </cell>
          <cell r="T164" t="str">
            <v>INDIV RT MITTELHAUBERGEN N°114</v>
          </cell>
          <cell r="U164" t="str">
            <v>353CI</v>
          </cell>
        </row>
        <row r="165">
          <cell r="S165" t="str">
            <v>354CI</v>
          </cell>
          <cell r="T165" t="str">
            <v>INDIV RT MITTELHAUBERGEN 2 N°100,102</v>
          </cell>
          <cell r="U165" t="str">
            <v>354CI</v>
          </cell>
        </row>
        <row r="166">
          <cell r="S166" t="str">
            <v>355C01</v>
          </cell>
          <cell r="T166" t="str">
            <v>CHAUFFERIE KRONTHAL</v>
          </cell>
          <cell r="U166" t="str">
            <v>355C01</v>
          </cell>
        </row>
        <row r="167">
          <cell r="S167" t="str">
            <v>356CI</v>
          </cell>
          <cell r="T167" t="str">
            <v>INDIV RT MITTELHAUBERGEN N°195</v>
          </cell>
          <cell r="U167" t="str">
            <v>356CI</v>
          </cell>
        </row>
        <row r="168">
          <cell r="S168" t="str">
            <v>357C01</v>
          </cell>
          <cell r="T168" t="str">
            <v>CHAUFFERIE 31-33 NEEL</v>
          </cell>
          <cell r="U168" t="str">
            <v>357C01</v>
          </cell>
        </row>
        <row r="169">
          <cell r="S169" t="str">
            <v>358C01</v>
          </cell>
          <cell r="T169" t="str">
            <v>CHAUFFERIE 1 RUE DU LOESS</v>
          </cell>
          <cell r="U169" t="str">
            <v>358C01</v>
          </cell>
        </row>
        <row r="170">
          <cell r="S170" t="str">
            <v>360C01</v>
          </cell>
          <cell r="T170" t="str">
            <v>CHAUFFERIE 32 RIETH</v>
          </cell>
          <cell r="U170" t="str">
            <v>360C01</v>
          </cell>
        </row>
        <row r="171">
          <cell r="S171" t="str">
            <v>361S01</v>
          </cell>
          <cell r="T171" t="str">
            <v>S/STATION 36 A. FRESNEL</v>
          </cell>
          <cell r="U171" t="str">
            <v>361S01</v>
          </cell>
        </row>
        <row r="172">
          <cell r="S172" t="str">
            <v>361S02</v>
          </cell>
          <cell r="T172" t="str">
            <v>S/STATION 25 KEPLER</v>
          </cell>
          <cell r="U172" t="str">
            <v>361S02</v>
          </cell>
        </row>
        <row r="173">
          <cell r="S173" t="str">
            <v>362C01</v>
          </cell>
          <cell r="T173" t="str">
            <v>CHAUFFERIE 18 A. FRESNEL</v>
          </cell>
          <cell r="U173" t="str">
            <v>362C01</v>
          </cell>
        </row>
        <row r="174">
          <cell r="S174" t="str">
            <v>362S01</v>
          </cell>
          <cell r="T174" t="str">
            <v>S/STATION 9 KEPLER</v>
          </cell>
          <cell r="U174" t="str">
            <v>362S01</v>
          </cell>
        </row>
        <row r="175">
          <cell r="S175" t="str">
            <v>362S02</v>
          </cell>
          <cell r="T175" t="str">
            <v>S/STATION 8 KEPLER</v>
          </cell>
          <cell r="U175" t="str">
            <v>362S02</v>
          </cell>
        </row>
        <row r="176">
          <cell r="S176" t="str">
            <v>362S03</v>
          </cell>
          <cell r="T176" t="str">
            <v>S/STATION 12 KEPLER</v>
          </cell>
          <cell r="U176" t="str">
            <v>362S03</v>
          </cell>
        </row>
        <row r="177">
          <cell r="S177" t="str">
            <v>363C01</v>
          </cell>
          <cell r="T177" t="str">
            <v>CHAUFFERIE 33 BECQUEREL</v>
          </cell>
          <cell r="U177" t="str">
            <v>363C01</v>
          </cell>
        </row>
        <row r="178">
          <cell r="S178" t="str">
            <v>363S01</v>
          </cell>
          <cell r="T178" t="str">
            <v>S/STATION 37 BECQUEREL</v>
          </cell>
          <cell r="U178" t="str">
            <v>363S01</v>
          </cell>
        </row>
        <row r="179">
          <cell r="S179" t="str">
            <v>363S02</v>
          </cell>
          <cell r="T179" t="str">
            <v>S/STATION 7 PARACELSE</v>
          </cell>
          <cell r="U179" t="str">
            <v>363S02</v>
          </cell>
        </row>
        <row r="180">
          <cell r="S180" t="str">
            <v>363S03</v>
          </cell>
          <cell r="T180" t="str">
            <v>S/STATION 9 PARACELSE</v>
          </cell>
          <cell r="U180" t="str">
            <v>363S03</v>
          </cell>
        </row>
        <row r="181">
          <cell r="S181" t="str">
            <v>363S04</v>
          </cell>
          <cell r="T181" t="str">
            <v>S/STATION 22 PARACELSE</v>
          </cell>
          <cell r="U181" t="str">
            <v>363S04</v>
          </cell>
        </row>
        <row r="182">
          <cell r="S182" t="str">
            <v>363S05</v>
          </cell>
          <cell r="T182" t="str">
            <v>S/STATION 6 PARACELSE</v>
          </cell>
          <cell r="U182" t="str">
            <v>363S05</v>
          </cell>
        </row>
        <row r="183">
          <cell r="S183" t="str">
            <v>363S06</v>
          </cell>
          <cell r="T183" t="str">
            <v>S/STATION 44 A. FRESNEL</v>
          </cell>
          <cell r="U183" t="str">
            <v>363S06</v>
          </cell>
        </row>
        <row r="184">
          <cell r="S184" t="str">
            <v>363S07</v>
          </cell>
          <cell r="T184" t="str">
            <v>S/STATION 26 A. FRESNEL</v>
          </cell>
          <cell r="U184" t="str">
            <v>363S07</v>
          </cell>
        </row>
        <row r="185">
          <cell r="S185" t="str">
            <v>363S08</v>
          </cell>
          <cell r="T185" t="str">
            <v>S/STATION 3 A. FRESNEL</v>
          </cell>
          <cell r="U185" t="str">
            <v>363S08</v>
          </cell>
        </row>
        <row r="186">
          <cell r="S186" t="str">
            <v>363S09</v>
          </cell>
          <cell r="T186" t="str">
            <v>S/STATION 8 A. FRESNEL</v>
          </cell>
          <cell r="U186" t="str">
            <v>363S09</v>
          </cell>
        </row>
        <row r="187">
          <cell r="S187" t="str">
            <v>363S10</v>
          </cell>
          <cell r="T187" t="str">
            <v>S/STATION 11 A. FRESNEL</v>
          </cell>
          <cell r="U187" t="str">
            <v>363S10</v>
          </cell>
        </row>
        <row r="188">
          <cell r="S188" t="str">
            <v>363S11</v>
          </cell>
          <cell r="T188" t="str">
            <v>S/STATION 21 LAVOISIER</v>
          </cell>
          <cell r="U188" t="str">
            <v>363S11</v>
          </cell>
        </row>
        <row r="189">
          <cell r="S189" t="str">
            <v>363S12</v>
          </cell>
          <cell r="T189" t="str">
            <v>S/STATION 5 LAVOISIER</v>
          </cell>
          <cell r="U189" t="str">
            <v>363S12</v>
          </cell>
        </row>
        <row r="190">
          <cell r="S190" t="str">
            <v>363S13</v>
          </cell>
          <cell r="T190" t="str">
            <v>S/STATION 16 LAVOISIER</v>
          </cell>
          <cell r="U190" t="str">
            <v>363S13</v>
          </cell>
        </row>
        <row r="191">
          <cell r="S191" t="str">
            <v>363S14</v>
          </cell>
          <cell r="T191" t="str">
            <v>S/STATION 6 LAVOISIER</v>
          </cell>
          <cell r="U191" t="str">
            <v>363S14</v>
          </cell>
        </row>
        <row r="192">
          <cell r="S192" t="str">
            <v>364SE1</v>
          </cell>
          <cell r="T192" t="str">
            <v>S/STATION ECHANGE 257 RTE D'OBER</v>
          </cell>
          <cell r="U192" t="str">
            <v>364SE1</v>
          </cell>
        </row>
        <row r="193">
          <cell r="S193" t="str">
            <v>365C01</v>
          </cell>
          <cell r="T193" t="str">
            <v>CHAUFFERIE 259 RTE OBERHAUSBERGEN</v>
          </cell>
          <cell r="U193" t="str">
            <v>365C01</v>
          </cell>
        </row>
        <row r="194">
          <cell r="S194" t="str">
            <v>365CI</v>
          </cell>
          <cell r="T194" t="str">
            <v xml:space="preserve">INDIV 261 RTE OBERHAUSBERGEN </v>
          </cell>
          <cell r="U194" t="str">
            <v>365CI</v>
          </cell>
        </row>
        <row r="195">
          <cell r="S195" t="str">
            <v>366CI</v>
          </cell>
          <cell r="T195" t="str">
            <v xml:space="preserve">INDIV 155 RTE OBERHAUSBERGEN </v>
          </cell>
          <cell r="U195" t="str">
            <v>366CI</v>
          </cell>
        </row>
        <row r="196">
          <cell r="S196" t="str">
            <v>371C01</v>
          </cell>
          <cell r="T196" t="str">
            <v>CHAUFFERIE 37 SOULTZ</v>
          </cell>
          <cell r="U196" t="str">
            <v>371C01</v>
          </cell>
        </row>
        <row r="197">
          <cell r="S197" t="str">
            <v>372CI</v>
          </cell>
          <cell r="T197" t="str">
            <v>INDIV RUE DE SOULTZ N°6</v>
          </cell>
          <cell r="U197" t="str">
            <v>372CI</v>
          </cell>
        </row>
        <row r="198">
          <cell r="S198" t="str">
            <v>373CI</v>
          </cell>
          <cell r="T198" t="str">
            <v>INDIV RUE DE SOULTZ N°4</v>
          </cell>
          <cell r="U198" t="str">
            <v>373CI</v>
          </cell>
        </row>
        <row r="199">
          <cell r="S199" t="str">
            <v>391S01</v>
          </cell>
          <cell r="T199" t="str">
            <v>S/STATION 12 LA FONTAINE</v>
          </cell>
          <cell r="U199" t="str">
            <v>391S01</v>
          </cell>
        </row>
        <row r="200">
          <cell r="S200" t="str">
            <v>391S02</v>
          </cell>
          <cell r="T200" t="str">
            <v>S/STATION 18 LA FONTAINE</v>
          </cell>
          <cell r="U200" t="str">
            <v>391S02</v>
          </cell>
        </row>
        <row r="201">
          <cell r="S201" t="str">
            <v>391S03</v>
          </cell>
          <cell r="T201" t="str">
            <v>S/STATION 24 ERASME</v>
          </cell>
          <cell r="U201" t="str">
            <v>391S03</v>
          </cell>
        </row>
        <row r="202">
          <cell r="S202" t="str">
            <v>391S04</v>
          </cell>
          <cell r="T202" t="str">
            <v>S/STATION 33 ERASME</v>
          </cell>
          <cell r="U202" t="str">
            <v>391S04</v>
          </cell>
        </row>
        <row r="203">
          <cell r="S203" t="str">
            <v>391S05</v>
          </cell>
          <cell r="T203" t="str">
            <v>S/STATION 37 ERASME</v>
          </cell>
          <cell r="U203" t="str">
            <v>391S05</v>
          </cell>
        </row>
        <row r="204">
          <cell r="S204" t="str">
            <v>391S06</v>
          </cell>
          <cell r="T204" t="str">
            <v>S/STATION 41 LA FONTAINE</v>
          </cell>
          <cell r="U204" t="str">
            <v>391S06</v>
          </cell>
        </row>
        <row r="205">
          <cell r="S205" t="str">
            <v>391S07</v>
          </cell>
          <cell r="T205" t="str">
            <v>S/STATION 52 PETRARQUE</v>
          </cell>
          <cell r="U205" t="str">
            <v>391S07</v>
          </cell>
        </row>
        <row r="206">
          <cell r="S206" t="str">
            <v>391S08</v>
          </cell>
          <cell r="T206" t="str">
            <v>S/STATION 11 BALZAC</v>
          </cell>
          <cell r="U206" t="str">
            <v>391S08</v>
          </cell>
        </row>
        <row r="207">
          <cell r="S207" t="str">
            <v>391S09</v>
          </cell>
          <cell r="T207" t="str">
            <v>S/STATION 14 BALZAC</v>
          </cell>
          <cell r="U207" t="str">
            <v>391S09</v>
          </cell>
        </row>
        <row r="208">
          <cell r="S208" t="str">
            <v>391S10</v>
          </cell>
          <cell r="T208" t="str">
            <v>S/STATION 28 FLAUBERT</v>
          </cell>
          <cell r="U208" t="str">
            <v>391S10</v>
          </cell>
        </row>
        <row r="209">
          <cell r="S209" t="str">
            <v>391S11</v>
          </cell>
          <cell r="T209" t="str">
            <v>S/STATION 32 BALZAC</v>
          </cell>
          <cell r="U209" t="str">
            <v>391S11</v>
          </cell>
        </row>
        <row r="210">
          <cell r="S210" t="str">
            <v>391S12</v>
          </cell>
          <cell r="T210" t="str">
            <v>S/STATION 38 BALZAC</v>
          </cell>
          <cell r="U210" t="str">
            <v>391S12</v>
          </cell>
        </row>
        <row r="211">
          <cell r="S211" t="str">
            <v>391S13</v>
          </cell>
          <cell r="T211" t="str">
            <v>S/STATION 42 STENDHAL</v>
          </cell>
          <cell r="U211" t="str">
            <v>391S13</v>
          </cell>
        </row>
        <row r="212">
          <cell r="S212" t="str">
            <v>391S14</v>
          </cell>
          <cell r="T212" t="str">
            <v>S/STATION 49 STENDHAL</v>
          </cell>
          <cell r="U212" t="str">
            <v>391S14</v>
          </cell>
        </row>
        <row r="213">
          <cell r="S213" t="str">
            <v>391S15</v>
          </cell>
          <cell r="T213" t="str">
            <v>S/STATION 55 BALZAC</v>
          </cell>
          <cell r="U213" t="str">
            <v>391S15</v>
          </cell>
        </row>
        <row r="214">
          <cell r="S214" t="str">
            <v>391S16</v>
          </cell>
          <cell r="T214" t="str">
            <v>S/STATION 10 DOSTOIEVSKI</v>
          </cell>
          <cell r="U214" t="str">
            <v>391S16</v>
          </cell>
        </row>
        <row r="215">
          <cell r="S215" t="str">
            <v>391S17</v>
          </cell>
          <cell r="T215" t="str">
            <v>S/STATION 15 DOSTOIEVSKI</v>
          </cell>
          <cell r="U215" t="str">
            <v>391S17</v>
          </cell>
        </row>
        <row r="216">
          <cell r="S216" t="str">
            <v>391S18</v>
          </cell>
          <cell r="T216" t="str">
            <v>S/STATION 20 BYRON</v>
          </cell>
          <cell r="U216" t="str">
            <v>391S18</v>
          </cell>
        </row>
        <row r="217">
          <cell r="S217" t="str">
            <v>391S19</v>
          </cell>
          <cell r="T217" t="str">
            <v>S/STATION 27 DOSTOIEVSKI</v>
          </cell>
          <cell r="U217" t="str">
            <v>391S19</v>
          </cell>
        </row>
        <row r="218">
          <cell r="S218" t="str">
            <v>392S01</v>
          </cell>
          <cell r="T218" t="str">
            <v>S/STATION 72 BUCHNER</v>
          </cell>
          <cell r="U218" t="str">
            <v>392S01</v>
          </cell>
        </row>
        <row r="219">
          <cell r="S219" t="str">
            <v>392S02</v>
          </cell>
          <cell r="T219" t="str">
            <v>S/STATION 86 BUCHNER</v>
          </cell>
          <cell r="U219" t="str">
            <v>392S02</v>
          </cell>
        </row>
        <row r="220">
          <cell r="S220" t="str">
            <v>392S03</v>
          </cell>
          <cell r="T220" t="str">
            <v>S/STATION 4 DOSTOIEVSKI</v>
          </cell>
          <cell r="U220" t="str">
            <v>392S03</v>
          </cell>
        </row>
        <row r="221">
          <cell r="S221" t="str">
            <v>392S04</v>
          </cell>
          <cell r="T221" t="str">
            <v>S/STATION 76 BUCHNER</v>
          </cell>
          <cell r="U221" t="str">
            <v>392S04</v>
          </cell>
        </row>
        <row r="222">
          <cell r="S222" t="str">
            <v>393S01</v>
          </cell>
          <cell r="T222" t="str">
            <v>S/STATION 16 A DE MUSSET</v>
          </cell>
          <cell r="U222" t="str">
            <v>393S01</v>
          </cell>
        </row>
        <row r="223">
          <cell r="S223" t="str">
            <v>393S02</v>
          </cell>
          <cell r="T223" t="str">
            <v>S/STATION 10 A DE MUSSET</v>
          </cell>
          <cell r="U223" t="str">
            <v>393S02</v>
          </cell>
        </row>
        <row r="224">
          <cell r="S224" t="str">
            <v>393S03</v>
          </cell>
          <cell r="T224" t="str">
            <v>S/STATION 20 RONSARD</v>
          </cell>
          <cell r="U224" t="str">
            <v>393S03</v>
          </cell>
        </row>
        <row r="225">
          <cell r="S225" t="str">
            <v>393S04</v>
          </cell>
          <cell r="T225" t="str">
            <v>S/STATION 34 VICTOR HUGO</v>
          </cell>
          <cell r="U225" t="str">
            <v>393S04</v>
          </cell>
        </row>
        <row r="226">
          <cell r="S226" t="str">
            <v>393S05</v>
          </cell>
          <cell r="T226" t="str">
            <v>S/STATION 38 VICTOR HUGO</v>
          </cell>
          <cell r="U226" t="str">
            <v>393S05</v>
          </cell>
        </row>
        <row r="227">
          <cell r="S227" t="str">
            <v>394SE1</v>
          </cell>
          <cell r="T227" t="str">
            <v>S/STATION ECHANGE F. MITTERAND</v>
          </cell>
          <cell r="U227" t="str">
            <v>394SE1</v>
          </cell>
        </row>
        <row r="228">
          <cell r="S228" t="str">
            <v>411S01</v>
          </cell>
          <cell r="T228" t="str">
            <v>S/STATION 2 GRUNEWALD</v>
          </cell>
          <cell r="U228" t="str">
            <v>411S01</v>
          </cell>
        </row>
        <row r="229">
          <cell r="S229" t="str">
            <v>411S02</v>
          </cell>
          <cell r="T229" t="str">
            <v>S/STATION 25 SCHOENGAUER + PLA 0412</v>
          </cell>
          <cell r="U229" t="str">
            <v>411S02</v>
          </cell>
        </row>
        <row r="230">
          <cell r="S230" t="str">
            <v>411S03</v>
          </cell>
          <cell r="T230" t="str">
            <v>S/STATION 37 SCHOENGAUER + PLA 0412</v>
          </cell>
          <cell r="U230" t="str">
            <v>411S03</v>
          </cell>
        </row>
        <row r="231">
          <cell r="S231" t="str">
            <v>411S04</v>
          </cell>
          <cell r="T231" t="str">
            <v>S/STATION 11 WEIS</v>
          </cell>
          <cell r="U231" t="str">
            <v>411S04</v>
          </cell>
        </row>
        <row r="232">
          <cell r="S232" t="str">
            <v>411S05</v>
          </cell>
          <cell r="T232" t="str">
            <v>S/STATION 22 GRUNEWALD</v>
          </cell>
          <cell r="U232" t="str">
            <v>411S05</v>
          </cell>
        </row>
        <row r="233">
          <cell r="S233" t="str">
            <v>411S09</v>
          </cell>
          <cell r="T233" t="str">
            <v>S/STATION 6 WEIS</v>
          </cell>
          <cell r="U233" t="str">
            <v>411S09</v>
          </cell>
        </row>
        <row r="234">
          <cell r="S234" t="str">
            <v>411S10</v>
          </cell>
          <cell r="T234" t="str">
            <v>S/STATION 40 GRUNEWALD</v>
          </cell>
          <cell r="U234" t="str">
            <v>411S10</v>
          </cell>
        </row>
        <row r="235">
          <cell r="S235" t="str">
            <v>411S11</v>
          </cell>
          <cell r="T235" t="str">
            <v>S/STATION 62 SCHOENGAUER</v>
          </cell>
          <cell r="U235" t="str">
            <v>411S11</v>
          </cell>
        </row>
        <row r="236">
          <cell r="S236" t="str">
            <v>411S12</v>
          </cell>
          <cell r="T236" t="str">
            <v>S/STATION 68 SCHOENGAUER</v>
          </cell>
          <cell r="U236" t="str">
            <v>411S12</v>
          </cell>
        </row>
        <row r="237">
          <cell r="S237" t="str">
            <v>411S13</v>
          </cell>
          <cell r="T237" t="str">
            <v>S/STATION 76 SCHOENGAUER</v>
          </cell>
          <cell r="U237" t="str">
            <v>411S13</v>
          </cell>
        </row>
        <row r="238">
          <cell r="S238" t="str">
            <v>411S15</v>
          </cell>
          <cell r="T238" t="str">
            <v>S/STATION 22 CRANACH</v>
          </cell>
          <cell r="U238" t="str">
            <v>411S15</v>
          </cell>
        </row>
        <row r="239">
          <cell r="S239" t="str">
            <v>411S16</v>
          </cell>
          <cell r="T239" t="str">
            <v>S/STATION 12 CRANACH</v>
          </cell>
          <cell r="U239" t="str">
            <v>411S16</v>
          </cell>
        </row>
        <row r="240">
          <cell r="S240" t="str">
            <v>411S17</v>
          </cell>
          <cell r="T240" t="str">
            <v>S/STATION 9 CRANACH</v>
          </cell>
          <cell r="U240" t="str">
            <v>411S17</v>
          </cell>
        </row>
        <row r="241">
          <cell r="S241" t="str">
            <v>411S18</v>
          </cell>
          <cell r="T241" t="str">
            <v>S/STATION 14 DURER</v>
          </cell>
          <cell r="U241" t="str">
            <v>411S18</v>
          </cell>
        </row>
        <row r="242">
          <cell r="S242" t="str">
            <v>411S19</v>
          </cell>
          <cell r="T242" t="str">
            <v>S/STATION 20 DURER</v>
          </cell>
          <cell r="U242" t="str">
            <v>411S19</v>
          </cell>
        </row>
        <row r="243">
          <cell r="S243" t="str">
            <v>411S20</v>
          </cell>
          <cell r="T243" t="str">
            <v>S/STATION 13 DURER</v>
          </cell>
          <cell r="U243" t="str">
            <v>411S20</v>
          </cell>
        </row>
        <row r="244">
          <cell r="S244" t="str">
            <v>411S21</v>
          </cell>
          <cell r="T244" t="str">
            <v>S/STATION 5 DURER</v>
          </cell>
          <cell r="U244" t="str">
            <v>411S21</v>
          </cell>
        </row>
        <row r="245">
          <cell r="S245" t="str">
            <v>411S22</v>
          </cell>
          <cell r="T245" t="str">
            <v>S/STATION 90 SCHOENGAUER</v>
          </cell>
          <cell r="U245" t="str">
            <v>411S22</v>
          </cell>
        </row>
        <row r="246">
          <cell r="S246" t="str">
            <v>411S23</v>
          </cell>
          <cell r="T246" t="str">
            <v>S/STATION 43 GRUNEWALD</v>
          </cell>
          <cell r="U246" t="str">
            <v>411S23</v>
          </cell>
        </row>
        <row r="247">
          <cell r="S247" t="str">
            <v>411S24</v>
          </cell>
          <cell r="T247" t="str">
            <v>S/STATION 30 PIGALLE</v>
          </cell>
          <cell r="U247" t="str">
            <v>411S24</v>
          </cell>
        </row>
        <row r="248">
          <cell r="S248" t="str">
            <v>413C01</v>
          </cell>
          <cell r="T248" t="str">
            <v>CHAUFFERIE 91 UNTERELSAU</v>
          </cell>
          <cell r="U248" t="str">
            <v>413C01</v>
          </cell>
        </row>
        <row r="249">
          <cell r="S249" t="str">
            <v>421S06</v>
          </cell>
          <cell r="T249" t="str">
            <v>S/STATION 30 GRUNEWALD</v>
          </cell>
          <cell r="U249" t="str">
            <v>421S06</v>
          </cell>
        </row>
        <row r="250">
          <cell r="S250" t="str">
            <v>421S07</v>
          </cell>
          <cell r="T250" t="str">
            <v>S/STATION 32 GRUNEWALD</v>
          </cell>
          <cell r="U250" t="str">
            <v>421S07</v>
          </cell>
        </row>
        <row r="251">
          <cell r="S251" t="str">
            <v>421S08</v>
          </cell>
          <cell r="T251" t="str">
            <v>S/STATION 34 GRUNEWALD</v>
          </cell>
          <cell r="U251" t="str">
            <v>421S08</v>
          </cell>
        </row>
        <row r="252">
          <cell r="S252" t="str">
            <v>421S14</v>
          </cell>
          <cell r="T252" t="str">
            <v>S/STATION 80 SCHOENGAUER</v>
          </cell>
          <cell r="U252" t="str">
            <v>421S14</v>
          </cell>
        </row>
        <row r="253">
          <cell r="S253" t="str">
            <v>441C01</v>
          </cell>
          <cell r="T253" t="str">
            <v>CHAUFFERIE 19 GRIBEAUVAL</v>
          </cell>
          <cell r="U253" t="str">
            <v>441C01</v>
          </cell>
        </row>
        <row r="254">
          <cell r="S254" t="str">
            <v>442S01</v>
          </cell>
          <cell r="T254" t="str">
            <v>S/STATION 18 CANONNIERS</v>
          </cell>
          <cell r="U254" t="str">
            <v>442S01</v>
          </cell>
        </row>
        <row r="255">
          <cell r="S255" t="str">
            <v>471C01</v>
          </cell>
          <cell r="T255" t="str">
            <v>CHAUFFERIE 21 HIRONDELLES</v>
          </cell>
          <cell r="U255" t="str">
            <v>471C01</v>
          </cell>
        </row>
        <row r="256">
          <cell r="S256" t="str">
            <v>471S01</v>
          </cell>
          <cell r="T256" t="str">
            <v>S/STATION 9 HIRONDELLES / 4 MONNET</v>
          </cell>
          <cell r="U256" t="str">
            <v>471S01</v>
          </cell>
        </row>
        <row r="257">
          <cell r="S257" t="str">
            <v>471S02</v>
          </cell>
          <cell r="T257" t="str">
            <v>S/STATION 17 HIRONDELLES</v>
          </cell>
          <cell r="U257" t="str">
            <v>471S02</v>
          </cell>
        </row>
        <row r="258">
          <cell r="S258" t="str">
            <v>471S03</v>
          </cell>
          <cell r="T258" t="str">
            <v>S/STATION  19 HIRON / 14 DE GAULLE</v>
          </cell>
          <cell r="U258" t="str">
            <v>471S03</v>
          </cell>
        </row>
        <row r="259">
          <cell r="S259" t="str">
            <v>471S04</v>
          </cell>
          <cell r="T259" t="str">
            <v>S/STATION PA LINGOLSHEIM</v>
          </cell>
          <cell r="U259" t="str">
            <v>471S04</v>
          </cell>
        </row>
        <row r="260">
          <cell r="S260" t="str">
            <v>473CI</v>
          </cell>
          <cell r="T260" t="str">
            <v>INDIV RUE DU TRAVAIL LINGO</v>
          </cell>
          <cell r="U260" t="str">
            <v>473CI</v>
          </cell>
        </row>
        <row r="261">
          <cell r="S261" t="str">
            <v>474C01</v>
          </cell>
          <cell r="T261" t="str">
            <v>CHAUFFERIE PAC 4 ADENAUER</v>
          </cell>
          <cell r="U261" t="str">
            <v>474C01</v>
          </cell>
        </row>
        <row r="262">
          <cell r="S262" t="str">
            <v>474C02</v>
          </cell>
          <cell r="T262" t="str">
            <v>CHAUFFERIE PAC 8 GENERAL DE GAULLE</v>
          </cell>
          <cell r="U262" t="str">
            <v>474C02</v>
          </cell>
        </row>
        <row r="263">
          <cell r="S263" t="str">
            <v>475C01</v>
          </cell>
          <cell r="T263" t="str">
            <v>CHAUFFERIE PAC 18 GENERAL DE GAULLE</v>
          </cell>
          <cell r="U263" t="str">
            <v>475C01</v>
          </cell>
        </row>
        <row r="264">
          <cell r="S264" t="str">
            <v>476S01</v>
          </cell>
          <cell r="T264" t="str">
            <v>S/STATION 33 RUE DE SOLEURE</v>
          </cell>
          <cell r="U264" t="str">
            <v>476S01</v>
          </cell>
        </row>
        <row r="265">
          <cell r="S265" t="str">
            <v>476S02</v>
          </cell>
          <cell r="T265" t="str">
            <v>S/STATION 35 RUE DE SOLEURE</v>
          </cell>
          <cell r="U265" t="str">
            <v>476S02</v>
          </cell>
        </row>
        <row r="266">
          <cell r="S266" t="str">
            <v>476S03</v>
          </cell>
          <cell r="T266" t="str">
            <v>S/STATION 37 RUE DE SOLEURE</v>
          </cell>
          <cell r="U266" t="str">
            <v>476S03</v>
          </cell>
        </row>
        <row r="267">
          <cell r="S267" t="str">
            <v>476S04</v>
          </cell>
          <cell r="T267" t="str">
            <v>S/STATION 39 RUE DE SOLEURE</v>
          </cell>
          <cell r="U267" t="str">
            <v>476S04</v>
          </cell>
        </row>
        <row r="268">
          <cell r="S268" t="str">
            <v>482S01</v>
          </cell>
          <cell r="T268" t="str">
            <v>S/STATION 2 RUE DE ZERMATT</v>
          </cell>
          <cell r="U268" t="str">
            <v>482S01</v>
          </cell>
        </row>
        <row r="269">
          <cell r="S269" t="str">
            <v>482S02</v>
          </cell>
          <cell r="T269" t="str">
            <v>S/STATION 29-41 RUE DU LAC</v>
          </cell>
          <cell r="U269" t="str">
            <v>482S02</v>
          </cell>
        </row>
        <row r="270">
          <cell r="S270" t="str">
            <v>483C01</v>
          </cell>
          <cell r="T270" t="str">
            <v>CHAUFFERIE 3 RUE DU POITOU</v>
          </cell>
          <cell r="U270" t="str">
            <v>483C01</v>
          </cell>
        </row>
        <row r="271">
          <cell r="S271" t="str">
            <v>483C02</v>
          </cell>
          <cell r="T271" t="str">
            <v>CHAUFFERIE 5 RUE DU POITOU</v>
          </cell>
          <cell r="U271" t="str">
            <v>483C02</v>
          </cell>
        </row>
        <row r="272">
          <cell r="S272" t="str">
            <v>491C01</v>
          </cell>
          <cell r="T272" t="str">
            <v>CHAUFFERIE 8 ESCHAU</v>
          </cell>
          <cell r="U272" t="str">
            <v>491C01</v>
          </cell>
        </row>
        <row r="273">
          <cell r="S273" t="str">
            <v>491S01</v>
          </cell>
          <cell r="T273" t="str">
            <v>S/STATION 8 ESCHAU</v>
          </cell>
          <cell r="U273" t="str">
            <v>491S01</v>
          </cell>
        </row>
        <row r="274">
          <cell r="S274" t="str">
            <v>491S02</v>
          </cell>
          <cell r="T274" t="str">
            <v>S/STATION 9 ESCHAU</v>
          </cell>
          <cell r="U274" t="str">
            <v>491S02</v>
          </cell>
        </row>
        <row r="275">
          <cell r="S275" t="str">
            <v>491S03</v>
          </cell>
          <cell r="T275" t="str">
            <v>S/STATION 11 MULHOUSE</v>
          </cell>
          <cell r="U275" t="str">
            <v>491S03</v>
          </cell>
        </row>
        <row r="276">
          <cell r="S276" t="str">
            <v>491S04</v>
          </cell>
          <cell r="T276" t="str">
            <v>S/STATION LOCAUX SOCIAUX</v>
          </cell>
          <cell r="U276" t="str">
            <v>491S04</v>
          </cell>
        </row>
        <row r="277">
          <cell r="S277" t="str">
            <v>492CI</v>
          </cell>
          <cell r="T277" t="str">
            <v>INDIV OSTWALD (VOSGES)</v>
          </cell>
          <cell r="U277" t="str">
            <v>492CI</v>
          </cell>
        </row>
        <row r="278">
          <cell r="S278" t="str">
            <v>493C01</v>
          </cell>
          <cell r="T278" t="str">
            <v>CHAUFFERIE 8 ESCHAU 0491</v>
          </cell>
          <cell r="U278" t="str">
            <v>493C01</v>
          </cell>
        </row>
        <row r="279">
          <cell r="S279" t="str">
            <v>501C01</v>
          </cell>
          <cell r="T279" t="str">
            <v>CHAUFFERIE 5 GUIRBADEN</v>
          </cell>
          <cell r="U279" t="str">
            <v>501C01</v>
          </cell>
        </row>
        <row r="280">
          <cell r="S280" t="str">
            <v>501C02</v>
          </cell>
          <cell r="T280" t="str">
            <v>CHAUFFERIE 10 GUIRBADEN</v>
          </cell>
          <cell r="U280" t="str">
            <v>501C02</v>
          </cell>
        </row>
        <row r="281">
          <cell r="S281" t="str">
            <v>501C03</v>
          </cell>
          <cell r="T281" t="str">
            <v>CHAUFFERIE 13 GUIRBADEN</v>
          </cell>
          <cell r="U281" t="str">
            <v>501C03</v>
          </cell>
        </row>
        <row r="282">
          <cell r="S282" t="str">
            <v>501C04</v>
          </cell>
          <cell r="T282" t="str">
            <v>CHAUFFERIE 16 GUIRBADEN</v>
          </cell>
          <cell r="U282" t="str">
            <v>501C04</v>
          </cell>
        </row>
        <row r="283">
          <cell r="S283" t="str">
            <v>504CI</v>
          </cell>
          <cell r="T283" t="str">
            <v>INDIV LA COUR DE L'ESTERET</v>
          </cell>
          <cell r="U283" t="str">
            <v>504CI</v>
          </cell>
        </row>
        <row r="284">
          <cell r="S284" t="str">
            <v>551CI</v>
          </cell>
          <cell r="T284" t="str">
            <v>INDIV RUE DU RIETH</v>
          </cell>
          <cell r="U284" t="str">
            <v>551CI</v>
          </cell>
        </row>
        <row r="285">
          <cell r="S285" t="str">
            <v>552CI</v>
          </cell>
          <cell r="T285" t="str">
            <v>INDIV RESIDENCE LE GALILEE</v>
          </cell>
          <cell r="U285" t="str">
            <v>552CI</v>
          </cell>
        </row>
        <row r="286">
          <cell r="S286" t="str">
            <v>581CI</v>
          </cell>
          <cell r="T286" t="str">
            <v>INDIV KRUTENAU BROCHET</v>
          </cell>
          <cell r="U286" t="str">
            <v>581CI</v>
          </cell>
        </row>
        <row r="287">
          <cell r="S287" t="str">
            <v>582CI</v>
          </cell>
          <cell r="T287" t="str">
            <v>INDIV KRUTENAU ZURICH</v>
          </cell>
          <cell r="U287" t="str">
            <v>582CI</v>
          </cell>
        </row>
        <row r="288">
          <cell r="S288" t="str">
            <v>583CI</v>
          </cell>
          <cell r="T288" t="str">
            <v>INDIV KRUTENAU ABREUVOIR</v>
          </cell>
          <cell r="U288" t="str">
            <v>583CI</v>
          </cell>
        </row>
        <row r="289">
          <cell r="S289" t="str">
            <v>584CI</v>
          </cell>
          <cell r="T289" t="str">
            <v>INDIV KRUTENAU 2 FRITZ</v>
          </cell>
          <cell r="U289" t="str">
            <v>584CI</v>
          </cell>
        </row>
        <row r="290">
          <cell r="S290" t="str">
            <v>586C01</v>
          </cell>
          <cell r="T290" t="str">
            <v>CHAUFFERIE 14 POULES</v>
          </cell>
          <cell r="U290" t="str">
            <v>586C01</v>
          </cell>
        </row>
        <row r="291">
          <cell r="S291" t="str">
            <v>587CI</v>
          </cell>
          <cell r="T291" t="str">
            <v>INDIV KRUTENAU MASSUE</v>
          </cell>
          <cell r="U291" t="str">
            <v>587CI</v>
          </cell>
        </row>
        <row r="292">
          <cell r="S292" t="str">
            <v>588CI</v>
          </cell>
          <cell r="T292" t="str">
            <v>INDIV KRUTENAU PRECHTER</v>
          </cell>
          <cell r="U292" t="str">
            <v>588CI</v>
          </cell>
        </row>
        <row r="293">
          <cell r="S293" t="str">
            <v>589CI</v>
          </cell>
          <cell r="T293" t="str">
            <v>INDIV RUE DU ZOUAVE</v>
          </cell>
          <cell r="U293" t="str">
            <v>589CI</v>
          </cell>
        </row>
        <row r="294">
          <cell r="S294" t="str">
            <v>590CI</v>
          </cell>
          <cell r="T294" t="str">
            <v>INDIV RUE DE LA KRUTENAU N°40</v>
          </cell>
          <cell r="U294" t="str">
            <v>590CI</v>
          </cell>
        </row>
        <row r="295">
          <cell r="S295" t="str">
            <v>651CI</v>
          </cell>
          <cell r="T295" t="str">
            <v>INDIV RESIDENCE LES JONCS</v>
          </cell>
          <cell r="U295" t="str">
            <v>651CI</v>
          </cell>
        </row>
        <row r="296">
          <cell r="S296" t="str">
            <v>652C01</v>
          </cell>
          <cell r="T296" t="str">
            <v>CHAUFFERIE LES FLORENTINS</v>
          </cell>
          <cell r="U296" t="str">
            <v>652C01</v>
          </cell>
        </row>
        <row r="297">
          <cell r="S297" t="str">
            <v>652CI</v>
          </cell>
          <cell r="T297" t="str">
            <v>INDIV FLORENTINS 13,15 à 33,35 Loutherbourg</v>
          </cell>
          <cell r="U297" t="str">
            <v>652CI</v>
          </cell>
        </row>
        <row r="298">
          <cell r="S298" t="str">
            <v>653CI</v>
          </cell>
          <cell r="T298" t="str">
            <v>INDIV LA JARDINERAIE ( GOUJON)</v>
          </cell>
          <cell r="U298" t="str">
            <v>653CI</v>
          </cell>
        </row>
        <row r="299">
          <cell r="S299" t="str">
            <v>654C01</v>
          </cell>
          <cell r="T299" t="str">
            <v>CHAUFFERIE 41 AUBEPINE</v>
          </cell>
          <cell r="U299" t="str">
            <v>654C01</v>
          </cell>
        </row>
        <row r="300">
          <cell r="S300" t="str">
            <v>654C02</v>
          </cell>
          <cell r="T300" t="str">
            <v>CHAUFFERIE 41A AUBEPINE</v>
          </cell>
          <cell r="U300" t="str">
            <v>654C02</v>
          </cell>
        </row>
        <row r="301">
          <cell r="S301" t="str">
            <v>654C03</v>
          </cell>
          <cell r="T301" t="str">
            <v>CHAUFFERIE 43 AUBEPINE</v>
          </cell>
          <cell r="U301" t="str">
            <v>654C03</v>
          </cell>
        </row>
        <row r="302">
          <cell r="S302" t="str">
            <v>654C04</v>
          </cell>
          <cell r="T302" t="str">
            <v>CHAUFFERIE 45 AUBEPINE</v>
          </cell>
          <cell r="U302" t="str">
            <v>654C04</v>
          </cell>
        </row>
        <row r="303">
          <cell r="S303" t="str">
            <v>654C05</v>
          </cell>
          <cell r="T303" t="str">
            <v>CHAUFFERIE 45A AUBEPINE</v>
          </cell>
          <cell r="U303" t="str">
            <v>654C05</v>
          </cell>
        </row>
        <row r="304">
          <cell r="S304" t="str">
            <v>654C06</v>
          </cell>
          <cell r="T304" t="str">
            <v>CHAUFFERIE 47 AUBEPINE</v>
          </cell>
          <cell r="U304" t="str">
            <v>654C06</v>
          </cell>
        </row>
        <row r="305">
          <cell r="S305" t="str">
            <v>654C07</v>
          </cell>
          <cell r="T305" t="str">
            <v>CHAUFFERIE 49 AUBEPINE</v>
          </cell>
          <cell r="U305" t="str">
            <v>654C07</v>
          </cell>
        </row>
        <row r="306">
          <cell r="S306" t="str">
            <v>654C08</v>
          </cell>
          <cell r="T306" t="str">
            <v>CHAUFFERIE 49A AUBEPINE</v>
          </cell>
          <cell r="U306" t="str">
            <v>654C08</v>
          </cell>
        </row>
        <row r="307">
          <cell r="S307" t="str">
            <v>654C09</v>
          </cell>
          <cell r="T307" t="str">
            <v>CHAUFFERIE 51 AUBEPINE</v>
          </cell>
          <cell r="U307" t="str">
            <v>654C09</v>
          </cell>
        </row>
        <row r="308">
          <cell r="S308" t="str">
            <v xml:space="preserve">655CI </v>
          </cell>
          <cell r="T308" t="str">
            <v>INDIV GARDES CHAMPETRES</v>
          </cell>
          <cell r="U308" t="str">
            <v xml:space="preserve">655CI </v>
          </cell>
        </row>
        <row r="309">
          <cell r="S309" t="str">
            <v>657C01</v>
          </cell>
          <cell r="T309" t="str">
            <v>CHAUFFERIE 72 HIMMERICH</v>
          </cell>
          <cell r="U309" t="str">
            <v>657C01</v>
          </cell>
        </row>
        <row r="310">
          <cell r="S310" t="str">
            <v>658C01</v>
          </cell>
          <cell r="T310" t="str">
            <v>CHAUFFERIE 3 FISHACKER</v>
          </cell>
          <cell r="U310" t="str">
            <v>658C01</v>
          </cell>
        </row>
        <row r="311">
          <cell r="S311" t="str">
            <v>658C02</v>
          </cell>
          <cell r="T311" t="str">
            <v>CHAUFFERIE 5 FISHACKER</v>
          </cell>
          <cell r="U311" t="str">
            <v>658C02</v>
          </cell>
        </row>
        <row r="312">
          <cell r="S312" t="str">
            <v>658C03</v>
          </cell>
          <cell r="T312" t="str">
            <v>CHAUFFERIE 7 FISHACKER</v>
          </cell>
          <cell r="U312" t="str">
            <v>658C03</v>
          </cell>
        </row>
        <row r="313">
          <cell r="S313" t="str">
            <v>658C04</v>
          </cell>
          <cell r="T313" t="str">
            <v>CHAUFFERIE 9 FISHACKER</v>
          </cell>
          <cell r="U313" t="str">
            <v>658C04</v>
          </cell>
        </row>
        <row r="314">
          <cell r="S314" t="str">
            <v>659C01</v>
          </cell>
          <cell r="T314" t="str">
            <v>CHAUFFERIE 5 DOERNELBRUCK</v>
          </cell>
          <cell r="U314" t="str">
            <v>659C01</v>
          </cell>
        </row>
        <row r="315">
          <cell r="S315" t="str">
            <v>660C01</v>
          </cell>
          <cell r="T315" t="str">
            <v>CHAUFFERIE 7 DOERNELBRUCK</v>
          </cell>
          <cell r="U315" t="str">
            <v>660C01</v>
          </cell>
        </row>
        <row r="316">
          <cell r="S316" t="str">
            <v>670C01</v>
          </cell>
          <cell r="T316" t="str">
            <v>CHAUFFERIE 20 MOLSHEIM</v>
          </cell>
          <cell r="U316" t="str">
            <v>670C01</v>
          </cell>
        </row>
        <row r="317">
          <cell r="S317" t="str">
            <v>672C01</v>
          </cell>
          <cell r="T317" t="str">
            <v>CHAUFFERIE 24 MOLSHEIM</v>
          </cell>
          <cell r="U317" t="str">
            <v>672C01</v>
          </cell>
        </row>
        <row r="318">
          <cell r="S318" t="str">
            <v>673C01</v>
          </cell>
          <cell r="T318" t="str">
            <v>CHAUFFERIE 40-42 MOLSHEIM</v>
          </cell>
          <cell r="U318" t="str">
            <v>673C01</v>
          </cell>
        </row>
        <row r="319">
          <cell r="S319" t="str">
            <v>674CI</v>
          </cell>
          <cell r="T319" t="str">
            <v>INDIV RUE DE WASSELONNE N°9</v>
          </cell>
          <cell r="U319" t="str">
            <v>674CI</v>
          </cell>
        </row>
        <row r="320">
          <cell r="S320" t="str">
            <v>681C01</v>
          </cell>
          <cell r="T320" t="str">
            <v>CHAUFFERIE 3 ROTHAU</v>
          </cell>
          <cell r="U320" t="str">
            <v>681C01</v>
          </cell>
        </row>
        <row r="321">
          <cell r="S321" t="str">
            <v>681S01</v>
          </cell>
          <cell r="T321" t="str">
            <v>S/STATION 10 MARLENHEIM</v>
          </cell>
          <cell r="U321" t="str">
            <v>681S01</v>
          </cell>
        </row>
        <row r="322">
          <cell r="S322" t="str">
            <v>681S02</v>
          </cell>
          <cell r="T322" t="str">
            <v>S/STATION 1 ROTHAU</v>
          </cell>
          <cell r="U322" t="str">
            <v>681S02</v>
          </cell>
        </row>
        <row r="323">
          <cell r="S323" t="str">
            <v>681S03</v>
          </cell>
          <cell r="T323" t="str">
            <v>S/STATION 3 ROTHAU</v>
          </cell>
          <cell r="U323" t="str">
            <v>681S03</v>
          </cell>
        </row>
        <row r="324">
          <cell r="S324" t="str">
            <v>681S04</v>
          </cell>
          <cell r="T324" t="str">
            <v>S/STATION 5 ROTHAU</v>
          </cell>
          <cell r="U324" t="str">
            <v>681S04</v>
          </cell>
        </row>
        <row r="325">
          <cell r="S325" t="str">
            <v>682CI</v>
          </cell>
          <cell r="T325" t="str">
            <v>INDIV RUE DE FOUDAY N°4</v>
          </cell>
          <cell r="U325" t="str">
            <v>682CI</v>
          </cell>
        </row>
        <row r="326">
          <cell r="S326" t="str">
            <v>690CI</v>
          </cell>
          <cell r="T326" t="str">
            <v>INDIV CHEMIN LONG 7 PLA</v>
          </cell>
          <cell r="U326" t="str">
            <v>690CI</v>
          </cell>
        </row>
        <row r="327">
          <cell r="S327" t="str">
            <v>691C01</v>
          </cell>
          <cell r="T327" t="str">
            <v>CHAUFFERIE CHARMILLE</v>
          </cell>
          <cell r="U327" t="str">
            <v>691C01</v>
          </cell>
        </row>
        <row r="328">
          <cell r="S328" t="str">
            <v>691S01</v>
          </cell>
          <cell r="T328" t="str">
            <v>S/STATION 34 CHARMILLE</v>
          </cell>
          <cell r="U328" t="str">
            <v>691S01</v>
          </cell>
        </row>
        <row r="329">
          <cell r="S329" t="str">
            <v>691S02</v>
          </cell>
          <cell r="T329" t="str">
            <v>S/STATION 34A CHARMILLE</v>
          </cell>
          <cell r="U329" t="str">
            <v>691S02</v>
          </cell>
        </row>
        <row r="330">
          <cell r="S330" t="str">
            <v>691S03</v>
          </cell>
          <cell r="T330" t="str">
            <v>S/STATION 36 CHARMILLE</v>
          </cell>
          <cell r="U330" t="str">
            <v>691S03</v>
          </cell>
        </row>
        <row r="331">
          <cell r="S331" t="str">
            <v>691S04</v>
          </cell>
          <cell r="T331" t="str">
            <v>S/STATION 36A CHARMILLE</v>
          </cell>
          <cell r="U331" t="str">
            <v>691S04</v>
          </cell>
        </row>
        <row r="332">
          <cell r="S332" t="str">
            <v>691S05</v>
          </cell>
          <cell r="T332" t="str">
            <v>S/STATION 36B CHARMILLE</v>
          </cell>
          <cell r="U332" t="str">
            <v>691S05</v>
          </cell>
        </row>
        <row r="333">
          <cell r="S333" t="str">
            <v>691S06</v>
          </cell>
          <cell r="T333" t="str">
            <v>S/STATION 38 CHARMILLE</v>
          </cell>
          <cell r="U333" t="str">
            <v>691S06</v>
          </cell>
        </row>
        <row r="334">
          <cell r="S334" t="str">
            <v>691S07</v>
          </cell>
          <cell r="T334" t="str">
            <v>S/STATION 38A CHARMILLE</v>
          </cell>
          <cell r="U334" t="str">
            <v>691S07</v>
          </cell>
        </row>
        <row r="335">
          <cell r="S335" t="str">
            <v>691S08</v>
          </cell>
          <cell r="T335" t="str">
            <v>S/STATION 38B CHARMILLE</v>
          </cell>
          <cell r="U335" t="str">
            <v>691S08</v>
          </cell>
        </row>
        <row r="336">
          <cell r="S336" t="str">
            <v>691S09</v>
          </cell>
          <cell r="T336" t="str">
            <v>S/STATION 36C CHARMILLE</v>
          </cell>
          <cell r="U336" t="str">
            <v>691S09</v>
          </cell>
        </row>
        <row r="337">
          <cell r="S337" t="str">
            <v>692CI</v>
          </cell>
          <cell r="T337" t="str">
            <v>INDIV RUE DU CHEMIN LONG</v>
          </cell>
          <cell r="U337" t="str">
            <v>692CI</v>
          </cell>
        </row>
        <row r="338">
          <cell r="S338" t="str">
            <v>693C01</v>
          </cell>
          <cell r="T338" t="str">
            <v>CHAUFFERIE 6 HERRADE</v>
          </cell>
          <cell r="U338" t="str">
            <v>693C01</v>
          </cell>
        </row>
        <row r="339">
          <cell r="S339" t="str">
            <v>694CI</v>
          </cell>
          <cell r="T339" t="str">
            <v>INDIV RUE DES CAPUCINS</v>
          </cell>
          <cell r="U339" t="str">
            <v>694CI</v>
          </cell>
        </row>
        <row r="340">
          <cell r="S340" t="str">
            <v>695C01</v>
          </cell>
          <cell r="T340" t="str">
            <v>CHAUFFERIE ENGELBREIT</v>
          </cell>
          <cell r="U340" t="str">
            <v>695C01</v>
          </cell>
        </row>
        <row r="341">
          <cell r="S341" t="str">
            <v>697CI</v>
          </cell>
          <cell r="T341" t="str">
            <v>INDIV 3 RUE HUITIEME LEGION</v>
          </cell>
          <cell r="U341" t="str">
            <v>697CI</v>
          </cell>
        </row>
        <row r="342">
          <cell r="S342" t="str">
            <v>698CI</v>
          </cell>
          <cell r="T342" t="str">
            <v>INDIV ECKBOLSHEIM</v>
          </cell>
          <cell r="U342" t="str">
            <v>698CI</v>
          </cell>
        </row>
        <row r="343">
          <cell r="S343" t="str">
            <v>699C01</v>
          </cell>
          <cell r="T343" t="str">
            <v>CHAUFFERIE 24 RUE DE LA TOUR</v>
          </cell>
          <cell r="U343" t="str">
            <v>699C01</v>
          </cell>
        </row>
        <row r="344">
          <cell r="S344" t="str">
            <v>702CI</v>
          </cell>
          <cell r="T344" t="str">
            <v>INDIV MUNDO 11 LOGTS 5,7 SCHWEITZER</v>
          </cell>
          <cell r="U344" t="str">
            <v>702CI</v>
          </cell>
        </row>
        <row r="345">
          <cell r="S345" t="str">
            <v>703C01</v>
          </cell>
          <cell r="T345" t="str">
            <v>CHAUFFERIE 7 LILAS MUNDO</v>
          </cell>
          <cell r="U345" t="str">
            <v>703C01</v>
          </cell>
        </row>
        <row r="346">
          <cell r="S346" t="str">
            <v>704C01</v>
          </cell>
          <cell r="T346" t="str">
            <v>CHAUFFERIE LES FLORALIES</v>
          </cell>
          <cell r="U346" t="str">
            <v>704C01</v>
          </cell>
        </row>
        <row r="347">
          <cell r="S347" t="str">
            <v>711CI</v>
          </cell>
          <cell r="T347" t="str">
            <v>INDIV VENDENHEIM LES BATELIERS</v>
          </cell>
          <cell r="U347" t="str">
            <v>711CI</v>
          </cell>
        </row>
        <row r="348">
          <cell r="S348" t="str">
            <v>712C01</v>
          </cell>
          <cell r="T348" t="str">
            <v>CHAUFFERIE RUE AU REMPART</v>
          </cell>
          <cell r="U348" t="str">
            <v>712C01</v>
          </cell>
        </row>
        <row r="349">
          <cell r="S349" t="str">
            <v>713CI</v>
          </cell>
          <cell r="T349" t="str">
            <v>INDIV RUE DU LAVOIR</v>
          </cell>
          <cell r="U349" t="str">
            <v>713CI</v>
          </cell>
        </row>
        <row r="350">
          <cell r="S350" t="str">
            <v>714C01</v>
          </cell>
          <cell r="T350" t="str">
            <v>CHAUFFERIE 11 LAMPERTHEIM</v>
          </cell>
          <cell r="U350" t="str">
            <v>714C01</v>
          </cell>
        </row>
        <row r="351">
          <cell r="S351" t="str">
            <v>714C02</v>
          </cell>
          <cell r="T351" t="str">
            <v>CHAUFFERIE 13 LAMPERTHEIM</v>
          </cell>
          <cell r="U351" t="str">
            <v>714C02</v>
          </cell>
        </row>
        <row r="352">
          <cell r="S352" t="str">
            <v>714C03</v>
          </cell>
          <cell r="T352" t="str">
            <v>CHAUFFERIE 15 LAMPERTHEIM</v>
          </cell>
          <cell r="U352" t="str">
            <v>714C03</v>
          </cell>
        </row>
        <row r="353">
          <cell r="S353" t="str">
            <v>714C04</v>
          </cell>
          <cell r="T353" t="str">
            <v>CHAUFFERIE 17 LAMPERTHEIM</v>
          </cell>
          <cell r="U353" t="str">
            <v>714C04</v>
          </cell>
        </row>
        <row r="354">
          <cell r="S354" t="str">
            <v>715CI</v>
          </cell>
          <cell r="T354" t="str">
            <v>INDIV RUE DU CANAL PAVILLON</v>
          </cell>
          <cell r="U354" t="str">
            <v>715CI</v>
          </cell>
        </row>
        <row r="355">
          <cell r="S355" t="str">
            <v>718C01</v>
          </cell>
          <cell r="T355" t="str">
            <v>17 RTE DE STRASBOURG - VENDENHEIM</v>
          </cell>
          <cell r="U355" t="str">
            <v>718C01</v>
          </cell>
        </row>
        <row r="356">
          <cell r="S356" t="str">
            <v>721C01</v>
          </cell>
          <cell r="T356" t="str">
            <v>CHAUFFERIE 50 DE GAULLE</v>
          </cell>
          <cell r="U356" t="str">
            <v>721C01</v>
          </cell>
        </row>
        <row r="357">
          <cell r="S357" t="str">
            <v>742C01</v>
          </cell>
          <cell r="T357" t="str">
            <v>CHAUFFERIE 15 KLEM</v>
          </cell>
          <cell r="U357" t="str">
            <v>742C01</v>
          </cell>
        </row>
        <row r="358">
          <cell r="S358" t="str">
            <v>743C01</v>
          </cell>
          <cell r="T358" t="str">
            <v>CHAUFFERIE 28B JARDIN CIGOGNES</v>
          </cell>
          <cell r="U358" t="str">
            <v>743C01</v>
          </cell>
        </row>
        <row r="359">
          <cell r="S359" t="str">
            <v>750C01</v>
          </cell>
          <cell r="T359" t="str">
            <v>CHAUFFERIE 11 THIERGARTEN</v>
          </cell>
          <cell r="U359" t="str">
            <v>750C01</v>
          </cell>
        </row>
        <row r="360">
          <cell r="S360" t="str">
            <v>751C01</v>
          </cell>
          <cell r="T360" t="str">
            <v>CHAUFFERIE 1B MOLL</v>
          </cell>
          <cell r="U360" t="str">
            <v>751C01</v>
          </cell>
        </row>
        <row r="361">
          <cell r="S361" t="str">
            <v>752C01</v>
          </cell>
          <cell r="T361" t="str">
            <v>CHAUFFERIE 3 DESERTE</v>
          </cell>
          <cell r="U361" t="str">
            <v>752C01</v>
          </cell>
        </row>
        <row r="362">
          <cell r="S362" t="str">
            <v>753C01</v>
          </cell>
          <cell r="T362" t="str">
            <v>CHAUFFERIE 11 KUHN</v>
          </cell>
          <cell r="U362" t="str">
            <v>753C01</v>
          </cell>
        </row>
        <row r="363">
          <cell r="S363" t="str">
            <v>754C01</v>
          </cell>
          <cell r="T363" t="str">
            <v>CHAUFFERIE 19 KUHN</v>
          </cell>
          <cell r="U363" t="str">
            <v>754C01</v>
          </cell>
        </row>
        <row r="364">
          <cell r="S364" t="str">
            <v>755C01</v>
          </cell>
          <cell r="T364" t="str">
            <v>CHAUFFERIE 7-9 KUHN</v>
          </cell>
          <cell r="U364" t="str">
            <v>755C01</v>
          </cell>
        </row>
        <row r="365">
          <cell r="S365" t="str">
            <v>756C01</v>
          </cell>
          <cell r="T365" t="str">
            <v>CHAUFFERIE 35 COURSE</v>
          </cell>
          <cell r="U365" t="str">
            <v>756C01</v>
          </cell>
        </row>
        <row r="366">
          <cell r="S366" t="str">
            <v>761C01</v>
          </cell>
          <cell r="T366" t="str">
            <v>CHAUFFERIE 83 RTE DU RHIN</v>
          </cell>
          <cell r="U366" t="str">
            <v>761C01</v>
          </cell>
        </row>
        <row r="367">
          <cell r="S367" t="str">
            <v>761CI</v>
          </cell>
          <cell r="T367" t="str">
            <v>INDIV RESIDENCE LES BATELIERS</v>
          </cell>
          <cell r="U367" t="str">
            <v>761CI</v>
          </cell>
        </row>
        <row r="368">
          <cell r="S368" t="str">
            <v>762C01</v>
          </cell>
          <cell r="T368" t="str">
            <v>CHAUFFERIE LES PARMENIDES</v>
          </cell>
          <cell r="U368" t="str">
            <v>762C01</v>
          </cell>
        </row>
        <row r="369">
          <cell r="S369" t="str">
            <v>763C01</v>
          </cell>
          <cell r="T369" t="str">
            <v>CHAUFFERIE 122 RUE DU RHIN</v>
          </cell>
          <cell r="U369" t="str">
            <v>763C01</v>
          </cell>
        </row>
        <row r="370">
          <cell r="S370" t="str">
            <v>771CI</v>
          </cell>
          <cell r="T370" t="str">
            <v>INDIV RESIDENCE PIVERT</v>
          </cell>
          <cell r="U370" t="str">
            <v>771CI</v>
          </cell>
        </row>
        <row r="371">
          <cell r="S371" t="str">
            <v xml:space="preserve">782CI </v>
          </cell>
          <cell r="T371" t="str">
            <v>INDIV RESIDENCE LES ACACIAS</v>
          </cell>
          <cell r="U371" t="str">
            <v xml:space="preserve">782CI </v>
          </cell>
        </row>
        <row r="372">
          <cell r="S372" t="str">
            <v>783CI</v>
          </cell>
          <cell r="T372" t="str">
            <v>INDIV RESIDENCE LE CHENE</v>
          </cell>
          <cell r="U372" t="str">
            <v>783CI</v>
          </cell>
        </row>
        <row r="373">
          <cell r="S373" t="str">
            <v>784C01</v>
          </cell>
          <cell r="T373" t="str">
            <v>CHAUFFERIE 6 EMAILLERIE</v>
          </cell>
          <cell r="U373" t="str">
            <v>784C01</v>
          </cell>
        </row>
        <row r="374">
          <cell r="S374" t="str">
            <v>792C01</v>
          </cell>
          <cell r="T374" t="str">
            <v>CHAUFFERIE 12 FOSSE NEUF</v>
          </cell>
          <cell r="U374" t="str">
            <v>792C01</v>
          </cell>
        </row>
        <row r="375">
          <cell r="S375" t="str">
            <v>801CI</v>
          </cell>
          <cell r="T375" t="str">
            <v>INDIV RESIDENCE GLIESBERG(4,6,8 Friedolsheim)</v>
          </cell>
          <cell r="U375" t="str">
            <v>801CI</v>
          </cell>
        </row>
        <row r="376">
          <cell r="S376" t="str">
            <v>802C01</v>
          </cell>
          <cell r="T376" t="str">
            <v>CHAUFFERIE 56 BALBRONN</v>
          </cell>
          <cell r="U376" t="str">
            <v>802C01</v>
          </cell>
        </row>
        <row r="377">
          <cell r="S377" t="str">
            <v>811CI</v>
          </cell>
          <cell r="T377" t="str">
            <v>INDIV LES ECUREUILS 16 VICT 1,5 PAIX</v>
          </cell>
          <cell r="U377" t="str">
            <v>811CI</v>
          </cell>
        </row>
        <row r="378">
          <cell r="S378" t="str">
            <v>812C01</v>
          </cell>
          <cell r="T378" t="str">
            <v>CHAUFFERIE 16B VICTOIRE</v>
          </cell>
          <cell r="U378" t="str">
            <v>812C01</v>
          </cell>
        </row>
        <row r="379">
          <cell r="S379" t="str">
            <v>812C02</v>
          </cell>
          <cell r="T379" t="str">
            <v>CHAUFFERIE 3 MITTELBREIT</v>
          </cell>
          <cell r="U379" t="str">
            <v>812C02</v>
          </cell>
        </row>
        <row r="380">
          <cell r="S380" t="str">
            <v>812C03</v>
          </cell>
          <cell r="T380" t="str">
            <v>CHAUFFERIE 6 MITTELBREIT</v>
          </cell>
          <cell r="U380" t="str">
            <v>812C03</v>
          </cell>
        </row>
        <row r="381">
          <cell r="S381" t="str">
            <v>821CI</v>
          </cell>
          <cell r="T381" t="str">
            <v>INDIV RESIDENCE LE FLORILEGE</v>
          </cell>
          <cell r="U381" t="str">
            <v>821CI</v>
          </cell>
        </row>
        <row r="382">
          <cell r="S382" t="str">
            <v>831CI</v>
          </cell>
          <cell r="T382" t="str">
            <v>INDIV RUE DES SEIGNEURS N°7,9</v>
          </cell>
          <cell r="U382" t="str">
            <v>831CI</v>
          </cell>
        </row>
        <row r="383">
          <cell r="S383" t="str">
            <v>841CI</v>
          </cell>
          <cell r="T383" t="str">
            <v>INDIV OBERSCHAEFFOLSHEIM</v>
          </cell>
          <cell r="U383" t="str">
            <v>841CI</v>
          </cell>
        </row>
        <row r="384">
          <cell r="S384" t="str">
            <v>851C01</v>
          </cell>
          <cell r="T384" t="str">
            <v>CHAUFFERIE 10 MARTIN</v>
          </cell>
          <cell r="U384" t="str">
            <v>851C01</v>
          </cell>
        </row>
        <row r="385">
          <cell r="S385" t="str">
            <v>861C01</v>
          </cell>
          <cell r="T385" t="str">
            <v>CHAUFFERIE 11 CHARLES MICHEL</v>
          </cell>
          <cell r="U385" t="str">
            <v>861C01</v>
          </cell>
        </row>
        <row r="386">
          <cell r="S386" t="str">
            <v>861C02</v>
          </cell>
          <cell r="T386" t="str">
            <v>CHAUFFERIE 17 CHARLES MICHEL</v>
          </cell>
          <cell r="U386" t="str">
            <v>861C02</v>
          </cell>
        </row>
        <row r="387">
          <cell r="S387" t="str">
            <v>871CI</v>
          </cell>
          <cell r="T387" t="str">
            <v>INDIV ESCHAU RUE DU GEN DE GAULLE</v>
          </cell>
          <cell r="U387" t="str">
            <v>871CI</v>
          </cell>
        </row>
        <row r="388">
          <cell r="S388" t="str">
            <v>901C01</v>
          </cell>
          <cell r="T388" t="str">
            <v>CHAUFFERIE DE CHERBOURG</v>
          </cell>
          <cell r="U388" t="str">
            <v>901C01</v>
          </cell>
        </row>
        <row r="389">
          <cell r="S389" t="str">
            <v>901SE1</v>
          </cell>
          <cell r="T389" t="str">
            <v>S/STATION ECHANGE ST EXUPERY</v>
          </cell>
          <cell r="U389" t="str">
            <v>901SE1</v>
          </cell>
        </row>
        <row r="390">
          <cell r="S390" t="str">
            <v>901SE2</v>
          </cell>
          <cell r="T390" t="str">
            <v>S/STATION ECHANGE BALLERSDORF</v>
          </cell>
          <cell r="U390" t="str">
            <v>901SE2</v>
          </cell>
        </row>
        <row r="391">
          <cell r="S391" t="str">
            <v>905C01</v>
          </cell>
          <cell r="T391" t="str">
            <v>CHAUFFERIE 1 GENEVE</v>
          </cell>
          <cell r="U391" t="str">
            <v>905C01</v>
          </cell>
        </row>
        <row r="392">
          <cell r="S392" t="str">
            <v>906C01</v>
          </cell>
          <cell r="T392" t="str">
            <v>CHAUFFERIE PERONNE</v>
          </cell>
          <cell r="U392" t="str">
            <v>906C01</v>
          </cell>
        </row>
        <row r="393">
          <cell r="S393" t="str">
            <v>ABS001</v>
          </cell>
          <cell r="T393" t="str">
            <v>Rtt</v>
          </cell>
          <cell r="U393" t="str">
            <v>ABS001</v>
          </cell>
        </row>
        <row r="394">
          <cell r="S394" t="str">
            <v>ABS002</v>
          </cell>
          <cell r="T394" t="str">
            <v>Congés payés</v>
          </cell>
          <cell r="U394" t="str">
            <v>ABS002</v>
          </cell>
        </row>
        <row r="395">
          <cell r="S395" t="str">
            <v>ABS003</v>
          </cell>
          <cell r="T395" t="str">
            <v>1/2 Congés Matin 5 heures</v>
          </cell>
          <cell r="U395" t="str">
            <v>ABS003</v>
          </cell>
        </row>
        <row r="396">
          <cell r="S396" t="str">
            <v>ABS004</v>
          </cell>
          <cell r="T396" t="str">
            <v>1/2 Congés Après-Midi</v>
          </cell>
          <cell r="U396" t="str">
            <v>ABS004</v>
          </cell>
        </row>
        <row r="397">
          <cell r="S397" t="str">
            <v>ABS005</v>
          </cell>
          <cell r="T397" t="str">
            <v>Maladie</v>
          </cell>
          <cell r="U397" t="str">
            <v>ABS005</v>
          </cell>
        </row>
        <row r="398">
          <cell r="S398" t="str">
            <v>ABS006</v>
          </cell>
          <cell r="T398" t="str">
            <v>Accident de travail</v>
          </cell>
          <cell r="U398" t="str">
            <v>ABS006</v>
          </cell>
        </row>
        <row r="399">
          <cell r="S399" t="str">
            <v>ABS007</v>
          </cell>
          <cell r="T399" t="str">
            <v>Formation</v>
          </cell>
          <cell r="U399" t="str">
            <v>ABS007</v>
          </cell>
        </row>
        <row r="400">
          <cell r="S400" t="str">
            <v>ABS008</v>
          </cell>
          <cell r="T400" t="str">
            <v>Veille de fête</v>
          </cell>
          <cell r="U400" t="str">
            <v>ABS008</v>
          </cell>
        </row>
        <row r="401">
          <cell r="S401" t="str">
            <v>ABS009</v>
          </cell>
          <cell r="T401" t="str">
            <v>pont</v>
          </cell>
          <cell r="U401" t="str">
            <v>ABS009</v>
          </cell>
        </row>
        <row r="402">
          <cell r="S402" t="str">
            <v>ABS010</v>
          </cell>
          <cell r="T402" t="str">
            <v>Férié</v>
          </cell>
          <cell r="U402" t="str">
            <v>ABS010</v>
          </cell>
        </row>
        <row r="403">
          <cell r="S403" t="str">
            <v>ABS011</v>
          </cell>
          <cell r="T403" t="str">
            <v>Autres absence      =&gt; A inscrire dans non-productif.</v>
          </cell>
          <cell r="U403" t="str">
            <v>ABS011</v>
          </cell>
        </row>
        <row r="404">
          <cell r="S404" t="str">
            <v>ABS012</v>
          </cell>
          <cell r="T404" t="str">
            <v>Heures sup prises   =&gt; A inscrire dans non-productif.</v>
          </cell>
          <cell r="U404" t="str">
            <v>ABS012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ller-differentes-valeurs-dans-autre-feuille-t506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0"/>
  <dimension ref="A4:AE692"/>
  <sheetViews>
    <sheetView showGridLines="0" zoomScale="76" zoomScaleNormal="76" workbookViewId="0">
      <selection activeCell="B14" sqref="B14"/>
    </sheetView>
  </sheetViews>
  <sheetFormatPr baseColWidth="10" defaultRowHeight="14.25" x14ac:dyDescent="0.2"/>
  <cols>
    <col min="1" max="1" width="11.75" style="62" customWidth="1"/>
    <col min="2" max="2" width="37.25" style="31" customWidth="1"/>
    <col min="3" max="3" width="35.875" style="31" customWidth="1"/>
    <col min="4" max="4" width="10.5" style="62" customWidth="1"/>
    <col min="5" max="5" width="9.875" style="31" customWidth="1"/>
    <col min="6" max="6" width="12.125" style="31" customWidth="1"/>
    <col min="7" max="7" width="11.5" style="31" customWidth="1"/>
    <col min="8" max="8" width="10.125" style="31" customWidth="1"/>
    <col min="9" max="9" width="11.625" style="31" customWidth="1"/>
    <col min="10" max="11" width="11" style="31" customWidth="1"/>
    <col min="12" max="12" width="12" style="31" hidden="1" customWidth="1"/>
    <col min="13" max="13" width="11" style="31" hidden="1" customWidth="1"/>
    <col min="14" max="14" width="3.625" style="31" hidden="1" customWidth="1"/>
    <col min="15" max="15" width="11" style="31"/>
    <col min="16" max="17" width="12.875" style="31" customWidth="1"/>
    <col min="18" max="18" width="11.75" style="31" customWidth="1"/>
    <col min="19" max="19" width="37.25" style="31" customWidth="1"/>
    <col min="20" max="20" width="35.875" style="31" customWidth="1"/>
    <col min="21" max="28" width="11" style="31" customWidth="1"/>
    <col min="29" max="29" width="0" style="31" hidden="1" customWidth="1"/>
    <col min="30" max="32" width="11" style="31"/>
    <col min="33" max="34" width="15.75" style="31" customWidth="1"/>
    <col min="35" max="36" width="11" style="31"/>
    <col min="37" max="37" width="4" style="31" customWidth="1"/>
    <col min="38" max="38" width="4.125" style="31" customWidth="1"/>
    <col min="39" max="39" width="14.625" style="31" bestFit="1" customWidth="1"/>
    <col min="40" max="40" width="11.625" style="31" bestFit="1" customWidth="1"/>
    <col min="41" max="16384" width="11" style="31"/>
  </cols>
  <sheetData>
    <row r="4" spans="1:28" ht="15.75" customHeight="1" thickBot="1" x14ac:dyDescent="0.25">
      <c r="A4" s="178"/>
      <c r="B4" s="179"/>
      <c r="C4" s="25"/>
      <c r="D4" s="26"/>
      <c r="E4" s="27"/>
      <c r="F4" s="27"/>
      <c r="G4" s="27"/>
      <c r="H4" s="28"/>
      <c r="I4" s="28"/>
      <c r="J4" s="28"/>
      <c r="K4" s="29"/>
      <c r="L4" s="30"/>
      <c r="P4" s="32"/>
      <c r="Q4" s="32"/>
      <c r="R4" s="33"/>
      <c r="S4" s="33"/>
      <c r="T4" s="32"/>
      <c r="U4" s="33"/>
      <c r="V4" s="33"/>
      <c r="W4" s="33"/>
      <c r="X4" s="34"/>
      <c r="Y4" s="34"/>
      <c r="Z4" s="34"/>
      <c r="AA4" s="34"/>
      <c r="AB4" s="34"/>
    </row>
    <row r="5" spans="1:28" s="9" customFormat="1" ht="57.75" customHeight="1" x14ac:dyDescent="0.25">
      <c r="A5" s="35" t="s">
        <v>10</v>
      </c>
      <c r="B5" s="35" t="s">
        <v>11</v>
      </c>
      <c r="C5" s="35" t="s">
        <v>12</v>
      </c>
      <c r="D5" s="35" t="s">
        <v>13</v>
      </c>
      <c r="E5" s="35" t="s">
        <v>14</v>
      </c>
      <c r="F5" s="35" t="s">
        <v>15</v>
      </c>
      <c r="G5" s="35" t="s">
        <v>16</v>
      </c>
      <c r="H5" s="36" t="s">
        <v>17</v>
      </c>
      <c r="I5" s="37" t="s">
        <v>18</v>
      </c>
      <c r="J5" s="36" t="s">
        <v>19</v>
      </c>
      <c r="K5" s="36" t="s">
        <v>20</v>
      </c>
      <c r="L5" s="38"/>
      <c r="M5" s="9" t="s">
        <v>21</v>
      </c>
      <c r="P5" s="39"/>
      <c r="Q5" s="39"/>
      <c r="R5" s="39"/>
      <c r="S5" s="39"/>
      <c r="T5" s="39"/>
      <c r="U5" s="39"/>
      <c r="V5" s="39"/>
      <c r="W5" s="39"/>
      <c r="X5" s="40"/>
      <c r="Y5" s="180"/>
      <c r="Z5" s="180"/>
      <c r="AA5" s="40"/>
      <c r="AB5" s="40"/>
    </row>
    <row r="6" spans="1:28" s="49" customFormat="1" ht="33.950000000000003" customHeight="1" x14ac:dyDescent="0.2">
      <c r="A6" s="41" t="s">
        <v>22</v>
      </c>
      <c r="B6" s="42" t="str">
        <f t="shared" ref="B6:B20" si="0">IF(ISBLANK(A6),"",VLOOKUP(A6,Liste_Totale,2,FALSE))</f>
        <v>CHAUFFERIE 7 HALDENBOURG</v>
      </c>
      <c r="C6" s="43" t="s">
        <v>23</v>
      </c>
      <c r="D6" s="44">
        <v>2.0833333333333332E-2</v>
      </c>
      <c r="E6" s="44"/>
      <c r="F6" s="44"/>
      <c r="G6" s="41"/>
      <c r="H6" s="44"/>
      <c r="I6" s="45"/>
      <c r="J6" s="44"/>
      <c r="K6" s="46" t="str">
        <f>IF(OR(B6="1/2 Congés Après-Midi",B6="Veille de fête"),0.116666666666667,IF(OR(B6="RTT",B6="Férié",B6="Congés Payés",B6="pont",B6="Maladie",B6="Formation",B6="Autres absence"),0.325,IF(B6="1/2 Congés Matin 5 Heures",0.208333,"")))</f>
        <v/>
      </c>
      <c r="L6" s="47" t="str">
        <f t="shared" ref="L6:L20" si="1">IF(A6="ABS002",1,IF(OR(A6="ABS003",A6="ABS004"),0.5,""))</f>
        <v/>
      </c>
      <c r="M6" s="48" t="str">
        <f t="shared" ref="M6:M19" si="2">IF(A6="ABS012",J6,"")</f>
        <v/>
      </c>
      <c r="O6" s="50"/>
      <c r="P6" s="51"/>
      <c r="Q6" s="52"/>
      <c r="R6" s="53"/>
      <c r="S6" s="51"/>
      <c r="T6" s="54"/>
      <c r="U6" s="54"/>
      <c r="V6" s="54"/>
      <c r="W6" s="52"/>
      <c r="X6" s="54"/>
      <c r="Y6" s="177"/>
      <c r="Z6" s="177"/>
      <c r="AA6" s="54"/>
      <c r="AB6" s="55"/>
    </row>
    <row r="7" spans="1:28" s="49" customFormat="1" ht="33.950000000000003" customHeight="1" x14ac:dyDescent="0.2">
      <c r="A7" s="41" t="s">
        <v>24</v>
      </c>
      <c r="B7" s="42" t="str">
        <f t="shared" si="0"/>
        <v>CHAUFFERIE 18 A. FRESNEL</v>
      </c>
      <c r="C7" s="43" t="s">
        <v>23</v>
      </c>
      <c r="D7" s="44">
        <v>2.0833333333333332E-2</v>
      </c>
      <c r="E7" s="44"/>
      <c r="F7" s="44"/>
      <c r="G7" s="41"/>
      <c r="H7" s="44"/>
      <c r="I7" s="45"/>
      <c r="J7" s="44"/>
      <c r="K7" s="46" t="str">
        <f t="shared" ref="K7:K20" si="3">IF(OR(B7="1/2 Congés Après-Midi",B7="Veille de fête"),0.116666666666667,IF(OR(B7="RTT",B7="Férié",B7="Congés Payés",B7="pont",B7="Maladie",B7="Formation",B7="Autre absence"),0.325,IF(B7="1/2 Congés Matin 5 Heures",0.208333,"")))</f>
        <v/>
      </c>
      <c r="L7" s="47" t="str">
        <f t="shared" si="1"/>
        <v/>
      </c>
      <c r="M7" s="48" t="str">
        <f t="shared" si="2"/>
        <v/>
      </c>
      <c r="O7" s="56"/>
      <c r="P7" s="51"/>
      <c r="Q7" s="52"/>
      <c r="R7" s="53"/>
      <c r="S7" s="51"/>
      <c r="T7" s="54"/>
      <c r="U7" s="54"/>
      <c r="V7" s="54"/>
      <c r="W7" s="52"/>
      <c r="X7" s="54"/>
      <c r="Y7" s="177"/>
      <c r="Z7" s="177"/>
      <c r="AA7" s="54"/>
      <c r="AB7" s="55"/>
    </row>
    <row r="8" spans="1:28" s="49" customFormat="1" ht="33.950000000000003" customHeight="1" x14ac:dyDescent="0.2">
      <c r="A8" s="41" t="s">
        <v>25</v>
      </c>
      <c r="B8" s="42" t="str">
        <f t="shared" si="0"/>
        <v>CHAUFFERIE 33 BECQUEREL</v>
      </c>
      <c r="C8" s="43" t="s">
        <v>23</v>
      </c>
      <c r="D8" s="44">
        <v>2.0833333333333332E-2</v>
      </c>
      <c r="E8" s="44"/>
      <c r="F8" s="44"/>
      <c r="G8" s="41"/>
      <c r="H8" s="44"/>
      <c r="I8" s="45"/>
      <c r="J8" s="44"/>
      <c r="K8" s="46" t="str">
        <f t="shared" si="3"/>
        <v/>
      </c>
      <c r="L8" s="47" t="str">
        <f t="shared" si="1"/>
        <v/>
      </c>
      <c r="M8" s="48" t="str">
        <f t="shared" si="2"/>
        <v/>
      </c>
      <c r="P8" s="51"/>
      <c r="Q8" s="52"/>
      <c r="R8" s="53"/>
      <c r="S8" s="51"/>
      <c r="T8" s="54"/>
      <c r="U8" s="54"/>
      <c r="V8" s="54"/>
      <c r="W8" s="52"/>
      <c r="X8" s="54"/>
      <c r="Y8" s="177"/>
      <c r="Z8" s="177"/>
      <c r="AA8" s="54"/>
      <c r="AB8" s="55"/>
    </row>
    <row r="9" spans="1:28" s="49" customFormat="1" ht="33.950000000000003" customHeight="1" x14ac:dyDescent="0.2">
      <c r="A9" s="41" t="s">
        <v>26</v>
      </c>
      <c r="B9" s="42" t="str">
        <f t="shared" si="0"/>
        <v>CHAUFFERIE 49A AUBEPINE</v>
      </c>
      <c r="C9" s="43"/>
      <c r="D9" s="44"/>
      <c r="E9" s="44"/>
      <c r="F9" s="44">
        <v>4.1666666666666664E-2</v>
      </c>
      <c r="G9" s="41">
        <v>14003486</v>
      </c>
      <c r="H9" s="44"/>
      <c r="I9" s="45"/>
      <c r="J9" s="44"/>
      <c r="K9" s="46" t="str">
        <f t="shared" si="3"/>
        <v/>
      </c>
      <c r="L9" s="47" t="str">
        <f t="shared" si="1"/>
        <v/>
      </c>
      <c r="M9" s="48" t="str">
        <f t="shared" si="2"/>
        <v/>
      </c>
      <c r="O9" s="57"/>
      <c r="P9" s="51"/>
      <c r="Q9" s="52"/>
      <c r="R9" s="53"/>
      <c r="S9" s="51"/>
      <c r="T9" s="54"/>
      <c r="U9" s="54"/>
      <c r="V9" s="54"/>
      <c r="W9" s="52"/>
      <c r="X9" s="54"/>
      <c r="Y9" s="177"/>
      <c r="Z9" s="177"/>
      <c r="AA9" s="54"/>
      <c r="AB9" s="55"/>
    </row>
    <row r="10" spans="1:28" s="49" customFormat="1" ht="33.950000000000003" customHeight="1" x14ac:dyDescent="0.2">
      <c r="A10" s="41" t="s">
        <v>26</v>
      </c>
      <c r="B10" s="42" t="str">
        <f t="shared" si="0"/>
        <v>CHAUFFERIE 49A AUBEPINE</v>
      </c>
      <c r="C10" s="43"/>
      <c r="D10" s="44"/>
      <c r="E10" s="44"/>
      <c r="F10" s="44">
        <v>4.1666666666666664E-2</v>
      </c>
      <c r="G10" s="41">
        <v>14003607</v>
      </c>
      <c r="H10" s="44"/>
      <c r="I10" s="45"/>
      <c r="J10" s="44"/>
      <c r="K10" s="46" t="str">
        <f t="shared" si="3"/>
        <v/>
      </c>
      <c r="L10" s="47" t="str">
        <f t="shared" si="1"/>
        <v/>
      </c>
      <c r="M10" s="48" t="str">
        <f t="shared" si="2"/>
        <v/>
      </c>
      <c r="N10" s="58"/>
      <c r="P10" s="51"/>
      <c r="Q10" s="52"/>
      <c r="R10" s="53"/>
      <c r="S10" s="51"/>
      <c r="T10" s="54"/>
      <c r="U10" s="54"/>
      <c r="V10" s="54"/>
      <c r="W10" s="52"/>
      <c r="X10" s="54"/>
      <c r="Y10" s="177"/>
      <c r="Z10" s="177"/>
      <c r="AA10" s="54"/>
      <c r="AB10" s="55"/>
    </row>
    <row r="11" spans="1:28" s="49" customFormat="1" ht="33.950000000000003" customHeight="1" x14ac:dyDescent="0.2">
      <c r="A11" s="41" t="s">
        <v>27</v>
      </c>
      <c r="B11" s="42" t="str">
        <f t="shared" si="0"/>
        <v>S/STATION 9 PARACELSE</v>
      </c>
      <c r="C11" s="43" t="s">
        <v>28</v>
      </c>
      <c r="D11" s="44"/>
      <c r="E11" s="44"/>
      <c r="F11" s="44"/>
      <c r="G11" s="41"/>
      <c r="H11" s="44">
        <v>0.14583333333333334</v>
      </c>
      <c r="I11" s="45"/>
      <c r="J11" s="44"/>
      <c r="K11" s="46" t="str">
        <f t="shared" si="3"/>
        <v/>
      </c>
      <c r="L11" s="47" t="str">
        <f t="shared" si="1"/>
        <v/>
      </c>
      <c r="M11" s="48" t="str">
        <f t="shared" si="2"/>
        <v/>
      </c>
      <c r="P11" s="51"/>
      <c r="Q11" s="52"/>
      <c r="R11" s="53"/>
      <c r="S11" s="51"/>
      <c r="T11" s="54"/>
      <c r="U11" s="54"/>
      <c r="V11" s="54"/>
      <c r="W11" s="52"/>
      <c r="X11" s="54"/>
      <c r="Y11" s="177"/>
      <c r="Z11" s="177"/>
      <c r="AA11" s="54"/>
      <c r="AB11" s="55"/>
    </row>
    <row r="12" spans="1:28" s="49" customFormat="1" ht="33.950000000000003" customHeight="1" x14ac:dyDescent="0.2">
      <c r="A12" s="41" t="s">
        <v>25</v>
      </c>
      <c r="B12" s="42" t="str">
        <f t="shared" si="0"/>
        <v>CHAUFFERIE 33 BECQUEREL</v>
      </c>
      <c r="C12" s="43" t="s">
        <v>29</v>
      </c>
      <c r="D12" s="44"/>
      <c r="E12" s="44"/>
      <c r="F12" s="44"/>
      <c r="G12" s="41"/>
      <c r="H12" s="44"/>
      <c r="I12" s="45"/>
      <c r="J12" s="44">
        <v>3.3333333333333333E-2</v>
      </c>
      <c r="K12" s="46" t="str">
        <f t="shared" si="3"/>
        <v/>
      </c>
      <c r="L12" s="47" t="str">
        <f t="shared" si="1"/>
        <v/>
      </c>
      <c r="M12" s="48" t="str">
        <f t="shared" si="2"/>
        <v/>
      </c>
      <c r="P12" s="51"/>
      <c r="Q12" s="52"/>
      <c r="R12" s="53"/>
      <c r="S12" s="51"/>
      <c r="T12" s="54"/>
      <c r="U12" s="54"/>
      <c r="V12" s="54"/>
      <c r="W12" s="52"/>
      <c r="X12" s="54"/>
      <c r="Y12" s="177"/>
      <c r="Z12" s="177"/>
      <c r="AA12" s="54"/>
      <c r="AB12" s="55"/>
    </row>
    <row r="13" spans="1:28" s="49" customFormat="1" ht="33.950000000000003" customHeight="1" x14ac:dyDescent="0.2">
      <c r="A13" s="41"/>
      <c r="B13" s="42" t="str">
        <f t="shared" si="0"/>
        <v/>
      </c>
      <c r="C13" s="43"/>
      <c r="D13" s="44"/>
      <c r="E13" s="44"/>
      <c r="F13" s="44"/>
      <c r="G13" s="41"/>
      <c r="H13" s="44"/>
      <c r="I13" s="45"/>
      <c r="J13" s="44"/>
      <c r="K13" s="46" t="str">
        <f t="shared" si="3"/>
        <v/>
      </c>
      <c r="L13" s="47" t="str">
        <f t="shared" si="1"/>
        <v/>
      </c>
      <c r="M13" s="48" t="str">
        <f t="shared" si="2"/>
        <v/>
      </c>
      <c r="P13" s="51"/>
      <c r="Q13" s="52"/>
      <c r="R13" s="53"/>
      <c r="S13" s="51"/>
      <c r="T13" s="54"/>
      <c r="U13" s="54"/>
      <c r="V13" s="54"/>
      <c r="W13" s="52"/>
      <c r="X13" s="54"/>
      <c r="Y13" s="177"/>
      <c r="Z13" s="177"/>
      <c r="AA13" s="54"/>
      <c r="AB13" s="55"/>
    </row>
    <row r="14" spans="1:28" s="49" customFormat="1" ht="33.950000000000003" customHeight="1" x14ac:dyDescent="0.2">
      <c r="A14" s="41"/>
      <c r="B14" s="42" t="str">
        <f t="shared" si="0"/>
        <v/>
      </c>
      <c r="C14" s="43"/>
      <c r="D14" s="44"/>
      <c r="E14" s="44"/>
      <c r="F14" s="44"/>
      <c r="G14" s="41"/>
      <c r="H14" s="44"/>
      <c r="I14" s="45"/>
      <c r="J14" s="44"/>
      <c r="K14" s="46" t="str">
        <f t="shared" si="3"/>
        <v/>
      </c>
      <c r="L14" s="47" t="str">
        <f t="shared" si="1"/>
        <v/>
      </c>
      <c r="M14" s="48" t="str">
        <f t="shared" si="2"/>
        <v/>
      </c>
      <c r="N14" s="59"/>
      <c r="P14" s="60"/>
      <c r="Q14" s="52"/>
      <c r="R14" s="53"/>
      <c r="S14" s="51"/>
      <c r="T14" s="54"/>
      <c r="U14" s="54"/>
      <c r="V14" s="54"/>
      <c r="W14" s="52"/>
      <c r="X14" s="54"/>
      <c r="Y14" s="177"/>
      <c r="Z14" s="177"/>
      <c r="AA14" s="54"/>
      <c r="AB14" s="55"/>
    </row>
    <row r="15" spans="1:28" s="49" customFormat="1" ht="33.950000000000003" customHeight="1" x14ac:dyDescent="0.2">
      <c r="A15" s="41"/>
      <c r="B15" s="42" t="str">
        <f t="shared" si="0"/>
        <v/>
      </c>
      <c r="C15" s="43"/>
      <c r="D15" s="44"/>
      <c r="E15" s="44"/>
      <c r="F15" s="44"/>
      <c r="G15" s="41"/>
      <c r="H15" s="44"/>
      <c r="I15" s="45"/>
      <c r="J15" s="44"/>
      <c r="K15" s="46" t="str">
        <f t="shared" si="3"/>
        <v/>
      </c>
      <c r="L15" s="47" t="str">
        <f t="shared" si="1"/>
        <v/>
      </c>
      <c r="M15" s="48" t="str">
        <f t="shared" si="2"/>
        <v/>
      </c>
      <c r="N15" s="58"/>
      <c r="P15" s="60"/>
      <c r="Q15" s="52"/>
      <c r="R15" s="53"/>
      <c r="S15" s="51"/>
      <c r="T15" s="54"/>
      <c r="U15" s="54"/>
      <c r="V15" s="54"/>
      <c r="W15" s="52"/>
      <c r="X15" s="54"/>
      <c r="Y15" s="177"/>
      <c r="Z15" s="177"/>
      <c r="AA15" s="54"/>
      <c r="AB15" s="55"/>
    </row>
    <row r="16" spans="1:28" s="49" customFormat="1" ht="33.950000000000003" customHeight="1" x14ac:dyDescent="0.2">
      <c r="A16" s="41"/>
      <c r="B16" s="42" t="str">
        <f t="shared" si="0"/>
        <v/>
      </c>
      <c r="C16" s="43"/>
      <c r="D16" s="44"/>
      <c r="E16" s="44"/>
      <c r="F16" s="44"/>
      <c r="G16" s="41"/>
      <c r="H16" s="44"/>
      <c r="I16" s="45"/>
      <c r="J16" s="44"/>
      <c r="K16" s="46" t="str">
        <f t="shared" si="3"/>
        <v/>
      </c>
      <c r="L16" s="47" t="str">
        <f t="shared" si="1"/>
        <v/>
      </c>
      <c r="M16" s="48" t="str">
        <f t="shared" si="2"/>
        <v/>
      </c>
      <c r="P16" s="52"/>
      <c r="Q16" s="52"/>
      <c r="R16" s="53"/>
      <c r="S16" s="51"/>
      <c r="T16" s="54"/>
      <c r="U16" s="54"/>
      <c r="V16" s="54"/>
      <c r="W16" s="52"/>
      <c r="X16" s="54"/>
      <c r="Y16" s="177"/>
      <c r="Z16" s="177"/>
      <c r="AA16" s="54"/>
      <c r="AB16" s="55"/>
    </row>
    <row r="17" spans="1:28" s="49" customFormat="1" ht="33.950000000000003" customHeight="1" x14ac:dyDescent="0.2">
      <c r="A17" s="41"/>
      <c r="B17" s="42" t="str">
        <f t="shared" si="0"/>
        <v/>
      </c>
      <c r="C17" s="43"/>
      <c r="D17" s="44"/>
      <c r="E17" s="44"/>
      <c r="F17" s="44"/>
      <c r="G17" s="41"/>
      <c r="H17" s="44"/>
      <c r="I17" s="45"/>
      <c r="J17" s="44"/>
      <c r="K17" s="46" t="str">
        <f t="shared" si="3"/>
        <v/>
      </c>
      <c r="L17" s="47" t="str">
        <f t="shared" si="1"/>
        <v/>
      </c>
      <c r="M17" s="48" t="str">
        <f t="shared" si="2"/>
        <v/>
      </c>
      <c r="P17" s="52"/>
      <c r="Q17" s="52"/>
      <c r="R17" s="53"/>
      <c r="S17" s="51"/>
      <c r="T17" s="54"/>
      <c r="U17" s="54"/>
      <c r="V17" s="54"/>
      <c r="W17" s="52"/>
      <c r="X17" s="54"/>
      <c r="Y17" s="177"/>
      <c r="Z17" s="177"/>
      <c r="AA17" s="54"/>
      <c r="AB17" s="55"/>
    </row>
    <row r="18" spans="1:28" s="49" customFormat="1" ht="33.950000000000003" customHeight="1" x14ac:dyDescent="0.2">
      <c r="A18" s="41"/>
      <c r="B18" s="42" t="str">
        <f t="shared" si="0"/>
        <v/>
      </c>
      <c r="C18" s="61"/>
      <c r="D18" s="44"/>
      <c r="E18" s="44"/>
      <c r="F18" s="44"/>
      <c r="G18" s="41"/>
      <c r="H18" s="44"/>
      <c r="I18" s="45"/>
      <c r="J18" s="44"/>
      <c r="K18" s="46" t="str">
        <f t="shared" si="3"/>
        <v/>
      </c>
      <c r="L18" s="47" t="str">
        <f t="shared" si="1"/>
        <v/>
      </c>
      <c r="M18" s="48" t="str">
        <f t="shared" si="2"/>
        <v/>
      </c>
      <c r="P18" s="52"/>
      <c r="Q18" s="52"/>
      <c r="R18" s="53"/>
      <c r="S18" s="51"/>
      <c r="T18" s="54"/>
      <c r="U18" s="54"/>
      <c r="V18" s="54"/>
      <c r="W18" s="52"/>
      <c r="X18" s="54"/>
      <c r="Y18" s="177"/>
      <c r="Z18" s="177"/>
      <c r="AA18" s="54"/>
      <c r="AB18" s="55"/>
    </row>
    <row r="19" spans="1:28" s="49" customFormat="1" ht="33.950000000000003" customHeight="1" x14ac:dyDescent="0.2">
      <c r="A19" s="41"/>
      <c r="B19" s="42" t="str">
        <f t="shared" si="0"/>
        <v/>
      </c>
      <c r="C19" s="43"/>
      <c r="D19" s="44"/>
      <c r="E19" s="44"/>
      <c r="F19" s="44"/>
      <c r="G19" s="41"/>
      <c r="H19" s="44"/>
      <c r="I19" s="45"/>
      <c r="J19" s="44"/>
      <c r="K19" s="46" t="str">
        <f t="shared" si="3"/>
        <v/>
      </c>
      <c r="L19" s="47" t="str">
        <f t="shared" si="1"/>
        <v/>
      </c>
      <c r="M19" s="48" t="str">
        <f t="shared" si="2"/>
        <v/>
      </c>
      <c r="P19" s="52"/>
      <c r="Q19" s="52"/>
      <c r="R19" s="53"/>
      <c r="S19" s="51"/>
      <c r="T19" s="54"/>
      <c r="U19" s="54"/>
      <c r="V19" s="54"/>
      <c r="W19" s="52"/>
      <c r="X19" s="54"/>
      <c r="Y19" s="177"/>
      <c r="Z19" s="177"/>
      <c r="AA19" s="54"/>
      <c r="AB19" s="55"/>
    </row>
    <row r="20" spans="1:28" s="49" customFormat="1" ht="33.950000000000003" customHeight="1" x14ac:dyDescent="0.2">
      <c r="A20" s="41"/>
      <c r="B20" s="42" t="str">
        <f t="shared" si="0"/>
        <v/>
      </c>
      <c r="C20" s="43"/>
      <c r="D20" s="44"/>
      <c r="E20" s="44"/>
      <c r="F20" s="44"/>
      <c r="G20" s="41"/>
      <c r="H20" s="44"/>
      <c r="I20" s="45"/>
      <c r="J20" s="44"/>
      <c r="K20" s="46" t="str">
        <f t="shared" si="3"/>
        <v/>
      </c>
      <c r="L20" s="47" t="str">
        <f t="shared" si="1"/>
        <v/>
      </c>
      <c r="M20" s="48" t="str">
        <f>IF(A20="ABS012",J21,"")</f>
        <v/>
      </c>
      <c r="P20" s="52"/>
      <c r="Q20" s="52"/>
      <c r="R20" s="53"/>
      <c r="S20" s="51"/>
      <c r="T20" s="54"/>
      <c r="U20" s="54"/>
      <c r="V20" s="54"/>
      <c r="W20" s="52"/>
      <c r="X20" s="54"/>
      <c r="Y20" s="177"/>
      <c r="Z20" s="177"/>
      <c r="AA20" s="54"/>
      <c r="AB20" s="55"/>
    </row>
    <row r="21" spans="1:28" ht="15" x14ac:dyDescent="0.25">
      <c r="B21" s="63" t="s">
        <v>9</v>
      </c>
      <c r="C21" s="64" t="s">
        <v>30</v>
      </c>
      <c r="D21" s="65">
        <f>SUM(D$6:D$20)</f>
        <v>6.25E-2</v>
      </c>
      <c r="E21" s="65">
        <f t="shared" ref="E21:K21" si="4">SUM(E$6:E$20)</f>
        <v>0</v>
      </c>
      <c r="F21" s="65">
        <f t="shared" si="4"/>
        <v>8.3333333333333329E-2</v>
      </c>
      <c r="G21" s="66"/>
      <c r="H21" s="65">
        <f t="shared" si="4"/>
        <v>0.14583333333333334</v>
      </c>
      <c r="I21" s="65">
        <f t="shared" si="4"/>
        <v>0</v>
      </c>
      <c r="J21" s="65">
        <f t="shared" si="4"/>
        <v>3.3333333333333333E-2</v>
      </c>
      <c r="K21" s="65">
        <f t="shared" si="4"/>
        <v>0</v>
      </c>
      <c r="L21" s="67"/>
      <c r="M21" s="48"/>
      <c r="P21" s="33"/>
      <c r="Q21" s="33"/>
      <c r="R21" s="33"/>
      <c r="S21" s="33"/>
      <c r="T21" s="68"/>
      <c r="U21" s="68"/>
      <c r="V21" s="68"/>
      <c r="W21" s="68"/>
      <c r="X21" s="69"/>
      <c r="Y21" s="181"/>
      <c r="Z21" s="181"/>
      <c r="AA21" s="70"/>
      <c r="AB21" s="70"/>
    </row>
    <row r="22" spans="1:28" ht="15" x14ac:dyDescent="0.25">
      <c r="D22" s="182" t="s">
        <v>31</v>
      </c>
      <c r="E22" s="183"/>
      <c r="F22" s="183"/>
      <c r="G22" s="183"/>
      <c r="H22" s="184"/>
      <c r="I22" s="185">
        <f>SUM($D$21:$K$21)+$Z$22</f>
        <v>0.32499999999999996</v>
      </c>
      <c r="J22" s="186"/>
      <c r="K22" s="187"/>
      <c r="L22" s="71"/>
      <c r="M22" s="48"/>
      <c r="P22" s="32"/>
      <c r="Q22" s="32"/>
      <c r="R22" s="33"/>
      <c r="S22" s="33"/>
      <c r="T22" s="72"/>
      <c r="U22" s="73"/>
      <c r="V22" s="73"/>
      <c r="W22" s="73"/>
      <c r="X22" s="74"/>
      <c r="Y22" s="188"/>
      <c r="Z22" s="188"/>
      <c r="AA22" s="188"/>
      <c r="AB22" s="188"/>
    </row>
    <row r="23" spans="1:28" ht="30.75" customHeight="1" thickBot="1" x14ac:dyDescent="0.3">
      <c r="A23" s="75" t="e">
        <f>#REF!</f>
        <v>#REF!</v>
      </c>
      <c r="B23" s="76" t="e">
        <f>IF(ISBLANK(A23),"",VLOOKUP(A23,Calendrier,3,FALSE))</f>
        <v>#REF!</v>
      </c>
      <c r="D23" s="77"/>
      <c r="E23" s="78"/>
      <c r="F23" s="78"/>
      <c r="G23" s="78"/>
      <c r="H23" s="79"/>
      <c r="I23" s="79"/>
      <c r="J23" s="79"/>
      <c r="K23" s="79"/>
      <c r="L23" s="71"/>
      <c r="M23" s="48"/>
    </row>
    <row r="24" spans="1:28" s="7" customFormat="1" ht="24.75" customHeight="1" x14ac:dyDescent="0.25">
      <c r="A24" s="3" t="s">
        <v>0</v>
      </c>
      <c r="B24" s="4" t="s">
        <v>1</v>
      </c>
      <c r="C24" s="5" t="s">
        <v>2</v>
      </c>
      <c r="D24" s="6" t="s">
        <v>3</v>
      </c>
      <c r="E24" s="195" t="e">
        <f>IF(OR($I$116&gt;0,$J$116&gt;0),"Cette semaine vous avez pris",IF($K$116&gt;0,"Vous avez fait","") )</f>
        <v>#REF!</v>
      </c>
      <c r="F24" s="196"/>
      <c r="G24" s="196"/>
      <c r="H24" s="80" t="str">
        <f>IF($I$118&gt;0,$I$118,"")</f>
        <v/>
      </c>
      <c r="I24" s="81" t="e">
        <f>IF($J$116&gt;0,$J$116,IF($K$116&gt;0,$K$116,""))</f>
        <v>#REF!</v>
      </c>
      <c r="J24" s="197" t="e">
        <f>IF($I$116&gt;0,"Jour de congés",IF(OR($J$116&gt;0,$K$116&gt;0),"Heure Sup",""))</f>
        <v>#REF!</v>
      </c>
      <c r="K24" s="198" t="str">
        <f t="shared" ref="K24" si="5">IF($I$116&gt;0,"Jour de congés","")</f>
        <v/>
      </c>
      <c r="L24" s="82"/>
      <c r="M24" s="83"/>
      <c r="P24" s="84"/>
      <c r="S24" s="85"/>
      <c r="T24" s="86"/>
      <c r="U24" s="86"/>
      <c r="V24" s="86"/>
      <c r="W24" s="87"/>
      <c r="X24" s="87"/>
      <c r="Y24" s="87"/>
      <c r="Z24" s="87"/>
      <c r="AA24" s="87"/>
    </row>
    <row r="25" spans="1:28" ht="15.75" thickBot="1" x14ac:dyDescent="0.3">
      <c r="A25" s="88" t="e">
        <f>#REF!</f>
        <v>#REF!</v>
      </c>
      <c r="B25" s="8" t="e">
        <f>#REF!</f>
        <v>#REF!</v>
      </c>
      <c r="C25" s="8" t="s">
        <v>6</v>
      </c>
      <c r="D25" s="1" t="e">
        <f>#REF!</f>
        <v>#REF!</v>
      </c>
      <c r="E25" s="199"/>
      <c r="F25" s="200"/>
      <c r="G25" s="89"/>
      <c r="H25" s="201"/>
      <c r="I25" s="201"/>
      <c r="J25" s="201"/>
      <c r="K25" s="202"/>
      <c r="L25" s="90"/>
      <c r="M25" s="48"/>
      <c r="P25" s="10"/>
      <c r="Q25" s="11"/>
      <c r="R25" s="11"/>
      <c r="S25" s="12"/>
      <c r="T25" s="203"/>
      <c r="U25" s="204"/>
      <c r="V25" s="13"/>
      <c r="W25" s="181"/>
      <c r="X25" s="181"/>
      <c r="Y25" s="181"/>
      <c r="Z25" s="181"/>
      <c r="AA25" s="181"/>
    </row>
    <row r="26" spans="1:28" ht="15" x14ac:dyDescent="0.25">
      <c r="A26" s="189" t="s">
        <v>4</v>
      </c>
      <c r="B26" s="190"/>
      <c r="C26" s="91" t="s">
        <v>5</v>
      </c>
      <c r="D26" s="14"/>
      <c r="E26" s="15"/>
      <c r="F26" s="15"/>
      <c r="G26" s="16"/>
      <c r="H26" s="17"/>
      <c r="I26" s="191"/>
      <c r="J26" s="191"/>
      <c r="K26" s="18"/>
      <c r="L26" s="92"/>
      <c r="M26" s="48"/>
      <c r="P26" s="19"/>
      <c r="Q26" s="20"/>
      <c r="R26" s="21"/>
      <c r="S26" s="21"/>
      <c r="T26" s="192"/>
      <c r="U26" s="192"/>
      <c r="V26" s="22"/>
      <c r="W26" s="23"/>
      <c r="X26" s="24"/>
      <c r="Y26" s="23"/>
      <c r="Z26" s="23"/>
      <c r="AA26" s="23"/>
    </row>
    <row r="27" spans="1:28" ht="15" thickBot="1" x14ac:dyDescent="0.25">
      <c r="A27" s="193">
        <f>$A$4</f>
        <v>0</v>
      </c>
      <c r="B27" s="194"/>
      <c r="C27" s="25">
        <f>$C$4+1</f>
        <v>1</v>
      </c>
      <c r="D27" s="26"/>
      <c r="E27" s="27"/>
      <c r="F27" s="27"/>
      <c r="G27" s="27"/>
      <c r="H27" s="28"/>
      <c r="I27" s="28"/>
      <c r="J27" s="28"/>
      <c r="K27" s="29"/>
      <c r="L27" s="71"/>
      <c r="M27" s="48"/>
      <c r="P27" s="32"/>
      <c r="Q27" s="33"/>
      <c r="R27" s="33"/>
      <c r="S27" s="32"/>
      <c r="T27" s="33"/>
      <c r="U27" s="33"/>
      <c r="V27" s="33"/>
      <c r="W27" s="34"/>
      <c r="X27" s="34"/>
      <c r="Y27" s="34"/>
      <c r="Z27" s="34"/>
      <c r="AA27" s="34"/>
    </row>
    <row r="28" spans="1:28" ht="57.75" customHeight="1" x14ac:dyDescent="0.2">
      <c r="A28" s="35" t="s">
        <v>10</v>
      </c>
      <c r="B28" s="35" t="s">
        <v>11</v>
      </c>
      <c r="C28" s="35" t="s">
        <v>12</v>
      </c>
      <c r="D28" s="35" t="s">
        <v>13</v>
      </c>
      <c r="E28" s="35" t="s">
        <v>14</v>
      </c>
      <c r="F28" s="35" t="s">
        <v>15</v>
      </c>
      <c r="G28" s="35" t="s">
        <v>16</v>
      </c>
      <c r="H28" s="36" t="s">
        <v>17</v>
      </c>
      <c r="I28" s="37" t="s">
        <v>18</v>
      </c>
      <c r="J28" s="36" t="s">
        <v>19</v>
      </c>
      <c r="K28" s="36" t="s">
        <v>20</v>
      </c>
      <c r="L28" s="93"/>
      <c r="M28" s="48"/>
      <c r="P28" s="39"/>
      <c r="Q28" s="39"/>
      <c r="R28" s="39"/>
      <c r="S28" s="39"/>
      <c r="T28" s="39"/>
      <c r="U28" s="39"/>
      <c r="V28" s="39"/>
      <c r="W28" s="40"/>
      <c r="X28" s="180"/>
      <c r="Y28" s="180"/>
      <c r="Z28" s="40"/>
      <c r="AA28" s="40"/>
    </row>
    <row r="29" spans="1:28" ht="33.950000000000003" customHeight="1" x14ac:dyDescent="0.2">
      <c r="A29" s="41" t="s">
        <v>22</v>
      </c>
      <c r="B29" s="42" t="str">
        <f t="shared" ref="B29:B43" si="6">IF(ISBLANK(A29),"",VLOOKUP(A29,Liste_Totale,2,FALSE))</f>
        <v>CHAUFFERIE 7 HALDENBOURG</v>
      </c>
      <c r="C29" s="43" t="s">
        <v>23</v>
      </c>
      <c r="D29" s="44">
        <v>2.0833333333333332E-2</v>
      </c>
      <c r="E29" s="44"/>
      <c r="F29" s="44"/>
      <c r="G29" s="41"/>
      <c r="H29" s="44"/>
      <c r="I29" s="45"/>
      <c r="J29" s="44"/>
      <c r="K29" s="46" t="str">
        <f t="shared" ref="K29:K43" si="7">IF(OR(B29="1/2 Congés Après-Midi",B29="Veille de fête"),0.116666666666667,IF(OR(B29="RTT",B29="Férié",B29="Congés Payés",B29="pont",B29="Maladie",B29="Formation",B29="Autre absence"),0.325,IF(B29="1/2 Congés Matin 5 Heures",0.208333,"")))</f>
        <v/>
      </c>
      <c r="L29" s="47" t="str">
        <f t="shared" ref="L29:L43" si="8">IF(A29="ABS002",1,IF(OR(A29="ABS003",A29="ABS004"),0.5,""))</f>
        <v/>
      </c>
      <c r="M29" s="48" t="str">
        <f t="shared" ref="M29:M42" si="9">IF(A29="ABS012",J29,"")</f>
        <v/>
      </c>
      <c r="P29" s="52"/>
      <c r="Q29" s="53"/>
      <c r="R29" s="94"/>
      <c r="S29" s="54"/>
      <c r="T29" s="54"/>
      <c r="U29" s="54"/>
      <c r="V29" s="52"/>
      <c r="W29" s="54"/>
      <c r="X29" s="177"/>
      <c r="Y29" s="177"/>
      <c r="Z29" s="54"/>
      <c r="AA29" s="55"/>
    </row>
    <row r="30" spans="1:28" ht="33.950000000000003" customHeight="1" x14ac:dyDescent="0.2">
      <c r="A30" s="41" t="s">
        <v>25</v>
      </c>
      <c r="B30" s="42" t="str">
        <f t="shared" si="6"/>
        <v>CHAUFFERIE 33 BECQUEREL</v>
      </c>
      <c r="C30" s="43" t="s">
        <v>23</v>
      </c>
      <c r="D30" s="44">
        <v>2.0833333333333332E-2</v>
      </c>
      <c r="E30" s="44"/>
      <c r="F30" s="44"/>
      <c r="G30" s="41"/>
      <c r="H30" s="44"/>
      <c r="I30" s="45"/>
      <c r="J30" s="44"/>
      <c r="K30" s="46" t="str">
        <f t="shared" si="7"/>
        <v/>
      </c>
      <c r="L30" s="47" t="str">
        <f t="shared" si="8"/>
        <v/>
      </c>
      <c r="M30" s="48" t="str">
        <f t="shared" si="9"/>
        <v/>
      </c>
      <c r="P30" s="52"/>
      <c r="Q30" s="53"/>
      <c r="R30" s="94"/>
      <c r="S30" s="54"/>
      <c r="T30" s="54"/>
      <c r="U30" s="54"/>
      <c r="V30" s="52"/>
      <c r="W30" s="54"/>
      <c r="X30" s="177"/>
      <c r="Y30" s="177"/>
      <c r="Z30" s="54"/>
      <c r="AA30" s="55"/>
    </row>
    <row r="31" spans="1:28" ht="33.950000000000003" customHeight="1" x14ac:dyDescent="0.2">
      <c r="A31" s="41" t="s">
        <v>24</v>
      </c>
      <c r="B31" s="42" t="str">
        <f t="shared" si="6"/>
        <v>CHAUFFERIE 18 A. FRESNEL</v>
      </c>
      <c r="C31" s="43" t="s">
        <v>23</v>
      </c>
      <c r="D31" s="44">
        <v>2.0833333333333332E-2</v>
      </c>
      <c r="E31" s="44"/>
      <c r="F31" s="44"/>
      <c r="G31" s="41"/>
      <c r="H31" s="44"/>
      <c r="I31" s="45"/>
      <c r="J31" s="44"/>
      <c r="K31" s="46" t="str">
        <f t="shared" si="7"/>
        <v/>
      </c>
      <c r="L31" s="47" t="str">
        <f t="shared" si="8"/>
        <v/>
      </c>
      <c r="M31" s="48" t="str">
        <f t="shared" si="9"/>
        <v/>
      </c>
      <c r="P31" s="52"/>
      <c r="Q31" s="53"/>
      <c r="R31" s="94"/>
      <c r="S31" s="54"/>
      <c r="T31" s="54"/>
      <c r="U31" s="54"/>
      <c r="V31" s="52"/>
      <c r="W31" s="54"/>
      <c r="X31" s="177"/>
      <c r="Y31" s="177"/>
      <c r="Z31" s="54"/>
      <c r="AA31" s="55"/>
    </row>
    <row r="32" spans="1:28" ht="33.950000000000003" customHeight="1" x14ac:dyDescent="0.2">
      <c r="A32" s="41" t="s">
        <v>22</v>
      </c>
      <c r="B32" s="42" t="str">
        <f t="shared" si="6"/>
        <v>CHAUFFERIE 7 HALDENBOURG</v>
      </c>
      <c r="C32" s="43"/>
      <c r="D32" s="44"/>
      <c r="E32" s="44"/>
      <c r="F32" s="44">
        <v>6.25E-2</v>
      </c>
      <c r="G32" s="41">
        <v>14000106</v>
      </c>
      <c r="H32" s="44"/>
      <c r="I32" s="45"/>
      <c r="J32" s="44"/>
      <c r="K32" s="46" t="str">
        <f t="shared" si="7"/>
        <v/>
      </c>
      <c r="L32" s="47" t="str">
        <f t="shared" si="8"/>
        <v/>
      </c>
      <c r="M32" s="48" t="str">
        <f t="shared" si="9"/>
        <v/>
      </c>
      <c r="P32" s="52"/>
      <c r="Q32" s="53"/>
      <c r="R32" s="94"/>
      <c r="S32" s="54"/>
      <c r="T32" s="54"/>
      <c r="U32" s="54"/>
      <c r="V32" s="52"/>
      <c r="W32" s="54"/>
      <c r="X32" s="177"/>
      <c r="Y32" s="177"/>
      <c r="Z32" s="54"/>
      <c r="AA32" s="55"/>
    </row>
    <row r="33" spans="1:28" ht="33.950000000000003" customHeight="1" x14ac:dyDescent="0.2">
      <c r="A33" s="41" t="s">
        <v>32</v>
      </c>
      <c r="B33" s="42" t="str">
        <f t="shared" si="6"/>
        <v>INDIV RESIDENCE LE GALILEE</v>
      </c>
      <c r="C33" s="43"/>
      <c r="D33" s="44"/>
      <c r="E33" s="44"/>
      <c r="F33" s="44">
        <v>6.25E-2</v>
      </c>
      <c r="G33" s="41">
        <v>14003838</v>
      </c>
      <c r="H33" s="44"/>
      <c r="I33" s="45"/>
      <c r="J33" s="44"/>
      <c r="K33" s="46" t="str">
        <f t="shared" si="7"/>
        <v/>
      </c>
      <c r="L33" s="47" t="str">
        <f t="shared" si="8"/>
        <v/>
      </c>
      <c r="M33" s="48" t="str">
        <f t="shared" si="9"/>
        <v/>
      </c>
      <c r="P33" s="52"/>
      <c r="Q33" s="53"/>
      <c r="R33" s="94"/>
      <c r="S33" s="54"/>
      <c r="T33" s="54"/>
      <c r="U33" s="54"/>
      <c r="V33" s="52"/>
      <c r="W33" s="54"/>
      <c r="X33" s="177"/>
      <c r="Y33" s="177"/>
      <c r="Z33" s="54"/>
      <c r="AA33" s="55"/>
    </row>
    <row r="34" spans="1:28" ht="33.950000000000003" customHeight="1" x14ac:dyDescent="0.2">
      <c r="A34" s="41" t="s">
        <v>27</v>
      </c>
      <c r="B34" s="42" t="str">
        <f t="shared" si="6"/>
        <v>S/STATION 9 PARACELSE</v>
      </c>
      <c r="C34" s="43" t="s">
        <v>33</v>
      </c>
      <c r="D34" s="44">
        <v>6.25E-2</v>
      </c>
      <c r="E34" s="44"/>
      <c r="F34" s="44"/>
      <c r="G34" s="41"/>
      <c r="H34" s="44"/>
      <c r="I34" s="45"/>
      <c r="J34" s="44"/>
      <c r="K34" s="46" t="str">
        <f t="shared" si="7"/>
        <v/>
      </c>
      <c r="L34" s="47" t="str">
        <f t="shared" si="8"/>
        <v/>
      </c>
      <c r="M34" s="48" t="str">
        <f t="shared" si="9"/>
        <v/>
      </c>
      <c r="P34" s="52"/>
      <c r="Q34" s="53"/>
      <c r="R34" s="94"/>
      <c r="S34" s="54"/>
      <c r="T34" s="54"/>
      <c r="U34" s="54"/>
      <c r="V34" s="52"/>
      <c r="W34" s="54"/>
      <c r="X34" s="177"/>
      <c r="Y34" s="177"/>
      <c r="Z34" s="54"/>
      <c r="AA34" s="55"/>
    </row>
    <row r="35" spans="1:28" ht="33.950000000000003" customHeight="1" x14ac:dyDescent="0.2">
      <c r="A35" s="41" t="s">
        <v>34</v>
      </c>
      <c r="B35" s="42" t="str">
        <f t="shared" si="6"/>
        <v>CHAUFFERIE 12 FOSSE NEUF</v>
      </c>
      <c r="C35" s="43" t="s">
        <v>35</v>
      </c>
      <c r="D35" s="44">
        <v>4.1666666666666664E-2</v>
      </c>
      <c r="E35" s="44"/>
      <c r="F35" s="44"/>
      <c r="G35" s="41"/>
      <c r="H35" s="44"/>
      <c r="I35" s="45"/>
      <c r="J35" s="44"/>
      <c r="K35" s="46" t="str">
        <f t="shared" si="7"/>
        <v/>
      </c>
      <c r="L35" s="47" t="str">
        <f t="shared" si="8"/>
        <v/>
      </c>
      <c r="M35" s="48" t="str">
        <f t="shared" si="9"/>
        <v/>
      </c>
      <c r="O35" s="95"/>
      <c r="P35" s="52"/>
      <c r="Q35" s="53"/>
      <c r="R35" s="94"/>
      <c r="S35" s="54"/>
      <c r="T35" s="54"/>
      <c r="U35" s="54"/>
      <c r="V35" s="52"/>
      <c r="W35" s="54"/>
      <c r="X35" s="177"/>
      <c r="Y35" s="177"/>
      <c r="Z35" s="54"/>
      <c r="AA35" s="55"/>
    </row>
    <row r="36" spans="1:28" ht="33.950000000000003" customHeight="1" x14ac:dyDescent="0.2">
      <c r="A36" s="41" t="s">
        <v>25</v>
      </c>
      <c r="B36" s="42" t="str">
        <f t="shared" si="6"/>
        <v>CHAUFFERIE 33 BECQUEREL</v>
      </c>
      <c r="C36" s="43" t="s">
        <v>29</v>
      </c>
      <c r="D36" s="44"/>
      <c r="E36" s="44"/>
      <c r="F36" s="44"/>
      <c r="G36" s="41"/>
      <c r="H36" s="44"/>
      <c r="I36" s="45"/>
      <c r="J36" s="44">
        <v>3.3333333333333333E-2</v>
      </c>
      <c r="K36" s="46" t="str">
        <f t="shared" si="7"/>
        <v/>
      </c>
      <c r="L36" s="47" t="str">
        <f t="shared" si="8"/>
        <v/>
      </c>
      <c r="M36" s="48" t="str">
        <f t="shared" si="9"/>
        <v/>
      </c>
      <c r="O36" s="95"/>
      <c r="P36" s="52"/>
      <c r="Q36" s="53"/>
      <c r="R36" s="94"/>
      <c r="S36" s="54"/>
      <c r="T36" s="54"/>
      <c r="U36" s="54"/>
      <c r="V36" s="52"/>
      <c r="W36" s="54"/>
      <c r="X36" s="177"/>
      <c r="Y36" s="177"/>
      <c r="Z36" s="54"/>
      <c r="AA36" s="55"/>
    </row>
    <row r="37" spans="1:28" ht="33.950000000000003" customHeight="1" x14ac:dyDescent="0.2">
      <c r="A37" s="41"/>
      <c r="B37" s="42" t="str">
        <f t="shared" si="6"/>
        <v/>
      </c>
      <c r="C37" s="43"/>
      <c r="D37" s="44"/>
      <c r="E37" s="44"/>
      <c r="F37" s="44"/>
      <c r="G37" s="41"/>
      <c r="H37" s="44"/>
      <c r="I37" s="45"/>
      <c r="J37" s="44"/>
      <c r="K37" s="46" t="str">
        <f t="shared" si="7"/>
        <v/>
      </c>
      <c r="L37" s="47" t="str">
        <f t="shared" si="8"/>
        <v/>
      </c>
      <c r="M37" s="48" t="str">
        <f t="shared" si="9"/>
        <v/>
      </c>
      <c r="O37" s="95"/>
      <c r="P37" s="52"/>
      <c r="Q37" s="53"/>
      <c r="R37" s="94"/>
      <c r="S37" s="54"/>
      <c r="T37" s="54"/>
      <c r="U37" s="54"/>
      <c r="V37" s="52"/>
      <c r="W37" s="54"/>
      <c r="X37" s="177"/>
      <c r="Y37" s="177"/>
      <c r="Z37" s="54"/>
      <c r="AA37" s="55"/>
    </row>
    <row r="38" spans="1:28" ht="33.950000000000003" customHeight="1" x14ac:dyDescent="0.2">
      <c r="A38" s="41"/>
      <c r="B38" s="42" t="str">
        <f t="shared" si="6"/>
        <v/>
      </c>
      <c r="C38" s="43"/>
      <c r="D38" s="44"/>
      <c r="E38" s="44"/>
      <c r="F38" s="44"/>
      <c r="G38" s="41"/>
      <c r="H38" s="44"/>
      <c r="I38" s="45"/>
      <c r="J38" s="44"/>
      <c r="K38" s="46" t="str">
        <f t="shared" si="7"/>
        <v/>
      </c>
      <c r="L38" s="47" t="str">
        <f t="shared" si="8"/>
        <v/>
      </c>
      <c r="M38" s="48" t="str">
        <f t="shared" si="9"/>
        <v/>
      </c>
      <c r="P38" s="52"/>
      <c r="Q38" s="53"/>
      <c r="R38" s="94"/>
      <c r="S38" s="54"/>
      <c r="T38" s="54"/>
      <c r="U38" s="54"/>
      <c r="V38" s="52"/>
      <c r="W38" s="54"/>
      <c r="X38" s="177"/>
      <c r="Y38" s="177"/>
      <c r="Z38" s="54"/>
      <c r="AA38" s="55"/>
    </row>
    <row r="39" spans="1:28" ht="33.950000000000003" customHeight="1" x14ac:dyDescent="0.2">
      <c r="A39" s="41"/>
      <c r="B39" s="42" t="str">
        <f t="shared" si="6"/>
        <v/>
      </c>
      <c r="C39" s="43"/>
      <c r="D39" s="44"/>
      <c r="E39" s="44"/>
      <c r="F39" s="44"/>
      <c r="G39" s="41"/>
      <c r="H39" s="44"/>
      <c r="I39" s="45"/>
      <c r="J39" s="44"/>
      <c r="K39" s="46" t="str">
        <f t="shared" si="7"/>
        <v/>
      </c>
      <c r="L39" s="47" t="str">
        <f t="shared" si="8"/>
        <v/>
      </c>
      <c r="M39" s="48" t="str">
        <f t="shared" si="9"/>
        <v/>
      </c>
      <c r="O39" s="95"/>
      <c r="P39" s="52"/>
      <c r="Q39" s="53"/>
      <c r="R39" s="94"/>
      <c r="S39" s="54"/>
      <c r="T39" s="54"/>
      <c r="U39" s="54"/>
      <c r="V39" s="52"/>
      <c r="W39" s="54"/>
      <c r="X39" s="177"/>
      <c r="Y39" s="177"/>
      <c r="Z39" s="54"/>
      <c r="AA39" s="55"/>
    </row>
    <row r="40" spans="1:28" ht="33.950000000000003" customHeight="1" x14ac:dyDescent="0.2">
      <c r="A40" s="41"/>
      <c r="B40" s="42" t="str">
        <f t="shared" si="6"/>
        <v/>
      </c>
      <c r="C40" s="43"/>
      <c r="D40" s="44"/>
      <c r="E40" s="44"/>
      <c r="F40" s="44"/>
      <c r="G40" s="41"/>
      <c r="H40" s="44"/>
      <c r="I40" s="45"/>
      <c r="J40" s="44"/>
      <c r="K40" s="46" t="str">
        <f t="shared" si="7"/>
        <v/>
      </c>
      <c r="L40" s="47" t="str">
        <f t="shared" si="8"/>
        <v/>
      </c>
      <c r="M40" s="48" t="str">
        <f t="shared" si="9"/>
        <v/>
      </c>
      <c r="O40" s="95"/>
      <c r="P40" s="52"/>
      <c r="Q40" s="53"/>
      <c r="R40" s="94"/>
      <c r="S40" s="54"/>
      <c r="T40" s="54"/>
      <c r="U40" s="54"/>
      <c r="V40" s="52"/>
      <c r="W40" s="54"/>
      <c r="X40" s="177"/>
      <c r="Y40" s="177"/>
      <c r="Z40" s="54"/>
      <c r="AA40" s="55"/>
    </row>
    <row r="41" spans="1:28" ht="33.950000000000003" customHeight="1" x14ac:dyDescent="0.2">
      <c r="A41" s="41"/>
      <c r="B41" s="42" t="str">
        <f t="shared" si="6"/>
        <v/>
      </c>
      <c r="C41" s="43"/>
      <c r="D41" s="44"/>
      <c r="E41" s="44"/>
      <c r="F41" s="44"/>
      <c r="G41" s="41"/>
      <c r="H41" s="44"/>
      <c r="I41" s="45"/>
      <c r="J41" s="44"/>
      <c r="K41" s="46" t="str">
        <f t="shared" si="7"/>
        <v/>
      </c>
      <c r="L41" s="47" t="str">
        <f t="shared" si="8"/>
        <v/>
      </c>
      <c r="M41" s="48" t="str">
        <f t="shared" si="9"/>
        <v/>
      </c>
      <c r="O41" s="95"/>
      <c r="P41" s="52"/>
      <c r="Q41" s="53"/>
      <c r="R41" s="94"/>
      <c r="S41" s="54"/>
      <c r="T41" s="54"/>
      <c r="U41" s="54"/>
      <c r="V41" s="52"/>
      <c r="W41" s="54"/>
      <c r="X41" s="177"/>
      <c r="Y41" s="177"/>
      <c r="Z41" s="54"/>
      <c r="AA41" s="55"/>
    </row>
    <row r="42" spans="1:28" ht="33.950000000000003" customHeight="1" x14ac:dyDescent="0.2">
      <c r="A42" s="41"/>
      <c r="B42" s="42" t="str">
        <f t="shared" si="6"/>
        <v/>
      </c>
      <c r="C42" s="43"/>
      <c r="D42" s="44"/>
      <c r="E42" s="44"/>
      <c r="F42" s="44"/>
      <c r="G42" s="41"/>
      <c r="H42" s="44"/>
      <c r="I42" s="45"/>
      <c r="J42" s="44"/>
      <c r="K42" s="46" t="str">
        <f t="shared" si="7"/>
        <v/>
      </c>
      <c r="L42" s="47" t="str">
        <f t="shared" si="8"/>
        <v/>
      </c>
      <c r="M42" s="48" t="str">
        <f t="shared" si="9"/>
        <v/>
      </c>
      <c r="P42" s="52"/>
      <c r="Q42" s="53"/>
      <c r="R42" s="94"/>
      <c r="S42" s="54"/>
      <c r="T42" s="54"/>
      <c r="U42" s="54"/>
      <c r="V42" s="52"/>
      <c r="W42" s="54"/>
      <c r="X42" s="177"/>
      <c r="Y42" s="177"/>
      <c r="Z42" s="54"/>
      <c r="AA42" s="55"/>
    </row>
    <row r="43" spans="1:28" ht="33.950000000000003" customHeight="1" x14ac:dyDescent="0.2">
      <c r="A43" s="41"/>
      <c r="B43" s="42" t="str">
        <f t="shared" si="6"/>
        <v/>
      </c>
      <c r="C43" s="43"/>
      <c r="D43" s="44"/>
      <c r="E43" s="44"/>
      <c r="F43" s="44"/>
      <c r="G43" s="41"/>
      <c r="H43" s="44"/>
      <c r="I43" s="45"/>
      <c r="J43" s="44"/>
      <c r="K43" s="46" t="str">
        <f t="shared" si="7"/>
        <v/>
      </c>
      <c r="L43" s="47" t="str">
        <f t="shared" si="8"/>
        <v/>
      </c>
      <c r="M43" s="48" t="str">
        <f>IF(A43="ABS012",J44,"")</f>
        <v/>
      </c>
      <c r="P43" s="52"/>
      <c r="Q43" s="53"/>
      <c r="R43" s="94"/>
      <c r="S43" s="54"/>
      <c r="T43" s="54"/>
      <c r="U43" s="54"/>
      <c r="V43" s="52"/>
      <c r="W43" s="54"/>
      <c r="X43" s="177"/>
      <c r="Y43" s="177"/>
      <c r="Z43" s="54"/>
      <c r="AA43" s="55"/>
    </row>
    <row r="44" spans="1:28" ht="15" x14ac:dyDescent="0.25">
      <c r="C44" s="64" t="s">
        <v>30</v>
      </c>
      <c r="D44" s="65">
        <f>SUM(D$29:D$43)</f>
        <v>0.16666666666666666</v>
      </c>
      <c r="E44" s="65">
        <f t="shared" ref="E44:K44" si="10">SUM(E$29:E$43)</f>
        <v>0</v>
      </c>
      <c r="F44" s="65">
        <f t="shared" si="10"/>
        <v>0.125</v>
      </c>
      <c r="G44" s="66"/>
      <c r="H44" s="65">
        <f t="shared" si="10"/>
        <v>0</v>
      </c>
      <c r="I44" s="65">
        <f t="shared" si="10"/>
        <v>0</v>
      </c>
      <c r="J44" s="65">
        <f t="shared" si="10"/>
        <v>3.3333333333333333E-2</v>
      </c>
      <c r="K44" s="65">
        <f t="shared" si="10"/>
        <v>0</v>
      </c>
      <c r="L44" s="96"/>
      <c r="M44" s="48"/>
      <c r="P44" s="33"/>
      <c r="Q44" s="33"/>
      <c r="R44" s="33"/>
      <c r="S44" s="68"/>
      <c r="T44" s="68"/>
      <c r="U44" s="68"/>
      <c r="V44" s="68"/>
      <c r="W44" s="69"/>
      <c r="X44" s="181"/>
      <c r="Y44" s="181"/>
      <c r="Z44" s="70"/>
      <c r="AA44" s="70"/>
    </row>
    <row r="45" spans="1:28" ht="15" x14ac:dyDescent="0.25">
      <c r="D45" s="182" t="s">
        <v>31</v>
      </c>
      <c r="E45" s="183"/>
      <c r="F45" s="183"/>
      <c r="G45" s="183"/>
      <c r="H45" s="184"/>
      <c r="I45" s="185">
        <f>SUM($D$44:$K$44)+$Z$45</f>
        <v>0.32499999999999996</v>
      </c>
      <c r="J45" s="186"/>
      <c r="K45" s="187"/>
      <c r="L45" s="71"/>
      <c r="M45" s="48"/>
      <c r="P45" s="32"/>
      <c r="Q45" s="33"/>
      <c r="R45" s="33"/>
      <c r="S45" s="72"/>
      <c r="T45" s="73"/>
      <c r="U45" s="73"/>
      <c r="V45" s="73"/>
      <c r="W45" s="74"/>
      <c r="X45" s="188"/>
      <c r="Y45" s="188"/>
      <c r="Z45" s="188"/>
      <c r="AA45" s="188"/>
    </row>
    <row r="46" spans="1:28" ht="32.25" customHeight="1" thickBot="1" x14ac:dyDescent="0.25">
      <c r="H46" s="97"/>
      <c r="I46" s="97"/>
      <c r="J46" s="97"/>
      <c r="K46" s="97"/>
      <c r="L46" s="98"/>
      <c r="M46" s="48"/>
    </row>
    <row r="47" spans="1:28" s="7" customFormat="1" ht="24.75" customHeight="1" x14ac:dyDescent="0.25">
      <c r="A47" s="3" t="s">
        <v>0</v>
      </c>
      <c r="B47" s="4" t="s">
        <v>1</v>
      </c>
      <c r="C47" s="5" t="s">
        <v>2</v>
      </c>
      <c r="D47" s="6" t="s">
        <v>3</v>
      </c>
      <c r="E47" s="195" t="e">
        <f>IF(OR($I$116&gt;0,$J$116&gt;0),"Cette semaine vous avez pris",IF($K$116&gt;0,"Vous avez fait","") )</f>
        <v>#REF!</v>
      </c>
      <c r="F47" s="196"/>
      <c r="G47" s="196"/>
      <c r="H47" s="80" t="str">
        <f>IF($I$118&gt;0,$I$118,"")</f>
        <v/>
      </c>
      <c r="I47" s="81" t="e">
        <f>IF($J$116&gt;0,$J$116,IF($K$116&gt;0,$K$116,""))</f>
        <v>#REF!</v>
      </c>
      <c r="J47" s="197" t="e">
        <f>IF($I$116&gt;0,"Jour de congés",IF(OR($J$116&gt;0,$K$116&gt;0),"Heure Sup",""))</f>
        <v>#REF!</v>
      </c>
      <c r="K47" s="198" t="str">
        <f t="shared" ref="K47" si="11">IF($I$116&gt;0,"Jour de congés","")</f>
        <v/>
      </c>
      <c r="L47" s="99"/>
      <c r="M47" s="83"/>
      <c r="P47" s="84"/>
      <c r="Q47" s="84"/>
      <c r="T47" s="84"/>
      <c r="X47" s="100"/>
      <c r="Y47" s="100"/>
      <c r="Z47" s="100"/>
      <c r="AA47" s="100"/>
      <c r="AB47" s="100"/>
    </row>
    <row r="48" spans="1:28" ht="15.75" thickBot="1" x14ac:dyDescent="0.3">
      <c r="A48" s="88" t="e">
        <f>#REF!</f>
        <v>#REF!</v>
      </c>
      <c r="B48" s="8" t="e">
        <f>#REF!</f>
        <v>#REF!</v>
      </c>
      <c r="C48" s="8" t="s">
        <v>7</v>
      </c>
      <c r="D48" s="1" t="e">
        <f>#REF!</f>
        <v>#REF!</v>
      </c>
      <c r="E48" s="199"/>
      <c r="F48" s="200"/>
      <c r="G48" s="89"/>
      <c r="H48" s="201"/>
      <c r="I48" s="201"/>
      <c r="J48" s="201"/>
      <c r="K48" s="202"/>
      <c r="L48" s="90"/>
      <c r="M48" s="48"/>
      <c r="P48" s="10"/>
      <c r="Q48" s="10"/>
      <c r="R48" s="11"/>
      <c r="S48" s="11"/>
      <c r="T48" s="12"/>
      <c r="U48" s="203"/>
      <c r="V48" s="204"/>
      <c r="W48" s="13"/>
      <c r="X48" s="181"/>
      <c r="Y48" s="181"/>
      <c r="Z48" s="181"/>
      <c r="AA48" s="181"/>
      <c r="AB48" s="181"/>
    </row>
    <row r="49" spans="1:28" ht="15" x14ac:dyDescent="0.25">
      <c r="A49" s="189" t="s">
        <v>4</v>
      </c>
      <c r="B49" s="190"/>
      <c r="C49" s="91" t="s">
        <v>5</v>
      </c>
      <c r="D49" s="14"/>
      <c r="E49" s="15"/>
      <c r="F49" s="15"/>
      <c r="G49" s="16"/>
      <c r="H49" s="17"/>
      <c r="I49" s="191"/>
      <c r="J49" s="191"/>
      <c r="K49" s="18"/>
      <c r="L49" s="92"/>
      <c r="M49" s="48"/>
      <c r="P49" s="19"/>
      <c r="Q49" s="19"/>
      <c r="R49" s="20"/>
      <c r="S49" s="21"/>
      <c r="T49" s="21"/>
      <c r="U49" s="192"/>
      <c r="V49" s="192"/>
      <c r="W49" s="22"/>
      <c r="X49" s="23"/>
      <c r="Y49" s="24"/>
      <c r="Z49" s="23"/>
      <c r="AA49" s="23"/>
      <c r="AB49" s="23"/>
    </row>
    <row r="50" spans="1:28" ht="15" thickBot="1" x14ac:dyDescent="0.25">
      <c r="A50" s="193">
        <f>$A$4</f>
        <v>0</v>
      </c>
      <c r="B50" s="194"/>
      <c r="C50" s="25">
        <f>$C$4+2</f>
        <v>2</v>
      </c>
      <c r="D50" s="26"/>
      <c r="E50" s="27"/>
      <c r="F50" s="27"/>
      <c r="G50" s="27"/>
      <c r="H50" s="28"/>
      <c r="I50" s="28"/>
      <c r="J50" s="28"/>
      <c r="K50" s="29"/>
      <c r="L50" s="71"/>
      <c r="M50" s="48"/>
      <c r="P50" s="32"/>
      <c r="Q50" s="32"/>
      <c r="R50" s="33"/>
      <c r="S50" s="33"/>
      <c r="T50" s="32"/>
      <c r="U50" s="33"/>
      <c r="V50" s="33"/>
      <c r="W50" s="33"/>
      <c r="X50" s="34"/>
      <c r="Y50" s="34"/>
      <c r="Z50" s="34"/>
      <c r="AA50" s="34"/>
      <c r="AB50" s="34"/>
    </row>
    <row r="51" spans="1:28" ht="57.75" customHeight="1" x14ac:dyDescent="0.2">
      <c r="A51" s="35" t="s">
        <v>10</v>
      </c>
      <c r="B51" s="35" t="s">
        <v>11</v>
      </c>
      <c r="C51" s="35" t="s">
        <v>12</v>
      </c>
      <c r="D51" s="35" t="s">
        <v>13</v>
      </c>
      <c r="E51" s="35" t="s">
        <v>14</v>
      </c>
      <c r="F51" s="35" t="s">
        <v>15</v>
      </c>
      <c r="G51" s="35" t="s">
        <v>16</v>
      </c>
      <c r="H51" s="36" t="s">
        <v>17</v>
      </c>
      <c r="I51" s="37" t="s">
        <v>18</v>
      </c>
      <c r="J51" s="36" t="s">
        <v>19</v>
      </c>
      <c r="K51" s="36" t="s">
        <v>20</v>
      </c>
      <c r="L51" s="93"/>
      <c r="M51" s="48" t="str">
        <f t="shared" ref="M51:M65" si="12">IF(A51="ABS012",J51,"")</f>
        <v/>
      </c>
      <c r="P51" s="39"/>
      <c r="Q51" s="39"/>
      <c r="R51" s="39"/>
      <c r="S51" s="39"/>
      <c r="T51" s="39"/>
      <c r="U51" s="39"/>
      <c r="V51" s="39"/>
      <c r="W51" s="39"/>
      <c r="X51" s="40"/>
      <c r="Y51" s="180"/>
      <c r="Z51" s="180"/>
      <c r="AA51" s="40"/>
      <c r="AB51" s="40"/>
    </row>
    <row r="52" spans="1:28" ht="33.950000000000003" customHeight="1" x14ac:dyDescent="0.2">
      <c r="A52" s="41" t="s">
        <v>22</v>
      </c>
      <c r="B52" s="42" t="str">
        <f t="shared" ref="B52:B66" si="13">IF(ISBLANK(A52),"",VLOOKUP(A52,Liste_Totale,2,FALSE))</f>
        <v>CHAUFFERIE 7 HALDENBOURG</v>
      </c>
      <c r="C52" s="43" t="s">
        <v>23</v>
      </c>
      <c r="D52" s="44">
        <v>2.0833333333333332E-2</v>
      </c>
      <c r="E52" s="44"/>
      <c r="F52" s="44"/>
      <c r="G52" s="41"/>
      <c r="H52" s="44"/>
      <c r="I52" s="45"/>
      <c r="J52" s="44"/>
      <c r="K52" s="46" t="str">
        <f t="shared" ref="K52:K66" si="14">IF(OR(B52="1/2 Congés Après-Midi",B52="Veille de fête"),0.116666666666667,IF(OR(B52="RTT",B52="Férié",B52="Congés Payés",B52="pont",B52="Maladie",B52="Formation",B52="Autre absence"),0.325,IF(B52="1/2 Congés Matin 5 Heures",0.208333,"")))</f>
        <v/>
      </c>
      <c r="L52" s="47" t="str">
        <f t="shared" ref="L52:L66" si="15">IF(A52="ABS002",1,IF(OR(A52="ABS003",A52="ABS004"),0.5,""))</f>
        <v/>
      </c>
      <c r="M52" s="48" t="str">
        <f t="shared" si="12"/>
        <v/>
      </c>
      <c r="P52" s="52"/>
      <c r="Q52" s="52"/>
      <c r="R52" s="53"/>
      <c r="S52" s="94"/>
      <c r="T52" s="54"/>
      <c r="U52" s="54"/>
      <c r="V52" s="54"/>
      <c r="W52" s="52"/>
      <c r="X52" s="54"/>
      <c r="Y52" s="177"/>
      <c r="Z52" s="177"/>
      <c r="AA52" s="54"/>
      <c r="AB52" s="55"/>
    </row>
    <row r="53" spans="1:28" ht="33.950000000000003" customHeight="1" x14ac:dyDescent="0.2">
      <c r="A53" s="41" t="s">
        <v>24</v>
      </c>
      <c r="B53" s="42" t="str">
        <f t="shared" si="13"/>
        <v>CHAUFFERIE 18 A. FRESNEL</v>
      </c>
      <c r="C53" s="43" t="s">
        <v>23</v>
      </c>
      <c r="D53" s="44">
        <v>2.0833333333333332E-2</v>
      </c>
      <c r="E53" s="44"/>
      <c r="F53" s="44"/>
      <c r="G53" s="41"/>
      <c r="H53" s="44"/>
      <c r="I53" s="45"/>
      <c r="J53" s="44"/>
      <c r="K53" s="46" t="str">
        <f t="shared" si="14"/>
        <v/>
      </c>
      <c r="L53" s="47" t="str">
        <f t="shared" si="15"/>
        <v/>
      </c>
      <c r="M53" s="48" t="str">
        <f t="shared" si="12"/>
        <v/>
      </c>
      <c r="P53" s="52"/>
      <c r="Q53" s="52"/>
      <c r="R53" s="53"/>
      <c r="S53" s="94"/>
      <c r="T53" s="54"/>
      <c r="U53" s="54"/>
      <c r="V53" s="54"/>
      <c r="W53" s="52"/>
      <c r="X53" s="54"/>
      <c r="Y53" s="177"/>
      <c r="Z53" s="177"/>
      <c r="AA53" s="54"/>
      <c r="AB53" s="55"/>
    </row>
    <row r="54" spans="1:28" ht="33.950000000000003" customHeight="1" x14ac:dyDescent="0.2">
      <c r="A54" s="41" t="s">
        <v>25</v>
      </c>
      <c r="B54" s="42" t="str">
        <f t="shared" si="13"/>
        <v>CHAUFFERIE 33 BECQUEREL</v>
      </c>
      <c r="C54" s="43" t="s">
        <v>23</v>
      </c>
      <c r="D54" s="44">
        <v>2.0833333333333332E-2</v>
      </c>
      <c r="E54" s="44"/>
      <c r="F54" s="44"/>
      <c r="G54" s="41"/>
      <c r="H54" s="44"/>
      <c r="I54" s="45"/>
      <c r="J54" s="44"/>
      <c r="K54" s="46" t="str">
        <f t="shared" si="14"/>
        <v/>
      </c>
      <c r="L54" s="47" t="str">
        <f t="shared" si="15"/>
        <v/>
      </c>
      <c r="M54" s="48" t="str">
        <f t="shared" si="12"/>
        <v/>
      </c>
      <c r="P54" s="52"/>
      <c r="Q54" s="52"/>
      <c r="R54" s="53"/>
      <c r="S54" s="94"/>
      <c r="T54" s="54"/>
      <c r="U54" s="54"/>
      <c r="V54" s="54"/>
      <c r="W54" s="52"/>
      <c r="X54" s="54"/>
      <c r="Y54" s="177"/>
      <c r="Z54" s="177"/>
      <c r="AA54" s="54"/>
      <c r="AB54" s="55"/>
    </row>
    <row r="55" spans="1:28" ht="33.950000000000003" customHeight="1" x14ac:dyDescent="0.2">
      <c r="A55" s="41" t="s">
        <v>25</v>
      </c>
      <c r="B55" s="42" t="str">
        <f t="shared" si="13"/>
        <v>CHAUFFERIE 33 BECQUEREL</v>
      </c>
      <c r="C55" s="43"/>
      <c r="D55" s="44"/>
      <c r="E55" s="44"/>
      <c r="F55" s="44">
        <v>6.25E-2</v>
      </c>
      <c r="G55" s="41">
        <v>14003846</v>
      </c>
      <c r="H55" s="44"/>
      <c r="I55" s="45"/>
      <c r="J55" s="44"/>
      <c r="K55" s="46" t="str">
        <f t="shared" si="14"/>
        <v/>
      </c>
      <c r="L55" s="47" t="str">
        <f t="shared" si="15"/>
        <v/>
      </c>
      <c r="M55" s="48" t="str">
        <f t="shared" si="12"/>
        <v/>
      </c>
      <c r="P55" s="52"/>
      <c r="Q55" s="52"/>
      <c r="R55" s="53"/>
      <c r="S55" s="94"/>
      <c r="T55" s="54"/>
      <c r="U55" s="54"/>
      <c r="V55" s="54"/>
      <c r="W55" s="52"/>
      <c r="X55" s="54"/>
      <c r="Y55" s="177"/>
      <c r="Z55" s="177"/>
      <c r="AA55" s="54"/>
      <c r="AB55" s="55"/>
    </row>
    <row r="56" spans="1:28" ht="33.950000000000003" customHeight="1" x14ac:dyDescent="0.2">
      <c r="A56" s="41" t="s">
        <v>25</v>
      </c>
      <c r="B56" s="42" t="str">
        <f t="shared" si="13"/>
        <v>CHAUFFERIE 33 BECQUEREL</v>
      </c>
      <c r="C56" s="43"/>
      <c r="D56" s="44"/>
      <c r="E56" s="44"/>
      <c r="F56" s="44">
        <v>4.1666666666666664E-2</v>
      </c>
      <c r="G56" s="41">
        <v>14003832</v>
      </c>
      <c r="H56" s="44"/>
      <c r="I56" s="45"/>
      <c r="J56" s="44"/>
      <c r="K56" s="46" t="str">
        <f t="shared" si="14"/>
        <v/>
      </c>
      <c r="L56" s="47" t="str">
        <f t="shared" si="15"/>
        <v/>
      </c>
      <c r="M56" s="48" t="str">
        <f t="shared" si="12"/>
        <v/>
      </c>
      <c r="P56" s="52"/>
      <c r="Q56" s="52"/>
      <c r="R56" s="53"/>
      <c r="S56" s="94"/>
      <c r="T56" s="54"/>
      <c r="U56" s="54"/>
      <c r="V56" s="54"/>
      <c r="W56" s="52"/>
      <c r="X56" s="54"/>
      <c r="Y56" s="177"/>
      <c r="Z56" s="177"/>
      <c r="AA56" s="54"/>
      <c r="AB56" s="55"/>
    </row>
    <row r="57" spans="1:28" ht="33.950000000000003" customHeight="1" x14ac:dyDescent="0.2">
      <c r="A57" s="41" t="s">
        <v>36</v>
      </c>
      <c r="B57" s="42" t="str">
        <f t="shared" si="13"/>
        <v>S/STATION 44 A. FRESNEL</v>
      </c>
      <c r="C57" s="43" t="s">
        <v>37</v>
      </c>
      <c r="D57" s="44">
        <v>4.1666666666666664E-2</v>
      </c>
      <c r="E57" s="44"/>
      <c r="F57" s="44"/>
      <c r="G57" s="41"/>
      <c r="H57" s="44"/>
      <c r="I57" s="45"/>
      <c r="J57" s="44"/>
      <c r="K57" s="46" t="str">
        <f t="shared" si="14"/>
        <v/>
      </c>
      <c r="L57" s="47" t="str">
        <f t="shared" si="15"/>
        <v/>
      </c>
      <c r="M57" s="48" t="str">
        <f t="shared" si="12"/>
        <v/>
      </c>
      <c r="P57" s="52"/>
      <c r="Q57" s="52"/>
      <c r="R57" s="53"/>
      <c r="S57" s="94"/>
      <c r="T57" s="54"/>
      <c r="U57" s="54"/>
      <c r="V57" s="54"/>
      <c r="W57" s="52"/>
      <c r="X57" s="54"/>
      <c r="Y57" s="177"/>
      <c r="Z57" s="177"/>
      <c r="AA57" s="54"/>
      <c r="AB57" s="55"/>
    </row>
    <row r="58" spans="1:28" ht="33.950000000000003" customHeight="1" x14ac:dyDescent="0.2">
      <c r="A58" s="41">
        <v>9999</v>
      </c>
      <c r="B58" s="42" t="str">
        <f t="shared" si="13"/>
        <v>"Codes Divers et Erreurs"</v>
      </c>
      <c r="C58" s="43" t="s">
        <v>38</v>
      </c>
      <c r="D58" s="44"/>
      <c r="E58" s="44"/>
      <c r="F58" s="44"/>
      <c r="G58" s="41"/>
      <c r="H58" s="44"/>
      <c r="I58" s="45"/>
      <c r="J58" s="44">
        <v>4.1666666666666664E-2</v>
      </c>
      <c r="K58" s="46" t="str">
        <f t="shared" si="14"/>
        <v/>
      </c>
      <c r="L58" s="47" t="str">
        <f t="shared" si="15"/>
        <v/>
      </c>
      <c r="M58" s="48" t="str">
        <f t="shared" si="12"/>
        <v/>
      </c>
      <c r="P58" s="52"/>
      <c r="Q58" s="52"/>
      <c r="R58" s="53"/>
      <c r="S58" s="94"/>
      <c r="T58" s="54"/>
      <c r="U58" s="54"/>
      <c r="V58" s="54"/>
      <c r="W58" s="52"/>
      <c r="X58" s="54"/>
      <c r="Y58" s="177"/>
      <c r="Z58" s="177"/>
      <c r="AA58" s="54"/>
      <c r="AB58" s="55"/>
    </row>
    <row r="59" spans="1:28" ht="33.950000000000003" customHeight="1" x14ac:dyDescent="0.2">
      <c r="A59" s="41" t="s">
        <v>25</v>
      </c>
      <c r="B59" s="42" t="str">
        <f t="shared" si="13"/>
        <v>CHAUFFERIE 33 BECQUEREL</v>
      </c>
      <c r="C59" s="43" t="s">
        <v>29</v>
      </c>
      <c r="D59" s="44"/>
      <c r="E59" s="44"/>
      <c r="F59" s="44"/>
      <c r="G59" s="41"/>
      <c r="H59" s="44"/>
      <c r="I59" s="45"/>
      <c r="J59" s="44">
        <v>7.4999999999999997E-2</v>
      </c>
      <c r="K59" s="46" t="str">
        <f t="shared" si="14"/>
        <v/>
      </c>
      <c r="L59" s="47" t="str">
        <f t="shared" si="15"/>
        <v/>
      </c>
      <c r="M59" s="48" t="str">
        <f t="shared" si="12"/>
        <v/>
      </c>
      <c r="P59" s="52"/>
      <c r="Q59" s="52"/>
      <c r="R59" s="53"/>
      <c r="S59" s="94"/>
      <c r="T59" s="54"/>
      <c r="U59" s="54"/>
      <c r="V59" s="54"/>
      <c r="W59" s="52"/>
      <c r="X59" s="54"/>
      <c r="Y59" s="177"/>
      <c r="Z59" s="177"/>
      <c r="AA59" s="54"/>
      <c r="AB59" s="55"/>
    </row>
    <row r="60" spans="1:28" ht="33.950000000000003" customHeight="1" x14ac:dyDescent="0.2">
      <c r="A60" s="41"/>
      <c r="B60" s="42" t="str">
        <f t="shared" si="13"/>
        <v/>
      </c>
      <c r="C60" s="43"/>
      <c r="D60" s="44"/>
      <c r="E60" s="44"/>
      <c r="F60" s="44"/>
      <c r="G60" s="41"/>
      <c r="H60" s="44"/>
      <c r="I60" s="45"/>
      <c r="J60" s="44"/>
      <c r="K60" s="46" t="str">
        <f t="shared" si="14"/>
        <v/>
      </c>
      <c r="L60" s="47" t="str">
        <f t="shared" si="15"/>
        <v/>
      </c>
      <c r="M60" s="48" t="str">
        <f t="shared" si="12"/>
        <v/>
      </c>
      <c r="P60" s="52"/>
      <c r="Q60" s="52"/>
      <c r="R60" s="53"/>
      <c r="S60" s="94"/>
      <c r="T60" s="54"/>
      <c r="U60" s="54"/>
      <c r="V60" s="54"/>
      <c r="W60" s="52"/>
      <c r="X60" s="54"/>
      <c r="Y60" s="177"/>
      <c r="Z60" s="177"/>
      <c r="AA60" s="54"/>
      <c r="AB60" s="55"/>
    </row>
    <row r="61" spans="1:28" ht="33.950000000000003" customHeight="1" x14ac:dyDescent="0.2">
      <c r="A61" s="41"/>
      <c r="B61" s="42" t="str">
        <f t="shared" si="13"/>
        <v/>
      </c>
      <c r="C61" s="43"/>
      <c r="D61" s="44"/>
      <c r="E61" s="44"/>
      <c r="F61" s="44"/>
      <c r="G61" s="41"/>
      <c r="H61" s="44"/>
      <c r="I61" s="45"/>
      <c r="J61" s="44"/>
      <c r="K61" s="46" t="str">
        <f t="shared" si="14"/>
        <v/>
      </c>
      <c r="L61" s="47" t="str">
        <f t="shared" si="15"/>
        <v/>
      </c>
      <c r="M61" s="48" t="str">
        <f t="shared" si="12"/>
        <v/>
      </c>
      <c r="P61" s="52"/>
      <c r="Q61" s="52"/>
      <c r="R61" s="53"/>
      <c r="S61" s="94"/>
      <c r="T61" s="54"/>
      <c r="U61" s="54"/>
      <c r="V61" s="54"/>
      <c r="W61" s="52"/>
      <c r="X61" s="54"/>
      <c r="Y61" s="177"/>
      <c r="Z61" s="177"/>
      <c r="AA61" s="54"/>
      <c r="AB61" s="55"/>
    </row>
    <row r="62" spans="1:28" ht="33.950000000000003" customHeight="1" x14ac:dyDescent="0.2">
      <c r="A62" s="41"/>
      <c r="B62" s="42" t="str">
        <f t="shared" si="13"/>
        <v/>
      </c>
      <c r="C62" s="43"/>
      <c r="D62" s="44"/>
      <c r="E62" s="44"/>
      <c r="F62" s="44"/>
      <c r="G62" s="41"/>
      <c r="H62" s="44"/>
      <c r="I62" s="45"/>
      <c r="J62" s="44"/>
      <c r="K62" s="46" t="str">
        <f t="shared" si="14"/>
        <v/>
      </c>
      <c r="L62" s="47" t="str">
        <f t="shared" si="15"/>
        <v/>
      </c>
      <c r="M62" s="48" t="str">
        <f t="shared" si="12"/>
        <v/>
      </c>
      <c r="P62" s="52"/>
      <c r="Q62" s="52"/>
      <c r="R62" s="53"/>
      <c r="S62" s="94"/>
      <c r="T62" s="54"/>
      <c r="U62" s="54"/>
      <c r="V62" s="54"/>
      <c r="W62" s="52"/>
      <c r="X62" s="54"/>
      <c r="Y62" s="177"/>
      <c r="Z62" s="177"/>
      <c r="AA62" s="54"/>
      <c r="AB62" s="55"/>
    </row>
    <row r="63" spans="1:28" ht="33.950000000000003" customHeight="1" x14ac:dyDescent="0.2">
      <c r="A63" s="41"/>
      <c r="B63" s="42" t="str">
        <f t="shared" si="13"/>
        <v/>
      </c>
      <c r="C63" s="43"/>
      <c r="D63" s="44"/>
      <c r="E63" s="44"/>
      <c r="F63" s="44"/>
      <c r="G63" s="41"/>
      <c r="H63" s="44"/>
      <c r="I63" s="45"/>
      <c r="J63" s="44"/>
      <c r="K63" s="46" t="str">
        <f t="shared" si="14"/>
        <v/>
      </c>
      <c r="L63" s="47" t="str">
        <f t="shared" si="15"/>
        <v/>
      </c>
      <c r="M63" s="48" t="str">
        <f t="shared" si="12"/>
        <v/>
      </c>
      <c r="P63" s="52"/>
      <c r="Q63" s="52"/>
      <c r="R63" s="53"/>
      <c r="S63" s="94"/>
      <c r="T63" s="54"/>
      <c r="U63" s="54"/>
      <c r="V63" s="54"/>
      <c r="W63" s="52"/>
      <c r="X63" s="54"/>
      <c r="Y63" s="177"/>
      <c r="Z63" s="177"/>
      <c r="AA63" s="54"/>
      <c r="AB63" s="55"/>
    </row>
    <row r="64" spans="1:28" ht="33.950000000000003" customHeight="1" x14ac:dyDescent="0.2">
      <c r="A64" s="41"/>
      <c r="B64" s="42" t="str">
        <f t="shared" si="13"/>
        <v/>
      </c>
      <c r="C64" s="43"/>
      <c r="D64" s="44"/>
      <c r="E64" s="44"/>
      <c r="F64" s="44"/>
      <c r="G64" s="41"/>
      <c r="H64" s="44"/>
      <c r="I64" s="45"/>
      <c r="J64" s="44"/>
      <c r="K64" s="46" t="str">
        <f t="shared" si="14"/>
        <v/>
      </c>
      <c r="L64" s="47" t="str">
        <f t="shared" si="15"/>
        <v/>
      </c>
      <c r="M64" s="48" t="str">
        <f t="shared" si="12"/>
        <v/>
      </c>
      <c r="P64" s="52"/>
      <c r="Q64" s="52"/>
      <c r="R64" s="53"/>
      <c r="S64" s="94"/>
      <c r="T64" s="54"/>
      <c r="U64" s="54"/>
      <c r="V64" s="54"/>
      <c r="W64" s="52"/>
      <c r="X64" s="54"/>
      <c r="Y64" s="177"/>
      <c r="Z64" s="177"/>
      <c r="AA64" s="54"/>
      <c r="AB64" s="55"/>
    </row>
    <row r="65" spans="1:28" ht="33.950000000000003" customHeight="1" x14ac:dyDescent="0.2">
      <c r="A65" s="41"/>
      <c r="B65" s="42" t="str">
        <f t="shared" si="13"/>
        <v/>
      </c>
      <c r="C65" s="43"/>
      <c r="D65" s="44"/>
      <c r="E65" s="44"/>
      <c r="F65" s="44"/>
      <c r="G65" s="41"/>
      <c r="H65" s="44"/>
      <c r="I65" s="45"/>
      <c r="J65" s="44"/>
      <c r="K65" s="46" t="str">
        <f t="shared" si="14"/>
        <v/>
      </c>
      <c r="L65" s="47" t="str">
        <f t="shared" si="15"/>
        <v/>
      </c>
      <c r="M65" s="48" t="str">
        <f t="shared" si="12"/>
        <v/>
      </c>
      <c r="P65" s="52"/>
      <c r="Q65" s="52"/>
      <c r="R65" s="53"/>
      <c r="S65" s="94"/>
      <c r="T65" s="54"/>
      <c r="U65" s="54"/>
      <c r="V65" s="54"/>
      <c r="W65" s="52"/>
      <c r="X65" s="54"/>
      <c r="Y65" s="177"/>
      <c r="Z65" s="177"/>
      <c r="AA65" s="54"/>
      <c r="AB65" s="55"/>
    </row>
    <row r="66" spans="1:28" ht="33.950000000000003" customHeight="1" x14ac:dyDescent="0.2">
      <c r="A66" s="41"/>
      <c r="B66" s="42" t="str">
        <f t="shared" si="13"/>
        <v/>
      </c>
      <c r="C66" s="43"/>
      <c r="D66" s="44"/>
      <c r="E66" s="44"/>
      <c r="F66" s="44"/>
      <c r="G66" s="41"/>
      <c r="H66" s="44"/>
      <c r="I66" s="45"/>
      <c r="J66" s="44"/>
      <c r="K66" s="46" t="str">
        <f t="shared" si="14"/>
        <v/>
      </c>
      <c r="L66" s="47" t="str">
        <f t="shared" si="15"/>
        <v/>
      </c>
      <c r="M66" s="48" t="str">
        <f>IF(A66="ABS012",J67,"")</f>
        <v/>
      </c>
      <c r="P66" s="52"/>
      <c r="Q66" s="52"/>
      <c r="R66" s="53"/>
      <c r="S66" s="94"/>
      <c r="T66" s="54"/>
      <c r="U66" s="54"/>
      <c r="V66" s="54"/>
      <c r="W66" s="52"/>
      <c r="X66" s="54"/>
      <c r="Y66" s="177"/>
      <c r="Z66" s="177"/>
      <c r="AA66" s="54"/>
      <c r="AB66" s="55"/>
    </row>
    <row r="67" spans="1:28" ht="15" x14ac:dyDescent="0.25">
      <c r="C67" s="64" t="s">
        <v>30</v>
      </c>
      <c r="D67" s="65">
        <f>SUM(D$52:D$66)</f>
        <v>0.10416666666666666</v>
      </c>
      <c r="E67" s="65">
        <f t="shared" ref="E67:K67" si="16">SUM(E$52:E$66)</f>
        <v>0</v>
      </c>
      <c r="F67" s="65">
        <f t="shared" si="16"/>
        <v>0.10416666666666666</v>
      </c>
      <c r="G67" s="66"/>
      <c r="H67" s="65">
        <f t="shared" si="16"/>
        <v>0</v>
      </c>
      <c r="I67" s="65">
        <f t="shared" si="16"/>
        <v>0</v>
      </c>
      <c r="J67" s="65">
        <f t="shared" si="16"/>
        <v>0.11666666666666667</v>
      </c>
      <c r="K67" s="65">
        <f t="shared" si="16"/>
        <v>0</v>
      </c>
      <c r="L67" s="96"/>
      <c r="M67" s="48"/>
      <c r="P67" s="33"/>
      <c r="Q67" s="33"/>
      <c r="R67" s="33"/>
      <c r="S67" s="33"/>
      <c r="T67" s="68"/>
      <c r="U67" s="68"/>
      <c r="V67" s="68"/>
      <c r="W67" s="68"/>
      <c r="X67" s="69"/>
      <c r="Y67" s="181"/>
      <c r="Z67" s="181"/>
      <c r="AA67" s="70"/>
      <c r="AB67" s="70"/>
    </row>
    <row r="68" spans="1:28" ht="15" x14ac:dyDescent="0.25">
      <c r="D68" s="182" t="s">
        <v>31</v>
      </c>
      <c r="E68" s="183"/>
      <c r="F68" s="183"/>
      <c r="G68" s="183"/>
      <c r="H68" s="184"/>
      <c r="I68" s="185">
        <f>SUM($D$67:$K$67)+$Z$68</f>
        <v>0.32499999999999996</v>
      </c>
      <c r="J68" s="186"/>
      <c r="K68" s="187"/>
      <c r="L68" s="71"/>
      <c r="M68" s="48"/>
      <c r="P68" s="32"/>
      <c r="Q68" s="32"/>
      <c r="R68" s="33"/>
      <c r="S68" s="33"/>
      <c r="T68" s="72"/>
      <c r="U68" s="73"/>
      <c r="V68" s="73"/>
      <c r="W68" s="73"/>
      <c r="X68" s="74"/>
      <c r="Y68" s="188"/>
      <c r="Z68" s="188"/>
      <c r="AA68" s="188"/>
      <c r="AB68" s="188"/>
    </row>
    <row r="69" spans="1:28" ht="30.75" customHeight="1" thickBot="1" x14ac:dyDescent="0.3">
      <c r="D69" s="101"/>
      <c r="E69" s="102"/>
      <c r="F69" s="102"/>
      <c r="G69" s="102"/>
      <c r="H69" s="103"/>
      <c r="I69" s="104"/>
      <c r="J69" s="104"/>
      <c r="K69" s="104"/>
      <c r="L69" s="71"/>
      <c r="M69" s="48"/>
    </row>
    <row r="70" spans="1:28" s="7" customFormat="1" ht="24.75" customHeight="1" x14ac:dyDescent="0.25">
      <c r="A70" s="3" t="s">
        <v>0</v>
      </c>
      <c r="B70" s="4" t="s">
        <v>1</v>
      </c>
      <c r="C70" s="5" t="s">
        <v>2</v>
      </c>
      <c r="D70" s="6" t="s">
        <v>3</v>
      </c>
      <c r="E70" s="195" t="e">
        <f>IF(OR($I$116&gt;0,$J$116&gt;0),"Cette semaine vous avez pris",IF($K$116&gt;0,"Vous avez fait","") )</f>
        <v>#REF!</v>
      </c>
      <c r="F70" s="196"/>
      <c r="G70" s="196"/>
      <c r="H70" s="80" t="str">
        <f>IF($I$118&gt;0,$I$118,"")</f>
        <v/>
      </c>
      <c r="I70" s="81" t="e">
        <f>IF($J$116&gt;0,$J$116,IF($K$116&gt;0,$K$116,""))</f>
        <v>#REF!</v>
      </c>
      <c r="J70" s="197" t="e">
        <f>IF($I$116&gt;0,"Jour de congés",IF(OR($J$116&gt;0,$K$116&gt;0),"Heure Sup",""))</f>
        <v>#REF!</v>
      </c>
      <c r="K70" s="198" t="str">
        <f t="shared" ref="K70" si="17">IF($I$116&gt;0,"Jour de congés","")</f>
        <v/>
      </c>
      <c r="L70" s="99"/>
      <c r="M70" s="83"/>
      <c r="P70" s="84"/>
      <c r="S70" s="84"/>
      <c r="W70" s="100"/>
      <c r="X70" s="100"/>
      <c r="Y70" s="100"/>
      <c r="Z70" s="100"/>
      <c r="AA70" s="100"/>
    </row>
    <row r="71" spans="1:28" ht="15.75" thickBot="1" x14ac:dyDescent="0.3">
      <c r="A71" s="88" t="e">
        <f>#REF!</f>
        <v>#REF!</v>
      </c>
      <c r="B71" s="8" t="e">
        <f>#REF!</f>
        <v>#REF!</v>
      </c>
      <c r="C71" s="8" t="s">
        <v>8</v>
      </c>
      <c r="D71" s="1" t="e">
        <f>#REF!</f>
        <v>#REF!</v>
      </c>
      <c r="E71" s="199"/>
      <c r="F71" s="200"/>
      <c r="G71" s="89"/>
      <c r="H71" s="201"/>
      <c r="I71" s="201"/>
      <c r="J71" s="201"/>
      <c r="K71" s="202"/>
      <c r="L71" s="90"/>
      <c r="M71" s="48"/>
      <c r="P71" s="10"/>
      <c r="Q71" s="11"/>
      <c r="R71" s="11"/>
      <c r="S71" s="12"/>
      <c r="T71" s="203"/>
      <c r="U71" s="204"/>
      <c r="V71" s="13"/>
      <c r="W71" s="181"/>
      <c r="X71" s="181"/>
      <c r="Y71" s="181"/>
      <c r="Z71" s="181"/>
      <c r="AA71" s="181"/>
    </row>
    <row r="72" spans="1:28" ht="15" x14ac:dyDescent="0.25">
      <c r="A72" s="189" t="s">
        <v>4</v>
      </c>
      <c r="B72" s="190"/>
      <c r="C72" s="91" t="s">
        <v>5</v>
      </c>
      <c r="D72" s="14"/>
      <c r="E72" s="15"/>
      <c r="F72" s="15"/>
      <c r="G72" s="16"/>
      <c r="H72" s="17"/>
      <c r="I72" s="191"/>
      <c r="J72" s="191"/>
      <c r="K72" s="18"/>
      <c r="L72" s="92"/>
      <c r="M72" s="48"/>
      <c r="P72" s="19"/>
      <c r="Q72" s="20"/>
      <c r="R72" s="21"/>
      <c r="S72" s="21"/>
      <c r="T72" s="192"/>
      <c r="U72" s="192"/>
      <c r="V72" s="22"/>
      <c r="W72" s="23"/>
      <c r="X72" s="24"/>
      <c r="Y72" s="23"/>
      <c r="Z72" s="23"/>
      <c r="AA72" s="23"/>
    </row>
    <row r="73" spans="1:28" ht="15" thickBot="1" x14ac:dyDescent="0.25">
      <c r="A73" s="193">
        <f>$A$4</f>
        <v>0</v>
      </c>
      <c r="B73" s="194"/>
      <c r="C73" s="25">
        <f>$C$4+3</f>
        <v>3</v>
      </c>
      <c r="D73" s="26"/>
      <c r="E73" s="27"/>
      <c r="F73" s="27"/>
      <c r="G73" s="27"/>
      <c r="H73" s="28"/>
      <c r="I73" s="28"/>
      <c r="J73" s="28"/>
      <c r="K73" s="29"/>
      <c r="L73" s="71"/>
      <c r="M73" s="48"/>
      <c r="P73" s="32"/>
      <c r="Q73" s="33"/>
      <c r="R73" s="33"/>
      <c r="S73" s="32"/>
      <c r="T73" s="33"/>
      <c r="U73" s="33"/>
      <c r="V73" s="33"/>
      <c r="W73" s="34"/>
      <c r="X73" s="34"/>
      <c r="Y73" s="34"/>
      <c r="Z73" s="34"/>
      <c r="AA73" s="34"/>
    </row>
    <row r="74" spans="1:28" ht="57.75" customHeight="1" x14ac:dyDescent="0.2">
      <c r="A74" s="35" t="s">
        <v>10</v>
      </c>
      <c r="B74" s="35" t="s">
        <v>11</v>
      </c>
      <c r="C74" s="35" t="s">
        <v>12</v>
      </c>
      <c r="D74" s="35" t="s">
        <v>13</v>
      </c>
      <c r="E74" s="35" t="s">
        <v>14</v>
      </c>
      <c r="F74" s="35" t="s">
        <v>15</v>
      </c>
      <c r="G74" s="35" t="s">
        <v>16</v>
      </c>
      <c r="H74" s="36" t="s">
        <v>17</v>
      </c>
      <c r="I74" s="37" t="s">
        <v>18</v>
      </c>
      <c r="J74" s="36" t="s">
        <v>19</v>
      </c>
      <c r="K74" s="36" t="s">
        <v>20</v>
      </c>
      <c r="L74" s="93"/>
      <c r="M74" s="48"/>
      <c r="P74" s="39"/>
      <c r="Q74" s="39"/>
      <c r="R74" s="39"/>
      <c r="S74" s="39"/>
      <c r="T74" s="39"/>
      <c r="U74" s="39"/>
      <c r="V74" s="39"/>
      <c r="W74" s="40"/>
      <c r="X74" s="180"/>
      <c r="Y74" s="180"/>
      <c r="Z74" s="40"/>
      <c r="AA74" s="40"/>
    </row>
    <row r="75" spans="1:28" ht="33.950000000000003" customHeight="1" x14ac:dyDescent="0.2">
      <c r="A75" s="41" t="s">
        <v>39</v>
      </c>
      <c r="B75" s="42" t="str">
        <f t="shared" ref="B75:B88" si="18">IF(ISBLANK(A75),"",VLOOKUP(A75,Liste_Totale,2,FALSE))</f>
        <v>S/STATION 3 A. FRESNEL</v>
      </c>
      <c r="C75" s="43"/>
      <c r="D75" s="44"/>
      <c r="E75" s="44"/>
      <c r="F75" s="44">
        <v>4.1666666666666664E-2</v>
      </c>
      <c r="G75" s="41">
        <v>14002757</v>
      </c>
      <c r="H75" s="44"/>
      <c r="I75" s="45"/>
      <c r="J75" s="44"/>
      <c r="K75" s="46" t="str">
        <f t="shared" ref="K75:K88" si="19">IF(OR(B75="1/2 Congés Après-Midi",B75="Veille de fête"),0.116666666666667,IF(OR(B75="RTT",B75="Férié",B75="Congés Payés",B75="pont",B75="Maladie",B75="Formation",B75="Autre absence"),0.325,IF(B75="1/2 Congés Matin 5 Heures",0.208333,"")))</f>
        <v/>
      </c>
      <c r="L75" s="47" t="str">
        <f t="shared" ref="L75:L88" si="20">IF(A75="ABS002",1,IF(OR(A75="ABS003",A75="ABS004"),0.5,""))</f>
        <v/>
      </c>
      <c r="M75" s="48" t="str">
        <f t="shared" ref="M75:M88" si="21">IF(A75="ABS012",J75,"")</f>
        <v/>
      </c>
      <c r="P75" s="52"/>
      <c r="Q75" s="53"/>
      <c r="R75" s="94"/>
      <c r="S75" s="105"/>
      <c r="T75" s="54"/>
      <c r="U75" s="54"/>
      <c r="V75" s="52"/>
      <c r="W75" s="54"/>
      <c r="X75" s="177"/>
      <c r="Y75" s="177"/>
      <c r="Z75" s="54"/>
      <c r="AA75" s="55"/>
    </row>
    <row r="76" spans="1:28" ht="33.950000000000003" customHeight="1" x14ac:dyDescent="0.2">
      <c r="A76" s="41" t="s">
        <v>22</v>
      </c>
      <c r="B76" s="42" t="str">
        <f t="shared" si="18"/>
        <v>CHAUFFERIE 7 HALDENBOURG</v>
      </c>
      <c r="C76" s="43" t="s">
        <v>23</v>
      </c>
      <c r="D76" s="44">
        <v>2.0833333333333332E-2</v>
      </c>
      <c r="E76" s="44"/>
      <c r="F76" s="44"/>
      <c r="G76" s="41"/>
      <c r="H76" s="44"/>
      <c r="I76" s="45"/>
      <c r="J76" s="44"/>
      <c r="K76" s="46" t="str">
        <f t="shared" si="19"/>
        <v/>
      </c>
      <c r="L76" s="47" t="str">
        <f t="shared" si="20"/>
        <v/>
      </c>
      <c r="M76" s="48" t="str">
        <f t="shared" si="21"/>
        <v/>
      </c>
      <c r="P76" s="52"/>
      <c r="Q76" s="53"/>
      <c r="R76" s="94"/>
      <c r="S76" s="54"/>
      <c r="T76" s="54"/>
      <c r="U76" s="54"/>
      <c r="V76" s="52"/>
      <c r="W76" s="54"/>
      <c r="X76" s="177"/>
      <c r="Y76" s="177"/>
      <c r="Z76" s="54"/>
      <c r="AA76" s="55"/>
    </row>
    <row r="77" spans="1:28" ht="33.950000000000003" customHeight="1" x14ac:dyDescent="0.2">
      <c r="A77" s="41" t="s">
        <v>24</v>
      </c>
      <c r="B77" s="42" t="str">
        <f t="shared" si="18"/>
        <v>CHAUFFERIE 18 A. FRESNEL</v>
      </c>
      <c r="C77" s="43" t="s">
        <v>23</v>
      </c>
      <c r="D77" s="44">
        <v>2.0833333333333332E-2</v>
      </c>
      <c r="E77" s="44"/>
      <c r="F77" s="44"/>
      <c r="G77" s="41"/>
      <c r="H77" s="44"/>
      <c r="I77" s="45"/>
      <c r="J77" s="44"/>
      <c r="K77" s="46" t="str">
        <f t="shared" si="19"/>
        <v/>
      </c>
      <c r="L77" s="47" t="str">
        <f t="shared" si="20"/>
        <v/>
      </c>
      <c r="M77" s="48" t="str">
        <f t="shared" si="21"/>
        <v/>
      </c>
      <c r="P77" s="52"/>
      <c r="Q77" s="53"/>
      <c r="R77" s="94"/>
      <c r="S77" s="54"/>
      <c r="T77" s="54"/>
      <c r="U77" s="54"/>
      <c r="V77" s="52"/>
      <c r="W77" s="54"/>
      <c r="X77" s="177"/>
      <c r="Y77" s="177"/>
      <c r="Z77" s="54"/>
      <c r="AA77" s="55"/>
    </row>
    <row r="78" spans="1:28" ht="33.950000000000003" customHeight="1" x14ac:dyDescent="0.2">
      <c r="A78" s="41" t="s">
        <v>25</v>
      </c>
      <c r="B78" s="42" t="str">
        <f t="shared" si="18"/>
        <v>CHAUFFERIE 33 BECQUEREL</v>
      </c>
      <c r="C78" s="43" t="s">
        <v>40</v>
      </c>
      <c r="D78" s="44"/>
      <c r="E78" s="44"/>
      <c r="F78" s="44"/>
      <c r="G78" s="41"/>
      <c r="H78" s="44"/>
      <c r="I78" s="45"/>
      <c r="J78" s="44">
        <v>0.24166666666666667</v>
      </c>
      <c r="K78" s="46" t="str">
        <f t="shared" si="19"/>
        <v/>
      </c>
      <c r="L78" s="47" t="str">
        <f t="shared" si="20"/>
        <v/>
      </c>
      <c r="M78" s="48" t="str">
        <f t="shared" si="21"/>
        <v/>
      </c>
      <c r="P78" s="52"/>
      <c r="Q78" s="53"/>
      <c r="R78" s="94"/>
      <c r="S78" s="54"/>
      <c r="T78" s="54"/>
      <c r="U78" s="54"/>
      <c r="V78" s="52"/>
      <c r="W78" s="54"/>
      <c r="X78" s="177"/>
      <c r="Y78" s="177"/>
      <c r="Z78" s="54"/>
      <c r="AA78" s="55"/>
    </row>
    <row r="79" spans="1:28" ht="33.950000000000003" customHeight="1" x14ac:dyDescent="0.2">
      <c r="A79" s="41"/>
      <c r="B79" s="42" t="str">
        <f t="shared" si="18"/>
        <v/>
      </c>
      <c r="C79" s="43"/>
      <c r="D79" s="44"/>
      <c r="E79" s="44"/>
      <c r="F79" s="44"/>
      <c r="G79" s="41"/>
      <c r="H79" s="44"/>
      <c r="I79" s="45"/>
      <c r="J79" s="44"/>
      <c r="K79" s="46" t="str">
        <f t="shared" si="19"/>
        <v/>
      </c>
      <c r="L79" s="47" t="str">
        <f t="shared" si="20"/>
        <v/>
      </c>
      <c r="M79" s="48" t="str">
        <f t="shared" si="21"/>
        <v/>
      </c>
      <c r="P79" s="52"/>
      <c r="Q79" s="53"/>
      <c r="R79" s="94"/>
      <c r="S79" s="54"/>
      <c r="T79" s="54"/>
      <c r="U79" s="54"/>
      <c r="V79" s="52"/>
      <c r="W79" s="54"/>
      <c r="X79" s="177"/>
      <c r="Y79" s="177"/>
      <c r="Z79" s="54"/>
      <c r="AA79" s="55"/>
    </row>
    <row r="80" spans="1:28" ht="33.950000000000003" customHeight="1" x14ac:dyDescent="0.2">
      <c r="A80" s="41"/>
      <c r="B80" s="42" t="str">
        <f t="shared" si="18"/>
        <v/>
      </c>
      <c r="C80" s="43"/>
      <c r="D80" s="44"/>
      <c r="E80" s="44"/>
      <c r="F80" s="44"/>
      <c r="G80" s="41"/>
      <c r="H80" s="44"/>
      <c r="I80" s="45"/>
      <c r="J80" s="44"/>
      <c r="K80" s="46" t="str">
        <f t="shared" si="19"/>
        <v/>
      </c>
      <c r="L80" s="47" t="str">
        <f t="shared" si="20"/>
        <v/>
      </c>
      <c r="M80" s="48" t="str">
        <f t="shared" si="21"/>
        <v/>
      </c>
      <c r="P80" s="52"/>
      <c r="Q80" s="53"/>
      <c r="R80" s="94"/>
      <c r="S80" s="54"/>
      <c r="T80" s="54"/>
      <c r="U80" s="54"/>
      <c r="V80" s="52"/>
      <c r="W80" s="54"/>
      <c r="X80" s="177"/>
      <c r="Y80" s="177"/>
      <c r="Z80" s="54"/>
      <c r="AA80" s="55"/>
    </row>
    <row r="81" spans="1:29" ht="33.950000000000003" customHeight="1" x14ac:dyDescent="0.2">
      <c r="A81" s="41"/>
      <c r="B81" s="42" t="str">
        <f t="shared" si="18"/>
        <v/>
      </c>
      <c r="C81" s="43"/>
      <c r="D81" s="44"/>
      <c r="E81" s="44"/>
      <c r="F81" s="44"/>
      <c r="G81" s="41"/>
      <c r="H81" s="44"/>
      <c r="I81" s="45"/>
      <c r="J81" s="44"/>
      <c r="K81" s="46" t="str">
        <f t="shared" si="19"/>
        <v/>
      </c>
      <c r="L81" s="47" t="str">
        <f t="shared" si="20"/>
        <v/>
      </c>
      <c r="M81" s="48" t="str">
        <f t="shared" si="21"/>
        <v/>
      </c>
      <c r="P81" s="52"/>
      <c r="Q81" s="53"/>
      <c r="R81" s="94"/>
      <c r="S81" s="54"/>
      <c r="T81" s="54"/>
      <c r="U81" s="54"/>
      <c r="V81" s="52"/>
      <c r="W81" s="54"/>
      <c r="X81" s="177"/>
      <c r="Y81" s="177"/>
      <c r="Z81" s="54"/>
      <c r="AA81" s="55"/>
    </row>
    <row r="82" spans="1:29" ht="33.950000000000003" customHeight="1" x14ac:dyDescent="0.2">
      <c r="A82" s="41"/>
      <c r="B82" s="42" t="str">
        <f t="shared" si="18"/>
        <v/>
      </c>
      <c r="C82" s="43"/>
      <c r="D82" s="44"/>
      <c r="E82" s="44"/>
      <c r="F82" s="44"/>
      <c r="G82" s="41"/>
      <c r="H82" s="44"/>
      <c r="I82" s="45"/>
      <c r="J82" s="44"/>
      <c r="K82" s="46" t="str">
        <f t="shared" si="19"/>
        <v/>
      </c>
      <c r="L82" s="47" t="str">
        <f t="shared" si="20"/>
        <v/>
      </c>
      <c r="M82" s="48" t="str">
        <f t="shared" si="21"/>
        <v/>
      </c>
      <c r="P82" s="52"/>
      <c r="Q82" s="53"/>
      <c r="R82" s="94"/>
      <c r="S82" s="54"/>
      <c r="T82" s="54"/>
      <c r="U82" s="54"/>
      <c r="V82" s="52"/>
      <c r="W82" s="54"/>
      <c r="X82" s="177"/>
      <c r="Y82" s="177"/>
      <c r="Z82" s="54"/>
      <c r="AA82" s="55"/>
    </row>
    <row r="83" spans="1:29" ht="33.950000000000003" customHeight="1" x14ac:dyDescent="0.2">
      <c r="A83" s="41"/>
      <c r="B83" s="42" t="str">
        <f t="shared" si="18"/>
        <v/>
      </c>
      <c r="C83" s="43"/>
      <c r="D83" s="44"/>
      <c r="E83" s="44"/>
      <c r="F83" s="44"/>
      <c r="G83" s="41"/>
      <c r="H83" s="44"/>
      <c r="I83" s="45"/>
      <c r="J83" s="44"/>
      <c r="K83" s="46" t="str">
        <f t="shared" si="19"/>
        <v/>
      </c>
      <c r="L83" s="47" t="str">
        <f t="shared" si="20"/>
        <v/>
      </c>
      <c r="M83" s="48" t="str">
        <f t="shared" si="21"/>
        <v/>
      </c>
      <c r="P83" s="52"/>
      <c r="Q83" s="53"/>
      <c r="R83" s="94"/>
      <c r="S83" s="54"/>
      <c r="T83" s="54"/>
      <c r="U83" s="54"/>
      <c r="V83" s="52"/>
      <c r="W83" s="54"/>
      <c r="X83" s="177"/>
      <c r="Y83" s="177"/>
      <c r="Z83" s="54"/>
      <c r="AA83" s="55"/>
    </row>
    <row r="84" spans="1:29" ht="33.950000000000003" customHeight="1" x14ac:dyDescent="0.2">
      <c r="A84" s="41"/>
      <c r="B84" s="42" t="str">
        <f t="shared" si="18"/>
        <v/>
      </c>
      <c r="C84" s="43"/>
      <c r="D84" s="44"/>
      <c r="E84" s="44"/>
      <c r="F84" s="44"/>
      <c r="G84" s="41"/>
      <c r="H84" s="44"/>
      <c r="I84" s="45"/>
      <c r="J84" s="44"/>
      <c r="K84" s="46" t="str">
        <f t="shared" si="19"/>
        <v/>
      </c>
      <c r="L84" s="47" t="str">
        <f t="shared" si="20"/>
        <v/>
      </c>
      <c r="M84" s="48" t="str">
        <f t="shared" si="21"/>
        <v/>
      </c>
      <c r="P84" s="52"/>
      <c r="Q84" s="53"/>
      <c r="R84" s="94"/>
      <c r="S84" s="54"/>
      <c r="T84" s="54"/>
      <c r="U84" s="54"/>
      <c r="V84" s="52"/>
      <c r="W84" s="54"/>
      <c r="X84" s="177"/>
      <c r="Y84" s="177"/>
      <c r="Z84" s="54"/>
      <c r="AA84" s="55"/>
    </row>
    <row r="85" spans="1:29" ht="33.950000000000003" customHeight="1" x14ac:dyDescent="0.2">
      <c r="A85" s="41"/>
      <c r="B85" s="42" t="str">
        <f t="shared" si="18"/>
        <v/>
      </c>
      <c r="C85" s="43"/>
      <c r="D85" s="44"/>
      <c r="E85" s="44"/>
      <c r="F85" s="44"/>
      <c r="G85" s="41"/>
      <c r="H85" s="44"/>
      <c r="I85" s="45"/>
      <c r="J85" s="44"/>
      <c r="K85" s="46" t="str">
        <f t="shared" si="19"/>
        <v/>
      </c>
      <c r="L85" s="47" t="str">
        <f t="shared" si="20"/>
        <v/>
      </c>
      <c r="M85" s="48" t="str">
        <f t="shared" si="21"/>
        <v/>
      </c>
      <c r="P85" s="52"/>
      <c r="Q85" s="53"/>
      <c r="R85" s="94"/>
      <c r="S85" s="54"/>
      <c r="T85" s="54"/>
      <c r="U85" s="54"/>
      <c r="V85" s="52"/>
      <c r="W85" s="54"/>
      <c r="X85" s="177"/>
      <c r="Y85" s="177"/>
      <c r="Z85" s="54"/>
      <c r="AA85" s="55"/>
    </row>
    <row r="86" spans="1:29" ht="33.950000000000003" customHeight="1" x14ac:dyDescent="0.2">
      <c r="A86" s="41"/>
      <c r="B86" s="42" t="str">
        <f t="shared" si="18"/>
        <v/>
      </c>
      <c r="C86" s="43"/>
      <c r="D86" s="44"/>
      <c r="E86" s="44"/>
      <c r="F86" s="44"/>
      <c r="G86" s="41"/>
      <c r="H86" s="44"/>
      <c r="I86" s="45"/>
      <c r="J86" s="44"/>
      <c r="K86" s="46" t="str">
        <f t="shared" si="19"/>
        <v/>
      </c>
      <c r="L86" s="47" t="str">
        <f t="shared" si="20"/>
        <v/>
      </c>
      <c r="M86" s="48" t="str">
        <f t="shared" si="21"/>
        <v/>
      </c>
      <c r="P86" s="52"/>
      <c r="Q86" s="53"/>
      <c r="R86" s="94"/>
      <c r="S86" s="54"/>
      <c r="T86" s="54"/>
      <c r="U86" s="54"/>
      <c r="V86" s="52"/>
      <c r="W86" s="54"/>
      <c r="X86" s="177"/>
      <c r="Y86" s="177"/>
      <c r="Z86" s="54"/>
      <c r="AA86" s="55"/>
    </row>
    <row r="87" spans="1:29" ht="33.950000000000003" customHeight="1" x14ac:dyDescent="0.2">
      <c r="A87" s="41"/>
      <c r="B87" s="42" t="str">
        <f t="shared" si="18"/>
        <v/>
      </c>
      <c r="C87" s="43"/>
      <c r="D87" s="44"/>
      <c r="E87" s="44"/>
      <c r="F87" s="44"/>
      <c r="G87" s="41"/>
      <c r="H87" s="44"/>
      <c r="I87" s="45"/>
      <c r="J87" s="44"/>
      <c r="K87" s="46" t="str">
        <f t="shared" si="19"/>
        <v/>
      </c>
      <c r="L87" s="47" t="str">
        <f t="shared" si="20"/>
        <v/>
      </c>
      <c r="M87" s="48" t="str">
        <f t="shared" si="21"/>
        <v/>
      </c>
      <c r="P87" s="52"/>
      <c r="Q87" s="53"/>
      <c r="R87" s="94"/>
      <c r="S87" s="54"/>
      <c r="T87" s="54"/>
      <c r="U87" s="54"/>
      <c r="V87" s="52"/>
      <c r="W87" s="54"/>
      <c r="X87" s="177"/>
      <c r="Y87" s="177"/>
      <c r="Z87" s="54"/>
      <c r="AA87" s="55"/>
    </row>
    <row r="88" spans="1:29" ht="33.950000000000003" customHeight="1" x14ac:dyDescent="0.2">
      <c r="A88" s="41"/>
      <c r="B88" s="42" t="str">
        <f t="shared" si="18"/>
        <v/>
      </c>
      <c r="C88" s="43"/>
      <c r="D88" s="44"/>
      <c r="E88" s="44"/>
      <c r="F88" s="44"/>
      <c r="G88" s="41"/>
      <c r="H88" s="44"/>
      <c r="I88" s="45"/>
      <c r="J88" s="44"/>
      <c r="K88" s="46" t="str">
        <f t="shared" si="19"/>
        <v/>
      </c>
      <c r="L88" s="47" t="str">
        <f t="shared" si="20"/>
        <v/>
      </c>
      <c r="M88" s="48" t="str">
        <f t="shared" si="21"/>
        <v/>
      </c>
      <c r="P88" s="52"/>
      <c r="Q88" s="53"/>
      <c r="R88" s="94"/>
      <c r="S88" s="54"/>
      <c r="T88" s="54"/>
      <c r="U88" s="54"/>
      <c r="V88" s="52"/>
      <c r="W88" s="54"/>
      <c r="X88" s="177"/>
      <c r="Y88" s="177"/>
      <c r="Z88" s="54"/>
      <c r="AA88" s="55"/>
    </row>
    <row r="89" spans="1:29" ht="15" x14ac:dyDescent="0.25">
      <c r="A89" s="106"/>
      <c r="B89" s="106"/>
      <c r="C89" s="64" t="s">
        <v>30</v>
      </c>
      <c r="D89" s="65">
        <f>SUM(D$75:D$88)</f>
        <v>4.1666666666666664E-2</v>
      </c>
      <c r="E89" s="65">
        <f t="shared" ref="E89:N89" si="22">SUM(E$75:E$88)</f>
        <v>0</v>
      </c>
      <c r="F89" s="65">
        <f t="shared" si="22"/>
        <v>4.1666666666666664E-2</v>
      </c>
      <c r="G89" s="66"/>
      <c r="H89" s="65">
        <f t="shared" si="22"/>
        <v>0</v>
      </c>
      <c r="I89" s="65">
        <f t="shared" si="22"/>
        <v>0</v>
      </c>
      <c r="J89" s="65">
        <f t="shared" si="22"/>
        <v>0.24166666666666667</v>
      </c>
      <c r="K89" s="65">
        <f t="shared" si="22"/>
        <v>0</v>
      </c>
      <c r="L89" s="107">
        <f t="shared" si="22"/>
        <v>0</v>
      </c>
      <c r="M89" s="107">
        <f t="shared" si="22"/>
        <v>0</v>
      </c>
      <c r="N89" s="107">
        <f t="shared" si="22"/>
        <v>0</v>
      </c>
      <c r="P89" s="33"/>
      <c r="Q89" s="33"/>
      <c r="R89" s="33"/>
      <c r="S89" s="68"/>
      <c r="T89" s="68"/>
      <c r="U89" s="68"/>
      <c r="V89" s="68"/>
      <c r="W89" s="69"/>
      <c r="X89" s="181"/>
      <c r="Y89" s="181"/>
      <c r="Z89" s="70"/>
      <c r="AA89" s="70"/>
    </row>
    <row r="90" spans="1:29" ht="15" x14ac:dyDescent="0.25">
      <c r="D90" s="182" t="s">
        <v>31</v>
      </c>
      <c r="E90" s="183"/>
      <c r="F90" s="183"/>
      <c r="G90" s="183"/>
      <c r="H90" s="184"/>
      <c r="I90" s="185">
        <f>SUM($D$89:$K$89)+$Z$90</f>
        <v>0.32500000000000001</v>
      </c>
      <c r="J90" s="186"/>
      <c r="K90" s="187"/>
      <c r="L90" s="96"/>
      <c r="M90" s="48"/>
      <c r="P90" s="32"/>
      <c r="Q90" s="33"/>
      <c r="R90" s="33"/>
      <c r="S90" s="72"/>
      <c r="T90" s="73"/>
      <c r="U90" s="73"/>
      <c r="V90" s="73"/>
      <c r="W90" s="74"/>
      <c r="X90" s="188"/>
      <c r="Y90" s="188"/>
      <c r="Z90" s="188"/>
      <c r="AA90" s="188"/>
    </row>
    <row r="91" spans="1:29" ht="26.25" customHeight="1" thickBot="1" x14ac:dyDescent="0.3">
      <c r="D91" s="101"/>
      <c r="E91" s="102"/>
      <c r="F91" s="102"/>
      <c r="G91" s="102"/>
      <c r="H91" s="103"/>
      <c r="I91" s="104"/>
      <c r="J91" s="104"/>
      <c r="K91" s="104"/>
      <c r="L91" s="71"/>
      <c r="M91" s="48"/>
    </row>
    <row r="92" spans="1:29" s="7" customFormat="1" ht="24.75" customHeight="1" x14ac:dyDescent="0.25">
      <c r="A92" s="3" t="s">
        <v>0</v>
      </c>
      <c r="B92" s="4" t="s">
        <v>1</v>
      </c>
      <c r="C92" s="5" t="s">
        <v>2</v>
      </c>
      <c r="D92" s="6" t="s">
        <v>3</v>
      </c>
      <c r="E92" s="195" t="e">
        <f>IF(OR($I$116&gt;0,$J$116&gt;0),"Cette semaine vous avez pris",IF($K$116&gt;0,"Vous avez fait","") )</f>
        <v>#REF!</v>
      </c>
      <c r="F92" s="196"/>
      <c r="G92" s="196"/>
      <c r="H92" s="80" t="str">
        <f>IF($I$118&gt;0,$I$118,"")</f>
        <v/>
      </c>
      <c r="I92" s="81" t="e">
        <f>IF($J$116&gt;0,$J$116,IF($K$116&gt;0,$K$116,""))</f>
        <v>#REF!</v>
      </c>
      <c r="J92" s="197" t="e">
        <f>IF($I$116&gt;0,"Jour de congés",IF(OR($J$116&gt;0,$K$116&gt;0),"Heure Sup",""))</f>
        <v>#REF!</v>
      </c>
      <c r="K92" s="198" t="str">
        <f t="shared" ref="K92" si="23">IF($I$116&gt;0,"Jour de congés","")</f>
        <v/>
      </c>
      <c r="L92" s="108"/>
      <c r="M92" s="83"/>
      <c r="P92" s="109"/>
      <c r="Q92" s="109"/>
      <c r="R92" s="110"/>
      <c r="S92" s="111"/>
      <c r="T92" s="112"/>
      <c r="U92" s="113"/>
      <c r="V92" s="205"/>
      <c r="W92" s="205"/>
      <c r="X92" s="205"/>
      <c r="Y92" s="114"/>
      <c r="Z92" s="115"/>
      <c r="AA92" s="206"/>
      <c r="AB92" s="206"/>
      <c r="AC92" s="116"/>
    </row>
    <row r="93" spans="1:29" ht="15.75" thickBot="1" x14ac:dyDescent="0.3">
      <c r="A93" s="88" t="e">
        <f>#REF!</f>
        <v>#REF!</v>
      </c>
      <c r="B93" s="8" t="e">
        <f>#REF!</f>
        <v>#REF!</v>
      </c>
      <c r="C93" s="8" t="s">
        <v>9</v>
      </c>
      <c r="D93" s="1" t="e">
        <f>#REF!</f>
        <v>#REF!</v>
      </c>
      <c r="E93" s="199"/>
      <c r="F93" s="200"/>
      <c r="G93" s="89"/>
      <c r="H93" s="201"/>
      <c r="I93" s="201"/>
      <c r="J93" s="201"/>
      <c r="K93" s="202"/>
      <c r="L93" s="90"/>
      <c r="M93" s="48"/>
      <c r="P93" s="10"/>
      <c r="Q93" s="10"/>
      <c r="R93" s="19"/>
      <c r="S93" s="21"/>
      <c r="T93" s="21"/>
      <c r="U93" s="117"/>
      <c r="V93" s="203"/>
      <c r="W93" s="204"/>
      <c r="X93" s="13"/>
      <c r="Y93" s="181"/>
      <c r="Z93" s="181"/>
      <c r="AA93" s="181"/>
      <c r="AB93" s="181"/>
      <c r="AC93" s="118"/>
    </row>
    <row r="94" spans="1:29" ht="15" x14ac:dyDescent="0.25">
      <c r="A94" s="189" t="s">
        <v>4</v>
      </c>
      <c r="B94" s="190"/>
      <c r="C94" s="91" t="s">
        <v>5</v>
      </c>
      <c r="D94" s="14"/>
      <c r="E94" s="15"/>
      <c r="F94" s="15"/>
      <c r="G94" s="16"/>
      <c r="H94" s="17"/>
      <c r="I94" s="191"/>
      <c r="J94" s="191"/>
      <c r="K94" s="18"/>
      <c r="L94" s="92"/>
      <c r="M94" s="48"/>
      <c r="P94" s="19"/>
      <c r="Q94" s="19"/>
      <c r="R94" s="208"/>
      <c r="S94" s="208"/>
      <c r="T94" s="119"/>
      <c r="U94" s="32"/>
      <c r="V94" s="33"/>
      <c r="W94" s="33"/>
      <c r="X94" s="22"/>
      <c r="Y94" s="23"/>
      <c r="Z94" s="209"/>
      <c r="AA94" s="209"/>
      <c r="AB94" s="23"/>
      <c r="AC94" s="118"/>
    </row>
    <row r="95" spans="1:29" ht="15" thickBot="1" x14ac:dyDescent="0.25">
      <c r="A95" s="193">
        <f>$A$4</f>
        <v>0</v>
      </c>
      <c r="B95" s="194"/>
      <c r="C95" s="25">
        <f>$C$4+4</f>
        <v>4</v>
      </c>
      <c r="D95" s="26"/>
      <c r="E95" s="27"/>
      <c r="F95" s="27"/>
      <c r="G95" s="27"/>
      <c r="H95" s="28"/>
      <c r="I95" s="28"/>
      <c r="J95" s="28"/>
      <c r="K95" s="29"/>
      <c r="L95" s="71"/>
      <c r="M95" s="48"/>
      <c r="P95" s="32"/>
      <c r="Q95" s="32"/>
      <c r="R95" s="210"/>
      <c r="S95" s="210"/>
      <c r="T95" s="120"/>
      <c r="U95" s="32"/>
      <c r="V95" s="33"/>
      <c r="W95" s="33"/>
      <c r="X95" s="33"/>
      <c r="Y95" s="34"/>
      <c r="Z95" s="34"/>
      <c r="AA95" s="34"/>
      <c r="AB95" s="34"/>
      <c r="AC95" s="121"/>
    </row>
    <row r="96" spans="1:29" ht="57.75" customHeight="1" x14ac:dyDescent="0.2">
      <c r="A96" s="35" t="s">
        <v>10</v>
      </c>
      <c r="B96" s="35" t="s">
        <v>11</v>
      </c>
      <c r="C96" s="35" t="s">
        <v>12</v>
      </c>
      <c r="D96" s="35" t="s">
        <v>13</v>
      </c>
      <c r="E96" s="35" t="s">
        <v>14</v>
      </c>
      <c r="F96" s="35" t="s">
        <v>15</v>
      </c>
      <c r="G96" s="35" t="s">
        <v>16</v>
      </c>
      <c r="H96" s="36" t="s">
        <v>17</v>
      </c>
      <c r="I96" s="37" t="s">
        <v>18</v>
      </c>
      <c r="J96" s="36" t="s">
        <v>19</v>
      </c>
      <c r="K96" s="36" t="s">
        <v>20</v>
      </c>
      <c r="L96" s="93"/>
      <c r="M96" s="48"/>
      <c r="P96" s="39"/>
      <c r="Q96" s="39"/>
      <c r="R96" s="39"/>
      <c r="S96" s="39"/>
      <c r="T96" s="39"/>
      <c r="U96" s="39"/>
      <c r="V96" s="39"/>
      <c r="W96" s="39"/>
      <c r="X96" s="39"/>
      <c r="Y96" s="40"/>
      <c r="Z96" s="40"/>
      <c r="AA96" s="40"/>
      <c r="AB96" s="40"/>
      <c r="AC96" s="122"/>
    </row>
    <row r="97" spans="1:29" ht="33.950000000000003" customHeight="1" x14ac:dyDescent="0.2">
      <c r="A97" s="41" t="s">
        <v>41</v>
      </c>
      <c r="B97" s="42" t="str">
        <f t="shared" ref="B97:B110" si="24">IF(ISBLANK(A97),"",VLOOKUP(A97,Liste_Totale,2,FALSE))</f>
        <v>S/STATION 16 LAVOISIER</v>
      </c>
      <c r="C97" s="43"/>
      <c r="D97" s="44"/>
      <c r="E97" s="44"/>
      <c r="F97" s="44">
        <v>2.0833333333333332E-2</v>
      </c>
      <c r="G97" s="41">
        <v>14005833</v>
      </c>
      <c r="H97" s="44"/>
      <c r="I97" s="45"/>
      <c r="J97" s="44"/>
      <c r="K97" s="46" t="str">
        <f t="shared" ref="K97:K110" si="25">IF(OR(B97="1/2 Congés Après-Midi",B97="Veille de fête"),0.116666666666667,IF(OR(B97="RTT",B97="Férié",B97="Congés Payés",B97="pont",B97="Maladie",B97="Formation",B97="Autre absence"),0.325,IF(B97="1/2 Congés Matin 5 Heures",0.208333,"")))</f>
        <v/>
      </c>
      <c r="L97" s="47" t="str">
        <f t="shared" ref="L97:L110" si="26">IF(A97="ABS002",1,IF(OR(A97="ABS003",A97="ABS004"),0.5,""))</f>
        <v/>
      </c>
      <c r="M97" s="48" t="str">
        <f t="shared" ref="M97:M110" si="27">IF(A97="ABS012",J97,"")</f>
        <v/>
      </c>
      <c r="P97" s="52"/>
      <c r="Q97" s="52"/>
      <c r="R97" s="52"/>
      <c r="S97" s="123"/>
      <c r="T97" s="94"/>
      <c r="U97" s="54"/>
      <c r="V97" s="54"/>
      <c r="W97" s="54"/>
      <c r="X97" s="52"/>
      <c r="Y97" s="54"/>
      <c r="Z97" s="54"/>
      <c r="AA97" s="54"/>
      <c r="AB97" s="55"/>
      <c r="AC97" s="124"/>
    </row>
    <row r="98" spans="1:29" ht="33.950000000000003" customHeight="1" x14ac:dyDescent="0.2">
      <c r="A98" s="41" t="s">
        <v>42</v>
      </c>
      <c r="B98" s="42" t="str">
        <f t="shared" si="24"/>
        <v>S/STATION 36 A. FRESNEL</v>
      </c>
      <c r="C98" s="43"/>
      <c r="D98" s="44"/>
      <c r="E98" s="44"/>
      <c r="F98" s="44">
        <v>2.0833333333333332E-2</v>
      </c>
      <c r="G98" s="41">
        <v>14005617</v>
      </c>
      <c r="H98" s="44"/>
      <c r="I98" s="45"/>
      <c r="J98" s="44"/>
      <c r="K98" s="46" t="str">
        <f t="shared" si="25"/>
        <v/>
      </c>
      <c r="L98" s="47" t="str">
        <f t="shared" si="26"/>
        <v/>
      </c>
      <c r="M98" s="48" t="str">
        <f t="shared" si="27"/>
        <v/>
      </c>
      <c r="P98" s="52"/>
      <c r="Q98" s="52"/>
      <c r="R98" s="52"/>
      <c r="S98" s="123"/>
      <c r="T98" s="94"/>
      <c r="U98" s="54"/>
      <c r="V98" s="54"/>
      <c r="W98" s="54"/>
      <c r="X98" s="52"/>
      <c r="Y98" s="54"/>
      <c r="Z98" s="54"/>
      <c r="AA98" s="54"/>
      <c r="AB98" s="55"/>
      <c r="AC98" s="124"/>
    </row>
    <row r="99" spans="1:29" ht="33.950000000000003" customHeight="1" x14ac:dyDescent="0.2">
      <c r="A99" s="41" t="s">
        <v>22</v>
      </c>
      <c r="B99" s="42" t="str">
        <f t="shared" si="24"/>
        <v>CHAUFFERIE 7 HALDENBOURG</v>
      </c>
      <c r="C99" s="43"/>
      <c r="D99" s="44"/>
      <c r="E99" s="44"/>
      <c r="F99" s="44">
        <v>2.0833333333333332E-2</v>
      </c>
      <c r="G99" s="41">
        <v>14005528</v>
      </c>
      <c r="H99" s="44"/>
      <c r="I99" s="45"/>
      <c r="J99" s="44"/>
      <c r="K99" s="46" t="str">
        <f t="shared" si="25"/>
        <v/>
      </c>
      <c r="L99" s="47" t="str">
        <f t="shared" si="26"/>
        <v/>
      </c>
      <c r="M99" s="48" t="str">
        <f t="shared" si="27"/>
        <v/>
      </c>
      <c r="P99" s="52"/>
      <c r="Q99" s="52"/>
      <c r="R99" s="52"/>
      <c r="S99" s="123"/>
      <c r="T99" s="94"/>
      <c r="U99" s="54"/>
      <c r="V99" s="54"/>
      <c r="W99" s="54"/>
      <c r="X99" s="52"/>
      <c r="Y99" s="54"/>
      <c r="Z99" s="54"/>
      <c r="AA99" s="54"/>
      <c r="AB99" s="55"/>
      <c r="AC99" s="124"/>
    </row>
    <row r="100" spans="1:29" ht="33.950000000000003" customHeight="1" x14ac:dyDescent="0.2">
      <c r="A100" s="41" t="s">
        <v>42</v>
      </c>
      <c r="B100" s="42" t="str">
        <f t="shared" si="24"/>
        <v>S/STATION 36 A. FRESNEL</v>
      </c>
      <c r="C100" s="43"/>
      <c r="D100" s="44"/>
      <c r="E100" s="44"/>
      <c r="F100" s="44">
        <v>2.0833333333333332E-2</v>
      </c>
      <c r="G100" s="41">
        <v>14006072</v>
      </c>
      <c r="H100" s="44"/>
      <c r="I100" s="45"/>
      <c r="J100" s="44"/>
      <c r="K100" s="46" t="str">
        <f t="shared" si="25"/>
        <v/>
      </c>
      <c r="L100" s="47" t="str">
        <f t="shared" si="26"/>
        <v/>
      </c>
      <c r="M100" s="48" t="str">
        <f t="shared" si="27"/>
        <v/>
      </c>
      <c r="P100" s="52"/>
      <c r="Q100" s="52"/>
      <c r="R100" s="52"/>
      <c r="S100" s="123"/>
      <c r="T100" s="94"/>
      <c r="U100" s="54"/>
      <c r="V100" s="54"/>
      <c r="W100" s="54"/>
      <c r="X100" s="52"/>
      <c r="Y100" s="54"/>
      <c r="Z100" s="54"/>
      <c r="AA100" s="54"/>
      <c r="AB100" s="55"/>
      <c r="AC100" s="124"/>
    </row>
    <row r="101" spans="1:29" ht="33.950000000000003" customHeight="1" x14ac:dyDescent="0.2">
      <c r="A101" s="41" t="s">
        <v>22</v>
      </c>
      <c r="B101" s="42" t="str">
        <f t="shared" si="24"/>
        <v>CHAUFFERIE 7 HALDENBOURG</v>
      </c>
      <c r="C101" s="43" t="s">
        <v>43</v>
      </c>
      <c r="D101" s="44">
        <v>4.1666666666666664E-2</v>
      </c>
      <c r="E101" s="44"/>
      <c r="F101" s="44"/>
      <c r="G101" s="41"/>
      <c r="H101" s="44"/>
      <c r="I101" s="45"/>
      <c r="J101" s="44"/>
      <c r="K101" s="46" t="str">
        <f t="shared" si="25"/>
        <v/>
      </c>
      <c r="L101" s="47" t="str">
        <f t="shared" si="26"/>
        <v/>
      </c>
      <c r="M101" s="48" t="str">
        <f t="shared" si="27"/>
        <v/>
      </c>
      <c r="P101" s="52"/>
      <c r="Q101" s="52"/>
      <c r="R101" s="52"/>
      <c r="S101" s="123"/>
      <c r="T101" s="94"/>
      <c r="U101" s="54"/>
      <c r="V101" s="54"/>
      <c r="W101" s="54"/>
      <c r="X101" s="52"/>
      <c r="Y101" s="54"/>
      <c r="Z101" s="54"/>
      <c r="AA101" s="54"/>
      <c r="AB101" s="55"/>
      <c r="AC101" s="124"/>
    </row>
    <row r="102" spans="1:29" ht="33.950000000000003" customHeight="1" x14ac:dyDescent="0.2">
      <c r="A102" s="41" t="s">
        <v>24</v>
      </c>
      <c r="B102" s="42" t="str">
        <f t="shared" si="24"/>
        <v>CHAUFFERIE 18 A. FRESNEL</v>
      </c>
      <c r="C102" s="43" t="s">
        <v>43</v>
      </c>
      <c r="D102" s="44">
        <v>4.1666666666666664E-2</v>
      </c>
      <c r="E102" s="44"/>
      <c r="F102" s="44"/>
      <c r="G102" s="41"/>
      <c r="H102" s="44"/>
      <c r="I102" s="45"/>
      <c r="J102" s="44"/>
      <c r="K102" s="46" t="str">
        <f t="shared" si="25"/>
        <v/>
      </c>
      <c r="L102" s="47" t="str">
        <f t="shared" si="26"/>
        <v/>
      </c>
      <c r="M102" s="48" t="str">
        <f t="shared" si="27"/>
        <v/>
      </c>
      <c r="P102" s="52"/>
      <c r="Q102" s="52"/>
      <c r="R102" s="52"/>
      <c r="S102" s="123"/>
      <c r="T102" s="94"/>
      <c r="U102" s="54"/>
      <c r="V102" s="54"/>
      <c r="W102" s="54"/>
      <c r="X102" s="52"/>
      <c r="Y102" s="54"/>
      <c r="Z102" s="54"/>
      <c r="AA102" s="54"/>
      <c r="AB102" s="55"/>
      <c r="AC102" s="124"/>
    </row>
    <row r="103" spans="1:29" ht="33.950000000000003" customHeight="1" x14ac:dyDescent="0.2">
      <c r="A103" s="41" t="s">
        <v>25</v>
      </c>
      <c r="B103" s="42" t="str">
        <f t="shared" si="24"/>
        <v>CHAUFFERIE 33 BECQUEREL</v>
      </c>
      <c r="C103" s="43" t="s">
        <v>43</v>
      </c>
      <c r="D103" s="44">
        <v>0.15833333333333333</v>
      </c>
      <c r="E103" s="44"/>
      <c r="F103" s="44"/>
      <c r="G103" s="41"/>
      <c r="H103" s="44"/>
      <c r="I103" s="45"/>
      <c r="J103" s="44"/>
      <c r="K103" s="46" t="str">
        <f t="shared" si="25"/>
        <v/>
      </c>
      <c r="L103" s="47" t="str">
        <f t="shared" si="26"/>
        <v/>
      </c>
      <c r="M103" s="48" t="str">
        <f t="shared" si="27"/>
        <v/>
      </c>
      <c r="P103" s="52"/>
      <c r="Q103" s="52"/>
      <c r="R103" s="52"/>
      <c r="S103" s="123"/>
      <c r="T103" s="94"/>
      <c r="U103" s="54"/>
      <c r="V103" s="54"/>
      <c r="W103" s="54"/>
      <c r="X103" s="52"/>
      <c r="Y103" s="54"/>
      <c r="Z103" s="54"/>
      <c r="AA103" s="54"/>
      <c r="AB103" s="55"/>
      <c r="AC103" s="124"/>
    </row>
    <row r="104" spans="1:29" ht="33.950000000000003" customHeight="1" x14ac:dyDescent="0.2">
      <c r="A104" s="41"/>
      <c r="B104" s="42" t="str">
        <f t="shared" si="24"/>
        <v/>
      </c>
      <c r="C104" s="43"/>
      <c r="D104" s="44"/>
      <c r="E104" s="44"/>
      <c r="F104" s="44"/>
      <c r="G104" s="41"/>
      <c r="H104" s="44"/>
      <c r="I104" s="45"/>
      <c r="J104" s="44"/>
      <c r="K104" s="46" t="str">
        <f t="shared" si="25"/>
        <v/>
      </c>
      <c r="L104" s="47" t="str">
        <f t="shared" si="26"/>
        <v/>
      </c>
      <c r="M104" s="48" t="str">
        <f t="shared" si="27"/>
        <v/>
      </c>
      <c r="P104" s="52"/>
      <c r="Q104" s="52"/>
      <c r="R104" s="52"/>
      <c r="S104" s="123"/>
      <c r="T104" s="94"/>
      <c r="U104" s="54"/>
      <c r="V104" s="54"/>
      <c r="W104" s="54"/>
      <c r="X104" s="52"/>
      <c r="Y104" s="54"/>
      <c r="Z104" s="54"/>
      <c r="AA104" s="54"/>
      <c r="AB104" s="55"/>
      <c r="AC104" s="124"/>
    </row>
    <row r="105" spans="1:29" ht="33.950000000000003" customHeight="1" x14ac:dyDescent="0.2">
      <c r="A105" s="41"/>
      <c r="B105" s="42" t="str">
        <f t="shared" si="24"/>
        <v/>
      </c>
      <c r="C105" s="43"/>
      <c r="D105" s="44"/>
      <c r="E105" s="44"/>
      <c r="F105" s="44"/>
      <c r="G105" s="41"/>
      <c r="H105" s="44"/>
      <c r="I105" s="45"/>
      <c r="J105" s="44"/>
      <c r="K105" s="46" t="str">
        <f t="shared" si="25"/>
        <v/>
      </c>
      <c r="L105" s="47" t="str">
        <f t="shared" si="26"/>
        <v/>
      </c>
      <c r="M105" s="48" t="str">
        <f t="shared" si="27"/>
        <v/>
      </c>
      <c r="P105" s="52"/>
      <c r="Q105" s="52"/>
      <c r="R105" s="52"/>
      <c r="S105" s="123"/>
      <c r="T105" s="94"/>
      <c r="U105" s="54"/>
      <c r="V105" s="54"/>
      <c r="W105" s="54"/>
      <c r="X105" s="52"/>
      <c r="Y105" s="54"/>
      <c r="Z105" s="54"/>
      <c r="AA105" s="54"/>
      <c r="AB105" s="55"/>
      <c r="AC105" s="124"/>
    </row>
    <row r="106" spans="1:29" ht="33.950000000000003" customHeight="1" x14ac:dyDescent="0.2">
      <c r="A106" s="41"/>
      <c r="B106" s="42" t="str">
        <f t="shared" si="24"/>
        <v/>
      </c>
      <c r="C106" s="43"/>
      <c r="D106" s="44"/>
      <c r="E106" s="44"/>
      <c r="F106" s="44"/>
      <c r="G106" s="41"/>
      <c r="H106" s="44"/>
      <c r="I106" s="45"/>
      <c r="J106" s="44"/>
      <c r="K106" s="46" t="str">
        <f t="shared" si="25"/>
        <v/>
      </c>
      <c r="L106" s="47" t="str">
        <f t="shared" si="26"/>
        <v/>
      </c>
      <c r="M106" s="48" t="str">
        <f t="shared" si="27"/>
        <v/>
      </c>
      <c r="P106" s="52"/>
      <c r="Q106" s="52"/>
      <c r="R106" s="52"/>
      <c r="S106" s="123"/>
      <c r="T106" s="94"/>
      <c r="U106" s="54"/>
      <c r="V106" s="54"/>
      <c r="W106" s="54"/>
      <c r="X106" s="52"/>
      <c r="Y106" s="54"/>
      <c r="Z106" s="54"/>
      <c r="AA106" s="54"/>
      <c r="AB106" s="55"/>
      <c r="AC106" s="124"/>
    </row>
    <row r="107" spans="1:29" ht="33.950000000000003" customHeight="1" x14ac:dyDescent="0.2">
      <c r="A107" s="41"/>
      <c r="B107" s="42" t="str">
        <f t="shared" si="24"/>
        <v/>
      </c>
      <c r="C107" s="43"/>
      <c r="D107" s="44"/>
      <c r="E107" s="44"/>
      <c r="F107" s="44"/>
      <c r="G107" s="41"/>
      <c r="H107" s="44"/>
      <c r="I107" s="45"/>
      <c r="J107" s="44"/>
      <c r="K107" s="46" t="str">
        <f t="shared" si="25"/>
        <v/>
      </c>
      <c r="L107" s="47" t="str">
        <f t="shared" si="26"/>
        <v/>
      </c>
      <c r="M107" s="48" t="str">
        <f t="shared" si="27"/>
        <v/>
      </c>
      <c r="P107" s="52"/>
      <c r="Q107" s="52"/>
      <c r="R107" s="52"/>
      <c r="S107" s="123"/>
      <c r="T107" s="94"/>
      <c r="U107" s="54"/>
      <c r="V107" s="54"/>
      <c r="W107" s="54"/>
      <c r="X107" s="52"/>
      <c r="Y107" s="54"/>
      <c r="Z107" s="54"/>
      <c r="AA107" s="54"/>
      <c r="AB107" s="55"/>
      <c r="AC107" s="124"/>
    </row>
    <row r="108" spans="1:29" ht="33.950000000000003" customHeight="1" x14ac:dyDescent="0.2">
      <c r="A108" s="41"/>
      <c r="B108" s="42" t="str">
        <f t="shared" si="24"/>
        <v/>
      </c>
      <c r="C108" s="43"/>
      <c r="D108" s="44"/>
      <c r="E108" s="44"/>
      <c r="F108" s="44"/>
      <c r="G108" s="41"/>
      <c r="H108" s="44"/>
      <c r="I108" s="45"/>
      <c r="J108" s="44"/>
      <c r="K108" s="46" t="str">
        <f t="shared" si="25"/>
        <v/>
      </c>
      <c r="L108" s="47" t="str">
        <f t="shared" si="26"/>
        <v/>
      </c>
      <c r="M108" s="48" t="str">
        <f t="shared" si="27"/>
        <v/>
      </c>
      <c r="P108" s="52"/>
      <c r="Q108" s="52"/>
      <c r="R108" s="52"/>
      <c r="S108" s="123"/>
      <c r="T108" s="94"/>
      <c r="U108" s="54"/>
      <c r="V108" s="54"/>
      <c r="W108" s="54"/>
      <c r="X108" s="52"/>
      <c r="Y108" s="54"/>
      <c r="Z108" s="54"/>
      <c r="AA108" s="54"/>
      <c r="AB108" s="55"/>
      <c r="AC108" s="124"/>
    </row>
    <row r="109" spans="1:29" ht="33.950000000000003" customHeight="1" x14ac:dyDescent="0.2">
      <c r="A109" s="41"/>
      <c r="B109" s="42" t="str">
        <f t="shared" si="24"/>
        <v/>
      </c>
      <c r="C109" s="43"/>
      <c r="D109" s="44"/>
      <c r="E109" s="44"/>
      <c r="F109" s="44"/>
      <c r="G109" s="41"/>
      <c r="H109" s="44"/>
      <c r="I109" s="45"/>
      <c r="J109" s="44"/>
      <c r="K109" s="46" t="str">
        <f t="shared" si="25"/>
        <v/>
      </c>
      <c r="L109" s="47" t="str">
        <f t="shared" si="26"/>
        <v/>
      </c>
      <c r="M109" s="48" t="str">
        <f t="shared" si="27"/>
        <v/>
      </c>
      <c r="P109" s="52"/>
      <c r="Q109" s="52"/>
      <c r="R109" s="52"/>
      <c r="S109" s="123"/>
      <c r="T109" s="94"/>
      <c r="U109" s="54"/>
      <c r="V109" s="54"/>
      <c r="W109" s="54"/>
      <c r="X109" s="52"/>
      <c r="Y109" s="54"/>
      <c r="Z109" s="54"/>
      <c r="AA109" s="54"/>
      <c r="AB109" s="55"/>
      <c r="AC109" s="124"/>
    </row>
    <row r="110" spans="1:29" ht="33.950000000000003" customHeight="1" x14ac:dyDescent="0.2">
      <c r="A110" s="41"/>
      <c r="B110" s="42" t="str">
        <f t="shared" si="24"/>
        <v/>
      </c>
      <c r="C110" s="43"/>
      <c r="D110" s="44"/>
      <c r="E110" s="44"/>
      <c r="F110" s="44"/>
      <c r="G110" s="41"/>
      <c r="H110" s="44"/>
      <c r="I110" s="45"/>
      <c r="J110" s="44"/>
      <c r="K110" s="46" t="str">
        <f t="shared" si="25"/>
        <v/>
      </c>
      <c r="L110" s="47" t="str">
        <f t="shared" si="26"/>
        <v/>
      </c>
      <c r="M110" s="48" t="str">
        <f t="shared" si="27"/>
        <v/>
      </c>
      <c r="P110" s="52"/>
      <c r="Q110" s="52"/>
      <c r="R110" s="52"/>
      <c r="S110" s="123"/>
      <c r="T110" s="94"/>
      <c r="U110" s="54"/>
      <c r="V110" s="54"/>
      <c r="W110" s="54"/>
      <c r="X110" s="52"/>
      <c r="Y110" s="54"/>
      <c r="Z110" s="54"/>
      <c r="AA110" s="54"/>
      <c r="AB110" s="55"/>
      <c r="AC110" s="124"/>
    </row>
    <row r="111" spans="1:29" ht="15" x14ac:dyDescent="0.2">
      <c r="A111" s="106"/>
      <c r="B111" s="106"/>
      <c r="C111" s="64" t="s">
        <v>30</v>
      </c>
      <c r="D111" s="65">
        <f>SUM(D$97:D$110)</f>
        <v>0.24166666666666664</v>
      </c>
      <c r="E111" s="65">
        <f t="shared" ref="E111:K111" si="28">SUM(E$97:E$110)</f>
        <v>0</v>
      </c>
      <c r="F111" s="65">
        <f t="shared" si="28"/>
        <v>8.3333333333333329E-2</v>
      </c>
      <c r="G111" s="66"/>
      <c r="H111" s="65">
        <f t="shared" si="28"/>
        <v>0</v>
      </c>
      <c r="I111" s="65">
        <f t="shared" si="28"/>
        <v>0</v>
      </c>
      <c r="J111" s="65">
        <f t="shared" si="28"/>
        <v>0</v>
      </c>
      <c r="K111" s="65">
        <f t="shared" si="28"/>
        <v>0</v>
      </c>
      <c r="L111" s="47"/>
      <c r="M111" s="48"/>
      <c r="P111" s="33"/>
      <c r="Q111" s="33"/>
      <c r="R111" s="33"/>
      <c r="S111" s="33"/>
      <c r="T111" s="33"/>
      <c r="U111" s="119"/>
      <c r="V111" s="119"/>
      <c r="W111" s="119"/>
      <c r="X111" s="119"/>
      <c r="Y111" s="119"/>
      <c r="Z111" s="119"/>
      <c r="AA111" s="119"/>
      <c r="AB111" s="119"/>
      <c r="AC111" s="124"/>
    </row>
    <row r="112" spans="1:29" ht="15" x14ac:dyDescent="0.2">
      <c r="D112" s="182" t="s">
        <v>31</v>
      </c>
      <c r="E112" s="183"/>
      <c r="F112" s="183"/>
      <c r="G112" s="183"/>
      <c r="H112" s="184"/>
      <c r="I112" s="185">
        <f>SUM($D$111:$K$111)+$Z$112</f>
        <v>0.32499999999999996</v>
      </c>
      <c r="J112" s="186"/>
      <c r="K112" s="187"/>
      <c r="L112" s="96">
        <f>SUM(L6:L110)</f>
        <v>0</v>
      </c>
      <c r="M112" s="125">
        <f>SUM(M6:M110)</f>
        <v>0</v>
      </c>
      <c r="P112" s="32"/>
      <c r="Q112" s="32"/>
      <c r="R112" s="32"/>
      <c r="S112" s="33"/>
      <c r="T112" s="33"/>
      <c r="U112" s="205"/>
      <c r="V112" s="205"/>
      <c r="W112" s="205"/>
      <c r="X112" s="205"/>
      <c r="Y112" s="205"/>
      <c r="Z112" s="207"/>
      <c r="AA112" s="207"/>
      <c r="AB112" s="207"/>
      <c r="AC112" s="121"/>
    </row>
    <row r="113" spans="1:31" x14ac:dyDescent="0.2">
      <c r="A113" s="221"/>
      <c r="B113" s="221"/>
      <c r="C113" s="221"/>
      <c r="D113" s="221"/>
      <c r="E113" s="221"/>
      <c r="F113" s="221"/>
      <c r="G113" s="221"/>
      <c r="H113" s="221"/>
      <c r="I113" s="221"/>
      <c r="J113" s="222"/>
      <c r="K113" s="222"/>
      <c r="L113" s="126"/>
      <c r="M113" s="126" t="str">
        <f>IF(M112=0,"-1","")</f>
        <v>-1</v>
      </c>
    </row>
    <row r="114" spans="1:31" x14ac:dyDescent="0.2">
      <c r="A114" s="223"/>
      <c r="B114" s="223"/>
      <c r="C114" s="224"/>
      <c r="D114" s="224"/>
      <c r="E114" s="225"/>
      <c r="F114" s="225"/>
      <c r="G114" s="226"/>
      <c r="H114" s="226"/>
      <c r="I114" s="127"/>
      <c r="J114" s="128"/>
      <c r="K114" s="63"/>
    </row>
    <row r="115" spans="1:31" ht="27" hidden="1" customHeight="1" thickBot="1" x14ac:dyDescent="0.25">
      <c r="A115" s="129"/>
      <c r="B115" s="130" t="s">
        <v>13</v>
      </c>
      <c r="C115" s="130" t="s">
        <v>14</v>
      </c>
      <c r="D115" s="131" t="s">
        <v>44</v>
      </c>
      <c r="E115" s="131" t="s">
        <v>17</v>
      </c>
      <c r="F115" s="131" t="s">
        <v>45</v>
      </c>
      <c r="G115" s="131" t="s">
        <v>46</v>
      </c>
      <c r="H115" s="132" t="s">
        <v>47</v>
      </c>
      <c r="I115" s="133" t="s">
        <v>48</v>
      </c>
      <c r="J115" s="134" t="s">
        <v>49</v>
      </c>
      <c r="K115" s="134" t="s">
        <v>50</v>
      </c>
    </row>
    <row r="116" spans="1:31" hidden="1" x14ac:dyDescent="0.2">
      <c r="A116" s="135" t="s">
        <v>51</v>
      </c>
      <c r="B116" s="136">
        <f>SUM($D$21,$D$44,$D$67,$D$89,$D$111)</f>
        <v>0.6166666666666667</v>
      </c>
      <c r="C116" s="136">
        <f>SUM($E$21,$E$44,$E$67,$E$89,$E$111)</f>
        <v>0</v>
      </c>
      <c r="D116" s="136">
        <f>SUM($F$21,$F$44,$F$67,$F$89,$F$111)</f>
        <v>0.4375</v>
      </c>
      <c r="E116" s="136">
        <f>SUM($H$21,$H$44,$H$67,$H$89,$H$111)</f>
        <v>0.14583333333333334</v>
      </c>
      <c r="F116" s="136">
        <f>SUM($I$21,$I$44,$I$67,$I$89,$I$111)</f>
        <v>0</v>
      </c>
      <c r="G116" s="136">
        <f>SUM($J$21,$J$44,$J$67,$J$89,$J$111)</f>
        <v>0.42500000000000004</v>
      </c>
      <c r="H116" s="136">
        <f>SUM($K$21,$K$44,$K$67,$K$89,$K$111)</f>
        <v>0</v>
      </c>
      <c r="I116" s="137">
        <f>$L$112</f>
        <v>0</v>
      </c>
      <c r="J116" s="138">
        <f>IF($M112=-1,"",$M$112)</f>
        <v>0</v>
      </c>
      <c r="K116" s="138" t="e">
        <f>#REF!</f>
        <v>#REF!</v>
      </c>
    </row>
    <row r="117" spans="1:31" hidden="1" x14ac:dyDescent="0.2">
      <c r="A117" s="139" t="s">
        <v>52</v>
      </c>
      <c r="B117" s="140">
        <f>S$111+S$89+S$67+S$44+S$21</f>
        <v>0</v>
      </c>
      <c r="C117" s="140">
        <f t="shared" ref="C117" si="29">T$111+T$89+T$67+T$44+T$21</f>
        <v>0</v>
      </c>
      <c r="D117" s="140">
        <f>U$111+U$89+U$67+U$44+U$21</f>
        <v>0</v>
      </c>
      <c r="E117" s="140">
        <f>W$11+W$89+W$67+W$44+W$21+W111</f>
        <v>0</v>
      </c>
      <c r="F117" s="140">
        <f>X$11+X$89+X$67+X$44+X$21+X111</f>
        <v>0</v>
      </c>
      <c r="G117" s="140">
        <f>Z$11+Z$89+Z$67+Z$44+Z$21</f>
        <v>0</v>
      </c>
      <c r="H117" s="141">
        <f>AA$11+AA$89+AA$67+AA$44+AA$21+AA111</f>
        <v>0</v>
      </c>
      <c r="I117" s="142"/>
      <c r="J117" s="143"/>
      <c r="K117" s="143"/>
    </row>
    <row r="118" spans="1:31" ht="15" hidden="1" thickBot="1" x14ac:dyDescent="0.25">
      <c r="A118" s="139" t="s">
        <v>53</v>
      </c>
      <c r="B118" s="140">
        <f>SUM(B$116:B$117)</f>
        <v>0.6166666666666667</v>
      </c>
      <c r="C118" s="140">
        <f t="shared" ref="C118:H118" si="30">SUM(C$116:C$117)</f>
        <v>0</v>
      </c>
      <c r="D118" s="140">
        <f t="shared" si="30"/>
        <v>0.4375</v>
      </c>
      <c r="E118" s="140">
        <f t="shared" si="30"/>
        <v>0.14583333333333334</v>
      </c>
      <c r="F118" s="140">
        <f t="shared" si="30"/>
        <v>0</v>
      </c>
      <c r="G118" s="140">
        <f t="shared" si="30"/>
        <v>0.42500000000000004</v>
      </c>
      <c r="H118" s="141">
        <f t="shared" si="30"/>
        <v>0</v>
      </c>
      <c r="I118" s="144" t="str">
        <f>IF(L112&lt;=0,"",L112)</f>
        <v/>
      </c>
      <c r="J118" s="145" t="str">
        <f>IF(M112&lt;=0,"",M112)</f>
        <v/>
      </c>
      <c r="K118" s="145" t="e">
        <f>IF(#REF!&lt;=0,"",#REF!)</f>
        <v>#REF!</v>
      </c>
    </row>
    <row r="119" spans="1:31" hidden="1" x14ac:dyDescent="0.2">
      <c r="A119" s="211" t="s">
        <v>54</v>
      </c>
      <c r="B119" s="212"/>
      <c r="C119" s="212"/>
      <c r="D119" s="212"/>
      <c r="E119" s="212"/>
      <c r="F119" s="212"/>
      <c r="G119" s="212"/>
      <c r="H119" s="213"/>
      <c r="O119" s="214"/>
      <c r="P119" s="214"/>
      <c r="Q119" s="215"/>
      <c r="S119" s="216" t="s">
        <v>55</v>
      </c>
      <c r="T119" s="217"/>
      <c r="U119" s="217"/>
      <c r="V119" s="217"/>
      <c r="W119" s="217"/>
      <c r="X119" s="218"/>
      <c r="AB119" s="33"/>
      <c r="AC119" s="33"/>
      <c r="AD119" s="146"/>
      <c r="AE119" s="146"/>
    </row>
    <row r="120" spans="1:31" ht="15.75" hidden="1" thickBot="1" x14ac:dyDescent="0.25">
      <c r="A120" s="219"/>
      <c r="B120" s="220"/>
      <c r="C120" s="147" t="s">
        <v>13</v>
      </c>
      <c r="D120" s="147" t="s">
        <v>14</v>
      </c>
      <c r="E120" s="147" t="s">
        <v>44</v>
      </c>
      <c r="F120" s="147" t="s">
        <v>17</v>
      </c>
      <c r="G120" s="147" t="s">
        <v>45</v>
      </c>
      <c r="H120" s="148" t="s">
        <v>46</v>
      </c>
      <c r="O120" s="149" t="s">
        <v>17</v>
      </c>
      <c r="P120" s="147" t="s">
        <v>45</v>
      </c>
      <c r="Q120" s="148" t="s">
        <v>46</v>
      </c>
      <c r="S120" s="150" t="s">
        <v>13</v>
      </c>
      <c r="T120" s="151" t="s">
        <v>14</v>
      </c>
      <c r="U120" s="152" t="s">
        <v>44</v>
      </c>
      <c r="V120" s="153" t="s">
        <v>17</v>
      </c>
      <c r="W120" s="153" t="s">
        <v>56</v>
      </c>
      <c r="X120" s="154" t="s">
        <v>46</v>
      </c>
      <c r="AB120" s="155"/>
      <c r="AC120" s="155"/>
      <c r="AD120" s="155"/>
      <c r="AE120" s="155"/>
    </row>
    <row r="121" spans="1:31" ht="21" hidden="1" customHeight="1" x14ac:dyDescent="0.25">
      <c r="A121" s="156"/>
      <c r="B121" s="157">
        <v>9999</v>
      </c>
      <c r="C121" s="158">
        <f>SUMIF($A$6:$A$110,B121,$D$6:$D$110)</f>
        <v>0</v>
      </c>
      <c r="D121" s="158">
        <f t="shared" ref="D121:D185" si="31">SUMIF($A$6:$A$110,B121,$E$6:$E$110)</f>
        <v>0</v>
      </c>
      <c r="E121" s="158">
        <f t="shared" ref="E121:E185" si="32">SUMIF($A$6:$A$110,B121,$F$6:$F$110)</f>
        <v>0</v>
      </c>
      <c r="F121" s="158">
        <f t="shared" ref="F121:F185" si="33">SUMIF($A$6:$A$110,B121,$H$6:$H$110)</f>
        <v>0</v>
      </c>
      <c r="G121" s="158">
        <f>SUMIF($A$6:$A$110,B121,$I$6:$I$110)</f>
        <v>0</v>
      </c>
      <c r="H121" s="159">
        <f>SUMIF($A$6:$A$110,B121,$J$6:$J$110)</f>
        <v>4.1666666666666664E-2</v>
      </c>
      <c r="J121" s="160" t="s">
        <v>57</v>
      </c>
      <c r="O121" s="158">
        <f>SUMIF($R$6:$R$110,#REF!,$Y$6:$Y$110)</f>
        <v>0</v>
      </c>
      <c r="P121" s="158">
        <f>SUMIF($R$6:$R$110,#REF!,$Z$6:$Z$110)</f>
        <v>0</v>
      </c>
      <c r="Q121" s="159">
        <f>SUMIF($R$6:$R$110,#REF!,$AA$6:$AA$110)</f>
        <v>0</v>
      </c>
      <c r="S121" s="161" t="e">
        <f>SUM($C121,#REF!)</f>
        <v>#REF!</v>
      </c>
      <c r="T121" s="162" t="e">
        <f>SUM($D121,#REF!)</f>
        <v>#REF!</v>
      </c>
      <c r="U121" s="163" t="e">
        <f>SUM($E121,#REF!)</f>
        <v>#REF!</v>
      </c>
      <c r="V121" s="163">
        <f t="shared" ref="V121:V184" si="34">SUM($F121,$O121)</f>
        <v>0</v>
      </c>
      <c r="W121" s="163">
        <f t="shared" ref="W121:W184" si="35">SUM($G121,$P121)</f>
        <v>0</v>
      </c>
      <c r="X121" s="164">
        <f t="shared" ref="X121:X184" si="36">SUM($H121,$Q121)</f>
        <v>4.1666666666666664E-2</v>
      </c>
      <c r="AB121" s="165"/>
      <c r="AC121" s="166"/>
      <c r="AD121" s="165"/>
      <c r="AE121" s="165"/>
    </row>
    <row r="122" spans="1:31" ht="15.75" hidden="1" customHeight="1" x14ac:dyDescent="0.25">
      <c r="A122" s="167"/>
      <c r="B122" s="168" t="str">
        <f>[1]Données!S4</f>
        <v>905X01</v>
      </c>
      <c r="C122" s="139">
        <f t="shared" ref="C122:C185" si="37">SUMIF($A$6:$A$110,B122,$D$6:$D$110)</f>
        <v>0</v>
      </c>
      <c r="D122" s="139">
        <f t="shared" si="31"/>
        <v>0</v>
      </c>
      <c r="E122" s="139">
        <f t="shared" si="32"/>
        <v>0</v>
      </c>
      <c r="F122" s="139">
        <f t="shared" si="33"/>
        <v>0</v>
      </c>
      <c r="G122" s="139">
        <f>SUMIF($A$6:$A$110,B122,$I$6:$I$110)</f>
        <v>0</v>
      </c>
      <c r="H122" s="159">
        <f t="shared" ref="H122:H185" si="38">SUMIF($A$6:$A$110,B122,$J$6:$J$110)</f>
        <v>0</v>
      </c>
      <c r="O122" s="158">
        <f>SUMIF($R$6:$R$110,#REF!,$Y$6:$Y$110)</f>
        <v>0</v>
      </c>
      <c r="P122" s="158">
        <f>SUMIF($R$6:$R$110,#REF!,$Z$6:$Z$110)</f>
        <v>0</v>
      </c>
      <c r="Q122" s="159">
        <f>SUMIF($R$6:$R$110,#REF!,$AA$6:$AA$110)</f>
        <v>0</v>
      </c>
      <c r="S122" s="161" t="e">
        <f>SUM($C122,#REF!)</f>
        <v>#REF!</v>
      </c>
      <c r="T122" s="162" t="e">
        <f>SUM($D122,#REF!)</f>
        <v>#REF!</v>
      </c>
      <c r="U122" s="163" t="e">
        <f>SUM($E122,#REF!)</f>
        <v>#REF!</v>
      </c>
      <c r="V122" s="163">
        <f t="shared" si="34"/>
        <v>0</v>
      </c>
      <c r="W122" s="163">
        <f t="shared" si="35"/>
        <v>0</v>
      </c>
      <c r="X122" s="164">
        <f t="shared" si="36"/>
        <v>0</v>
      </c>
      <c r="AB122" s="165"/>
      <c r="AC122" s="166"/>
      <c r="AD122" s="165"/>
      <c r="AE122" s="165"/>
    </row>
    <row r="123" spans="1:31" ht="15.75" hidden="1" customHeight="1" x14ac:dyDescent="0.25">
      <c r="A123" s="167"/>
      <c r="B123" s="168" t="str">
        <f>[1]Données!S5</f>
        <v>906X01</v>
      </c>
      <c r="C123" s="139">
        <f t="shared" si="37"/>
        <v>0</v>
      </c>
      <c r="D123" s="139">
        <f t="shared" si="31"/>
        <v>0</v>
      </c>
      <c r="E123" s="139">
        <f t="shared" si="32"/>
        <v>0</v>
      </c>
      <c r="F123" s="139">
        <f t="shared" si="33"/>
        <v>0</v>
      </c>
      <c r="G123" s="139">
        <f t="shared" ref="G123:G186" si="39">SUMIF($A$6:$A$110,B123,$I$6:$I$110)</f>
        <v>0</v>
      </c>
      <c r="H123" s="159">
        <f t="shared" si="38"/>
        <v>0</v>
      </c>
      <c r="O123" s="158">
        <f>SUMIF($R$6:$R$110,#REF!,$Y$6:$Y$110)</f>
        <v>0</v>
      </c>
      <c r="P123" s="158">
        <f>SUMIF($R$6:$R$110,#REF!,$Z$6:$Z$110)</f>
        <v>0</v>
      </c>
      <c r="Q123" s="159">
        <f>SUMIF($R$6:$R$110,#REF!,$AA$6:$AA$110)</f>
        <v>0</v>
      </c>
      <c r="S123" s="161" t="e">
        <f>SUM($C123,#REF!)</f>
        <v>#REF!</v>
      </c>
      <c r="T123" s="162" t="e">
        <f>SUM($D123,#REF!)</f>
        <v>#REF!</v>
      </c>
      <c r="U123" s="163" t="e">
        <f>SUM($E123,#REF!)</f>
        <v>#REF!</v>
      </c>
      <c r="V123" s="163">
        <f t="shared" si="34"/>
        <v>0</v>
      </c>
      <c r="W123" s="163">
        <f t="shared" si="35"/>
        <v>0</v>
      </c>
      <c r="X123" s="164">
        <f t="shared" si="36"/>
        <v>0</v>
      </c>
      <c r="AB123" s="165"/>
      <c r="AC123" s="166"/>
      <c r="AD123" s="165"/>
      <c r="AE123" s="165"/>
    </row>
    <row r="124" spans="1:31" ht="15.75" hidden="1" customHeight="1" x14ac:dyDescent="0.25">
      <c r="A124" s="167"/>
      <c r="B124" s="168" t="str">
        <f>[1]Données!S6</f>
        <v>001CI</v>
      </c>
      <c r="C124" s="139">
        <f t="shared" si="37"/>
        <v>0</v>
      </c>
      <c r="D124" s="139">
        <f t="shared" si="31"/>
        <v>0</v>
      </c>
      <c r="E124" s="139">
        <f t="shared" si="32"/>
        <v>0</v>
      </c>
      <c r="F124" s="139">
        <f t="shared" si="33"/>
        <v>0</v>
      </c>
      <c r="G124" s="139">
        <f t="shared" si="39"/>
        <v>0</v>
      </c>
      <c r="H124" s="159">
        <f t="shared" si="38"/>
        <v>0</v>
      </c>
      <c r="O124" s="158">
        <f>SUMIF($R$6:$R$110,#REF!,$Y$6:$Y$110)</f>
        <v>0</v>
      </c>
      <c r="P124" s="158">
        <f>SUMIF($R$6:$R$110,#REF!,$Z$6:$Z$110)</f>
        <v>0</v>
      </c>
      <c r="Q124" s="159">
        <f>SUMIF($R$6:$R$110,#REF!,$AA$6:$AA$110)</f>
        <v>0</v>
      </c>
      <c r="S124" s="161" t="e">
        <f>SUM($C124,#REF!)</f>
        <v>#REF!</v>
      </c>
      <c r="T124" s="162" t="e">
        <f>SUM($D124,#REF!)</f>
        <v>#REF!</v>
      </c>
      <c r="U124" s="163" t="e">
        <f>SUM($E124,#REF!)</f>
        <v>#REF!</v>
      </c>
      <c r="V124" s="163">
        <f t="shared" si="34"/>
        <v>0</v>
      </c>
      <c r="W124" s="163">
        <f t="shared" si="35"/>
        <v>0</v>
      </c>
      <c r="X124" s="164">
        <f t="shared" si="36"/>
        <v>0</v>
      </c>
      <c r="AB124" s="165"/>
      <c r="AC124" s="166"/>
      <c r="AD124" s="165"/>
      <c r="AE124" s="165"/>
    </row>
    <row r="125" spans="1:31" ht="15.75" hidden="1" customHeight="1" x14ac:dyDescent="0.25">
      <c r="A125" s="167"/>
      <c r="B125" s="168" t="str">
        <f>[1]Données!S7</f>
        <v>002CI</v>
      </c>
      <c r="C125" s="139">
        <f t="shared" si="37"/>
        <v>0</v>
      </c>
      <c r="D125" s="139">
        <f t="shared" si="31"/>
        <v>0</v>
      </c>
      <c r="E125" s="139">
        <f t="shared" si="32"/>
        <v>0</v>
      </c>
      <c r="F125" s="139">
        <f t="shared" si="33"/>
        <v>0</v>
      </c>
      <c r="G125" s="139">
        <f t="shared" si="39"/>
        <v>0</v>
      </c>
      <c r="H125" s="159">
        <f t="shared" si="38"/>
        <v>0</v>
      </c>
      <c r="O125" s="158">
        <f>SUMIF($R$6:$R$110,#REF!,$Y$6:$Y$110)</f>
        <v>0</v>
      </c>
      <c r="P125" s="158">
        <f>SUMIF($R$6:$R$110,#REF!,$Z$6:$Z$110)</f>
        <v>0</v>
      </c>
      <c r="Q125" s="159">
        <f>SUMIF($R$6:$R$110,#REF!,$AA$6:$AA$110)</f>
        <v>0</v>
      </c>
      <c r="S125" s="161" t="e">
        <f>SUM($C125,#REF!)</f>
        <v>#REF!</v>
      </c>
      <c r="T125" s="162" t="e">
        <f>SUM($D125,#REF!)</f>
        <v>#REF!</v>
      </c>
      <c r="U125" s="163" t="e">
        <f>SUM($E125,#REF!)</f>
        <v>#REF!</v>
      </c>
      <c r="V125" s="163">
        <f t="shared" si="34"/>
        <v>0</v>
      </c>
      <c r="W125" s="163">
        <f t="shared" si="35"/>
        <v>0</v>
      </c>
      <c r="X125" s="164">
        <f t="shared" si="36"/>
        <v>0</v>
      </c>
      <c r="AB125" s="165"/>
      <c r="AC125" s="166"/>
      <c r="AD125" s="165"/>
      <c r="AE125" s="165"/>
    </row>
    <row r="126" spans="1:31" ht="15.75" hidden="1" customHeight="1" x14ac:dyDescent="0.25">
      <c r="A126" s="167"/>
      <c r="B126" s="168" t="str">
        <f>[1]Données!S8</f>
        <v>011CI</v>
      </c>
      <c r="C126" s="139">
        <f t="shared" si="37"/>
        <v>0</v>
      </c>
      <c r="D126" s="139">
        <f t="shared" si="31"/>
        <v>0</v>
      </c>
      <c r="E126" s="139">
        <f t="shared" si="32"/>
        <v>0</v>
      </c>
      <c r="F126" s="139">
        <f t="shared" si="33"/>
        <v>0</v>
      </c>
      <c r="G126" s="139">
        <f t="shared" si="39"/>
        <v>0</v>
      </c>
      <c r="H126" s="159">
        <f t="shared" si="38"/>
        <v>0</v>
      </c>
      <c r="O126" s="158">
        <f>SUMIF($R$6:$R$110,#REF!,$Y$6:$Y$110)</f>
        <v>0</v>
      </c>
      <c r="P126" s="158">
        <f>SUMIF($R$6:$R$110,#REF!,$Z$6:$Z$110)</f>
        <v>0</v>
      </c>
      <c r="Q126" s="159">
        <f>SUMIF($R$6:$R$110,#REF!,$AA$6:$AA$110)</f>
        <v>0</v>
      </c>
      <c r="S126" s="161" t="e">
        <f>SUM($C126,#REF!)</f>
        <v>#REF!</v>
      </c>
      <c r="T126" s="162" t="e">
        <f>SUM($D126,#REF!)</f>
        <v>#REF!</v>
      </c>
      <c r="U126" s="163" t="e">
        <f>SUM($E126,#REF!)</f>
        <v>#REF!</v>
      </c>
      <c r="V126" s="163">
        <f t="shared" si="34"/>
        <v>0</v>
      </c>
      <c r="W126" s="163">
        <f t="shared" si="35"/>
        <v>0</v>
      </c>
      <c r="X126" s="164">
        <f t="shared" si="36"/>
        <v>0</v>
      </c>
      <c r="AB126" s="165"/>
      <c r="AC126" s="155"/>
      <c r="AD126" s="165"/>
      <c r="AE126" s="165"/>
    </row>
    <row r="127" spans="1:31" ht="15.75" hidden="1" customHeight="1" x14ac:dyDescent="0.25">
      <c r="A127" s="167"/>
      <c r="B127" s="168" t="str">
        <f>[1]Données!S9</f>
        <v>012CI</v>
      </c>
      <c r="C127" s="139">
        <f t="shared" si="37"/>
        <v>0</v>
      </c>
      <c r="D127" s="139">
        <f t="shared" si="31"/>
        <v>0</v>
      </c>
      <c r="E127" s="139">
        <f t="shared" si="32"/>
        <v>0</v>
      </c>
      <c r="F127" s="139">
        <f t="shared" si="33"/>
        <v>0</v>
      </c>
      <c r="G127" s="139">
        <f t="shared" si="39"/>
        <v>0</v>
      </c>
      <c r="H127" s="159">
        <f t="shared" si="38"/>
        <v>0</v>
      </c>
      <c r="O127" s="158">
        <f>SUMIF($R$6:$R$110,#REF!,$Y$6:$Y$110)</f>
        <v>0</v>
      </c>
      <c r="P127" s="158">
        <f>SUMIF($R$6:$R$110,#REF!,$Z$6:$Z$110)</f>
        <v>0</v>
      </c>
      <c r="Q127" s="159">
        <f>SUMIF($R$6:$R$110,#REF!,$AA$6:$AA$110)</f>
        <v>0</v>
      </c>
      <c r="S127" s="161" t="e">
        <f>SUM($C127,#REF!)</f>
        <v>#REF!</v>
      </c>
      <c r="T127" s="162" t="e">
        <f>SUM($D127,#REF!)</f>
        <v>#REF!</v>
      </c>
      <c r="U127" s="163" t="e">
        <f>SUM($E127,#REF!)</f>
        <v>#REF!</v>
      </c>
      <c r="V127" s="163">
        <f t="shared" si="34"/>
        <v>0</v>
      </c>
      <c r="W127" s="163">
        <f t="shared" si="35"/>
        <v>0</v>
      </c>
      <c r="X127" s="164">
        <f t="shared" si="36"/>
        <v>0</v>
      </c>
      <c r="AB127" s="165"/>
      <c r="AC127" s="155"/>
      <c r="AD127" s="165"/>
      <c r="AE127" s="165"/>
    </row>
    <row r="128" spans="1:31" ht="15.75" hidden="1" customHeight="1" x14ac:dyDescent="0.25">
      <c r="A128" s="167"/>
      <c r="B128" s="168" t="str">
        <f>[1]Données!S10</f>
        <v>021CI</v>
      </c>
      <c r="C128" s="139">
        <f t="shared" si="37"/>
        <v>0</v>
      </c>
      <c r="D128" s="139">
        <f t="shared" si="31"/>
        <v>0</v>
      </c>
      <c r="E128" s="139">
        <f t="shared" si="32"/>
        <v>0</v>
      </c>
      <c r="F128" s="139">
        <f t="shared" si="33"/>
        <v>0</v>
      </c>
      <c r="G128" s="139">
        <f t="shared" si="39"/>
        <v>0</v>
      </c>
      <c r="H128" s="159">
        <f t="shared" si="38"/>
        <v>0</v>
      </c>
      <c r="O128" s="158">
        <f>SUMIF($R$6:$R$110,#REF!,$Y$6:$Y$110)</f>
        <v>0</v>
      </c>
      <c r="P128" s="158">
        <f>SUMIF($R$6:$R$110,#REF!,$Z$6:$Z$110)</f>
        <v>0</v>
      </c>
      <c r="Q128" s="159">
        <f>SUMIF($R$6:$R$110,#REF!,$AA$6:$AA$110)</f>
        <v>0</v>
      </c>
      <c r="S128" s="161" t="e">
        <f>SUM($C128,#REF!)</f>
        <v>#REF!</v>
      </c>
      <c r="T128" s="162" t="e">
        <f>SUM($D128,#REF!)</f>
        <v>#REF!</v>
      </c>
      <c r="U128" s="163" t="e">
        <f>SUM($E128,#REF!)</f>
        <v>#REF!</v>
      </c>
      <c r="V128" s="163">
        <f t="shared" si="34"/>
        <v>0</v>
      </c>
      <c r="W128" s="163">
        <f t="shared" si="35"/>
        <v>0</v>
      </c>
      <c r="X128" s="164">
        <f t="shared" si="36"/>
        <v>0</v>
      </c>
      <c r="AB128" s="165"/>
      <c r="AC128" s="155"/>
      <c r="AD128" s="165"/>
      <c r="AE128" s="165"/>
    </row>
    <row r="129" spans="1:31" ht="15.75" hidden="1" customHeight="1" x14ac:dyDescent="0.25">
      <c r="A129" s="167"/>
      <c r="B129" s="168" t="str">
        <f>[1]Données!S11</f>
        <v>022CI</v>
      </c>
      <c r="C129" s="139">
        <f t="shared" si="37"/>
        <v>0</v>
      </c>
      <c r="D129" s="139">
        <f t="shared" si="31"/>
        <v>0</v>
      </c>
      <c r="E129" s="139">
        <f t="shared" si="32"/>
        <v>0</v>
      </c>
      <c r="F129" s="139">
        <f t="shared" si="33"/>
        <v>0</v>
      </c>
      <c r="G129" s="139">
        <f t="shared" si="39"/>
        <v>0</v>
      </c>
      <c r="H129" s="159">
        <f t="shared" si="38"/>
        <v>0</v>
      </c>
      <c r="O129" s="158">
        <f>SUMIF($R$6:$R$110,#REF!,$Y$6:$Y$110)</f>
        <v>0</v>
      </c>
      <c r="P129" s="158">
        <f>SUMIF($R$6:$R$110,#REF!,$Z$6:$Z$110)</f>
        <v>0</v>
      </c>
      <c r="Q129" s="159">
        <f>SUMIF($R$6:$R$110,#REF!,$AA$6:$AA$110)</f>
        <v>0</v>
      </c>
      <c r="S129" s="161" t="e">
        <f>SUM($C129,#REF!)</f>
        <v>#REF!</v>
      </c>
      <c r="T129" s="162" t="e">
        <f>SUM($D129,#REF!)</f>
        <v>#REF!</v>
      </c>
      <c r="U129" s="163" t="e">
        <f>SUM($E129,#REF!)</f>
        <v>#REF!</v>
      </c>
      <c r="V129" s="163">
        <f t="shared" si="34"/>
        <v>0</v>
      </c>
      <c r="W129" s="163">
        <f t="shared" si="35"/>
        <v>0</v>
      </c>
      <c r="X129" s="164">
        <f t="shared" si="36"/>
        <v>0</v>
      </c>
      <c r="AB129" s="165"/>
      <c r="AC129" s="155"/>
      <c r="AD129" s="165"/>
      <c r="AE129" s="165"/>
    </row>
    <row r="130" spans="1:31" ht="15.75" hidden="1" customHeight="1" x14ac:dyDescent="0.25">
      <c r="A130" s="167"/>
      <c r="B130" s="168" t="str">
        <f>[1]Données!S12</f>
        <v>023CI</v>
      </c>
      <c r="C130" s="139">
        <f t="shared" si="37"/>
        <v>0</v>
      </c>
      <c r="D130" s="139">
        <f t="shared" si="31"/>
        <v>0</v>
      </c>
      <c r="E130" s="139">
        <f t="shared" si="32"/>
        <v>0</v>
      </c>
      <c r="F130" s="139">
        <f t="shared" si="33"/>
        <v>0</v>
      </c>
      <c r="G130" s="139">
        <f t="shared" si="39"/>
        <v>0</v>
      </c>
      <c r="H130" s="159">
        <f t="shared" si="38"/>
        <v>0</v>
      </c>
      <c r="O130" s="158">
        <f>SUMIF($R$6:$R$110,#REF!,$Y$6:$Y$110)</f>
        <v>0</v>
      </c>
      <c r="P130" s="158">
        <f>SUMIF($R$6:$R$110,#REF!,$Z$6:$Z$110)</f>
        <v>0</v>
      </c>
      <c r="Q130" s="159">
        <f>SUMIF($R$6:$R$110,#REF!,$AA$6:$AA$110)</f>
        <v>0</v>
      </c>
      <c r="S130" s="161" t="e">
        <f>SUM($C130,#REF!)</f>
        <v>#REF!</v>
      </c>
      <c r="T130" s="162" t="e">
        <f>SUM($D130,#REF!)</f>
        <v>#REF!</v>
      </c>
      <c r="U130" s="163" t="e">
        <f>SUM($E130,#REF!)</f>
        <v>#REF!</v>
      </c>
      <c r="V130" s="163">
        <f t="shared" si="34"/>
        <v>0</v>
      </c>
      <c r="W130" s="163">
        <f t="shared" si="35"/>
        <v>0</v>
      </c>
      <c r="X130" s="164">
        <f t="shared" si="36"/>
        <v>0</v>
      </c>
      <c r="AB130" s="165"/>
      <c r="AC130" s="155"/>
      <c r="AD130" s="165"/>
      <c r="AE130" s="165"/>
    </row>
    <row r="131" spans="1:31" ht="15.75" hidden="1" customHeight="1" x14ac:dyDescent="0.25">
      <c r="A131" s="167"/>
      <c r="B131" s="168" t="str">
        <f>[1]Données!S13</f>
        <v>024C01</v>
      </c>
      <c r="C131" s="139">
        <f t="shared" si="37"/>
        <v>0</v>
      </c>
      <c r="D131" s="139">
        <f t="shared" si="31"/>
        <v>0</v>
      </c>
      <c r="E131" s="139">
        <f t="shared" si="32"/>
        <v>0</v>
      </c>
      <c r="F131" s="139">
        <f t="shared" si="33"/>
        <v>0</v>
      </c>
      <c r="G131" s="139">
        <f t="shared" si="39"/>
        <v>0</v>
      </c>
      <c r="H131" s="159">
        <f t="shared" si="38"/>
        <v>0</v>
      </c>
      <c r="O131" s="158">
        <f>SUMIF($R$6:$R$110,#REF!,$Y$6:$Y$110)</f>
        <v>0</v>
      </c>
      <c r="P131" s="158">
        <f>SUMIF($R$6:$R$110,#REF!,$Z$6:$Z$110)</f>
        <v>0</v>
      </c>
      <c r="Q131" s="159">
        <f>SUMIF($R$6:$R$110,#REF!,$AA$6:$AA$110)</f>
        <v>0</v>
      </c>
      <c r="S131" s="161" t="e">
        <f>SUM($C131,#REF!)</f>
        <v>#REF!</v>
      </c>
      <c r="T131" s="162" t="e">
        <f>SUM($D131,#REF!)</f>
        <v>#REF!</v>
      </c>
      <c r="U131" s="163" t="e">
        <f>SUM($E131,#REF!)</f>
        <v>#REF!</v>
      </c>
      <c r="V131" s="163">
        <f t="shared" si="34"/>
        <v>0</v>
      </c>
      <c r="W131" s="163">
        <f t="shared" si="35"/>
        <v>0</v>
      </c>
      <c r="X131" s="164">
        <f t="shared" si="36"/>
        <v>0</v>
      </c>
      <c r="AB131" s="165"/>
      <c r="AC131" s="155"/>
      <c r="AD131" s="165"/>
      <c r="AE131" s="165"/>
    </row>
    <row r="132" spans="1:31" ht="15.75" hidden="1" customHeight="1" x14ac:dyDescent="0.25">
      <c r="A132" s="167"/>
      <c r="B132" s="168" t="str">
        <f>[1]Données!S14</f>
        <v>024CI</v>
      </c>
      <c r="C132" s="139">
        <f t="shared" si="37"/>
        <v>0</v>
      </c>
      <c r="D132" s="139">
        <f t="shared" si="31"/>
        <v>0</v>
      </c>
      <c r="E132" s="139">
        <f t="shared" si="32"/>
        <v>0</v>
      </c>
      <c r="F132" s="139">
        <f t="shared" si="33"/>
        <v>0</v>
      </c>
      <c r="G132" s="139">
        <f t="shared" si="39"/>
        <v>0</v>
      </c>
      <c r="H132" s="159">
        <f t="shared" si="38"/>
        <v>0</v>
      </c>
      <c r="O132" s="158">
        <f>SUMIF($R$6:$R$110,#REF!,$Y$6:$Y$110)</f>
        <v>0</v>
      </c>
      <c r="P132" s="158">
        <f>SUMIF($R$6:$R$110,#REF!,$Z$6:$Z$110)</f>
        <v>0</v>
      </c>
      <c r="Q132" s="159">
        <f>SUMIF($R$6:$R$110,#REF!,$AA$6:$AA$110)</f>
        <v>0</v>
      </c>
      <c r="S132" s="161" t="e">
        <f>SUM($C132,#REF!)</f>
        <v>#REF!</v>
      </c>
      <c r="T132" s="162" t="e">
        <f>SUM($D132,#REF!)</f>
        <v>#REF!</v>
      </c>
      <c r="U132" s="163" t="e">
        <f>SUM($E132,#REF!)</f>
        <v>#REF!</v>
      </c>
      <c r="V132" s="163">
        <f t="shared" si="34"/>
        <v>0</v>
      </c>
      <c r="W132" s="163">
        <f t="shared" si="35"/>
        <v>0</v>
      </c>
      <c r="X132" s="164">
        <f t="shared" si="36"/>
        <v>0</v>
      </c>
      <c r="AB132" s="165"/>
      <c r="AC132" s="165"/>
      <c r="AD132" s="165"/>
      <c r="AE132" s="165"/>
    </row>
    <row r="133" spans="1:31" ht="15.75" hidden="1" customHeight="1" x14ac:dyDescent="0.25">
      <c r="A133" s="167"/>
      <c r="B133" s="168" t="str">
        <f>[1]Données!S15</f>
        <v>025C01</v>
      </c>
      <c r="C133" s="139">
        <f t="shared" si="37"/>
        <v>0</v>
      </c>
      <c r="D133" s="139">
        <f t="shared" si="31"/>
        <v>0</v>
      </c>
      <c r="E133" s="139">
        <f t="shared" si="32"/>
        <v>0</v>
      </c>
      <c r="F133" s="139">
        <f t="shared" si="33"/>
        <v>0</v>
      </c>
      <c r="G133" s="139">
        <f t="shared" si="39"/>
        <v>0</v>
      </c>
      <c r="H133" s="159">
        <f t="shared" si="38"/>
        <v>0</v>
      </c>
      <c r="O133" s="158">
        <f>SUMIF($R$6:$R$110,#REF!,$Y$6:$Y$110)</f>
        <v>0</v>
      </c>
      <c r="P133" s="158">
        <f>SUMIF($R$6:$R$110,#REF!,$Z$6:$Z$110)</f>
        <v>0</v>
      </c>
      <c r="Q133" s="159">
        <f>SUMIF($R$6:$R$110,#REF!,$AA$6:$AA$110)</f>
        <v>0</v>
      </c>
      <c r="S133" s="161" t="e">
        <f>SUM($C133,#REF!)</f>
        <v>#REF!</v>
      </c>
      <c r="T133" s="162" t="e">
        <f>SUM($D133,#REF!)</f>
        <v>#REF!</v>
      </c>
      <c r="U133" s="163" t="e">
        <f>SUM($E133,#REF!)</f>
        <v>#REF!</v>
      </c>
      <c r="V133" s="163">
        <f t="shared" si="34"/>
        <v>0</v>
      </c>
      <c r="W133" s="163">
        <f t="shared" si="35"/>
        <v>0</v>
      </c>
      <c r="X133" s="164">
        <f t="shared" si="36"/>
        <v>0</v>
      </c>
      <c r="AB133" s="165"/>
      <c r="AC133" s="165"/>
      <c r="AD133" s="165"/>
      <c r="AE133" s="165"/>
    </row>
    <row r="134" spans="1:31" ht="15.75" hidden="1" customHeight="1" x14ac:dyDescent="0.25">
      <c r="A134" s="167"/>
      <c r="B134" s="168" t="str">
        <f>[1]Données!S16</f>
        <v>026C01</v>
      </c>
      <c r="C134" s="139">
        <f t="shared" si="37"/>
        <v>0</v>
      </c>
      <c r="D134" s="139">
        <f t="shared" si="31"/>
        <v>0</v>
      </c>
      <c r="E134" s="139">
        <f t="shared" si="32"/>
        <v>0</v>
      </c>
      <c r="F134" s="139">
        <f t="shared" si="33"/>
        <v>0</v>
      </c>
      <c r="G134" s="139">
        <f t="shared" si="39"/>
        <v>0</v>
      </c>
      <c r="H134" s="159">
        <f t="shared" si="38"/>
        <v>0</v>
      </c>
      <c r="O134" s="158">
        <f>SUMIF($R$6:$R$110,#REF!,$Y$6:$Y$110)</f>
        <v>0</v>
      </c>
      <c r="P134" s="158">
        <f>SUMIF($R$6:$R$110,#REF!,$Z$6:$Z$110)</f>
        <v>0</v>
      </c>
      <c r="Q134" s="159">
        <f>SUMIF($R$6:$R$110,#REF!,$AA$6:$AA$110)</f>
        <v>0</v>
      </c>
      <c r="S134" s="161" t="e">
        <f>SUM($C134,#REF!)</f>
        <v>#REF!</v>
      </c>
      <c r="T134" s="162" t="e">
        <f>SUM($D134,#REF!)</f>
        <v>#REF!</v>
      </c>
      <c r="U134" s="163" t="e">
        <f>SUM($E134,#REF!)</f>
        <v>#REF!</v>
      </c>
      <c r="V134" s="163">
        <f t="shared" si="34"/>
        <v>0</v>
      </c>
      <c r="W134" s="163">
        <f t="shared" si="35"/>
        <v>0</v>
      </c>
      <c r="X134" s="164">
        <f t="shared" si="36"/>
        <v>0</v>
      </c>
      <c r="AB134" s="165"/>
      <c r="AC134" s="165"/>
      <c r="AD134" s="165"/>
      <c r="AE134" s="165"/>
    </row>
    <row r="135" spans="1:31" ht="15.75" hidden="1" customHeight="1" x14ac:dyDescent="0.25">
      <c r="A135" s="167"/>
      <c r="B135" s="168" t="str">
        <f>[1]Données!S17</f>
        <v>027C01</v>
      </c>
      <c r="C135" s="139">
        <f t="shared" si="37"/>
        <v>0</v>
      </c>
      <c r="D135" s="139">
        <f t="shared" si="31"/>
        <v>0</v>
      </c>
      <c r="E135" s="139">
        <f t="shared" si="32"/>
        <v>0</v>
      </c>
      <c r="F135" s="139">
        <f t="shared" si="33"/>
        <v>0</v>
      </c>
      <c r="G135" s="139">
        <f t="shared" si="39"/>
        <v>0</v>
      </c>
      <c r="H135" s="159">
        <f t="shared" si="38"/>
        <v>0</v>
      </c>
      <c r="O135" s="158">
        <f>SUMIF($R$6:$R$110,#REF!,$Y$6:$Y$110)</f>
        <v>0</v>
      </c>
      <c r="P135" s="158">
        <f>SUMIF($R$6:$R$110,#REF!,$Z$6:$Z$110)</f>
        <v>0</v>
      </c>
      <c r="Q135" s="159">
        <f>SUMIF($R$6:$R$110,#REF!,$AA$6:$AA$110)</f>
        <v>0</v>
      </c>
      <c r="S135" s="161" t="e">
        <f>SUM($C135,#REF!)</f>
        <v>#REF!</v>
      </c>
      <c r="T135" s="162" t="e">
        <f>SUM($D135,#REF!)</f>
        <v>#REF!</v>
      </c>
      <c r="U135" s="163" t="e">
        <f>SUM($E135,#REF!)</f>
        <v>#REF!</v>
      </c>
      <c r="V135" s="163">
        <f t="shared" si="34"/>
        <v>0</v>
      </c>
      <c r="W135" s="163">
        <f t="shared" si="35"/>
        <v>0</v>
      </c>
      <c r="X135" s="164">
        <f t="shared" si="36"/>
        <v>0</v>
      </c>
      <c r="AB135" s="165"/>
      <c r="AC135" s="165"/>
      <c r="AD135" s="165"/>
      <c r="AE135" s="165"/>
    </row>
    <row r="136" spans="1:31" ht="15.75" hidden="1" customHeight="1" x14ac:dyDescent="0.25">
      <c r="A136" s="167"/>
      <c r="B136" s="168" t="str">
        <f>[1]Données!S18</f>
        <v>028C01</v>
      </c>
      <c r="C136" s="139">
        <f t="shared" si="37"/>
        <v>0</v>
      </c>
      <c r="D136" s="139">
        <f t="shared" si="31"/>
        <v>0</v>
      </c>
      <c r="E136" s="139">
        <f t="shared" si="32"/>
        <v>0</v>
      </c>
      <c r="F136" s="139">
        <f t="shared" si="33"/>
        <v>0</v>
      </c>
      <c r="G136" s="139">
        <f t="shared" si="39"/>
        <v>0</v>
      </c>
      <c r="H136" s="159">
        <f t="shared" si="38"/>
        <v>0</v>
      </c>
      <c r="O136" s="158">
        <f>SUMIF($R$6:$R$110,#REF!,$Y$6:$Y$110)</f>
        <v>0</v>
      </c>
      <c r="P136" s="158">
        <f>SUMIF($R$6:$R$110,#REF!,$Z$6:$Z$110)</f>
        <v>0</v>
      </c>
      <c r="Q136" s="159">
        <f>SUMIF($R$6:$R$110,#REF!,$AA$6:$AA$110)</f>
        <v>0</v>
      </c>
      <c r="S136" s="161" t="e">
        <f>SUM($C136,#REF!)</f>
        <v>#REF!</v>
      </c>
      <c r="T136" s="162" t="e">
        <f>SUM($D136,#REF!)</f>
        <v>#REF!</v>
      </c>
      <c r="U136" s="163" t="e">
        <f>SUM($E136,#REF!)</f>
        <v>#REF!</v>
      </c>
      <c r="V136" s="163">
        <f t="shared" si="34"/>
        <v>0</v>
      </c>
      <c r="W136" s="163">
        <f t="shared" si="35"/>
        <v>0</v>
      </c>
      <c r="X136" s="164">
        <f t="shared" si="36"/>
        <v>0</v>
      </c>
      <c r="AB136" s="165"/>
      <c r="AC136" s="165"/>
      <c r="AD136" s="165"/>
      <c r="AE136" s="165"/>
    </row>
    <row r="137" spans="1:31" ht="15.75" hidden="1" customHeight="1" x14ac:dyDescent="0.25">
      <c r="A137" s="167"/>
      <c r="B137" s="168" t="str">
        <f>[1]Données!S19</f>
        <v>031CI</v>
      </c>
      <c r="C137" s="139">
        <f t="shared" si="37"/>
        <v>0</v>
      </c>
      <c r="D137" s="139">
        <f t="shared" si="31"/>
        <v>0</v>
      </c>
      <c r="E137" s="139">
        <f t="shared" si="32"/>
        <v>0</v>
      </c>
      <c r="F137" s="139">
        <f t="shared" si="33"/>
        <v>0</v>
      </c>
      <c r="G137" s="139">
        <f t="shared" si="39"/>
        <v>0</v>
      </c>
      <c r="H137" s="159">
        <f t="shared" si="38"/>
        <v>0</v>
      </c>
      <c r="O137" s="158">
        <f>SUMIF($R$6:$R$110,#REF!,$Y$6:$Y$110)</f>
        <v>0</v>
      </c>
      <c r="P137" s="158">
        <f>SUMIF($R$6:$R$110,#REF!,$Z$6:$Z$110)</f>
        <v>0</v>
      </c>
      <c r="Q137" s="159">
        <f>SUMIF($R$6:$R$110,#REF!,$AA$6:$AA$110)</f>
        <v>0</v>
      </c>
      <c r="S137" s="161" t="e">
        <f>SUM($C137,#REF!)</f>
        <v>#REF!</v>
      </c>
      <c r="T137" s="162" t="e">
        <f>SUM($D137,#REF!)</f>
        <v>#REF!</v>
      </c>
      <c r="U137" s="163" t="e">
        <f>SUM($E137,#REF!)</f>
        <v>#REF!</v>
      </c>
      <c r="V137" s="163">
        <f t="shared" si="34"/>
        <v>0</v>
      </c>
      <c r="W137" s="163">
        <f t="shared" si="35"/>
        <v>0</v>
      </c>
      <c r="X137" s="164">
        <f t="shared" si="36"/>
        <v>0</v>
      </c>
      <c r="AB137" s="165"/>
      <c r="AC137" s="165"/>
      <c r="AD137" s="165"/>
      <c r="AE137" s="165"/>
    </row>
    <row r="138" spans="1:31" ht="15.75" hidden="1" customHeight="1" x14ac:dyDescent="0.25">
      <c r="A138" s="167"/>
      <c r="B138" s="168" t="str">
        <f>[1]Données!S20</f>
        <v>032CI</v>
      </c>
      <c r="C138" s="139">
        <f t="shared" si="37"/>
        <v>0</v>
      </c>
      <c r="D138" s="139">
        <f t="shared" si="31"/>
        <v>0</v>
      </c>
      <c r="E138" s="139">
        <f t="shared" si="32"/>
        <v>0</v>
      </c>
      <c r="F138" s="139">
        <f t="shared" si="33"/>
        <v>0</v>
      </c>
      <c r="G138" s="139">
        <f t="shared" si="39"/>
        <v>0</v>
      </c>
      <c r="H138" s="159">
        <f t="shared" si="38"/>
        <v>0</v>
      </c>
      <c r="O138" s="158">
        <f>SUMIF($R$6:$R$110,#REF!,$Y$6:$Y$110)</f>
        <v>0</v>
      </c>
      <c r="P138" s="158">
        <f>SUMIF($R$6:$R$110,#REF!,$Z$6:$Z$110)</f>
        <v>0</v>
      </c>
      <c r="Q138" s="159">
        <f>SUMIF($R$6:$R$110,#REF!,$AA$6:$AA$110)</f>
        <v>0</v>
      </c>
      <c r="S138" s="161" t="e">
        <f>SUM($C138,#REF!)</f>
        <v>#REF!</v>
      </c>
      <c r="T138" s="162" t="e">
        <f>SUM($D138,#REF!)</f>
        <v>#REF!</v>
      </c>
      <c r="U138" s="163" t="e">
        <f>SUM($E138,#REF!)</f>
        <v>#REF!</v>
      </c>
      <c r="V138" s="163">
        <f t="shared" si="34"/>
        <v>0</v>
      </c>
      <c r="W138" s="163">
        <f t="shared" si="35"/>
        <v>0</v>
      </c>
      <c r="X138" s="164">
        <f t="shared" si="36"/>
        <v>0</v>
      </c>
      <c r="AB138" s="165"/>
      <c r="AC138" s="165"/>
      <c r="AD138" s="165"/>
      <c r="AE138" s="165"/>
    </row>
    <row r="139" spans="1:31" ht="15.75" hidden="1" customHeight="1" x14ac:dyDescent="0.25">
      <c r="A139" s="167"/>
      <c r="B139" s="168" t="str">
        <f>[1]Données!S21</f>
        <v>041C01</v>
      </c>
      <c r="C139" s="139">
        <f t="shared" si="37"/>
        <v>0</v>
      </c>
      <c r="D139" s="139">
        <f t="shared" si="31"/>
        <v>0</v>
      </c>
      <c r="E139" s="139">
        <f t="shared" si="32"/>
        <v>0</v>
      </c>
      <c r="F139" s="139">
        <f t="shared" si="33"/>
        <v>0</v>
      </c>
      <c r="G139" s="139">
        <f t="shared" si="39"/>
        <v>0</v>
      </c>
      <c r="H139" s="159">
        <f t="shared" si="38"/>
        <v>0</v>
      </c>
      <c r="O139" s="158">
        <f>SUMIF($R$6:$R$110,#REF!,$Y$6:$Y$110)</f>
        <v>0</v>
      </c>
      <c r="P139" s="158">
        <f>SUMIF($R$6:$R$110,#REF!,$Z$6:$Z$110)</f>
        <v>0</v>
      </c>
      <c r="Q139" s="159">
        <f>SUMIF($R$6:$R$110,#REF!,$AA$6:$AA$110)</f>
        <v>0</v>
      </c>
      <c r="S139" s="161" t="e">
        <f>SUM($C139,#REF!)</f>
        <v>#REF!</v>
      </c>
      <c r="T139" s="162" t="e">
        <f>SUM($D139,#REF!)</f>
        <v>#REF!</v>
      </c>
      <c r="U139" s="163" t="e">
        <f>SUM($E139,#REF!)</f>
        <v>#REF!</v>
      </c>
      <c r="V139" s="163">
        <f t="shared" si="34"/>
        <v>0</v>
      </c>
      <c r="W139" s="163">
        <f t="shared" si="35"/>
        <v>0</v>
      </c>
      <c r="X139" s="164">
        <f t="shared" si="36"/>
        <v>0</v>
      </c>
      <c r="AB139" s="165"/>
      <c r="AC139" s="165"/>
      <c r="AD139" s="165"/>
      <c r="AE139" s="165"/>
    </row>
    <row r="140" spans="1:31" ht="15.75" hidden="1" customHeight="1" x14ac:dyDescent="0.25">
      <c r="A140" s="167"/>
      <c r="B140" s="168" t="str">
        <f>[1]Données!S22</f>
        <v>041C02</v>
      </c>
      <c r="C140" s="139">
        <f t="shared" si="37"/>
        <v>0</v>
      </c>
      <c r="D140" s="139">
        <f t="shared" si="31"/>
        <v>0</v>
      </c>
      <c r="E140" s="139">
        <f t="shared" si="32"/>
        <v>0</v>
      </c>
      <c r="F140" s="139">
        <f t="shared" si="33"/>
        <v>0</v>
      </c>
      <c r="G140" s="139">
        <f t="shared" si="39"/>
        <v>0</v>
      </c>
      <c r="H140" s="159">
        <f t="shared" si="38"/>
        <v>0</v>
      </c>
      <c r="O140" s="158">
        <f>SUMIF($R$6:$R$110,#REF!,$Y$6:$Y$110)</f>
        <v>0</v>
      </c>
      <c r="P140" s="158">
        <f>SUMIF($R$6:$R$110,#REF!,$Z$6:$Z$110)</f>
        <v>0</v>
      </c>
      <c r="Q140" s="159">
        <f>SUMIF($R$6:$R$110,#REF!,$AA$6:$AA$110)</f>
        <v>0</v>
      </c>
      <c r="S140" s="161" t="e">
        <f>SUM($C140,#REF!)</f>
        <v>#REF!</v>
      </c>
      <c r="T140" s="162" t="e">
        <f>SUM($D140,#REF!)</f>
        <v>#REF!</v>
      </c>
      <c r="U140" s="163" t="e">
        <f>SUM($E140,#REF!)</f>
        <v>#REF!</v>
      </c>
      <c r="V140" s="163">
        <f t="shared" si="34"/>
        <v>0</v>
      </c>
      <c r="W140" s="163">
        <f t="shared" si="35"/>
        <v>0</v>
      </c>
      <c r="X140" s="164">
        <f t="shared" si="36"/>
        <v>0</v>
      </c>
      <c r="AB140" s="165"/>
      <c r="AC140" s="165"/>
      <c r="AD140" s="165"/>
      <c r="AE140" s="165"/>
    </row>
    <row r="141" spans="1:31" ht="15.75" hidden="1" customHeight="1" x14ac:dyDescent="0.25">
      <c r="A141" s="167"/>
      <c r="B141" s="168" t="str">
        <f>[1]Données!S23</f>
        <v>041C03</v>
      </c>
      <c r="C141" s="139">
        <f t="shared" si="37"/>
        <v>0</v>
      </c>
      <c r="D141" s="139">
        <f t="shared" si="31"/>
        <v>0</v>
      </c>
      <c r="E141" s="139">
        <f t="shared" si="32"/>
        <v>0</v>
      </c>
      <c r="F141" s="139">
        <f t="shared" si="33"/>
        <v>0</v>
      </c>
      <c r="G141" s="139">
        <f t="shared" si="39"/>
        <v>0</v>
      </c>
      <c r="H141" s="159">
        <f t="shared" si="38"/>
        <v>0</v>
      </c>
      <c r="O141" s="158">
        <f>SUMIF($R$6:$R$110,#REF!,$Y$6:$Y$110)</f>
        <v>0</v>
      </c>
      <c r="P141" s="158">
        <f>SUMIF($R$6:$R$110,#REF!,$Z$6:$Z$110)</f>
        <v>0</v>
      </c>
      <c r="Q141" s="159">
        <f>SUMIF($R$6:$R$110,#REF!,$AA$6:$AA$110)</f>
        <v>0</v>
      </c>
      <c r="S141" s="161" t="e">
        <f>SUM($C141,#REF!)</f>
        <v>#REF!</v>
      </c>
      <c r="T141" s="162" t="e">
        <f>SUM($D141,#REF!)</f>
        <v>#REF!</v>
      </c>
      <c r="U141" s="163" t="e">
        <f>SUM($E141,#REF!)</f>
        <v>#REF!</v>
      </c>
      <c r="V141" s="163">
        <f t="shared" si="34"/>
        <v>0</v>
      </c>
      <c r="W141" s="163">
        <f t="shared" si="35"/>
        <v>0</v>
      </c>
      <c r="X141" s="164">
        <f t="shared" si="36"/>
        <v>0</v>
      </c>
      <c r="AB141" s="165"/>
      <c r="AC141" s="165"/>
      <c r="AD141" s="165"/>
      <c r="AE141" s="165"/>
    </row>
    <row r="142" spans="1:31" ht="15.75" hidden="1" customHeight="1" x14ac:dyDescent="0.25">
      <c r="A142" s="167"/>
      <c r="B142" s="168" t="str">
        <f>[1]Données!S24</f>
        <v>041C04</v>
      </c>
      <c r="C142" s="139">
        <f t="shared" si="37"/>
        <v>0</v>
      </c>
      <c r="D142" s="139">
        <f t="shared" si="31"/>
        <v>0</v>
      </c>
      <c r="E142" s="139">
        <f t="shared" si="32"/>
        <v>0</v>
      </c>
      <c r="F142" s="139">
        <f t="shared" si="33"/>
        <v>0</v>
      </c>
      <c r="G142" s="139">
        <f t="shared" si="39"/>
        <v>0</v>
      </c>
      <c r="H142" s="159">
        <f t="shared" si="38"/>
        <v>0</v>
      </c>
      <c r="O142" s="158">
        <f>SUMIF($R$6:$R$110,#REF!,$Y$6:$Y$110)</f>
        <v>0</v>
      </c>
      <c r="P142" s="158">
        <f>SUMIF($R$6:$R$110,#REF!,$Z$6:$Z$110)</f>
        <v>0</v>
      </c>
      <c r="Q142" s="159">
        <f>SUMIF($R$6:$R$110,#REF!,$AA$6:$AA$110)</f>
        <v>0</v>
      </c>
      <c r="S142" s="161" t="e">
        <f>SUM($C142,#REF!)</f>
        <v>#REF!</v>
      </c>
      <c r="T142" s="162" t="e">
        <f>SUM($D142,#REF!)</f>
        <v>#REF!</v>
      </c>
      <c r="U142" s="163" t="e">
        <f>SUM($E142,#REF!)</f>
        <v>#REF!</v>
      </c>
      <c r="V142" s="163">
        <f t="shared" si="34"/>
        <v>0</v>
      </c>
      <c r="W142" s="163">
        <f t="shared" si="35"/>
        <v>0</v>
      </c>
      <c r="X142" s="164">
        <f t="shared" si="36"/>
        <v>0</v>
      </c>
      <c r="AB142" s="165"/>
      <c r="AC142" s="165"/>
      <c r="AD142" s="155"/>
      <c r="AE142" s="165"/>
    </row>
    <row r="143" spans="1:31" ht="15.75" hidden="1" customHeight="1" x14ac:dyDescent="0.25">
      <c r="A143" s="167"/>
      <c r="B143" s="168" t="str">
        <f>[1]Données!S25</f>
        <v>0451CI</v>
      </c>
      <c r="C143" s="139">
        <f t="shared" si="37"/>
        <v>0</v>
      </c>
      <c r="D143" s="139">
        <f t="shared" si="31"/>
        <v>0</v>
      </c>
      <c r="E143" s="139">
        <f t="shared" si="32"/>
        <v>0</v>
      </c>
      <c r="F143" s="139">
        <f t="shared" si="33"/>
        <v>0</v>
      </c>
      <c r="G143" s="139">
        <f t="shared" si="39"/>
        <v>0</v>
      </c>
      <c r="H143" s="159">
        <f t="shared" si="38"/>
        <v>0</v>
      </c>
      <c r="O143" s="158">
        <f>SUMIF($R$6:$R$110,#REF!,$Y$6:$Y$110)</f>
        <v>0</v>
      </c>
      <c r="P143" s="158">
        <f>SUMIF($R$6:$R$110,#REF!,$Z$6:$Z$110)</f>
        <v>0</v>
      </c>
      <c r="Q143" s="159">
        <f>SUMIF($R$6:$R$110,#REF!,$AA$6:$AA$110)</f>
        <v>0</v>
      </c>
      <c r="S143" s="161" t="e">
        <f>SUM($C143,#REF!)</f>
        <v>#REF!</v>
      </c>
      <c r="T143" s="162" t="e">
        <f>SUM($D143,#REF!)</f>
        <v>#REF!</v>
      </c>
      <c r="U143" s="163" t="e">
        <f>SUM($E143,#REF!)</f>
        <v>#REF!</v>
      </c>
      <c r="V143" s="163">
        <f t="shared" si="34"/>
        <v>0</v>
      </c>
      <c r="W143" s="163">
        <f t="shared" si="35"/>
        <v>0</v>
      </c>
      <c r="X143" s="164">
        <f t="shared" si="36"/>
        <v>0</v>
      </c>
      <c r="AB143" s="165"/>
      <c r="AC143" s="155"/>
      <c r="AD143" s="155"/>
      <c r="AE143" s="165"/>
    </row>
    <row r="144" spans="1:31" ht="15.75" hidden="1" customHeight="1" x14ac:dyDescent="0.25">
      <c r="A144" s="167"/>
      <c r="B144" s="168" t="str">
        <f>[1]Données!S26</f>
        <v>0452CI</v>
      </c>
      <c r="C144" s="139">
        <f t="shared" si="37"/>
        <v>0</v>
      </c>
      <c r="D144" s="139">
        <f t="shared" si="31"/>
        <v>0</v>
      </c>
      <c r="E144" s="139">
        <f t="shared" si="32"/>
        <v>0</v>
      </c>
      <c r="F144" s="139">
        <f t="shared" si="33"/>
        <v>0</v>
      </c>
      <c r="G144" s="139">
        <f t="shared" si="39"/>
        <v>0</v>
      </c>
      <c r="H144" s="159">
        <f t="shared" si="38"/>
        <v>0</v>
      </c>
      <c r="O144" s="158">
        <f>SUMIF($R$6:$R$110,#REF!,$Y$6:$Y$110)</f>
        <v>0</v>
      </c>
      <c r="P144" s="158">
        <f>SUMIF($R$6:$R$110,#REF!,$Z$6:$Z$110)</f>
        <v>0</v>
      </c>
      <c r="Q144" s="159">
        <f>SUMIF($R$6:$R$110,#REF!,$AA$6:$AA$110)</f>
        <v>0</v>
      </c>
      <c r="S144" s="161" t="e">
        <f>SUM($C144,#REF!)</f>
        <v>#REF!</v>
      </c>
      <c r="T144" s="162" t="e">
        <f>SUM($D144,#REF!)</f>
        <v>#REF!</v>
      </c>
      <c r="U144" s="163" t="e">
        <f>SUM($E144,#REF!)</f>
        <v>#REF!</v>
      </c>
      <c r="V144" s="163">
        <f t="shared" si="34"/>
        <v>0</v>
      </c>
      <c r="W144" s="163">
        <f t="shared" si="35"/>
        <v>0</v>
      </c>
      <c r="X144" s="164">
        <f t="shared" si="36"/>
        <v>0</v>
      </c>
      <c r="AB144" s="165"/>
      <c r="AC144" s="165"/>
      <c r="AD144" s="155"/>
      <c r="AE144" s="165"/>
    </row>
    <row r="145" spans="1:31" ht="15.75" hidden="1" customHeight="1" x14ac:dyDescent="0.25">
      <c r="A145" s="167"/>
      <c r="B145" s="168" t="str">
        <f>[1]Données!S27</f>
        <v>0453CI</v>
      </c>
      <c r="C145" s="139">
        <f t="shared" si="37"/>
        <v>0</v>
      </c>
      <c r="D145" s="139">
        <f t="shared" si="31"/>
        <v>0</v>
      </c>
      <c r="E145" s="139">
        <f t="shared" si="32"/>
        <v>0</v>
      </c>
      <c r="F145" s="139">
        <f t="shared" si="33"/>
        <v>0</v>
      </c>
      <c r="G145" s="139">
        <f t="shared" si="39"/>
        <v>0</v>
      </c>
      <c r="H145" s="159">
        <f t="shared" si="38"/>
        <v>0</v>
      </c>
      <c r="O145" s="158">
        <f>SUMIF($R$6:$R$110,#REF!,$Y$6:$Y$110)</f>
        <v>0</v>
      </c>
      <c r="P145" s="158">
        <f>SUMIF($R$6:$R$110,#REF!,$Z$6:$Z$110)</f>
        <v>0</v>
      </c>
      <c r="Q145" s="159">
        <f>SUMIF($R$6:$R$110,#REF!,$AA$6:$AA$110)</f>
        <v>0</v>
      </c>
      <c r="S145" s="161" t="e">
        <f>SUM($C145,#REF!)</f>
        <v>#REF!</v>
      </c>
      <c r="T145" s="162" t="e">
        <f>SUM($D145,#REF!)</f>
        <v>#REF!</v>
      </c>
      <c r="U145" s="163" t="e">
        <f>SUM($E145,#REF!)</f>
        <v>#REF!</v>
      </c>
      <c r="V145" s="163">
        <f t="shared" si="34"/>
        <v>0</v>
      </c>
      <c r="W145" s="163">
        <f t="shared" si="35"/>
        <v>0</v>
      </c>
      <c r="X145" s="164">
        <f t="shared" si="36"/>
        <v>0</v>
      </c>
      <c r="AB145" s="165"/>
      <c r="AC145" s="165"/>
      <c r="AD145" s="155"/>
      <c r="AE145" s="165"/>
    </row>
    <row r="146" spans="1:31" ht="15.75" hidden="1" customHeight="1" x14ac:dyDescent="0.25">
      <c r="A146" s="167"/>
      <c r="B146" s="168" t="str">
        <f>[1]Données!S28</f>
        <v>0454CI</v>
      </c>
      <c r="C146" s="139">
        <f t="shared" si="37"/>
        <v>0</v>
      </c>
      <c r="D146" s="139">
        <f t="shared" si="31"/>
        <v>0</v>
      </c>
      <c r="E146" s="139">
        <f t="shared" si="32"/>
        <v>0</v>
      </c>
      <c r="F146" s="139">
        <f t="shared" si="33"/>
        <v>0</v>
      </c>
      <c r="G146" s="139">
        <f t="shared" si="39"/>
        <v>0</v>
      </c>
      <c r="H146" s="159">
        <f t="shared" si="38"/>
        <v>0</v>
      </c>
      <c r="O146" s="158">
        <f>SUMIF($R$6:$R$110,#REF!,$Y$6:$Y$110)</f>
        <v>0</v>
      </c>
      <c r="P146" s="158">
        <f>SUMIF($R$6:$R$110,#REF!,$Z$6:$Z$110)</f>
        <v>0</v>
      </c>
      <c r="Q146" s="159">
        <f>SUMIF($R$6:$R$110,#REF!,$AA$6:$AA$110)</f>
        <v>0</v>
      </c>
      <c r="S146" s="161" t="e">
        <f>SUM($C146,#REF!)</f>
        <v>#REF!</v>
      </c>
      <c r="T146" s="162" t="e">
        <f>SUM($D146,#REF!)</f>
        <v>#REF!</v>
      </c>
      <c r="U146" s="163" t="e">
        <f>SUM($E146,#REF!)</f>
        <v>#REF!</v>
      </c>
      <c r="V146" s="163">
        <f t="shared" si="34"/>
        <v>0</v>
      </c>
      <c r="W146" s="163">
        <f t="shared" si="35"/>
        <v>0</v>
      </c>
      <c r="X146" s="164">
        <f t="shared" si="36"/>
        <v>0</v>
      </c>
      <c r="AB146" s="165"/>
      <c r="AC146" s="165"/>
      <c r="AD146" s="165"/>
      <c r="AE146" s="165"/>
    </row>
    <row r="147" spans="1:31" ht="15.75" hidden="1" customHeight="1" x14ac:dyDescent="0.25">
      <c r="A147" s="167"/>
      <c r="B147" s="168" t="str">
        <f>[1]Données!S29</f>
        <v>0456CI</v>
      </c>
      <c r="C147" s="139">
        <f t="shared" si="37"/>
        <v>0</v>
      </c>
      <c r="D147" s="139">
        <f t="shared" si="31"/>
        <v>0</v>
      </c>
      <c r="E147" s="139">
        <f t="shared" si="32"/>
        <v>0</v>
      </c>
      <c r="F147" s="139">
        <f t="shared" si="33"/>
        <v>0</v>
      </c>
      <c r="G147" s="139">
        <f t="shared" si="39"/>
        <v>0</v>
      </c>
      <c r="H147" s="159">
        <f t="shared" si="38"/>
        <v>0</v>
      </c>
      <c r="O147" s="158">
        <f>SUMIF($R$6:$R$110,#REF!,$Y$6:$Y$110)</f>
        <v>0</v>
      </c>
      <c r="P147" s="158">
        <f>SUMIF($R$6:$R$110,#REF!,$Z$6:$Z$110)</f>
        <v>0</v>
      </c>
      <c r="Q147" s="159">
        <f>SUMIF($R$6:$R$110,#REF!,$AA$6:$AA$110)</f>
        <v>0</v>
      </c>
      <c r="S147" s="161" t="e">
        <f>SUM($C147,#REF!)</f>
        <v>#REF!</v>
      </c>
      <c r="T147" s="162" t="e">
        <f>SUM($D147,#REF!)</f>
        <v>#REF!</v>
      </c>
      <c r="U147" s="163" t="e">
        <f>SUM($E147,#REF!)</f>
        <v>#REF!</v>
      </c>
      <c r="V147" s="163">
        <f t="shared" si="34"/>
        <v>0</v>
      </c>
      <c r="W147" s="163">
        <f t="shared" si="35"/>
        <v>0</v>
      </c>
      <c r="X147" s="164">
        <f t="shared" si="36"/>
        <v>0</v>
      </c>
      <c r="AB147" s="165"/>
      <c r="AC147" s="165"/>
      <c r="AD147" s="165"/>
      <c r="AE147" s="165"/>
    </row>
    <row r="148" spans="1:31" ht="15.75" hidden="1" customHeight="1" x14ac:dyDescent="0.25">
      <c r="A148" s="167"/>
      <c r="B148" s="168" t="str">
        <f>[1]Données!S30</f>
        <v>0458CI</v>
      </c>
      <c r="C148" s="139">
        <f t="shared" si="37"/>
        <v>0</v>
      </c>
      <c r="D148" s="139">
        <f t="shared" si="31"/>
        <v>0</v>
      </c>
      <c r="E148" s="139">
        <f t="shared" si="32"/>
        <v>0</v>
      </c>
      <c r="F148" s="139">
        <f t="shared" si="33"/>
        <v>0</v>
      </c>
      <c r="G148" s="139">
        <f t="shared" si="39"/>
        <v>0</v>
      </c>
      <c r="H148" s="159">
        <f t="shared" si="38"/>
        <v>0</v>
      </c>
      <c r="O148" s="158">
        <f>SUMIF($R$6:$R$110,#REF!,$Y$6:$Y$110)</f>
        <v>0</v>
      </c>
      <c r="P148" s="158">
        <f>SUMIF($R$6:$R$110,#REF!,$Z$6:$Z$110)</f>
        <v>0</v>
      </c>
      <c r="Q148" s="159">
        <f>SUMIF($R$6:$R$110,#REF!,$AA$6:$AA$110)</f>
        <v>0</v>
      </c>
      <c r="S148" s="161" t="e">
        <f>SUM($C148,#REF!)</f>
        <v>#REF!</v>
      </c>
      <c r="T148" s="162" t="e">
        <f>SUM($D148,#REF!)</f>
        <v>#REF!</v>
      </c>
      <c r="U148" s="163" t="e">
        <f>SUM($E148,#REF!)</f>
        <v>#REF!</v>
      </c>
      <c r="V148" s="163">
        <f t="shared" si="34"/>
        <v>0</v>
      </c>
      <c r="W148" s="163">
        <f t="shared" si="35"/>
        <v>0</v>
      </c>
      <c r="X148" s="164">
        <f t="shared" si="36"/>
        <v>0</v>
      </c>
      <c r="AB148" s="165"/>
      <c r="AC148" s="155"/>
      <c r="AD148" s="165"/>
      <c r="AE148" s="165"/>
    </row>
    <row r="149" spans="1:31" ht="15.75" hidden="1" customHeight="1" x14ac:dyDescent="0.25">
      <c r="A149" s="167"/>
      <c r="B149" s="168" t="str">
        <f>[1]Données!S31</f>
        <v>051CI</v>
      </c>
      <c r="C149" s="139">
        <f t="shared" si="37"/>
        <v>0</v>
      </c>
      <c r="D149" s="139">
        <f t="shared" si="31"/>
        <v>0</v>
      </c>
      <c r="E149" s="139">
        <f t="shared" si="32"/>
        <v>0</v>
      </c>
      <c r="F149" s="139">
        <f t="shared" si="33"/>
        <v>0</v>
      </c>
      <c r="G149" s="139">
        <f t="shared" si="39"/>
        <v>0</v>
      </c>
      <c r="H149" s="159">
        <f t="shared" si="38"/>
        <v>0</v>
      </c>
      <c r="O149" s="158">
        <f>SUMIF($R$6:$R$110,#REF!,$Y$6:$Y$110)</f>
        <v>0</v>
      </c>
      <c r="P149" s="158">
        <f>SUMIF($R$6:$R$110,#REF!,$Z$6:$Z$110)</f>
        <v>0</v>
      </c>
      <c r="Q149" s="159">
        <f>SUMIF($R$6:$R$110,#REF!,$AA$6:$AA$110)</f>
        <v>0</v>
      </c>
      <c r="S149" s="161" t="e">
        <f>SUM($C149,#REF!)</f>
        <v>#REF!</v>
      </c>
      <c r="T149" s="162" t="e">
        <f>SUM($D149,#REF!)</f>
        <v>#REF!</v>
      </c>
      <c r="U149" s="163" t="e">
        <f>SUM($E149,#REF!)</f>
        <v>#REF!</v>
      </c>
      <c r="V149" s="163">
        <f t="shared" si="34"/>
        <v>0</v>
      </c>
      <c r="W149" s="163">
        <f t="shared" si="35"/>
        <v>0</v>
      </c>
      <c r="X149" s="164">
        <f t="shared" si="36"/>
        <v>0</v>
      </c>
      <c r="AB149" s="165"/>
      <c r="AC149" s="155"/>
      <c r="AD149" s="165"/>
      <c r="AE149" s="165"/>
    </row>
    <row r="150" spans="1:31" ht="15.75" hidden="1" customHeight="1" x14ac:dyDescent="0.25">
      <c r="A150" s="167"/>
      <c r="B150" s="168" t="str">
        <f>[1]Données!S32</f>
        <v>061CI</v>
      </c>
      <c r="C150" s="139">
        <f t="shared" si="37"/>
        <v>0</v>
      </c>
      <c r="D150" s="139">
        <f t="shared" si="31"/>
        <v>0</v>
      </c>
      <c r="E150" s="139">
        <f t="shared" si="32"/>
        <v>0</v>
      </c>
      <c r="F150" s="139">
        <f t="shared" si="33"/>
        <v>0</v>
      </c>
      <c r="G150" s="139">
        <f t="shared" si="39"/>
        <v>0</v>
      </c>
      <c r="H150" s="159">
        <f t="shared" si="38"/>
        <v>0</v>
      </c>
      <c r="O150" s="158">
        <f>SUMIF($R$6:$R$110,#REF!,$Y$6:$Y$110)</f>
        <v>0</v>
      </c>
      <c r="P150" s="158">
        <f>SUMIF($R$6:$R$110,#REF!,$Z$6:$Z$110)</f>
        <v>0</v>
      </c>
      <c r="Q150" s="159">
        <f>SUMIF($R$6:$R$110,#REF!,$AA$6:$AA$110)</f>
        <v>0</v>
      </c>
      <c r="S150" s="161" t="e">
        <f>SUM($C150,#REF!)</f>
        <v>#REF!</v>
      </c>
      <c r="T150" s="162" t="e">
        <f>SUM($D150,#REF!)</f>
        <v>#REF!</v>
      </c>
      <c r="U150" s="163" t="e">
        <f>SUM($E150,#REF!)</f>
        <v>#REF!</v>
      </c>
      <c r="V150" s="163">
        <f t="shared" si="34"/>
        <v>0</v>
      </c>
      <c r="W150" s="163">
        <f t="shared" si="35"/>
        <v>0</v>
      </c>
      <c r="X150" s="164">
        <f t="shared" si="36"/>
        <v>0</v>
      </c>
      <c r="AB150" s="165"/>
      <c r="AC150" s="165"/>
      <c r="AD150" s="165"/>
      <c r="AE150" s="165"/>
    </row>
    <row r="151" spans="1:31" ht="15.75" hidden="1" customHeight="1" x14ac:dyDescent="0.25">
      <c r="A151" s="167"/>
      <c r="B151" s="168" t="str">
        <f>[1]Données!S33</f>
        <v>071C01</v>
      </c>
      <c r="C151" s="139">
        <f t="shared" si="37"/>
        <v>0</v>
      </c>
      <c r="D151" s="139">
        <f t="shared" si="31"/>
        <v>0</v>
      </c>
      <c r="E151" s="139">
        <f t="shared" si="32"/>
        <v>0</v>
      </c>
      <c r="F151" s="139">
        <f t="shared" si="33"/>
        <v>0</v>
      </c>
      <c r="G151" s="139">
        <f t="shared" si="39"/>
        <v>0</v>
      </c>
      <c r="H151" s="159">
        <f t="shared" si="38"/>
        <v>0</v>
      </c>
      <c r="O151" s="158">
        <f>SUMIF($R$6:$R$110,#REF!,$Y$6:$Y$110)</f>
        <v>0</v>
      </c>
      <c r="P151" s="158">
        <f>SUMIF($R$6:$R$110,#REF!,$Z$6:$Z$110)</f>
        <v>0</v>
      </c>
      <c r="Q151" s="159">
        <f>SUMIF($R$6:$R$110,#REF!,$AA$6:$AA$110)</f>
        <v>0</v>
      </c>
      <c r="S151" s="161" t="e">
        <f>SUM($C151,#REF!)</f>
        <v>#REF!</v>
      </c>
      <c r="T151" s="162" t="e">
        <f>SUM($D151,#REF!)</f>
        <v>#REF!</v>
      </c>
      <c r="U151" s="163" t="e">
        <f>SUM($E151,#REF!)</f>
        <v>#REF!</v>
      </c>
      <c r="V151" s="163">
        <f t="shared" si="34"/>
        <v>0</v>
      </c>
      <c r="W151" s="163">
        <f t="shared" si="35"/>
        <v>0</v>
      </c>
      <c r="X151" s="164">
        <f t="shared" si="36"/>
        <v>0</v>
      </c>
      <c r="AB151" s="165"/>
      <c r="AC151" s="165"/>
      <c r="AD151" s="165"/>
      <c r="AE151" s="165"/>
    </row>
    <row r="152" spans="1:31" ht="15.75" hidden="1" customHeight="1" x14ac:dyDescent="0.25">
      <c r="A152" s="167"/>
      <c r="B152" s="168" t="str">
        <f>[1]Données!S34</f>
        <v>071C02</v>
      </c>
      <c r="C152" s="139">
        <f t="shared" si="37"/>
        <v>0</v>
      </c>
      <c r="D152" s="139">
        <f t="shared" si="31"/>
        <v>0</v>
      </c>
      <c r="E152" s="139">
        <f t="shared" si="32"/>
        <v>0</v>
      </c>
      <c r="F152" s="139">
        <f t="shared" si="33"/>
        <v>0</v>
      </c>
      <c r="G152" s="139">
        <f t="shared" si="39"/>
        <v>0</v>
      </c>
      <c r="H152" s="159">
        <f t="shared" si="38"/>
        <v>0</v>
      </c>
      <c r="O152" s="158">
        <f>SUMIF($R$6:$R$110,#REF!,$Y$6:$Y$110)</f>
        <v>0</v>
      </c>
      <c r="P152" s="158">
        <f>SUMIF($R$6:$R$110,#REF!,$Z$6:$Z$110)</f>
        <v>0</v>
      </c>
      <c r="Q152" s="159">
        <f>SUMIF($R$6:$R$110,#REF!,$AA$6:$AA$110)</f>
        <v>0</v>
      </c>
      <c r="S152" s="161" t="e">
        <f>SUM($C152,#REF!)</f>
        <v>#REF!</v>
      </c>
      <c r="T152" s="162" t="e">
        <f>SUM($D152,#REF!)</f>
        <v>#REF!</v>
      </c>
      <c r="U152" s="163" t="e">
        <f>SUM($E152,#REF!)</f>
        <v>#REF!</v>
      </c>
      <c r="V152" s="163">
        <f t="shared" si="34"/>
        <v>0</v>
      </c>
      <c r="W152" s="163">
        <f t="shared" si="35"/>
        <v>0</v>
      </c>
      <c r="X152" s="164">
        <f t="shared" si="36"/>
        <v>0</v>
      </c>
      <c r="AB152" s="165"/>
      <c r="AC152" s="165"/>
      <c r="AD152" s="165"/>
      <c r="AE152" s="165"/>
    </row>
    <row r="153" spans="1:31" ht="15.75" hidden="1" customHeight="1" x14ac:dyDescent="0.25">
      <c r="A153" s="167"/>
      <c r="B153" s="168" t="str">
        <f>[1]Données!S35</f>
        <v>071C03</v>
      </c>
      <c r="C153" s="139">
        <f t="shared" si="37"/>
        <v>0</v>
      </c>
      <c r="D153" s="139">
        <f t="shared" si="31"/>
        <v>0</v>
      </c>
      <c r="E153" s="139">
        <f t="shared" si="32"/>
        <v>0</v>
      </c>
      <c r="F153" s="139">
        <f t="shared" si="33"/>
        <v>0</v>
      </c>
      <c r="G153" s="139">
        <f t="shared" si="39"/>
        <v>0</v>
      </c>
      <c r="H153" s="159">
        <f t="shared" si="38"/>
        <v>0</v>
      </c>
      <c r="O153" s="158">
        <f>SUMIF($R$6:$R$110,#REF!,$Y$6:$Y$110)</f>
        <v>0</v>
      </c>
      <c r="P153" s="158">
        <f>SUMIF($R$6:$R$110,#REF!,$Z$6:$Z$110)</f>
        <v>0</v>
      </c>
      <c r="Q153" s="159">
        <f>SUMIF($R$6:$R$110,#REF!,$AA$6:$AA$110)</f>
        <v>0</v>
      </c>
      <c r="S153" s="161" t="e">
        <f>SUM($C153,#REF!)</f>
        <v>#REF!</v>
      </c>
      <c r="T153" s="162" t="e">
        <f>SUM($D153,#REF!)</f>
        <v>#REF!</v>
      </c>
      <c r="U153" s="163" t="e">
        <f>SUM($E153,#REF!)</f>
        <v>#REF!</v>
      </c>
      <c r="V153" s="163">
        <f t="shared" si="34"/>
        <v>0</v>
      </c>
      <c r="W153" s="163">
        <f t="shared" si="35"/>
        <v>0</v>
      </c>
      <c r="X153" s="164">
        <f t="shared" si="36"/>
        <v>0</v>
      </c>
      <c r="AB153" s="165"/>
      <c r="AC153" s="155"/>
      <c r="AD153" s="165"/>
      <c r="AE153" s="165"/>
    </row>
    <row r="154" spans="1:31" ht="15.75" hidden="1" customHeight="1" x14ac:dyDescent="0.25">
      <c r="A154" s="167"/>
      <c r="B154" s="168" t="str">
        <f>[1]Données!S36</f>
        <v>072C01</v>
      </c>
      <c r="C154" s="139">
        <f t="shared" si="37"/>
        <v>0</v>
      </c>
      <c r="D154" s="139">
        <f t="shared" si="31"/>
        <v>0</v>
      </c>
      <c r="E154" s="139">
        <f t="shared" si="32"/>
        <v>0</v>
      </c>
      <c r="F154" s="139">
        <f t="shared" si="33"/>
        <v>0</v>
      </c>
      <c r="G154" s="139">
        <f t="shared" si="39"/>
        <v>0</v>
      </c>
      <c r="H154" s="159">
        <f t="shared" si="38"/>
        <v>0</v>
      </c>
      <c r="O154" s="158">
        <f>SUMIF($R$6:$R$110,#REF!,$Y$6:$Y$110)</f>
        <v>0</v>
      </c>
      <c r="P154" s="158">
        <f>SUMIF($R$6:$R$110,#REF!,$Z$6:$Z$110)</f>
        <v>0</v>
      </c>
      <c r="Q154" s="159">
        <f>SUMIF($R$6:$R$110,#REF!,$AA$6:$AA$110)</f>
        <v>0</v>
      </c>
      <c r="S154" s="161" t="e">
        <f>SUM($C154,#REF!)</f>
        <v>#REF!</v>
      </c>
      <c r="T154" s="162" t="e">
        <f>SUM($D154,#REF!)</f>
        <v>#REF!</v>
      </c>
      <c r="U154" s="163" t="e">
        <f>SUM($E154,#REF!)</f>
        <v>#REF!</v>
      </c>
      <c r="V154" s="163">
        <f t="shared" si="34"/>
        <v>0</v>
      </c>
      <c r="W154" s="163">
        <f t="shared" si="35"/>
        <v>0</v>
      </c>
      <c r="X154" s="164">
        <f t="shared" si="36"/>
        <v>0</v>
      </c>
      <c r="AB154" s="165"/>
      <c r="AC154" s="155"/>
      <c r="AD154" s="165"/>
      <c r="AE154" s="155"/>
    </row>
    <row r="155" spans="1:31" ht="15.75" hidden="1" customHeight="1" x14ac:dyDescent="0.25">
      <c r="A155" s="167"/>
      <c r="B155" s="168" t="str">
        <f>[1]Données!S37</f>
        <v>073C01</v>
      </c>
      <c r="C155" s="139">
        <f t="shared" si="37"/>
        <v>0</v>
      </c>
      <c r="D155" s="139">
        <f t="shared" si="31"/>
        <v>0</v>
      </c>
      <c r="E155" s="139">
        <f t="shared" si="32"/>
        <v>0</v>
      </c>
      <c r="F155" s="139">
        <f t="shared" si="33"/>
        <v>0</v>
      </c>
      <c r="G155" s="139">
        <f t="shared" si="39"/>
        <v>0</v>
      </c>
      <c r="H155" s="159">
        <f t="shared" si="38"/>
        <v>0</v>
      </c>
      <c r="O155" s="158">
        <f>SUMIF($R$6:$R$110,#REF!,$Y$6:$Y$110)</f>
        <v>0</v>
      </c>
      <c r="P155" s="158">
        <f>SUMIF($R$6:$R$110,#REF!,$Z$6:$Z$110)</f>
        <v>0</v>
      </c>
      <c r="Q155" s="159">
        <f>SUMIF($R$6:$R$110,#REF!,$AA$6:$AA$110)</f>
        <v>0</v>
      </c>
      <c r="S155" s="161" t="e">
        <f>SUM($C155,#REF!)</f>
        <v>#REF!</v>
      </c>
      <c r="T155" s="162" t="e">
        <f>SUM($D155,#REF!)</f>
        <v>#REF!</v>
      </c>
      <c r="U155" s="163" t="e">
        <f>SUM($E155,#REF!)</f>
        <v>#REF!</v>
      </c>
      <c r="V155" s="163">
        <f t="shared" si="34"/>
        <v>0</v>
      </c>
      <c r="W155" s="163">
        <f t="shared" si="35"/>
        <v>0</v>
      </c>
      <c r="X155" s="164">
        <f t="shared" si="36"/>
        <v>0</v>
      </c>
      <c r="AB155" s="165"/>
      <c r="AC155" s="155"/>
      <c r="AD155" s="165"/>
      <c r="AE155" s="155"/>
    </row>
    <row r="156" spans="1:31" ht="15.75" hidden="1" customHeight="1" x14ac:dyDescent="0.25">
      <c r="A156" s="167"/>
      <c r="B156" s="168" t="str">
        <f>[1]Données!S38</f>
        <v>074C01</v>
      </c>
      <c r="C156" s="139">
        <f t="shared" si="37"/>
        <v>0</v>
      </c>
      <c r="D156" s="139">
        <f t="shared" si="31"/>
        <v>0</v>
      </c>
      <c r="E156" s="139">
        <f t="shared" si="32"/>
        <v>0</v>
      </c>
      <c r="F156" s="139">
        <f t="shared" si="33"/>
        <v>0</v>
      </c>
      <c r="G156" s="139">
        <f t="shared" si="39"/>
        <v>0</v>
      </c>
      <c r="H156" s="159">
        <f t="shared" si="38"/>
        <v>0</v>
      </c>
      <c r="O156" s="158">
        <f>SUMIF($R$6:$R$110,#REF!,$Y$6:$Y$110)</f>
        <v>0</v>
      </c>
      <c r="P156" s="158">
        <f>SUMIF($R$6:$R$110,#REF!,$Z$6:$Z$110)</f>
        <v>0</v>
      </c>
      <c r="Q156" s="159">
        <f>SUMIF($R$6:$R$110,#REF!,$AA$6:$AA$110)</f>
        <v>0</v>
      </c>
      <c r="S156" s="161" t="e">
        <f>SUM($C156,#REF!)</f>
        <v>#REF!</v>
      </c>
      <c r="T156" s="162" t="e">
        <f>SUM($D156,#REF!)</f>
        <v>#REF!</v>
      </c>
      <c r="U156" s="163" t="e">
        <f>SUM($E156,#REF!)</f>
        <v>#REF!</v>
      </c>
      <c r="V156" s="163">
        <f t="shared" si="34"/>
        <v>0</v>
      </c>
      <c r="W156" s="163">
        <f t="shared" si="35"/>
        <v>0</v>
      </c>
      <c r="X156" s="164">
        <f t="shared" si="36"/>
        <v>0</v>
      </c>
      <c r="AB156" s="165"/>
      <c r="AC156" s="155"/>
      <c r="AD156" s="165"/>
      <c r="AE156" s="155"/>
    </row>
    <row r="157" spans="1:31" ht="15.75" hidden="1" customHeight="1" x14ac:dyDescent="0.25">
      <c r="A157" s="167"/>
      <c r="B157" s="168" t="str">
        <f>[1]Données!S39</f>
        <v>075C01</v>
      </c>
      <c r="C157" s="139">
        <f t="shared" si="37"/>
        <v>0</v>
      </c>
      <c r="D157" s="139">
        <f t="shared" si="31"/>
        <v>0</v>
      </c>
      <c r="E157" s="139">
        <f t="shared" si="32"/>
        <v>0</v>
      </c>
      <c r="F157" s="139">
        <f t="shared" si="33"/>
        <v>0</v>
      </c>
      <c r="G157" s="139">
        <f t="shared" si="39"/>
        <v>0</v>
      </c>
      <c r="H157" s="159">
        <f t="shared" si="38"/>
        <v>0</v>
      </c>
      <c r="O157" s="158">
        <f>SUMIF($R$6:$R$110,#REF!,$Y$6:$Y$110)</f>
        <v>0</v>
      </c>
      <c r="P157" s="158">
        <f>SUMIF($R$6:$R$110,#REF!,$Z$6:$Z$110)</f>
        <v>0</v>
      </c>
      <c r="Q157" s="159">
        <f>SUMIF($R$6:$R$110,#REF!,$AA$6:$AA$110)</f>
        <v>0</v>
      </c>
      <c r="S157" s="161" t="e">
        <f>SUM($C157,#REF!)</f>
        <v>#REF!</v>
      </c>
      <c r="T157" s="162" t="e">
        <f>SUM($D157,#REF!)</f>
        <v>#REF!</v>
      </c>
      <c r="U157" s="163" t="e">
        <f>SUM($E157,#REF!)</f>
        <v>#REF!</v>
      </c>
      <c r="V157" s="163">
        <f t="shared" si="34"/>
        <v>0</v>
      </c>
      <c r="W157" s="163">
        <f t="shared" si="35"/>
        <v>0</v>
      </c>
      <c r="X157" s="164">
        <f t="shared" si="36"/>
        <v>0</v>
      </c>
      <c r="AB157" s="165"/>
      <c r="AC157" s="155"/>
      <c r="AD157" s="165"/>
      <c r="AE157" s="155"/>
    </row>
    <row r="158" spans="1:31" ht="15.75" hidden="1" customHeight="1" x14ac:dyDescent="0.25">
      <c r="A158" s="167"/>
      <c r="B158" s="168" t="str">
        <f>[1]Données!S40</f>
        <v>076C01</v>
      </c>
      <c r="C158" s="139">
        <f t="shared" si="37"/>
        <v>0</v>
      </c>
      <c r="D158" s="139">
        <f t="shared" si="31"/>
        <v>0</v>
      </c>
      <c r="E158" s="139">
        <f t="shared" si="32"/>
        <v>0</v>
      </c>
      <c r="F158" s="139">
        <f t="shared" si="33"/>
        <v>0</v>
      </c>
      <c r="G158" s="139">
        <f t="shared" si="39"/>
        <v>0</v>
      </c>
      <c r="H158" s="159">
        <f t="shared" si="38"/>
        <v>0</v>
      </c>
      <c r="O158" s="158">
        <f>SUMIF($R$6:$R$110,#REF!,$Y$6:$Y$110)</f>
        <v>0</v>
      </c>
      <c r="P158" s="158">
        <f>SUMIF($R$6:$R$110,#REF!,$Z$6:$Z$110)</f>
        <v>0</v>
      </c>
      <c r="Q158" s="159">
        <f>SUMIF($R$6:$R$110,#REF!,$AA$6:$AA$110)</f>
        <v>0</v>
      </c>
      <c r="S158" s="161" t="e">
        <f>SUM($C158,#REF!)</f>
        <v>#REF!</v>
      </c>
      <c r="T158" s="162" t="e">
        <f>SUM($D158,#REF!)</f>
        <v>#REF!</v>
      </c>
      <c r="U158" s="163" t="e">
        <f>SUM($E158,#REF!)</f>
        <v>#REF!</v>
      </c>
      <c r="V158" s="163">
        <f t="shared" si="34"/>
        <v>0</v>
      </c>
      <c r="W158" s="163">
        <f t="shared" si="35"/>
        <v>0</v>
      </c>
      <c r="X158" s="164">
        <f t="shared" si="36"/>
        <v>0</v>
      </c>
      <c r="AB158" s="165"/>
      <c r="AC158" s="155"/>
      <c r="AD158" s="165"/>
      <c r="AE158" s="155"/>
    </row>
    <row r="159" spans="1:31" ht="15.75" hidden="1" customHeight="1" x14ac:dyDescent="0.25">
      <c r="A159" s="167"/>
      <c r="B159" s="168" t="str">
        <f>[1]Données!S41</f>
        <v>0791CI</v>
      </c>
      <c r="C159" s="139">
        <f t="shared" si="37"/>
        <v>0</v>
      </c>
      <c r="D159" s="139">
        <f t="shared" si="31"/>
        <v>0</v>
      </c>
      <c r="E159" s="139">
        <f t="shared" si="32"/>
        <v>0</v>
      </c>
      <c r="F159" s="139">
        <f t="shared" si="33"/>
        <v>0</v>
      </c>
      <c r="G159" s="139">
        <f t="shared" si="39"/>
        <v>0</v>
      </c>
      <c r="H159" s="159">
        <f t="shared" si="38"/>
        <v>0</v>
      </c>
      <c r="O159" s="158">
        <f>SUMIF($R$6:$R$110,#REF!,$Y$6:$Y$110)</f>
        <v>0</v>
      </c>
      <c r="P159" s="158">
        <f>SUMIF($R$6:$R$110,#REF!,$Z$6:$Z$110)</f>
        <v>0</v>
      </c>
      <c r="Q159" s="159">
        <f>SUMIF($R$6:$R$110,#REF!,$AA$6:$AA$110)</f>
        <v>0</v>
      </c>
      <c r="S159" s="161" t="e">
        <f>SUM($C159,#REF!)</f>
        <v>#REF!</v>
      </c>
      <c r="T159" s="162" t="e">
        <f>SUM($D159,#REF!)</f>
        <v>#REF!</v>
      </c>
      <c r="U159" s="163" t="e">
        <f>SUM($E159,#REF!)</f>
        <v>#REF!</v>
      </c>
      <c r="V159" s="163">
        <f t="shared" si="34"/>
        <v>0</v>
      </c>
      <c r="W159" s="163">
        <f t="shared" si="35"/>
        <v>0</v>
      </c>
      <c r="X159" s="164">
        <f t="shared" si="36"/>
        <v>0</v>
      </c>
      <c r="AB159" s="155"/>
      <c r="AC159" s="155"/>
      <c r="AD159" s="165"/>
      <c r="AE159" s="155"/>
    </row>
    <row r="160" spans="1:31" ht="15.75" hidden="1" customHeight="1" x14ac:dyDescent="0.25">
      <c r="A160" s="167"/>
      <c r="B160" s="168" t="str">
        <f>[1]Données!S42</f>
        <v>080C01</v>
      </c>
      <c r="C160" s="139">
        <f t="shared" si="37"/>
        <v>0</v>
      </c>
      <c r="D160" s="139">
        <f t="shared" si="31"/>
        <v>0</v>
      </c>
      <c r="E160" s="139">
        <f t="shared" si="32"/>
        <v>0</v>
      </c>
      <c r="F160" s="139">
        <f t="shared" si="33"/>
        <v>0</v>
      </c>
      <c r="G160" s="139">
        <f t="shared" si="39"/>
        <v>0</v>
      </c>
      <c r="H160" s="159">
        <f t="shared" si="38"/>
        <v>0</v>
      </c>
      <c r="O160" s="158">
        <f>SUMIF($R$6:$R$110,#REF!,$Y$6:$Y$110)</f>
        <v>0</v>
      </c>
      <c r="P160" s="158">
        <f>SUMIF($R$6:$R$110,#REF!,$Z$6:$Z$110)</f>
        <v>0</v>
      </c>
      <c r="Q160" s="159">
        <f>SUMIF($R$6:$R$110,#REF!,$AA$6:$AA$110)</f>
        <v>0</v>
      </c>
      <c r="S160" s="161" t="e">
        <f>SUM($C160,#REF!)</f>
        <v>#REF!</v>
      </c>
      <c r="T160" s="162" t="e">
        <f>SUM($D160,#REF!)</f>
        <v>#REF!</v>
      </c>
      <c r="U160" s="163" t="e">
        <f>SUM($E160,#REF!)</f>
        <v>#REF!</v>
      </c>
      <c r="V160" s="163">
        <f t="shared" si="34"/>
        <v>0</v>
      </c>
      <c r="W160" s="163">
        <f t="shared" si="35"/>
        <v>0</v>
      </c>
      <c r="X160" s="164">
        <f t="shared" si="36"/>
        <v>0</v>
      </c>
      <c r="AB160" s="165"/>
      <c r="AC160" s="155"/>
      <c r="AD160" s="165"/>
      <c r="AE160" s="155"/>
    </row>
    <row r="161" spans="1:31" ht="15.75" hidden="1" customHeight="1" x14ac:dyDescent="0.25">
      <c r="A161" s="167"/>
      <c r="B161" s="168" t="str">
        <f>[1]Données!S43</f>
        <v>081C01</v>
      </c>
      <c r="C161" s="139">
        <f t="shared" si="37"/>
        <v>0</v>
      </c>
      <c r="D161" s="139">
        <f t="shared" si="31"/>
        <v>0</v>
      </c>
      <c r="E161" s="139">
        <f t="shared" si="32"/>
        <v>0</v>
      </c>
      <c r="F161" s="139">
        <f t="shared" si="33"/>
        <v>0</v>
      </c>
      <c r="G161" s="139">
        <f t="shared" si="39"/>
        <v>0</v>
      </c>
      <c r="H161" s="159">
        <f t="shared" si="38"/>
        <v>0</v>
      </c>
      <c r="O161" s="158">
        <f>SUMIF($R$6:$R$110,#REF!,$Y$6:$Y$110)</f>
        <v>0</v>
      </c>
      <c r="P161" s="158">
        <f>SUMIF($R$6:$R$110,#REF!,$Z$6:$Z$110)</f>
        <v>0</v>
      </c>
      <c r="Q161" s="159">
        <f>SUMIF($R$6:$R$110,#REF!,$AA$6:$AA$110)</f>
        <v>0</v>
      </c>
      <c r="S161" s="161" t="e">
        <f>SUM($C161,#REF!)</f>
        <v>#REF!</v>
      </c>
      <c r="T161" s="162" t="e">
        <f>SUM($D161,#REF!)</f>
        <v>#REF!</v>
      </c>
      <c r="U161" s="163" t="e">
        <f>SUM($E161,#REF!)</f>
        <v>#REF!</v>
      </c>
      <c r="V161" s="163">
        <f t="shared" si="34"/>
        <v>0</v>
      </c>
      <c r="W161" s="163">
        <f t="shared" si="35"/>
        <v>0</v>
      </c>
      <c r="X161" s="164">
        <f t="shared" si="36"/>
        <v>0</v>
      </c>
      <c r="AB161" s="165"/>
      <c r="AC161" s="155"/>
      <c r="AD161" s="165"/>
      <c r="AE161" s="155"/>
    </row>
    <row r="162" spans="1:31" ht="15.75" hidden="1" customHeight="1" x14ac:dyDescent="0.25">
      <c r="A162" s="167"/>
      <c r="B162" s="168" t="str">
        <f>[1]Données!S44</f>
        <v>091C01</v>
      </c>
      <c r="C162" s="139">
        <f t="shared" si="37"/>
        <v>0</v>
      </c>
      <c r="D162" s="139">
        <f t="shared" si="31"/>
        <v>0</v>
      </c>
      <c r="E162" s="139">
        <f t="shared" si="32"/>
        <v>0</v>
      </c>
      <c r="F162" s="139">
        <f t="shared" si="33"/>
        <v>0</v>
      </c>
      <c r="G162" s="139">
        <f t="shared" si="39"/>
        <v>0</v>
      </c>
      <c r="H162" s="159">
        <f t="shared" si="38"/>
        <v>0</v>
      </c>
      <c r="O162" s="158">
        <f>SUMIF($R$6:$R$110,#REF!,$Y$6:$Y$110)</f>
        <v>0</v>
      </c>
      <c r="P162" s="158">
        <f>SUMIF($R$6:$R$110,#REF!,$Z$6:$Z$110)</f>
        <v>0</v>
      </c>
      <c r="Q162" s="159">
        <f>SUMIF($R$6:$R$110,#REF!,$AA$6:$AA$110)</f>
        <v>0</v>
      </c>
      <c r="S162" s="161" t="e">
        <f>SUM($C162,#REF!)</f>
        <v>#REF!</v>
      </c>
      <c r="T162" s="162" t="e">
        <f>SUM($D162,#REF!)</f>
        <v>#REF!</v>
      </c>
      <c r="U162" s="163" t="e">
        <f>SUM($E162,#REF!)</f>
        <v>#REF!</v>
      </c>
      <c r="V162" s="163">
        <f t="shared" si="34"/>
        <v>0</v>
      </c>
      <c r="W162" s="163">
        <f t="shared" si="35"/>
        <v>0</v>
      </c>
      <c r="X162" s="164">
        <f t="shared" si="36"/>
        <v>0</v>
      </c>
      <c r="AB162" s="165"/>
      <c r="AC162" s="155"/>
      <c r="AD162" s="165"/>
      <c r="AE162" s="155"/>
    </row>
    <row r="163" spans="1:31" ht="15.75" hidden="1" customHeight="1" x14ac:dyDescent="0.25">
      <c r="A163" s="167"/>
      <c r="B163" s="168" t="str">
        <f>[1]Données!S45</f>
        <v>091C02</v>
      </c>
      <c r="C163" s="139">
        <f t="shared" si="37"/>
        <v>0</v>
      </c>
      <c r="D163" s="139">
        <f t="shared" si="31"/>
        <v>0</v>
      </c>
      <c r="E163" s="139">
        <f t="shared" si="32"/>
        <v>0</v>
      </c>
      <c r="F163" s="139">
        <f t="shared" si="33"/>
        <v>0</v>
      </c>
      <c r="G163" s="139">
        <f t="shared" si="39"/>
        <v>0</v>
      </c>
      <c r="H163" s="159">
        <f t="shared" si="38"/>
        <v>0</v>
      </c>
      <c r="O163" s="158">
        <f>SUMIF($R$6:$R$110,#REF!,$Y$6:$Y$110)</f>
        <v>0</v>
      </c>
      <c r="P163" s="158">
        <f>SUMIF($R$6:$R$110,#REF!,$Z$6:$Z$110)</f>
        <v>0</v>
      </c>
      <c r="Q163" s="159">
        <f>SUMIF($R$6:$R$110,#REF!,$AA$6:$AA$110)</f>
        <v>0</v>
      </c>
      <c r="S163" s="161" t="e">
        <f>SUM($C163,#REF!)</f>
        <v>#REF!</v>
      </c>
      <c r="T163" s="162" t="e">
        <f>SUM($D163,#REF!)</f>
        <v>#REF!</v>
      </c>
      <c r="U163" s="163" t="e">
        <f>SUM($E163,#REF!)</f>
        <v>#REF!</v>
      </c>
      <c r="V163" s="163">
        <f t="shared" si="34"/>
        <v>0</v>
      </c>
      <c r="W163" s="163">
        <f t="shared" si="35"/>
        <v>0</v>
      </c>
      <c r="X163" s="164">
        <f t="shared" si="36"/>
        <v>0</v>
      </c>
      <c r="AB163" s="165"/>
      <c r="AC163" s="155"/>
      <c r="AD163" s="165"/>
      <c r="AE163" s="155"/>
    </row>
    <row r="164" spans="1:31" ht="15.75" hidden="1" customHeight="1" x14ac:dyDescent="0.25">
      <c r="A164" s="167"/>
      <c r="B164" s="168" t="str">
        <f>[1]Données!S46</f>
        <v>101C01</v>
      </c>
      <c r="C164" s="139">
        <f t="shared" si="37"/>
        <v>0</v>
      </c>
      <c r="D164" s="139">
        <f t="shared" si="31"/>
        <v>0</v>
      </c>
      <c r="E164" s="139">
        <f t="shared" si="32"/>
        <v>0</v>
      </c>
      <c r="F164" s="139">
        <f t="shared" si="33"/>
        <v>0</v>
      </c>
      <c r="G164" s="139">
        <f t="shared" si="39"/>
        <v>0</v>
      </c>
      <c r="H164" s="159">
        <f t="shared" si="38"/>
        <v>0</v>
      </c>
      <c r="O164" s="158">
        <f>SUMIF($R$6:$R$110,#REF!,$Y$6:$Y$110)</f>
        <v>0</v>
      </c>
      <c r="P164" s="158">
        <f>SUMIF($R$6:$R$110,#REF!,$Z$6:$Z$110)</f>
        <v>0</v>
      </c>
      <c r="Q164" s="159">
        <f>SUMIF($R$6:$R$110,#REF!,$AA$6:$AA$110)</f>
        <v>0</v>
      </c>
      <c r="S164" s="161" t="e">
        <f>SUM($C164,#REF!)</f>
        <v>#REF!</v>
      </c>
      <c r="T164" s="162" t="e">
        <f>SUM($D164,#REF!)</f>
        <v>#REF!</v>
      </c>
      <c r="U164" s="163" t="e">
        <f>SUM($E164,#REF!)</f>
        <v>#REF!</v>
      </c>
      <c r="V164" s="163">
        <f t="shared" si="34"/>
        <v>0</v>
      </c>
      <c r="W164" s="163">
        <f t="shared" si="35"/>
        <v>0</v>
      </c>
      <c r="X164" s="164">
        <f t="shared" si="36"/>
        <v>0</v>
      </c>
      <c r="AB164" s="165"/>
      <c r="AC164" s="155"/>
      <c r="AD164" s="165"/>
      <c r="AE164" s="155"/>
    </row>
    <row r="165" spans="1:31" ht="15.75" hidden="1" customHeight="1" x14ac:dyDescent="0.25">
      <c r="A165" s="167"/>
      <c r="B165" s="168" t="str">
        <f>[1]Données!S47</f>
        <v>101C02</v>
      </c>
      <c r="C165" s="139">
        <f t="shared" si="37"/>
        <v>0</v>
      </c>
      <c r="D165" s="139">
        <f t="shared" si="31"/>
        <v>0</v>
      </c>
      <c r="E165" s="139">
        <f t="shared" si="32"/>
        <v>0</v>
      </c>
      <c r="F165" s="139">
        <f t="shared" si="33"/>
        <v>0</v>
      </c>
      <c r="G165" s="139">
        <f t="shared" si="39"/>
        <v>0</v>
      </c>
      <c r="H165" s="159">
        <f t="shared" si="38"/>
        <v>0</v>
      </c>
      <c r="O165" s="158">
        <f>SUMIF($R$6:$R$110,#REF!,$Y$6:$Y$110)</f>
        <v>0</v>
      </c>
      <c r="P165" s="158">
        <f>SUMIF($R$6:$R$110,#REF!,$Z$6:$Z$110)</f>
        <v>0</v>
      </c>
      <c r="Q165" s="159">
        <f>SUMIF($R$6:$R$110,#REF!,$AA$6:$AA$110)</f>
        <v>0</v>
      </c>
      <c r="S165" s="161" t="e">
        <f>SUM($C165,#REF!)</f>
        <v>#REF!</v>
      </c>
      <c r="T165" s="162" t="e">
        <f>SUM($D165,#REF!)</f>
        <v>#REF!</v>
      </c>
      <c r="U165" s="163" t="e">
        <f>SUM($E165,#REF!)</f>
        <v>#REF!</v>
      </c>
      <c r="V165" s="163">
        <f t="shared" si="34"/>
        <v>0</v>
      </c>
      <c r="W165" s="163">
        <f t="shared" si="35"/>
        <v>0</v>
      </c>
      <c r="X165" s="164">
        <f t="shared" si="36"/>
        <v>0</v>
      </c>
      <c r="AB165" s="165"/>
      <c r="AC165" s="155"/>
      <c r="AD165" s="165"/>
      <c r="AE165" s="155"/>
    </row>
    <row r="166" spans="1:31" ht="15.75" hidden="1" customHeight="1" x14ac:dyDescent="0.25">
      <c r="A166" s="167"/>
      <c r="B166" s="168" t="str">
        <f>[1]Données!S48</f>
        <v>101C03</v>
      </c>
      <c r="C166" s="139">
        <f t="shared" si="37"/>
        <v>0</v>
      </c>
      <c r="D166" s="139">
        <f t="shared" si="31"/>
        <v>0</v>
      </c>
      <c r="E166" s="139">
        <f t="shared" si="32"/>
        <v>0</v>
      </c>
      <c r="F166" s="139">
        <f t="shared" si="33"/>
        <v>0</v>
      </c>
      <c r="G166" s="139">
        <f t="shared" si="39"/>
        <v>0</v>
      </c>
      <c r="H166" s="159">
        <f t="shared" si="38"/>
        <v>0</v>
      </c>
      <c r="O166" s="158">
        <f>SUMIF($R$6:$R$110,#REF!,$Y$6:$Y$110)</f>
        <v>0</v>
      </c>
      <c r="P166" s="158">
        <f>SUMIF($R$6:$R$110,#REF!,$Z$6:$Z$110)</f>
        <v>0</v>
      </c>
      <c r="Q166" s="159">
        <f>SUMIF($R$6:$R$110,#REF!,$AA$6:$AA$110)</f>
        <v>0</v>
      </c>
      <c r="S166" s="161" t="e">
        <f>SUM($C166,#REF!)</f>
        <v>#REF!</v>
      </c>
      <c r="T166" s="162" t="e">
        <f>SUM($D166,#REF!)</f>
        <v>#REF!</v>
      </c>
      <c r="U166" s="163" t="e">
        <f>SUM($E166,#REF!)</f>
        <v>#REF!</v>
      </c>
      <c r="V166" s="163">
        <f t="shared" si="34"/>
        <v>0</v>
      </c>
      <c r="W166" s="163">
        <f t="shared" si="35"/>
        <v>0</v>
      </c>
      <c r="X166" s="164">
        <f t="shared" si="36"/>
        <v>0</v>
      </c>
      <c r="AB166" s="165"/>
      <c r="AC166" s="155"/>
      <c r="AD166" s="165"/>
      <c r="AE166" s="155"/>
    </row>
    <row r="167" spans="1:31" ht="15.75" hidden="1" customHeight="1" x14ac:dyDescent="0.25">
      <c r="A167" s="167"/>
      <c r="B167" s="168" t="str">
        <f>[1]Données!S49</f>
        <v>111C01</v>
      </c>
      <c r="C167" s="139">
        <f t="shared" si="37"/>
        <v>0</v>
      </c>
      <c r="D167" s="139">
        <f t="shared" si="31"/>
        <v>0</v>
      </c>
      <c r="E167" s="139">
        <f t="shared" si="32"/>
        <v>0</v>
      </c>
      <c r="F167" s="139">
        <f t="shared" si="33"/>
        <v>0</v>
      </c>
      <c r="G167" s="139">
        <f t="shared" si="39"/>
        <v>0</v>
      </c>
      <c r="H167" s="159">
        <f t="shared" si="38"/>
        <v>0</v>
      </c>
      <c r="O167" s="158">
        <f>SUMIF($R$6:$R$110,#REF!,$Y$6:$Y$110)</f>
        <v>0</v>
      </c>
      <c r="P167" s="158">
        <f>SUMIF($R$6:$R$110,#REF!,$Z$6:$Z$110)</f>
        <v>0</v>
      </c>
      <c r="Q167" s="159">
        <f>SUMIF($R$6:$R$110,#REF!,$AA$6:$AA$110)</f>
        <v>0</v>
      </c>
      <c r="S167" s="161" t="e">
        <f>SUM($C167,#REF!)</f>
        <v>#REF!</v>
      </c>
      <c r="T167" s="162" t="e">
        <f>SUM($D167,#REF!)</f>
        <v>#REF!</v>
      </c>
      <c r="U167" s="163" t="e">
        <f>SUM($E167,#REF!)</f>
        <v>#REF!</v>
      </c>
      <c r="V167" s="163">
        <f t="shared" si="34"/>
        <v>0</v>
      </c>
      <c r="W167" s="163">
        <f t="shared" si="35"/>
        <v>0</v>
      </c>
      <c r="X167" s="164">
        <f t="shared" si="36"/>
        <v>0</v>
      </c>
      <c r="AB167" s="165"/>
      <c r="AC167" s="155"/>
      <c r="AD167" s="165"/>
      <c r="AE167" s="155"/>
    </row>
    <row r="168" spans="1:31" ht="15.75" hidden="1" customHeight="1" x14ac:dyDescent="0.25">
      <c r="A168" s="167"/>
      <c r="B168" s="168" t="str">
        <f>[1]Données!S50</f>
        <v>111C02</v>
      </c>
      <c r="C168" s="139">
        <f t="shared" si="37"/>
        <v>0</v>
      </c>
      <c r="D168" s="139">
        <f t="shared" si="31"/>
        <v>0</v>
      </c>
      <c r="E168" s="139">
        <f t="shared" si="32"/>
        <v>0</v>
      </c>
      <c r="F168" s="139">
        <f t="shared" si="33"/>
        <v>0</v>
      </c>
      <c r="G168" s="139">
        <f t="shared" si="39"/>
        <v>0</v>
      </c>
      <c r="H168" s="159">
        <f t="shared" si="38"/>
        <v>0</v>
      </c>
      <c r="O168" s="158">
        <f>SUMIF($R$6:$R$110,#REF!,$Y$6:$Y$110)</f>
        <v>0</v>
      </c>
      <c r="P168" s="158">
        <f>SUMIF($R$6:$R$110,#REF!,$Z$6:$Z$110)</f>
        <v>0</v>
      </c>
      <c r="Q168" s="159">
        <f>SUMIF($R$6:$R$110,#REF!,$AA$6:$AA$110)</f>
        <v>0</v>
      </c>
      <c r="S168" s="161" t="e">
        <f>SUM($C168,#REF!)</f>
        <v>#REF!</v>
      </c>
      <c r="T168" s="162" t="e">
        <f>SUM($D168,#REF!)</f>
        <v>#REF!</v>
      </c>
      <c r="U168" s="163" t="e">
        <f>SUM($E168,#REF!)</f>
        <v>#REF!</v>
      </c>
      <c r="V168" s="163">
        <f t="shared" si="34"/>
        <v>0</v>
      </c>
      <c r="W168" s="163">
        <f t="shared" si="35"/>
        <v>0</v>
      </c>
      <c r="X168" s="164">
        <f t="shared" si="36"/>
        <v>0</v>
      </c>
      <c r="AB168" s="165"/>
      <c r="AC168" s="155"/>
      <c r="AD168" s="165"/>
      <c r="AE168" s="155"/>
    </row>
    <row r="169" spans="1:31" ht="15.75" hidden="1" customHeight="1" x14ac:dyDescent="0.25">
      <c r="A169" s="167"/>
      <c r="B169" s="168" t="str">
        <f>[1]Données!S51</f>
        <v>121CI</v>
      </c>
      <c r="C169" s="139">
        <f t="shared" si="37"/>
        <v>0</v>
      </c>
      <c r="D169" s="139">
        <f t="shared" si="31"/>
        <v>0</v>
      </c>
      <c r="E169" s="139">
        <f t="shared" si="32"/>
        <v>0</v>
      </c>
      <c r="F169" s="139">
        <f t="shared" si="33"/>
        <v>0</v>
      </c>
      <c r="G169" s="139">
        <f t="shared" si="39"/>
        <v>0</v>
      </c>
      <c r="H169" s="159">
        <f t="shared" si="38"/>
        <v>0</v>
      </c>
      <c r="O169" s="158">
        <f>SUMIF($R$6:$R$110,#REF!,$Y$6:$Y$110)</f>
        <v>0</v>
      </c>
      <c r="P169" s="158">
        <f>SUMIF($R$6:$R$110,#REF!,$Z$6:$Z$110)</f>
        <v>0</v>
      </c>
      <c r="Q169" s="159">
        <f>SUMIF($R$6:$R$110,#REF!,$AA$6:$AA$110)</f>
        <v>0</v>
      </c>
      <c r="S169" s="161" t="e">
        <f>SUM($C169,#REF!)</f>
        <v>#REF!</v>
      </c>
      <c r="T169" s="162" t="e">
        <f>SUM($D169,#REF!)</f>
        <v>#REF!</v>
      </c>
      <c r="U169" s="163" t="e">
        <f>SUM($E169,#REF!)</f>
        <v>#REF!</v>
      </c>
      <c r="V169" s="163">
        <f t="shared" si="34"/>
        <v>0</v>
      </c>
      <c r="W169" s="163">
        <f t="shared" si="35"/>
        <v>0</v>
      </c>
      <c r="X169" s="164">
        <f t="shared" si="36"/>
        <v>0</v>
      </c>
      <c r="AB169" s="165"/>
      <c r="AC169" s="155"/>
      <c r="AD169" s="165"/>
      <c r="AE169" s="155"/>
    </row>
    <row r="170" spans="1:31" ht="15.75" hidden="1" customHeight="1" x14ac:dyDescent="0.25">
      <c r="A170" s="167"/>
      <c r="B170" s="168" t="str">
        <f>[1]Données!S52</f>
        <v>131CI</v>
      </c>
      <c r="C170" s="139">
        <f t="shared" si="37"/>
        <v>0</v>
      </c>
      <c r="D170" s="139">
        <f t="shared" si="31"/>
        <v>0</v>
      </c>
      <c r="E170" s="139">
        <f t="shared" si="32"/>
        <v>0</v>
      </c>
      <c r="F170" s="139">
        <f t="shared" si="33"/>
        <v>0</v>
      </c>
      <c r="G170" s="139">
        <f t="shared" si="39"/>
        <v>0</v>
      </c>
      <c r="H170" s="159">
        <f t="shared" si="38"/>
        <v>0</v>
      </c>
      <c r="O170" s="158">
        <f>SUMIF($R$6:$R$110,#REF!,$Y$6:$Y$110)</f>
        <v>0</v>
      </c>
      <c r="P170" s="158">
        <f>SUMIF($R$6:$R$110,#REF!,$Z$6:$Z$110)</f>
        <v>0</v>
      </c>
      <c r="Q170" s="159">
        <f>SUMIF($R$6:$R$110,#REF!,$AA$6:$AA$110)</f>
        <v>0</v>
      </c>
      <c r="S170" s="161" t="e">
        <f>SUM($C170,#REF!)</f>
        <v>#REF!</v>
      </c>
      <c r="T170" s="162" t="e">
        <f>SUM($D170,#REF!)</f>
        <v>#REF!</v>
      </c>
      <c r="U170" s="163" t="e">
        <f>SUM($E170,#REF!)</f>
        <v>#REF!</v>
      </c>
      <c r="V170" s="163">
        <f t="shared" si="34"/>
        <v>0</v>
      </c>
      <c r="W170" s="163">
        <f t="shared" si="35"/>
        <v>0</v>
      </c>
      <c r="X170" s="164">
        <f t="shared" si="36"/>
        <v>0</v>
      </c>
      <c r="AB170" s="165"/>
      <c r="AC170" s="155"/>
      <c r="AD170" s="165"/>
      <c r="AE170" s="155"/>
    </row>
    <row r="171" spans="1:31" ht="15.75" hidden="1" customHeight="1" x14ac:dyDescent="0.25">
      <c r="A171" s="167"/>
      <c r="B171" s="168" t="str">
        <f>[1]Données!S53</f>
        <v>161C01</v>
      </c>
      <c r="C171" s="139">
        <f t="shared" si="37"/>
        <v>0</v>
      </c>
      <c r="D171" s="139">
        <f t="shared" si="31"/>
        <v>0</v>
      </c>
      <c r="E171" s="139">
        <f t="shared" si="32"/>
        <v>0</v>
      </c>
      <c r="F171" s="139">
        <f t="shared" si="33"/>
        <v>0</v>
      </c>
      <c r="G171" s="139">
        <f t="shared" si="39"/>
        <v>0</v>
      </c>
      <c r="H171" s="159">
        <f t="shared" si="38"/>
        <v>0</v>
      </c>
      <c r="O171" s="158">
        <f>SUMIF($R$6:$R$110,#REF!,$Y$6:$Y$110)</f>
        <v>0</v>
      </c>
      <c r="P171" s="158">
        <f>SUMIF($R$6:$R$110,#REF!,$Z$6:$Z$110)</f>
        <v>0</v>
      </c>
      <c r="Q171" s="159">
        <f>SUMIF($R$6:$R$110,#REF!,$AA$6:$AA$110)</f>
        <v>0</v>
      </c>
      <c r="S171" s="161" t="e">
        <f>SUM($C171,#REF!)</f>
        <v>#REF!</v>
      </c>
      <c r="T171" s="162" t="e">
        <f>SUM($D171,#REF!)</f>
        <v>#REF!</v>
      </c>
      <c r="U171" s="163" t="e">
        <f>SUM($E171,#REF!)</f>
        <v>#REF!</v>
      </c>
      <c r="V171" s="163">
        <f t="shared" si="34"/>
        <v>0</v>
      </c>
      <c r="W171" s="163">
        <f t="shared" si="35"/>
        <v>0</v>
      </c>
      <c r="X171" s="164">
        <f t="shared" si="36"/>
        <v>0</v>
      </c>
      <c r="AB171" s="165"/>
      <c r="AC171" s="155"/>
      <c r="AD171" s="165"/>
      <c r="AE171" s="155"/>
    </row>
    <row r="172" spans="1:31" ht="15.75" hidden="1" customHeight="1" x14ac:dyDescent="0.25">
      <c r="A172" s="167"/>
      <c r="B172" s="168" t="str">
        <f>[1]Données!S54</f>
        <v>171S01</v>
      </c>
      <c r="C172" s="139">
        <f t="shared" si="37"/>
        <v>0</v>
      </c>
      <c r="D172" s="139">
        <f t="shared" si="31"/>
        <v>0</v>
      </c>
      <c r="E172" s="139">
        <f t="shared" si="32"/>
        <v>0</v>
      </c>
      <c r="F172" s="139">
        <f t="shared" si="33"/>
        <v>0</v>
      </c>
      <c r="G172" s="139">
        <f t="shared" si="39"/>
        <v>0</v>
      </c>
      <c r="H172" s="159">
        <f t="shared" si="38"/>
        <v>0</v>
      </c>
      <c r="O172" s="158">
        <f>SUMIF($R$6:$R$110,#REF!,$Y$6:$Y$110)</f>
        <v>0</v>
      </c>
      <c r="P172" s="158">
        <f>SUMIF($R$6:$R$110,#REF!,$Z$6:$Z$110)</f>
        <v>0</v>
      </c>
      <c r="Q172" s="159">
        <f>SUMIF($R$6:$R$110,#REF!,$AA$6:$AA$110)</f>
        <v>0</v>
      </c>
      <c r="S172" s="161" t="e">
        <f>SUM($C172,#REF!)</f>
        <v>#REF!</v>
      </c>
      <c r="T172" s="162" t="e">
        <f>SUM($D172,#REF!)</f>
        <v>#REF!</v>
      </c>
      <c r="U172" s="163" t="e">
        <f>SUM($E172,#REF!)</f>
        <v>#REF!</v>
      </c>
      <c r="V172" s="163">
        <f t="shared" si="34"/>
        <v>0</v>
      </c>
      <c r="W172" s="163">
        <f t="shared" si="35"/>
        <v>0</v>
      </c>
      <c r="X172" s="164">
        <f t="shared" si="36"/>
        <v>0</v>
      </c>
      <c r="AB172" s="165"/>
      <c r="AC172" s="155"/>
      <c r="AD172" s="165"/>
      <c r="AE172" s="155"/>
    </row>
    <row r="173" spans="1:31" ht="15.75" hidden="1" customHeight="1" x14ac:dyDescent="0.25">
      <c r="A173" s="167"/>
      <c r="B173" s="168" t="str">
        <f>[1]Données!S55</f>
        <v>171S02</v>
      </c>
      <c r="C173" s="139">
        <f t="shared" si="37"/>
        <v>0</v>
      </c>
      <c r="D173" s="139">
        <f t="shared" si="31"/>
        <v>0</v>
      </c>
      <c r="E173" s="139">
        <f t="shared" si="32"/>
        <v>0</v>
      </c>
      <c r="F173" s="139">
        <f t="shared" si="33"/>
        <v>0</v>
      </c>
      <c r="G173" s="139">
        <f t="shared" si="39"/>
        <v>0</v>
      </c>
      <c r="H173" s="159">
        <f t="shared" si="38"/>
        <v>0</v>
      </c>
      <c r="O173" s="158">
        <f>SUMIF($R$6:$R$110,#REF!,$Y$6:$Y$110)</f>
        <v>0</v>
      </c>
      <c r="P173" s="158">
        <f>SUMIF($R$6:$R$110,#REF!,$Z$6:$Z$110)</f>
        <v>0</v>
      </c>
      <c r="Q173" s="159">
        <f>SUMIF($R$6:$R$110,#REF!,$AA$6:$AA$110)</f>
        <v>0</v>
      </c>
      <c r="S173" s="161" t="e">
        <f>SUM($C173,#REF!)</f>
        <v>#REF!</v>
      </c>
      <c r="T173" s="162" t="e">
        <f>SUM($D173,#REF!)</f>
        <v>#REF!</v>
      </c>
      <c r="U173" s="163" t="e">
        <f>SUM($E173,#REF!)</f>
        <v>#REF!</v>
      </c>
      <c r="V173" s="163">
        <f t="shared" si="34"/>
        <v>0</v>
      </c>
      <c r="W173" s="163">
        <f t="shared" si="35"/>
        <v>0</v>
      </c>
      <c r="X173" s="164">
        <f t="shared" si="36"/>
        <v>0</v>
      </c>
      <c r="AB173" s="165"/>
      <c r="AC173" s="165"/>
      <c r="AD173" s="165"/>
      <c r="AE173" s="155"/>
    </row>
    <row r="174" spans="1:31" ht="15.75" hidden="1" customHeight="1" x14ac:dyDescent="0.25">
      <c r="A174" s="167"/>
      <c r="B174" s="168" t="str">
        <f>[1]Données!S56</f>
        <v>171S03</v>
      </c>
      <c r="C174" s="139">
        <f t="shared" si="37"/>
        <v>0</v>
      </c>
      <c r="D174" s="139">
        <f t="shared" si="31"/>
        <v>0</v>
      </c>
      <c r="E174" s="139">
        <f t="shared" si="32"/>
        <v>0</v>
      </c>
      <c r="F174" s="139">
        <f t="shared" si="33"/>
        <v>0</v>
      </c>
      <c r="G174" s="139">
        <f t="shared" si="39"/>
        <v>0</v>
      </c>
      <c r="H174" s="159">
        <f t="shared" si="38"/>
        <v>0</v>
      </c>
      <c r="O174" s="158">
        <f>SUMIF($R$6:$R$110,#REF!,$Y$6:$Y$110)</f>
        <v>0</v>
      </c>
      <c r="P174" s="158">
        <f>SUMIF($R$6:$R$110,#REF!,$Z$6:$Z$110)</f>
        <v>0</v>
      </c>
      <c r="Q174" s="159">
        <f>SUMIF($R$6:$R$110,#REF!,$AA$6:$AA$110)</f>
        <v>0</v>
      </c>
      <c r="S174" s="161" t="e">
        <f>SUM($C174,#REF!)</f>
        <v>#REF!</v>
      </c>
      <c r="T174" s="162" t="e">
        <f>SUM($D174,#REF!)</f>
        <v>#REF!</v>
      </c>
      <c r="U174" s="163" t="e">
        <f>SUM($E174,#REF!)</f>
        <v>#REF!</v>
      </c>
      <c r="V174" s="163">
        <f t="shared" si="34"/>
        <v>0</v>
      </c>
      <c r="W174" s="163">
        <f t="shared" si="35"/>
        <v>0</v>
      </c>
      <c r="X174" s="164">
        <f t="shared" si="36"/>
        <v>0</v>
      </c>
      <c r="AB174" s="165"/>
      <c r="AC174" s="165"/>
      <c r="AD174" s="165"/>
      <c r="AE174" s="155"/>
    </row>
    <row r="175" spans="1:31" ht="15.75" hidden="1" customHeight="1" x14ac:dyDescent="0.25">
      <c r="A175" s="167"/>
      <c r="B175" s="168" t="str">
        <f>[1]Données!S57</f>
        <v>171S04</v>
      </c>
      <c r="C175" s="139">
        <f t="shared" si="37"/>
        <v>0</v>
      </c>
      <c r="D175" s="139">
        <f t="shared" si="31"/>
        <v>0</v>
      </c>
      <c r="E175" s="139">
        <f t="shared" si="32"/>
        <v>0</v>
      </c>
      <c r="F175" s="139">
        <f t="shared" si="33"/>
        <v>0</v>
      </c>
      <c r="G175" s="139">
        <f t="shared" si="39"/>
        <v>0</v>
      </c>
      <c r="H175" s="159">
        <f t="shared" si="38"/>
        <v>0</v>
      </c>
      <c r="O175" s="158">
        <f>SUMIF($R$6:$R$110,#REF!,$Y$6:$Y$110)</f>
        <v>0</v>
      </c>
      <c r="P175" s="158">
        <f>SUMIF($R$6:$R$110,#REF!,$Z$6:$Z$110)</f>
        <v>0</v>
      </c>
      <c r="Q175" s="159">
        <f>SUMIF($R$6:$R$110,#REF!,$AA$6:$AA$110)</f>
        <v>0</v>
      </c>
      <c r="S175" s="161" t="e">
        <f>SUM($C175,#REF!)</f>
        <v>#REF!</v>
      </c>
      <c r="T175" s="162" t="e">
        <f>SUM($D175,#REF!)</f>
        <v>#REF!</v>
      </c>
      <c r="U175" s="163" t="e">
        <f>SUM($E175,#REF!)</f>
        <v>#REF!</v>
      </c>
      <c r="V175" s="163">
        <f t="shared" si="34"/>
        <v>0</v>
      </c>
      <c r="W175" s="163">
        <f t="shared" si="35"/>
        <v>0</v>
      </c>
      <c r="X175" s="164">
        <f t="shared" si="36"/>
        <v>0</v>
      </c>
      <c r="AB175" s="165"/>
      <c r="AC175" s="165"/>
      <c r="AD175" s="165"/>
      <c r="AE175" s="155"/>
    </row>
    <row r="176" spans="1:31" ht="15.75" hidden="1" customHeight="1" x14ac:dyDescent="0.25">
      <c r="A176" s="167"/>
      <c r="B176" s="168" t="str">
        <f>[1]Données!S58</f>
        <v>171S05</v>
      </c>
      <c r="C176" s="139">
        <f t="shared" si="37"/>
        <v>0</v>
      </c>
      <c r="D176" s="139">
        <f t="shared" si="31"/>
        <v>0</v>
      </c>
      <c r="E176" s="139">
        <f t="shared" si="32"/>
        <v>0</v>
      </c>
      <c r="F176" s="139">
        <f t="shared" si="33"/>
        <v>0</v>
      </c>
      <c r="G176" s="139">
        <f t="shared" si="39"/>
        <v>0</v>
      </c>
      <c r="H176" s="159">
        <f t="shared" si="38"/>
        <v>0</v>
      </c>
      <c r="O176" s="158">
        <f>SUMIF($R$6:$R$110,#REF!,$Y$6:$Y$110)</f>
        <v>0</v>
      </c>
      <c r="P176" s="158">
        <f>SUMIF($R$6:$R$110,#REF!,$Z$6:$Z$110)</f>
        <v>0</v>
      </c>
      <c r="Q176" s="159">
        <f>SUMIF($R$6:$R$110,#REF!,$AA$6:$AA$110)</f>
        <v>0</v>
      </c>
      <c r="S176" s="161" t="e">
        <f>SUM($C176,#REF!)</f>
        <v>#REF!</v>
      </c>
      <c r="T176" s="162" t="e">
        <f>SUM($D176,#REF!)</f>
        <v>#REF!</v>
      </c>
      <c r="U176" s="163" t="e">
        <f>SUM($E176,#REF!)</f>
        <v>#REF!</v>
      </c>
      <c r="V176" s="163">
        <f t="shared" si="34"/>
        <v>0</v>
      </c>
      <c r="W176" s="163">
        <f t="shared" si="35"/>
        <v>0</v>
      </c>
      <c r="X176" s="164">
        <f t="shared" si="36"/>
        <v>0</v>
      </c>
      <c r="AB176" s="165"/>
      <c r="AC176" s="165"/>
      <c r="AD176" s="165"/>
      <c r="AE176" s="155"/>
    </row>
    <row r="177" spans="1:31" ht="15.75" hidden="1" customHeight="1" x14ac:dyDescent="0.25">
      <c r="A177" s="167"/>
      <c r="B177" s="168" t="str">
        <f>[1]Données!S59</f>
        <v>171S06</v>
      </c>
      <c r="C177" s="139">
        <f t="shared" si="37"/>
        <v>0</v>
      </c>
      <c r="D177" s="139">
        <f t="shared" si="31"/>
        <v>0</v>
      </c>
      <c r="E177" s="139">
        <f t="shared" si="32"/>
        <v>0</v>
      </c>
      <c r="F177" s="139">
        <f t="shared" si="33"/>
        <v>0</v>
      </c>
      <c r="G177" s="139">
        <f t="shared" si="39"/>
        <v>0</v>
      </c>
      <c r="H177" s="159">
        <f t="shared" si="38"/>
        <v>0</v>
      </c>
      <c r="O177" s="158">
        <f>SUMIF($R$6:$R$110,#REF!,$Y$6:$Y$110)</f>
        <v>0</v>
      </c>
      <c r="P177" s="158">
        <f>SUMIF($R$6:$R$110,#REF!,$Z$6:$Z$110)</f>
        <v>0</v>
      </c>
      <c r="Q177" s="159">
        <f>SUMIF($R$6:$R$110,#REF!,$AA$6:$AA$110)</f>
        <v>0</v>
      </c>
      <c r="S177" s="161" t="e">
        <f>SUM($C177,#REF!)</f>
        <v>#REF!</v>
      </c>
      <c r="T177" s="162" t="e">
        <f>SUM($D177,#REF!)</f>
        <v>#REF!</v>
      </c>
      <c r="U177" s="163" t="e">
        <f>SUM($E177,#REF!)</f>
        <v>#REF!</v>
      </c>
      <c r="V177" s="163">
        <f t="shared" si="34"/>
        <v>0</v>
      </c>
      <c r="W177" s="163">
        <f t="shared" si="35"/>
        <v>0</v>
      </c>
      <c r="X177" s="164">
        <f t="shared" si="36"/>
        <v>0</v>
      </c>
      <c r="AB177" s="165"/>
      <c r="AC177" s="165"/>
      <c r="AD177" s="165"/>
      <c r="AE177" s="155"/>
    </row>
    <row r="178" spans="1:31" ht="15.75" hidden="1" customHeight="1" x14ac:dyDescent="0.25">
      <c r="A178" s="167"/>
      <c r="B178" s="168" t="str">
        <f>[1]Données!S60</f>
        <v>171S07</v>
      </c>
      <c r="C178" s="139">
        <f t="shared" si="37"/>
        <v>0</v>
      </c>
      <c r="D178" s="139">
        <f t="shared" si="31"/>
        <v>0</v>
      </c>
      <c r="E178" s="139">
        <f t="shared" si="32"/>
        <v>0</v>
      </c>
      <c r="F178" s="139">
        <f t="shared" si="33"/>
        <v>0</v>
      </c>
      <c r="G178" s="139">
        <f t="shared" si="39"/>
        <v>0</v>
      </c>
      <c r="H178" s="159">
        <f t="shared" si="38"/>
        <v>0</v>
      </c>
      <c r="O178" s="158">
        <f>SUMIF($R$6:$R$110,#REF!,$Y$6:$Y$110)</f>
        <v>0</v>
      </c>
      <c r="P178" s="158">
        <f>SUMIF($R$6:$R$110,#REF!,$Z$6:$Z$110)</f>
        <v>0</v>
      </c>
      <c r="Q178" s="159">
        <f>SUMIF($R$6:$R$110,#REF!,$AA$6:$AA$110)</f>
        <v>0</v>
      </c>
      <c r="S178" s="161" t="e">
        <f>SUM($C178,#REF!)</f>
        <v>#REF!</v>
      </c>
      <c r="T178" s="162" t="e">
        <f>SUM($D178,#REF!)</f>
        <v>#REF!</v>
      </c>
      <c r="U178" s="163" t="e">
        <f>SUM($E178,#REF!)</f>
        <v>#REF!</v>
      </c>
      <c r="V178" s="163">
        <f t="shared" si="34"/>
        <v>0</v>
      </c>
      <c r="W178" s="163">
        <f t="shared" si="35"/>
        <v>0</v>
      </c>
      <c r="X178" s="164">
        <f t="shared" si="36"/>
        <v>0</v>
      </c>
      <c r="AB178" s="165"/>
      <c r="AC178" s="165"/>
      <c r="AD178" s="165"/>
      <c r="AE178" s="155"/>
    </row>
    <row r="179" spans="1:31" ht="15.75" hidden="1" customHeight="1" x14ac:dyDescent="0.25">
      <c r="A179" s="167"/>
      <c r="B179" s="168" t="str">
        <f>[1]Données!S61</f>
        <v>171S08</v>
      </c>
      <c r="C179" s="139">
        <f t="shared" si="37"/>
        <v>0</v>
      </c>
      <c r="D179" s="139">
        <f t="shared" si="31"/>
        <v>0</v>
      </c>
      <c r="E179" s="139">
        <f t="shared" si="32"/>
        <v>0</v>
      </c>
      <c r="F179" s="139">
        <f t="shared" si="33"/>
        <v>0</v>
      </c>
      <c r="G179" s="139">
        <f t="shared" si="39"/>
        <v>0</v>
      </c>
      <c r="H179" s="159">
        <f t="shared" si="38"/>
        <v>0</v>
      </c>
      <c r="O179" s="158">
        <f>SUMIF($R$6:$R$110,#REF!,$Y$6:$Y$110)</f>
        <v>0</v>
      </c>
      <c r="P179" s="158">
        <f>SUMIF($R$6:$R$110,#REF!,$Z$6:$Z$110)</f>
        <v>0</v>
      </c>
      <c r="Q179" s="159">
        <f>SUMIF($R$6:$R$110,#REF!,$AA$6:$AA$110)</f>
        <v>0</v>
      </c>
      <c r="S179" s="161" t="e">
        <f>SUM($C179,#REF!)</f>
        <v>#REF!</v>
      </c>
      <c r="T179" s="162" t="e">
        <f>SUM($D179,#REF!)</f>
        <v>#REF!</v>
      </c>
      <c r="U179" s="163" t="e">
        <f>SUM($E179,#REF!)</f>
        <v>#REF!</v>
      </c>
      <c r="V179" s="163">
        <f t="shared" si="34"/>
        <v>0</v>
      </c>
      <c r="W179" s="163">
        <f t="shared" si="35"/>
        <v>0</v>
      </c>
      <c r="X179" s="164">
        <f t="shared" si="36"/>
        <v>0</v>
      </c>
      <c r="AB179" s="165"/>
      <c r="AC179" s="165"/>
      <c r="AD179" s="165"/>
      <c r="AE179" s="155"/>
    </row>
    <row r="180" spans="1:31" ht="15.75" hidden="1" customHeight="1" x14ac:dyDescent="0.25">
      <c r="A180" s="167"/>
      <c r="B180" s="168" t="str">
        <f>[1]Données!S62</f>
        <v>171S09</v>
      </c>
      <c r="C180" s="139">
        <f t="shared" si="37"/>
        <v>0</v>
      </c>
      <c r="D180" s="139">
        <f t="shared" si="31"/>
        <v>0</v>
      </c>
      <c r="E180" s="139">
        <f t="shared" si="32"/>
        <v>0</v>
      </c>
      <c r="F180" s="139">
        <f t="shared" si="33"/>
        <v>0</v>
      </c>
      <c r="G180" s="139">
        <f t="shared" si="39"/>
        <v>0</v>
      </c>
      <c r="H180" s="159">
        <f t="shared" si="38"/>
        <v>0</v>
      </c>
      <c r="O180" s="158">
        <f>SUMIF($R$6:$R$110,#REF!,$Y$6:$Y$110)</f>
        <v>0</v>
      </c>
      <c r="P180" s="158">
        <f>SUMIF($R$6:$R$110,#REF!,$Z$6:$Z$110)</f>
        <v>0</v>
      </c>
      <c r="Q180" s="159">
        <f>SUMIF($R$6:$R$110,#REF!,$AA$6:$AA$110)</f>
        <v>0</v>
      </c>
      <c r="S180" s="161" t="e">
        <f>SUM($C180,#REF!)</f>
        <v>#REF!</v>
      </c>
      <c r="T180" s="162" t="e">
        <f>SUM($D180,#REF!)</f>
        <v>#REF!</v>
      </c>
      <c r="U180" s="163" t="e">
        <f>SUM($E180,#REF!)</f>
        <v>#REF!</v>
      </c>
      <c r="V180" s="163">
        <f t="shared" si="34"/>
        <v>0</v>
      </c>
      <c r="W180" s="163">
        <f t="shared" si="35"/>
        <v>0</v>
      </c>
      <c r="X180" s="164">
        <f t="shared" si="36"/>
        <v>0</v>
      </c>
      <c r="AB180" s="169"/>
      <c r="AC180" s="165"/>
      <c r="AD180" s="165"/>
      <c r="AE180" s="155"/>
    </row>
    <row r="181" spans="1:31" ht="15.75" hidden="1" customHeight="1" x14ac:dyDescent="0.25">
      <c r="A181" s="167"/>
      <c r="B181" s="168" t="str">
        <f>[1]Données!S63</f>
        <v>171S10</v>
      </c>
      <c r="C181" s="139">
        <f t="shared" si="37"/>
        <v>0</v>
      </c>
      <c r="D181" s="139">
        <f t="shared" si="31"/>
        <v>0</v>
      </c>
      <c r="E181" s="139">
        <f t="shared" si="32"/>
        <v>0</v>
      </c>
      <c r="F181" s="139">
        <f t="shared" si="33"/>
        <v>0</v>
      </c>
      <c r="G181" s="139">
        <f t="shared" si="39"/>
        <v>0</v>
      </c>
      <c r="H181" s="159">
        <f t="shared" si="38"/>
        <v>0</v>
      </c>
      <c r="O181" s="158">
        <f>SUMIF($R$6:$R$110,#REF!,$Y$6:$Y$110)</f>
        <v>0</v>
      </c>
      <c r="P181" s="158">
        <f>SUMIF($R$6:$R$110,#REF!,$Z$6:$Z$110)</f>
        <v>0</v>
      </c>
      <c r="Q181" s="159">
        <f>SUMIF($R$6:$R$110,#REF!,$AA$6:$AA$110)</f>
        <v>0</v>
      </c>
      <c r="S181" s="161" t="e">
        <f>SUM($C181,#REF!)</f>
        <v>#REF!</v>
      </c>
      <c r="T181" s="162" t="e">
        <f>SUM($D181,#REF!)</f>
        <v>#REF!</v>
      </c>
      <c r="U181" s="163" t="e">
        <f>SUM($E181,#REF!)</f>
        <v>#REF!</v>
      </c>
      <c r="V181" s="163">
        <f t="shared" si="34"/>
        <v>0</v>
      </c>
      <c r="W181" s="163">
        <f t="shared" si="35"/>
        <v>0</v>
      </c>
      <c r="X181" s="164">
        <f t="shared" si="36"/>
        <v>0</v>
      </c>
      <c r="AB181" s="165"/>
      <c r="AC181" s="165"/>
      <c r="AD181" s="165"/>
      <c r="AE181" s="155"/>
    </row>
    <row r="182" spans="1:31" ht="15.75" hidden="1" customHeight="1" x14ac:dyDescent="0.25">
      <c r="A182" s="167"/>
      <c r="B182" s="168" t="str">
        <f>[1]Données!S64</f>
        <v>171S11</v>
      </c>
      <c r="C182" s="139">
        <f t="shared" si="37"/>
        <v>0</v>
      </c>
      <c r="D182" s="139">
        <f t="shared" si="31"/>
        <v>0</v>
      </c>
      <c r="E182" s="139">
        <f t="shared" si="32"/>
        <v>0</v>
      </c>
      <c r="F182" s="139">
        <f t="shared" si="33"/>
        <v>0</v>
      </c>
      <c r="G182" s="139">
        <f t="shared" si="39"/>
        <v>0</v>
      </c>
      <c r="H182" s="159">
        <f t="shared" si="38"/>
        <v>0</v>
      </c>
      <c r="O182" s="158">
        <f>SUMIF($R$6:$R$110,#REF!,$Y$6:$Y$110)</f>
        <v>0</v>
      </c>
      <c r="P182" s="158">
        <f>SUMIF($R$6:$R$110,#REF!,$Z$6:$Z$110)</f>
        <v>0</v>
      </c>
      <c r="Q182" s="159">
        <f>SUMIF($R$6:$R$110,#REF!,$AA$6:$AA$110)</f>
        <v>0</v>
      </c>
      <c r="S182" s="161" t="e">
        <f>SUM($C182,#REF!)</f>
        <v>#REF!</v>
      </c>
      <c r="T182" s="162" t="e">
        <f>SUM($D182,#REF!)</f>
        <v>#REF!</v>
      </c>
      <c r="U182" s="163" t="e">
        <f>SUM($E182,#REF!)</f>
        <v>#REF!</v>
      </c>
      <c r="V182" s="163">
        <f t="shared" si="34"/>
        <v>0</v>
      </c>
      <c r="W182" s="163">
        <f t="shared" si="35"/>
        <v>0</v>
      </c>
      <c r="X182" s="164">
        <f t="shared" si="36"/>
        <v>0</v>
      </c>
      <c r="AB182" s="165"/>
      <c r="AC182" s="155"/>
      <c r="AD182" s="165"/>
      <c r="AE182" s="155"/>
    </row>
    <row r="183" spans="1:31" ht="15.75" hidden="1" customHeight="1" x14ac:dyDescent="0.25">
      <c r="A183" s="167"/>
      <c r="B183" s="168" t="str">
        <f>[1]Données!S65</f>
        <v>171S12</v>
      </c>
      <c r="C183" s="139">
        <f t="shared" si="37"/>
        <v>0</v>
      </c>
      <c r="D183" s="139">
        <f t="shared" si="31"/>
        <v>0</v>
      </c>
      <c r="E183" s="139">
        <f t="shared" si="32"/>
        <v>0</v>
      </c>
      <c r="F183" s="139">
        <f t="shared" si="33"/>
        <v>0</v>
      </c>
      <c r="G183" s="139">
        <f t="shared" si="39"/>
        <v>0</v>
      </c>
      <c r="H183" s="159">
        <f t="shared" si="38"/>
        <v>0</v>
      </c>
      <c r="O183" s="158">
        <f>SUMIF($R$6:$R$110,#REF!,$Y$6:$Y$110)</f>
        <v>0</v>
      </c>
      <c r="P183" s="158">
        <f>SUMIF($R$6:$R$110,#REF!,$Z$6:$Z$110)</f>
        <v>0</v>
      </c>
      <c r="Q183" s="159">
        <f>SUMIF($R$6:$R$110,#REF!,$AA$6:$AA$110)</f>
        <v>0</v>
      </c>
      <c r="S183" s="161" t="e">
        <f>SUM($C183,#REF!)</f>
        <v>#REF!</v>
      </c>
      <c r="T183" s="162" t="e">
        <f>SUM($D183,#REF!)</f>
        <v>#REF!</v>
      </c>
      <c r="U183" s="163" t="e">
        <f>SUM($E183,#REF!)</f>
        <v>#REF!</v>
      </c>
      <c r="V183" s="163">
        <f t="shared" si="34"/>
        <v>0</v>
      </c>
      <c r="W183" s="163">
        <f t="shared" si="35"/>
        <v>0</v>
      </c>
      <c r="X183" s="164">
        <f t="shared" si="36"/>
        <v>0</v>
      </c>
      <c r="AB183" s="165"/>
      <c r="AC183" s="155"/>
      <c r="AD183" s="165"/>
      <c r="AE183" s="155"/>
    </row>
    <row r="184" spans="1:31" ht="15.75" hidden="1" customHeight="1" x14ac:dyDescent="0.25">
      <c r="A184" s="167"/>
      <c r="B184" s="168" t="str">
        <f>[1]Données!S66</f>
        <v>171S13</v>
      </c>
      <c r="C184" s="139">
        <f t="shared" si="37"/>
        <v>0</v>
      </c>
      <c r="D184" s="139">
        <f t="shared" si="31"/>
        <v>0</v>
      </c>
      <c r="E184" s="139">
        <f t="shared" si="32"/>
        <v>0</v>
      </c>
      <c r="F184" s="139">
        <f t="shared" si="33"/>
        <v>0</v>
      </c>
      <c r="G184" s="139">
        <f t="shared" si="39"/>
        <v>0</v>
      </c>
      <c r="H184" s="159">
        <f t="shared" si="38"/>
        <v>0</v>
      </c>
      <c r="O184" s="158">
        <f>SUMIF($R$6:$R$110,#REF!,$Y$6:$Y$110)</f>
        <v>0</v>
      </c>
      <c r="P184" s="158">
        <f>SUMIF($R$6:$R$110,#REF!,$Z$6:$Z$110)</f>
        <v>0</v>
      </c>
      <c r="Q184" s="159">
        <f>SUMIF($R$6:$R$110,#REF!,$AA$6:$AA$110)</f>
        <v>0</v>
      </c>
      <c r="S184" s="161" t="e">
        <f>SUM($C184,#REF!)</f>
        <v>#REF!</v>
      </c>
      <c r="T184" s="162" t="e">
        <f>SUM($D184,#REF!)</f>
        <v>#REF!</v>
      </c>
      <c r="U184" s="163" t="e">
        <f>SUM($E184,#REF!)</f>
        <v>#REF!</v>
      </c>
      <c r="V184" s="163">
        <f t="shared" si="34"/>
        <v>0</v>
      </c>
      <c r="W184" s="163">
        <f t="shared" si="35"/>
        <v>0</v>
      </c>
      <c r="X184" s="164">
        <f t="shared" si="36"/>
        <v>0</v>
      </c>
      <c r="AB184" s="165"/>
      <c r="AC184" s="155"/>
      <c r="AD184" s="165"/>
      <c r="AE184" s="155"/>
    </row>
    <row r="185" spans="1:31" ht="15.75" hidden="1" customHeight="1" x14ac:dyDescent="0.25">
      <c r="A185" s="167"/>
      <c r="B185" s="168" t="str">
        <f>[1]Données!S67</f>
        <v>171S14</v>
      </c>
      <c r="C185" s="139">
        <f t="shared" si="37"/>
        <v>0</v>
      </c>
      <c r="D185" s="139">
        <f t="shared" si="31"/>
        <v>0</v>
      </c>
      <c r="E185" s="139">
        <f t="shared" si="32"/>
        <v>0</v>
      </c>
      <c r="F185" s="139">
        <f t="shared" si="33"/>
        <v>0</v>
      </c>
      <c r="G185" s="139">
        <f t="shared" si="39"/>
        <v>0</v>
      </c>
      <c r="H185" s="159">
        <f t="shared" si="38"/>
        <v>0</v>
      </c>
      <c r="O185" s="158">
        <f>SUMIF($R$6:$R$110,#REF!,$Y$6:$Y$110)</f>
        <v>0</v>
      </c>
      <c r="P185" s="158">
        <f>SUMIF($R$6:$R$110,#REF!,$Z$6:$Z$110)</f>
        <v>0</v>
      </c>
      <c r="Q185" s="159">
        <f>SUMIF($R$6:$R$110,#REF!,$AA$6:$AA$110)</f>
        <v>0</v>
      </c>
      <c r="S185" s="161" t="e">
        <f>SUM($C185,#REF!)</f>
        <v>#REF!</v>
      </c>
      <c r="T185" s="162" t="e">
        <f>SUM($D185,#REF!)</f>
        <v>#REF!</v>
      </c>
      <c r="U185" s="163" t="e">
        <f>SUM($E185,#REF!)</f>
        <v>#REF!</v>
      </c>
      <c r="V185" s="163">
        <f t="shared" ref="V185:V248" si="40">SUM($F185,$O185)</f>
        <v>0</v>
      </c>
      <c r="W185" s="163">
        <f t="shared" ref="W185:W248" si="41">SUM($G185,$P185)</f>
        <v>0</v>
      </c>
      <c r="X185" s="164">
        <f t="shared" ref="X185:X248" si="42">SUM($H185,$Q185)</f>
        <v>0</v>
      </c>
      <c r="AB185" s="165"/>
      <c r="AC185" s="155"/>
      <c r="AD185" s="165"/>
      <c r="AE185" s="165"/>
    </row>
    <row r="186" spans="1:31" ht="15.75" hidden="1" customHeight="1" x14ac:dyDescent="0.25">
      <c r="A186" s="167"/>
      <c r="B186" s="168" t="str">
        <f>[1]Données!S68</f>
        <v>171S15</v>
      </c>
      <c r="C186" s="139">
        <f t="shared" ref="C186:C249" si="43">SUMIF($A$6:$A$110,B186,$D$6:$D$110)</f>
        <v>0</v>
      </c>
      <c r="D186" s="139">
        <f t="shared" ref="D186:D249" si="44">SUMIF($A$6:$A$110,B186,$E$6:$E$110)</f>
        <v>0</v>
      </c>
      <c r="E186" s="139">
        <f t="shared" ref="E186:E249" si="45">SUMIF($A$6:$A$110,B186,$F$6:$F$110)</f>
        <v>0</v>
      </c>
      <c r="F186" s="139">
        <f t="shared" ref="F186:F249" si="46">SUMIF($A$6:$A$110,B186,$H$6:$H$110)</f>
        <v>0</v>
      </c>
      <c r="G186" s="139">
        <f t="shared" si="39"/>
        <v>0</v>
      </c>
      <c r="H186" s="159">
        <f t="shared" ref="H186:H249" si="47">SUMIF($A$6:$A$110,B186,$J$6:$J$110)</f>
        <v>0</v>
      </c>
      <c r="O186" s="158">
        <f>SUMIF($R$6:$R$110,#REF!,$Y$6:$Y$110)</f>
        <v>0</v>
      </c>
      <c r="P186" s="158">
        <f>SUMIF($R$6:$R$110,#REF!,$Z$6:$Z$110)</f>
        <v>0</v>
      </c>
      <c r="Q186" s="159">
        <f>SUMIF($R$6:$R$110,#REF!,$AA$6:$AA$110)</f>
        <v>0</v>
      </c>
      <c r="S186" s="161" t="e">
        <f>SUM($C186,#REF!)</f>
        <v>#REF!</v>
      </c>
      <c r="T186" s="162" t="e">
        <f>SUM($D186,#REF!)</f>
        <v>#REF!</v>
      </c>
      <c r="U186" s="163" t="e">
        <f>SUM($E186,#REF!)</f>
        <v>#REF!</v>
      </c>
      <c r="V186" s="163">
        <f t="shared" si="40"/>
        <v>0</v>
      </c>
      <c r="W186" s="163">
        <f t="shared" si="41"/>
        <v>0</v>
      </c>
      <c r="X186" s="164">
        <f t="shared" si="42"/>
        <v>0</v>
      </c>
      <c r="AB186" s="165"/>
      <c r="AC186" s="165"/>
      <c r="AD186" s="165"/>
      <c r="AE186" s="165"/>
    </row>
    <row r="187" spans="1:31" ht="15.75" hidden="1" customHeight="1" x14ac:dyDescent="0.25">
      <c r="A187" s="167"/>
      <c r="B187" s="168" t="str">
        <f>[1]Données!S69</f>
        <v>181C01</v>
      </c>
      <c r="C187" s="139">
        <f t="shared" si="43"/>
        <v>0</v>
      </c>
      <c r="D187" s="139">
        <f t="shared" si="44"/>
        <v>0</v>
      </c>
      <c r="E187" s="139">
        <f t="shared" si="45"/>
        <v>0</v>
      </c>
      <c r="F187" s="139">
        <f t="shared" si="46"/>
        <v>0</v>
      </c>
      <c r="G187" s="139">
        <f t="shared" ref="G187:G250" si="48">SUMIF($A$6:$A$110,B187,$I$6:$I$110)</f>
        <v>0</v>
      </c>
      <c r="H187" s="159">
        <f t="shared" si="47"/>
        <v>0</v>
      </c>
      <c r="O187" s="158">
        <f>SUMIF($R$6:$R$110,#REF!,$Y$6:$Y$110)</f>
        <v>0</v>
      </c>
      <c r="P187" s="158">
        <f>SUMIF($R$6:$R$110,#REF!,$Z$6:$Z$110)</f>
        <v>0</v>
      </c>
      <c r="Q187" s="159">
        <f>SUMIF($R$6:$R$110,#REF!,$AA$6:$AA$110)</f>
        <v>0</v>
      </c>
      <c r="S187" s="161" t="e">
        <f>SUM($C187,#REF!)</f>
        <v>#REF!</v>
      </c>
      <c r="T187" s="162" t="e">
        <f>SUM($D187,#REF!)</f>
        <v>#REF!</v>
      </c>
      <c r="U187" s="163" t="e">
        <f>SUM($E187,#REF!)</f>
        <v>#REF!</v>
      </c>
      <c r="V187" s="163">
        <f t="shared" si="40"/>
        <v>0</v>
      </c>
      <c r="W187" s="163">
        <f t="shared" si="41"/>
        <v>0</v>
      </c>
      <c r="X187" s="164">
        <f t="shared" si="42"/>
        <v>0</v>
      </c>
      <c r="AB187" s="165"/>
      <c r="AC187" s="155"/>
      <c r="AD187" s="165"/>
      <c r="AE187" s="165"/>
    </row>
    <row r="188" spans="1:31" ht="15.75" hidden="1" customHeight="1" x14ac:dyDescent="0.25">
      <c r="A188" s="167"/>
      <c r="B188" s="168" t="str">
        <f>[1]Données!S70</f>
        <v>181C02</v>
      </c>
      <c r="C188" s="139">
        <f t="shared" si="43"/>
        <v>0</v>
      </c>
      <c r="D188" s="139">
        <f t="shared" si="44"/>
        <v>0</v>
      </c>
      <c r="E188" s="139">
        <f t="shared" si="45"/>
        <v>0</v>
      </c>
      <c r="F188" s="139">
        <f t="shared" si="46"/>
        <v>0</v>
      </c>
      <c r="G188" s="139">
        <f t="shared" si="48"/>
        <v>0</v>
      </c>
      <c r="H188" s="159">
        <f t="shared" si="47"/>
        <v>0</v>
      </c>
      <c r="O188" s="158">
        <f>SUMIF($R$6:$R$110,#REF!,$Y$6:$Y$110)</f>
        <v>0</v>
      </c>
      <c r="P188" s="158">
        <f>SUMIF($R$6:$R$110,#REF!,$Z$6:$Z$110)</f>
        <v>0</v>
      </c>
      <c r="Q188" s="159">
        <f>SUMIF($R$6:$R$110,#REF!,$AA$6:$AA$110)</f>
        <v>0</v>
      </c>
      <c r="S188" s="161" t="e">
        <f>SUM($C188,#REF!)</f>
        <v>#REF!</v>
      </c>
      <c r="T188" s="162" t="e">
        <f>SUM($D188,#REF!)</f>
        <v>#REF!</v>
      </c>
      <c r="U188" s="163" t="e">
        <f>SUM($E188,#REF!)</f>
        <v>#REF!</v>
      </c>
      <c r="V188" s="163">
        <f t="shared" si="40"/>
        <v>0</v>
      </c>
      <c r="W188" s="163">
        <f t="shared" si="41"/>
        <v>0</v>
      </c>
      <c r="X188" s="164">
        <f t="shared" si="42"/>
        <v>0</v>
      </c>
      <c r="AB188" s="165"/>
      <c r="AC188" s="155"/>
      <c r="AD188" s="165"/>
      <c r="AE188" s="165"/>
    </row>
    <row r="189" spans="1:31" ht="15.75" hidden="1" customHeight="1" x14ac:dyDescent="0.25">
      <c r="A189" s="167"/>
      <c r="B189" s="168" t="str">
        <f>[1]Données!S71</f>
        <v>181C03</v>
      </c>
      <c r="C189" s="139">
        <f t="shared" si="43"/>
        <v>0</v>
      </c>
      <c r="D189" s="139">
        <f t="shared" si="44"/>
        <v>0</v>
      </c>
      <c r="E189" s="139">
        <f t="shared" si="45"/>
        <v>0</v>
      </c>
      <c r="F189" s="139">
        <f t="shared" si="46"/>
        <v>0</v>
      </c>
      <c r="G189" s="139">
        <f t="shared" si="48"/>
        <v>0</v>
      </c>
      <c r="H189" s="159">
        <f t="shared" si="47"/>
        <v>0</v>
      </c>
      <c r="O189" s="158">
        <f>SUMIF($R$6:$R$110,#REF!,$Y$6:$Y$110)</f>
        <v>0</v>
      </c>
      <c r="P189" s="158">
        <f>SUMIF($R$6:$R$110,#REF!,$Z$6:$Z$110)</f>
        <v>0</v>
      </c>
      <c r="Q189" s="159">
        <f>SUMIF($R$6:$R$110,#REF!,$AA$6:$AA$110)</f>
        <v>0</v>
      </c>
      <c r="S189" s="161" t="e">
        <f>SUM($C189,#REF!)</f>
        <v>#REF!</v>
      </c>
      <c r="T189" s="162" t="e">
        <f>SUM($D189,#REF!)</f>
        <v>#REF!</v>
      </c>
      <c r="U189" s="163" t="e">
        <f>SUM($E189,#REF!)</f>
        <v>#REF!</v>
      </c>
      <c r="V189" s="163">
        <f t="shared" si="40"/>
        <v>0</v>
      </c>
      <c r="W189" s="163">
        <f t="shared" si="41"/>
        <v>0</v>
      </c>
      <c r="X189" s="164">
        <f t="shared" si="42"/>
        <v>0</v>
      </c>
      <c r="AB189" s="165"/>
      <c r="AC189" s="155"/>
      <c r="AD189" s="165"/>
      <c r="AE189" s="165"/>
    </row>
    <row r="190" spans="1:31" ht="15.75" hidden="1" customHeight="1" x14ac:dyDescent="0.25">
      <c r="A190" s="167"/>
      <c r="B190" s="168" t="str">
        <f>[1]Données!S72</f>
        <v>182CI</v>
      </c>
      <c r="C190" s="139">
        <f t="shared" si="43"/>
        <v>0</v>
      </c>
      <c r="D190" s="139">
        <f t="shared" si="44"/>
        <v>0</v>
      </c>
      <c r="E190" s="139">
        <f t="shared" si="45"/>
        <v>0</v>
      </c>
      <c r="F190" s="139">
        <f t="shared" si="46"/>
        <v>0</v>
      </c>
      <c r="G190" s="139">
        <f t="shared" si="48"/>
        <v>0</v>
      </c>
      <c r="H190" s="159">
        <f t="shared" si="47"/>
        <v>0</v>
      </c>
      <c r="O190" s="158">
        <f>SUMIF($R$6:$R$110,#REF!,$Y$6:$Y$110)</f>
        <v>0</v>
      </c>
      <c r="P190" s="158">
        <f>SUMIF($R$6:$R$110,#REF!,$Z$6:$Z$110)</f>
        <v>0</v>
      </c>
      <c r="Q190" s="159">
        <f>SUMIF($R$6:$R$110,#REF!,$AA$6:$AA$110)</f>
        <v>0</v>
      </c>
      <c r="S190" s="161" t="e">
        <f>SUM($C190,#REF!)</f>
        <v>#REF!</v>
      </c>
      <c r="T190" s="162" t="e">
        <f>SUM($D190,#REF!)</f>
        <v>#REF!</v>
      </c>
      <c r="U190" s="163" t="e">
        <f>SUM($E190,#REF!)</f>
        <v>#REF!</v>
      </c>
      <c r="V190" s="163">
        <f t="shared" si="40"/>
        <v>0</v>
      </c>
      <c r="W190" s="163">
        <f t="shared" si="41"/>
        <v>0</v>
      </c>
      <c r="X190" s="164">
        <f t="shared" si="42"/>
        <v>0</v>
      </c>
      <c r="AB190" s="165"/>
      <c r="AC190" s="155"/>
      <c r="AD190" s="165"/>
      <c r="AE190" s="165"/>
    </row>
    <row r="191" spans="1:31" ht="15.75" hidden="1" customHeight="1" x14ac:dyDescent="0.25">
      <c r="A191" s="167"/>
      <c r="B191" s="168" t="str">
        <f>[1]Données!S73</f>
        <v>191C01</v>
      </c>
      <c r="C191" s="139">
        <f t="shared" si="43"/>
        <v>0</v>
      </c>
      <c r="D191" s="139">
        <f t="shared" si="44"/>
        <v>0</v>
      </c>
      <c r="E191" s="139">
        <f t="shared" si="45"/>
        <v>0</v>
      </c>
      <c r="F191" s="139">
        <f t="shared" si="46"/>
        <v>0</v>
      </c>
      <c r="G191" s="139">
        <f t="shared" si="48"/>
        <v>0</v>
      </c>
      <c r="H191" s="159">
        <f t="shared" si="47"/>
        <v>0</v>
      </c>
      <c r="O191" s="158">
        <f>SUMIF($R$6:$R$110,#REF!,$Y$6:$Y$110)</f>
        <v>0</v>
      </c>
      <c r="P191" s="158">
        <f>SUMIF($R$6:$R$110,#REF!,$Z$6:$Z$110)</f>
        <v>0</v>
      </c>
      <c r="Q191" s="159">
        <f>SUMIF($R$6:$R$110,#REF!,$AA$6:$AA$110)</f>
        <v>0</v>
      </c>
      <c r="S191" s="161" t="e">
        <f>SUM($C191,#REF!)</f>
        <v>#REF!</v>
      </c>
      <c r="T191" s="162" t="e">
        <f>SUM($D191,#REF!)</f>
        <v>#REF!</v>
      </c>
      <c r="U191" s="163" t="e">
        <f>SUM($E191,#REF!)</f>
        <v>#REF!</v>
      </c>
      <c r="V191" s="163">
        <f t="shared" si="40"/>
        <v>0</v>
      </c>
      <c r="W191" s="163">
        <f t="shared" si="41"/>
        <v>0</v>
      </c>
      <c r="X191" s="164">
        <f t="shared" si="42"/>
        <v>0</v>
      </c>
      <c r="AB191" s="165"/>
      <c r="AC191" s="155"/>
      <c r="AD191" s="165"/>
      <c r="AE191" s="165"/>
    </row>
    <row r="192" spans="1:31" ht="15.75" hidden="1" customHeight="1" x14ac:dyDescent="0.25">
      <c r="A192" s="167"/>
      <c r="B192" s="168" t="str">
        <f>[1]Données!S74</f>
        <v>201C01</v>
      </c>
      <c r="C192" s="139">
        <f t="shared" si="43"/>
        <v>0</v>
      </c>
      <c r="D192" s="139">
        <f t="shared" si="44"/>
        <v>0</v>
      </c>
      <c r="E192" s="139">
        <f t="shared" si="45"/>
        <v>0</v>
      </c>
      <c r="F192" s="139">
        <f t="shared" si="46"/>
        <v>0</v>
      </c>
      <c r="G192" s="139">
        <f t="shared" si="48"/>
        <v>0</v>
      </c>
      <c r="H192" s="159">
        <f t="shared" si="47"/>
        <v>0</v>
      </c>
      <c r="O192" s="158">
        <f>SUMIF($R$6:$R$110,#REF!,$Y$6:$Y$110)</f>
        <v>0</v>
      </c>
      <c r="P192" s="158">
        <f>SUMIF($R$6:$R$110,#REF!,$Z$6:$Z$110)</f>
        <v>0</v>
      </c>
      <c r="Q192" s="159">
        <f>SUMIF($R$6:$R$110,#REF!,$AA$6:$AA$110)</f>
        <v>0</v>
      </c>
      <c r="S192" s="161" t="e">
        <f>SUM($C192,#REF!)</f>
        <v>#REF!</v>
      </c>
      <c r="T192" s="162" t="e">
        <f>SUM($D192,#REF!)</f>
        <v>#REF!</v>
      </c>
      <c r="U192" s="163" t="e">
        <f>SUM($E192,#REF!)</f>
        <v>#REF!</v>
      </c>
      <c r="V192" s="163">
        <f t="shared" si="40"/>
        <v>0</v>
      </c>
      <c r="W192" s="163">
        <f t="shared" si="41"/>
        <v>0</v>
      </c>
      <c r="X192" s="164">
        <f t="shared" si="42"/>
        <v>0</v>
      </c>
      <c r="AB192" s="165"/>
      <c r="AC192" s="155"/>
      <c r="AD192" s="165"/>
      <c r="AE192" s="165"/>
    </row>
    <row r="193" spans="1:31" ht="15.75" hidden="1" customHeight="1" x14ac:dyDescent="0.25">
      <c r="A193" s="167"/>
      <c r="B193" s="168" t="str">
        <f>[1]Données!S75</f>
        <v>201C02</v>
      </c>
      <c r="C193" s="139">
        <f t="shared" si="43"/>
        <v>0</v>
      </c>
      <c r="D193" s="139">
        <f t="shared" si="44"/>
        <v>0</v>
      </c>
      <c r="E193" s="139">
        <f t="shared" si="45"/>
        <v>0</v>
      </c>
      <c r="F193" s="139">
        <f t="shared" si="46"/>
        <v>0</v>
      </c>
      <c r="G193" s="139">
        <f t="shared" si="48"/>
        <v>0</v>
      </c>
      <c r="H193" s="159">
        <f t="shared" si="47"/>
        <v>0</v>
      </c>
      <c r="O193" s="158">
        <f>SUMIF($R$6:$R$110,#REF!,$Y$6:$Y$110)</f>
        <v>0</v>
      </c>
      <c r="P193" s="158">
        <f>SUMIF($R$6:$R$110,#REF!,$Z$6:$Z$110)</f>
        <v>0</v>
      </c>
      <c r="Q193" s="159">
        <f>SUMIF($R$6:$R$110,#REF!,$AA$6:$AA$110)</f>
        <v>0</v>
      </c>
      <c r="S193" s="161" t="e">
        <f>SUM($C193,#REF!)</f>
        <v>#REF!</v>
      </c>
      <c r="T193" s="162" t="e">
        <f>SUM($D193,#REF!)</f>
        <v>#REF!</v>
      </c>
      <c r="U193" s="163" t="e">
        <f>SUM($E193,#REF!)</f>
        <v>#REF!</v>
      </c>
      <c r="V193" s="163">
        <f t="shared" si="40"/>
        <v>0</v>
      </c>
      <c r="W193" s="163">
        <f t="shared" si="41"/>
        <v>0</v>
      </c>
      <c r="X193" s="164">
        <f t="shared" si="42"/>
        <v>0</v>
      </c>
      <c r="AB193" s="165"/>
      <c r="AC193" s="155"/>
      <c r="AD193" s="165"/>
      <c r="AE193" s="165"/>
    </row>
    <row r="194" spans="1:31" ht="15.75" hidden="1" customHeight="1" x14ac:dyDescent="0.25">
      <c r="A194" s="167"/>
      <c r="B194" s="168" t="str">
        <f>[1]Données!S76</f>
        <v>211C01</v>
      </c>
      <c r="C194" s="139">
        <f t="shared" si="43"/>
        <v>0</v>
      </c>
      <c r="D194" s="139">
        <f t="shared" si="44"/>
        <v>0</v>
      </c>
      <c r="E194" s="139">
        <f t="shared" si="45"/>
        <v>0</v>
      </c>
      <c r="F194" s="139">
        <f t="shared" si="46"/>
        <v>0</v>
      </c>
      <c r="G194" s="139">
        <f t="shared" si="48"/>
        <v>0</v>
      </c>
      <c r="H194" s="159">
        <f t="shared" si="47"/>
        <v>0</v>
      </c>
      <c r="O194" s="158">
        <f>SUMIF($R$6:$R$110,#REF!,$Y$6:$Y$110)</f>
        <v>0</v>
      </c>
      <c r="P194" s="158">
        <f>SUMIF($R$6:$R$110,#REF!,$Z$6:$Z$110)</f>
        <v>0</v>
      </c>
      <c r="Q194" s="159">
        <f>SUMIF($R$6:$R$110,#REF!,$AA$6:$AA$110)</f>
        <v>0</v>
      </c>
      <c r="S194" s="161" t="e">
        <f>SUM($C194,#REF!)</f>
        <v>#REF!</v>
      </c>
      <c r="T194" s="162" t="e">
        <f>SUM($D194,#REF!)</f>
        <v>#REF!</v>
      </c>
      <c r="U194" s="163" t="e">
        <f>SUM($E194,#REF!)</f>
        <v>#REF!</v>
      </c>
      <c r="V194" s="163">
        <f t="shared" si="40"/>
        <v>0</v>
      </c>
      <c r="W194" s="163">
        <f t="shared" si="41"/>
        <v>0</v>
      </c>
      <c r="X194" s="164">
        <f t="shared" si="42"/>
        <v>0</v>
      </c>
      <c r="AB194" s="165"/>
      <c r="AC194" s="155"/>
      <c r="AD194" s="165"/>
      <c r="AE194" s="165"/>
    </row>
    <row r="195" spans="1:31" ht="15.75" hidden="1" customHeight="1" x14ac:dyDescent="0.25">
      <c r="A195" s="167"/>
      <c r="B195" s="168" t="str">
        <f>[1]Données!S77</f>
        <v>211S01</v>
      </c>
      <c r="C195" s="139">
        <f t="shared" si="43"/>
        <v>0</v>
      </c>
      <c r="D195" s="139">
        <f t="shared" si="44"/>
        <v>0</v>
      </c>
      <c r="E195" s="139">
        <f t="shared" si="45"/>
        <v>0</v>
      </c>
      <c r="F195" s="139">
        <f t="shared" si="46"/>
        <v>0</v>
      </c>
      <c r="G195" s="139">
        <f t="shared" si="48"/>
        <v>0</v>
      </c>
      <c r="H195" s="159">
        <f t="shared" si="47"/>
        <v>0</v>
      </c>
      <c r="O195" s="158">
        <f>SUMIF($R$6:$R$110,#REF!,$Y$6:$Y$110)</f>
        <v>0</v>
      </c>
      <c r="P195" s="158">
        <f>SUMIF($R$6:$R$110,#REF!,$Z$6:$Z$110)</f>
        <v>0</v>
      </c>
      <c r="Q195" s="159">
        <f>SUMIF($R$6:$R$110,#REF!,$AA$6:$AA$110)</f>
        <v>0</v>
      </c>
      <c r="S195" s="161" t="e">
        <f>SUM($C195,#REF!)</f>
        <v>#REF!</v>
      </c>
      <c r="T195" s="162" t="e">
        <f>SUM($D195,#REF!)</f>
        <v>#REF!</v>
      </c>
      <c r="U195" s="163" t="e">
        <f>SUM($E195,#REF!)</f>
        <v>#REF!</v>
      </c>
      <c r="V195" s="163">
        <f t="shared" si="40"/>
        <v>0</v>
      </c>
      <c r="W195" s="163">
        <f t="shared" si="41"/>
        <v>0</v>
      </c>
      <c r="X195" s="164">
        <f t="shared" si="42"/>
        <v>0</v>
      </c>
      <c r="AB195" s="165"/>
      <c r="AC195" s="155"/>
      <c r="AD195" s="165"/>
      <c r="AE195" s="165"/>
    </row>
    <row r="196" spans="1:31" ht="15.75" hidden="1" customHeight="1" x14ac:dyDescent="0.25">
      <c r="A196" s="167"/>
      <c r="B196" s="168" t="str">
        <f>[1]Données!S78</f>
        <v>211S02</v>
      </c>
      <c r="C196" s="139">
        <f t="shared" si="43"/>
        <v>0</v>
      </c>
      <c r="D196" s="139">
        <f t="shared" si="44"/>
        <v>0</v>
      </c>
      <c r="E196" s="139">
        <f t="shared" si="45"/>
        <v>0</v>
      </c>
      <c r="F196" s="139">
        <f t="shared" si="46"/>
        <v>0</v>
      </c>
      <c r="G196" s="139">
        <f t="shared" si="48"/>
        <v>0</v>
      </c>
      <c r="H196" s="159">
        <f t="shared" si="47"/>
        <v>0</v>
      </c>
      <c r="O196" s="158">
        <f>SUMIF($R$6:$R$110,#REF!,$Y$6:$Y$110)</f>
        <v>0</v>
      </c>
      <c r="P196" s="158">
        <f>SUMIF($R$6:$R$110,#REF!,$Z$6:$Z$110)</f>
        <v>0</v>
      </c>
      <c r="Q196" s="159">
        <f>SUMIF($R$6:$R$110,#REF!,$AA$6:$AA$110)</f>
        <v>0</v>
      </c>
      <c r="S196" s="161" t="e">
        <f>SUM($C196,#REF!)</f>
        <v>#REF!</v>
      </c>
      <c r="T196" s="162" t="e">
        <f>SUM($D196,#REF!)</f>
        <v>#REF!</v>
      </c>
      <c r="U196" s="163" t="e">
        <f>SUM($E196,#REF!)</f>
        <v>#REF!</v>
      </c>
      <c r="V196" s="163">
        <f t="shared" si="40"/>
        <v>0</v>
      </c>
      <c r="W196" s="163">
        <f t="shared" si="41"/>
        <v>0</v>
      </c>
      <c r="X196" s="164">
        <f t="shared" si="42"/>
        <v>0</v>
      </c>
      <c r="AB196" s="165"/>
      <c r="AC196" s="155"/>
      <c r="AD196" s="165"/>
      <c r="AE196" s="165"/>
    </row>
    <row r="197" spans="1:31" ht="15.75" hidden="1" customHeight="1" x14ac:dyDescent="0.25">
      <c r="A197" s="167"/>
      <c r="B197" s="168" t="str">
        <f>[1]Données!S79</f>
        <v>211S03</v>
      </c>
      <c r="C197" s="139">
        <f t="shared" si="43"/>
        <v>0</v>
      </c>
      <c r="D197" s="139">
        <f t="shared" si="44"/>
        <v>0</v>
      </c>
      <c r="E197" s="139">
        <f t="shared" si="45"/>
        <v>0</v>
      </c>
      <c r="F197" s="139">
        <f t="shared" si="46"/>
        <v>0</v>
      </c>
      <c r="G197" s="139">
        <f t="shared" si="48"/>
        <v>0</v>
      </c>
      <c r="H197" s="159">
        <f t="shared" si="47"/>
        <v>0</v>
      </c>
      <c r="O197" s="158">
        <f>SUMIF($R$6:$R$110,#REF!,$Y$6:$Y$110)</f>
        <v>0</v>
      </c>
      <c r="P197" s="158">
        <f>SUMIF($R$6:$R$110,#REF!,$Z$6:$Z$110)</f>
        <v>0</v>
      </c>
      <c r="Q197" s="159">
        <f>SUMIF($R$6:$R$110,#REF!,$AA$6:$AA$110)</f>
        <v>0</v>
      </c>
      <c r="S197" s="161" t="e">
        <f>SUM($C197,#REF!)</f>
        <v>#REF!</v>
      </c>
      <c r="T197" s="162" t="e">
        <f>SUM($D197,#REF!)</f>
        <v>#REF!</v>
      </c>
      <c r="U197" s="163" t="e">
        <f>SUM($E197,#REF!)</f>
        <v>#REF!</v>
      </c>
      <c r="V197" s="163">
        <f t="shared" si="40"/>
        <v>0</v>
      </c>
      <c r="W197" s="163">
        <f t="shared" si="41"/>
        <v>0</v>
      </c>
      <c r="X197" s="164">
        <f t="shared" si="42"/>
        <v>0</v>
      </c>
      <c r="AB197" s="165"/>
      <c r="AC197" s="155"/>
      <c r="AD197" s="165"/>
      <c r="AE197" s="165"/>
    </row>
    <row r="198" spans="1:31" ht="15.75" hidden="1" customHeight="1" x14ac:dyDescent="0.25">
      <c r="A198" s="167"/>
      <c r="B198" s="168" t="str">
        <f>[1]Données!S80</f>
        <v>211S04</v>
      </c>
      <c r="C198" s="139">
        <f t="shared" si="43"/>
        <v>0</v>
      </c>
      <c r="D198" s="139">
        <f t="shared" si="44"/>
        <v>0</v>
      </c>
      <c r="E198" s="139">
        <f t="shared" si="45"/>
        <v>0</v>
      </c>
      <c r="F198" s="139">
        <f t="shared" si="46"/>
        <v>0</v>
      </c>
      <c r="G198" s="139">
        <f t="shared" si="48"/>
        <v>0</v>
      </c>
      <c r="H198" s="159">
        <f t="shared" si="47"/>
        <v>0</v>
      </c>
      <c r="O198" s="158">
        <f>SUMIF($R$6:$R$110,#REF!,$Y$6:$Y$110)</f>
        <v>0</v>
      </c>
      <c r="P198" s="158">
        <f>SUMIF($R$6:$R$110,#REF!,$Z$6:$Z$110)</f>
        <v>0</v>
      </c>
      <c r="Q198" s="159">
        <f>SUMIF($R$6:$R$110,#REF!,$AA$6:$AA$110)</f>
        <v>0</v>
      </c>
      <c r="S198" s="161" t="e">
        <f>SUM($C198,#REF!)</f>
        <v>#REF!</v>
      </c>
      <c r="T198" s="162" t="e">
        <f>SUM($D198,#REF!)</f>
        <v>#REF!</v>
      </c>
      <c r="U198" s="163" t="e">
        <f>SUM($E198,#REF!)</f>
        <v>#REF!</v>
      </c>
      <c r="V198" s="163">
        <f t="shared" si="40"/>
        <v>0</v>
      </c>
      <c r="W198" s="163">
        <f t="shared" si="41"/>
        <v>0</v>
      </c>
      <c r="X198" s="164">
        <f t="shared" si="42"/>
        <v>0</v>
      </c>
      <c r="AB198" s="165"/>
      <c r="AC198" s="155"/>
      <c r="AD198" s="165"/>
      <c r="AE198" s="165"/>
    </row>
    <row r="199" spans="1:31" ht="15.75" hidden="1" customHeight="1" x14ac:dyDescent="0.25">
      <c r="A199" s="167"/>
      <c r="B199" s="168" t="str">
        <f>[1]Données!S81</f>
        <v>213C01</v>
      </c>
      <c r="C199" s="139">
        <f t="shared" si="43"/>
        <v>0</v>
      </c>
      <c r="D199" s="139">
        <f t="shared" si="44"/>
        <v>0</v>
      </c>
      <c r="E199" s="139">
        <f t="shared" si="45"/>
        <v>0</v>
      </c>
      <c r="F199" s="139">
        <f t="shared" si="46"/>
        <v>0</v>
      </c>
      <c r="G199" s="139">
        <f t="shared" si="48"/>
        <v>0</v>
      </c>
      <c r="H199" s="159">
        <f t="shared" si="47"/>
        <v>0</v>
      </c>
      <c r="O199" s="158">
        <f>SUMIF($R$6:$R$110,#REF!,$Y$6:$Y$110)</f>
        <v>0</v>
      </c>
      <c r="P199" s="158">
        <f>SUMIF($R$6:$R$110,#REF!,$Z$6:$Z$110)</f>
        <v>0</v>
      </c>
      <c r="Q199" s="159">
        <f>SUMIF($R$6:$R$110,#REF!,$AA$6:$AA$110)</f>
        <v>0</v>
      </c>
      <c r="S199" s="161" t="e">
        <f>SUM($C199,#REF!)</f>
        <v>#REF!</v>
      </c>
      <c r="T199" s="162" t="e">
        <f>SUM($D199,#REF!)</f>
        <v>#REF!</v>
      </c>
      <c r="U199" s="163" t="e">
        <f>SUM($E199,#REF!)</f>
        <v>#REF!</v>
      </c>
      <c r="V199" s="163">
        <f t="shared" si="40"/>
        <v>0</v>
      </c>
      <c r="W199" s="163">
        <f t="shared" si="41"/>
        <v>0</v>
      </c>
      <c r="X199" s="164">
        <f t="shared" si="42"/>
        <v>0</v>
      </c>
      <c r="AB199" s="165"/>
      <c r="AC199" s="165"/>
      <c r="AD199" s="165"/>
      <c r="AE199" s="165"/>
    </row>
    <row r="200" spans="1:31" ht="15.75" hidden="1" customHeight="1" x14ac:dyDescent="0.25">
      <c r="A200" s="167"/>
      <c r="B200" s="168" t="str">
        <f>[1]Données!S82</f>
        <v>231S01</v>
      </c>
      <c r="C200" s="139">
        <f t="shared" si="43"/>
        <v>0</v>
      </c>
      <c r="D200" s="139">
        <f t="shared" si="44"/>
        <v>0</v>
      </c>
      <c r="E200" s="139">
        <f t="shared" si="45"/>
        <v>0</v>
      </c>
      <c r="F200" s="139">
        <f t="shared" si="46"/>
        <v>0</v>
      </c>
      <c r="G200" s="139">
        <f t="shared" si="48"/>
        <v>0</v>
      </c>
      <c r="H200" s="159">
        <f t="shared" si="47"/>
        <v>0</v>
      </c>
      <c r="O200" s="158">
        <f>SUMIF($R$6:$R$110,#REF!,$Y$6:$Y$110)</f>
        <v>0</v>
      </c>
      <c r="P200" s="158">
        <f>SUMIF($R$6:$R$110,#REF!,$Z$6:$Z$110)</f>
        <v>0</v>
      </c>
      <c r="Q200" s="159">
        <f>SUMIF($R$6:$R$110,#REF!,$AA$6:$AA$110)</f>
        <v>0</v>
      </c>
      <c r="S200" s="161" t="e">
        <f>SUM($C200,#REF!)</f>
        <v>#REF!</v>
      </c>
      <c r="T200" s="162" t="e">
        <f>SUM($D200,#REF!)</f>
        <v>#REF!</v>
      </c>
      <c r="U200" s="163" t="e">
        <f>SUM($E200,#REF!)</f>
        <v>#REF!</v>
      </c>
      <c r="V200" s="163">
        <f t="shared" si="40"/>
        <v>0</v>
      </c>
      <c r="W200" s="163">
        <f t="shared" si="41"/>
        <v>0</v>
      </c>
      <c r="X200" s="164">
        <f t="shared" si="42"/>
        <v>0</v>
      </c>
      <c r="AB200" s="165"/>
      <c r="AC200" s="165"/>
      <c r="AD200" s="165"/>
      <c r="AE200" s="165"/>
    </row>
    <row r="201" spans="1:31" ht="15.75" hidden="1" customHeight="1" x14ac:dyDescent="0.25">
      <c r="A201" s="167"/>
      <c r="B201" s="168" t="str">
        <f>[1]Données!S83</f>
        <v>231S02</v>
      </c>
      <c r="C201" s="139">
        <f t="shared" si="43"/>
        <v>0</v>
      </c>
      <c r="D201" s="139">
        <f t="shared" si="44"/>
        <v>0</v>
      </c>
      <c r="E201" s="139">
        <f t="shared" si="45"/>
        <v>0</v>
      </c>
      <c r="F201" s="139">
        <f t="shared" si="46"/>
        <v>0</v>
      </c>
      <c r="G201" s="139">
        <f t="shared" si="48"/>
        <v>0</v>
      </c>
      <c r="H201" s="159">
        <f t="shared" si="47"/>
        <v>0</v>
      </c>
      <c r="O201" s="158">
        <f>SUMIF($R$6:$R$110,#REF!,$Y$6:$Y$110)</f>
        <v>0</v>
      </c>
      <c r="P201" s="158">
        <f>SUMIF($R$6:$R$110,#REF!,$Z$6:$Z$110)</f>
        <v>0</v>
      </c>
      <c r="Q201" s="159">
        <f>SUMIF($R$6:$R$110,#REF!,$AA$6:$AA$110)</f>
        <v>0</v>
      </c>
      <c r="S201" s="161" t="e">
        <f>SUM($C201,#REF!)</f>
        <v>#REF!</v>
      </c>
      <c r="T201" s="162" t="e">
        <f>SUM($D201,#REF!)</f>
        <v>#REF!</v>
      </c>
      <c r="U201" s="163" t="e">
        <f>SUM($E201,#REF!)</f>
        <v>#REF!</v>
      </c>
      <c r="V201" s="163">
        <f t="shared" si="40"/>
        <v>0</v>
      </c>
      <c r="W201" s="163">
        <f t="shared" si="41"/>
        <v>0</v>
      </c>
      <c r="X201" s="164">
        <f t="shared" si="42"/>
        <v>0</v>
      </c>
      <c r="AB201" s="165"/>
      <c r="AC201" s="165"/>
      <c r="AD201" s="165"/>
      <c r="AE201" s="165"/>
    </row>
    <row r="202" spans="1:31" ht="15.75" hidden="1" customHeight="1" x14ac:dyDescent="0.25">
      <c r="A202" s="167"/>
      <c r="B202" s="168" t="str">
        <f>[1]Données!S84</f>
        <v>231S03</v>
      </c>
      <c r="C202" s="139">
        <f t="shared" si="43"/>
        <v>0</v>
      </c>
      <c r="D202" s="139">
        <f t="shared" si="44"/>
        <v>0</v>
      </c>
      <c r="E202" s="139">
        <f t="shared" si="45"/>
        <v>0</v>
      </c>
      <c r="F202" s="139">
        <f t="shared" si="46"/>
        <v>0</v>
      </c>
      <c r="G202" s="139">
        <f t="shared" si="48"/>
        <v>0</v>
      </c>
      <c r="H202" s="159">
        <f t="shared" si="47"/>
        <v>0</v>
      </c>
      <c r="O202" s="158">
        <f>SUMIF($R$6:$R$110,#REF!,$Y$6:$Y$110)</f>
        <v>0</v>
      </c>
      <c r="P202" s="158">
        <f>SUMIF($R$6:$R$110,#REF!,$Z$6:$Z$110)</f>
        <v>0</v>
      </c>
      <c r="Q202" s="159">
        <f>SUMIF($R$6:$R$110,#REF!,$AA$6:$AA$110)</f>
        <v>0</v>
      </c>
      <c r="S202" s="161" t="e">
        <f>SUM($C202,#REF!)</f>
        <v>#REF!</v>
      </c>
      <c r="T202" s="162" t="e">
        <f>SUM($D202,#REF!)</f>
        <v>#REF!</v>
      </c>
      <c r="U202" s="163" t="e">
        <f>SUM($E202,#REF!)</f>
        <v>#REF!</v>
      </c>
      <c r="V202" s="163">
        <f t="shared" si="40"/>
        <v>0</v>
      </c>
      <c r="W202" s="163">
        <f t="shared" si="41"/>
        <v>0</v>
      </c>
      <c r="X202" s="164">
        <f t="shared" si="42"/>
        <v>0</v>
      </c>
      <c r="AB202" s="165"/>
      <c r="AC202" s="165"/>
      <c r="AD202" s="165"/>
      <c r="AE202" s="155"/>
    </row>
    <row r="203" spans="1:31" ht="15.75" hidden="1" customHeight="1" x14ac:dyDescent="0.25">
      <c r="A203" s="167"/>
      <c r="B203" s="168" t="str">
        <f>[1]Données!S85</f>
        <v>231S04</v>
      </c>
      <c r="C203" s="139">
        <f t="shared" si="43"/>
        <v>0</v>
      </c>
      <c r="D203" s="139">
        <f t="shared" si="44"/>
        <v>0</v>
      </c>
      <c r="E203" s="139">
        <f t="shared" si="45"/>
        <v>0</v>
      </c>
      <c r="F203" s="139">
        <f t="shared" si="46"/>
        <v>0</v>
      </c>
      <c r="G203" s="139">
        <f t="shared" si="48"/>
        <v>0</v>
      </c>
      <c r="H203" s="159">
        <f t="shared" si="47"/>
        <v>0</v>
      </c>
      <c r="O203" s="158">
        <f>SUMIF($R$6:$R$110,#REF!,$Y$6:$Y$110)</f>
        <v>0</v>
      </c>
      <c r="P203" s="158">
        <f>SUMIF($R$6:$R$110,#REF!,$Z$6:$Z$110)</f>
        <v>0</v>
      </c>
      <c r="Q203" s="159">
        <f>SUMIF($R$6:$R$110,#REF!,$AA$6:$AA$110)</f>
        <v>0</v>
      </c>
      <c r="S203" s="161" t="e">
        <f>SUM($C203,#REF!)</f>
        <v>#REF!</v>
      </c>
      <c r="T203" s="162" t="e">
        <f>SUM($D203,#REF!)</f>
        <v>#REF!</v>
      </c>
      <c r="U203" s="163" t="e">
        <f>SUM($E203,#REF!)</f>
        <v>#REF!</v>
      </c>
      <c r="V203" s="163">
        <f t="shared" si="40"/>
        <v>0</v>
      </c>
      <c r="W203" s="163">
        <f t="shared" si="41"/>
        <v>0</v>
      </c>
      <c r="X203" s="164">
        <f t="shared" si="42"/>
        <v>0</v>
      </c>
      <c r="AB203" s="165"/>
      <c r="AC203" s="155"/>
      <c r="AD203" s="165"/>
      <c r="AE203" s="155"/>
    </row>
    <row r="204" spans="1:31" ht="15.75" hidden="1" customHeight="1" x14ac:dyDescent="0.25">
      <c r="A204" s="167"/>
      <c r="B204" s="168" t="str">
        <f>[1]Données!S86</f>
        <v>231S05</v>
      </c>
      <c r="C204" s="139">
        <f t="shared" si="43"/>
        <v>0</v>
      </c>
      <c r="D204" s="139">
        <f t="shared" si="44"/>
        <v>0</v>
      </c>
      <c r="E204" s="139">
        <f t="shared" si="45"/>
        <v>0</v>
      </c>
      <c r="F204" s="139">
        <f t="shared" si="46"/>
        <v>0</v>
      </c>
      <c r="G204" s="139">
        <f t="shared" si="48"/>
        <v>0</v>
      </c>
      <c r="H204" s="159">
        <f t="shared" si="47"/>
        <v>0</v>
      </c>
      <c r="O204" s="158">
        <f>SUMIF($R$6:$R$110,#REF!,$Y$6:$Y$110)</f>
        <v>0</v>
      </c>
      <c r="P204" s="158">
        <f>SUMIF($R$6:$R$110,#REF!,$Z$6:$Z$110)</f>
        <v>0</v>
      </c>
      <c r="Q204" s="159">
        <f>SUMIF($R$6:$R$110,#REF!,$AA$6:$AA$110)</f>
        <v>0</v>
      </c>
      <c r="S204" s="161" t="e">
        <f>SUM($C204,#REF!)</f>
        <v>#REF!</v>
      </c>
      <c r="T204" s="162" t="e">
        <f>SUM($D204,#REF!)</f>
        <v>#REF!</v>
      </c>
      <c r="U204" s="163" t="e">
        <f>SUM($E204,#REF!)</f>
        <v>#REF!</v>
      </c>
      <c r="V204" s="163">
        <f t="shared" si="40"/>
        <v>0</v>
      </c>
      <c r="W204" s="163">
        <f t="shared" si="41"/>
        <v>0</v>
      </c>
      <c r="X204" s="164">
        <f t="shared" si="42"/>
        <v>0</v>
      </c>
      <c r="AB204" s="165"/>
      <c r="AC204" s="155"/>
      <c r="AD204" s="155"/>
      <c r="AE204" s="155"/>
    </row>
    <row r="205" spans="1:31" ht="15.75" hidden="1" customHeight="1" x14ac:dyDescent="0.25">
      <c r="A205" s="167"/>
      <c r="B205" s="168" t="str">
        <f>[1]Données!S87</f>
        <v>231S06</v>
      </c>
      <c r="C205" s="139">
        <f t="shared" si="43"/>
        <v>0</v>
      </c>
      <c r="D205" s="139">
        <f t="shared" si="44"/>
        <v>0</v>
      </c>
      <c r="E205" s="139">
        <f t="shared" si="45"/>
        <v>0</v>
      </c>
      <c r="F205" s="139">
        <f t="shared" si="46"/>
        <v>0</v>
      </c>
      <c r="G205" s="139">
        <f t="shared" si="48"/>
        <v>0</v>
      </c>
      <c r="H205" s="159">
        <f t="shared" si="47"/>
        <v>0</v>
      </c>
      <c r="O205" s="158">
        <f>SUMIF($R$6:$R$110,#REF!,$Y$6:$Y$110)</f>
        <v>0</v>
      </c>
      <c r="P205" s="158">
        <f>SUMIF($R$6:$R$110,#REF!,$Z$6:$Z$110)</f>
        <v>0</v>
      </c>
      <c r="Q205" s="159">
        <f>SUMIF($R$6:$R$110,#REF!,$AA$6:$AA$110)</f>
        <v>0</v>
      </c>
      <c r="S205" s="161" t="e">
        <f>SUM($C205,#REF!)</f>
        <v>#REF!</v>
      </c>
      <c r="T205" s="162" t="e">
        <f>SUM($D205,#REF!)</f>
        <v>#REF!</v>
      </c>
      <c r="U205" s="163" t="e">
        <f>SUM($E205,#REF!)</f>
        <v>#REF!</v>
      </c>
      <c r="V205" s="163">
        <f t="shared" si="40"/>
        <v>0</v>
      </c>
      <c r="W205" s="163">
        <f t="shared" si="41"/>
        <v>0</v>
      </c>
      <c r="X205" s="164">
        <f t="shared" si="42"/>
        <v>0</v>
      </c>
      <c r="AB205" s="165"/>
      <c r="AC205" s="165"/>
      <c r="AD205" s="155"/>
      <c r="AE205" s="165"/>
    </row>
    <row r="206" spans="1:31" ht="15.75" hidden="1" customHeight="1" x14ac:dyDescent="0.25">
      <c r="A206" s="167"/>
      <c r="B206" s="168" t="str">
        <f>[1]Données!S88</f>
        <v>231S07</v>
      </c>
      <c r="C206" s="139">
        <f t="shared" si="43"/>
        <v>0</v>
      </c>
      <c r="D206" s="139">
        <f t="shared" si="44"/>
        <v>0</v>
      </c>
      <c r="E206" s="139">
        <f t="shared" si="45"/>
        <v>0</v>
      </c>
      <c r="F206" s="139">
        <f t="shared" si="46"/>
        <v>0</v>
      </c>
      <c r="G206" s="139">
        <f t="shared" si="48"/>
        <v>0</v>
      </c>
      <c r="H206" s="159">
        <f t="shared" si="47"/>
        <v>0</v>
      </c>
      <c r="O206" s="158">
        <f>SUMIF($R$6:$R$110,#REF!,$Y$6:$Y$110)</f>
        <v>0</v>
      </c>
      <c r="P206" s="158">
        <f>SUMIF($R$6:$R$110,#REF!,$Z$6:$Z$110)</f>
        <v>0</v>
      </c>
      <c r="Q206" s="159">
        <f>SUMIF($R$6:$R$110,#REF!,$AA$6:$AA$110)</f>
        <v>0</v>
      </c>
      <c r="S206" s="161" t="e">
        <f>SUM($C206,#REF!)</f>
        <v>#REF!</v>
      </c>
      <c r="T206" s="162" t="e">
        <f>SUM($D206,#REF!)</f>
        <v>#REF!</v>
      </c>
      <c r="U206" s="163" t="e">
        <f>SUM($E206,#REF!)</f>
        <v>#REF!</v>
      </c>
      <c r="V206" s="163">
        <f t="shared" si="40"/>
        <v>0</v>
      </c>
      <c r="W206" s="163">
        <f t="shared" si="41"/>
        <v>0</v>
      </c>
      <c r="X206" s="164">
        <f t="shared" si="42"/>
        <v>0</v>
      </c>
      <c r="AB206" s="165"/>
      <c r="AC206" s="165"/>
      <c r="AD206" s="155"/>
      <c r="AE206" s="165"/>
    </row>
    <row r="207" spans="1:31" ht="15.75" hidden="1" customHeight="1" x14ac:dyDescent="0.25">
      <c r="A207" s="167"/>
      <c r="B207" s="168" t="str">
        <f>[1]Données!S89</f>
        <v>231S08</v>
      </c>
      <c r="C207" s="139">
        <f t="shared" si="43"/>
        <v>0</v>
      </c>
      <c r="D207" s="139">
        <f t="shared" si="44"/>
        <v>0</v>
      </c>
      <c r="E207" s="139">
        <f t="shared" si="45"/>
        <v>0</v>
      </c>
      <c r="F207" s="139">
        <f t="shared" si="46"/>
        <v>0</v>
      </c>
      <c r="G207" s="139">
        <f t="shared" si="48"/>
        <v>0</v>
      </c>
      <c r="H207" s="159">
        <f t="shared" si="47"/>
        <v>0</v>
      </c>
      <c r="O207" s="158">
        <f>SUMIF($R$6:$R$110,#REF!,$Y$6:$Y$110)</f>
        <v>0</v>
      </c>
      <c r="P207" s="158">
        <f>SUMIF($R$6:$R$110,#REF!,$Z$6:$Z$110)</f>
        <v>0</v>
      </c>
      <c r="Q207" s="159">
        <f>SUMIF($R$6:$R$110,#REF!,$AA$6:$AA$110)</f>
        <v>0</v>
      </c>
      <c r="S207" s="161" t="e">
        <f>SUM($C207,#REF!)</f>
        <v>#REF!</v>
      </c>
      <c r="T207" s="162" t="e">
        <f>SUM($D207,#REF!)</f>
        <v>#REF!</v>
      </c>
      <c r="U207" s="163" t="e">
        <f>SUM($E207,#REF!)</f>
        <v>#REF!</v>
      </c>
      <c r="V207" s="163">
        <f t="shared" si="40"/>
        <v>0</v>
      </c>
      <c r="W207" s="163">
        <f t="shared" si="41"/>
        <v>0</v>
      </c>
      <c r="X207" s="164">
        <f t="shared" si="42"/>
        <v>0</v>
      </c>
      <c r="AB207" s="165"/>
      <c r="AC207" s="165"/>
      <c r="AD207" s="155"/>
      <c r="AE207" s="165"/>
    </row>
    <row r="208" spans="1:31" ht="15.75" hidden="1" customHeight="1" x14ac:dyDescent="0.25">
      <c r="A208" s="167"/>
      <c r="B208" s="168" t="str">
        <f>[1]Données!S90</f>
        <v>231S09</v>
      </c>
      <c r="C208" s="139">
        <f t="shared" si="43"/>
        <v>0</v>
      </c>
      <c r="D208" s="139">
        <f t="shared" si="44"/>
        <v>0</v>
      </c>
      <c r="E208" s="139">
        <f t="shared" si="45"/>
        <v>0</v>
      </c>
      <c r="F208" s="139">
        <f t="shared" si="46"/>
        <v>0</v>
      </c>
      <c r="G208" s="139">
        <f t="shared" si="48"/>
        <v>0</v>
      </c>
      <c r="H208" s="159">
        <f t="shared" si="47"/>
        <v>0</v>
      </c>
      <c r="O208" s="158">
        <f>SUMIF($R$6:$R$110,#REF!,$Y$6:$Y$110)</f>
        <v>0</v>
      </c>
      <c r="P208" s="158">
        <f>SUMIF($R$6:$R$110,#REF!,$Z$6:$Z$110)</f>
        <v>0</v>
      </c>
      <c r="Q208" s="159">
        <f>SUMIF($R$6:$R$110,#REF!,$AA$6:$AA$110)</f>
        <v>0</v>
      </c>
      <c r="S208" s="161" t="e">
        <f>SUM($C208,#REF!)</f>
        <v>#REF!</v>
      </c>
      <c r="T208" s="162" t="e">
        <f>SUM($D208,#REF!)</f>
        <v>#REF!</v>
      </c>
      <c r="U208" s="163" t="e">
        <f>SUM($E208,#REF!)</f>
        <v>#REF!</v>
      </c>
      <c r="V208" s="163">
        <f t="shared" si="40"/>
        <v>0</v>
      </c>
      <c r="W208" s="163">
        <f t="shared" si="41"/>
        <v>0</v>
      </c>
      <c r="X208" s="164">
        <f t="shared" si="42"/>
        <v>0</v>
      </c>
      <c r="AB208" s="165"/>
      <c r="AC208" s="165"/>
      <c r="AD208" s="155"/>
      <c r="AE208" s="165"/>
    </row>
    <row r="209" spans="1:31" ht="15.75" hidden="1" customHeight="1" x14ac:dyDescent="0.25">
      <c r="A209" s="167"/>
      <c r="B209" s="168" t="str">
        <f>[1]Données!S91</f>
        <v>231S10</v>
      </c>
      <c r="C209" s="139">
        <f t="shared" si="43"/>
        <v>0</v>
      </c>
      <c r="D209" s="139">
        <f t="shared" si="44"/>
        <v>0</v>
      </c>
      <c r="E209" s="139">
        <f t="shared" si="45"/>
        <v>0</v>
      </c>
      <c r="F209" s="139">
        <f t="shared" si="46"/>
        <v>0</v>
      </c>
      <c r="G209" s="139">
        <f t="shared" si="48"/>
        <v>0</v>
      </c>
      <c r="H209" s="159">
        <f t="shared" si="47"/>
        <v>0</v>
      </c>
      <c r="O209" s="158">
        <f>SUMIF($R$6:$R$110,#REF!,$Y$6:$Y$110)</f>
        <v>0</v>
      </c>
      <c r="P209" s="158">
        <f>SUMIF($R$6:$R$110,#REF!,$Z$6:$Z$110)</f>
        <v>0</v>
      </c>
      <c r="Q209" s="159">
        <f>SUMIF($R$6:$R$110,#REF!,$AA$6:$AA$110)</f>
        <v>0</v>
      </c>
      <c r="S209" s="161" t="e">
        <f>SUM($C209,#REF!)</f>
        <v>#REF!</v>
      </c>
      <c r="T209" s="162" t="e">
        <f>SUM($D209,#REF!)</f>
        <v>#REF!</v>
      </c>
      <c r="U209" s="163" t="e">
        <f>SUM($E209,#REF!)</f>
        <v>#REF!</v>
      </c>
      <c r="V209" s="163">
        <f t="shared" si="40"/>
        <v>0</v>
      </c>
      <c r="W209" s="163">
        <f t="shared" si="41"/>
        <v>0</v>
      </c>
      <c r="X209" s="164">
        <f t="shared" si="42"/>
        <v>0</v>
      </c>
      <c r="AB209" s="33"/>
      <c r="AC209" s="165"/>
      <c r="AD209" s="155"/>
      <c r="AE209" s="165"/>
    </row>
    <row r="210" spans="1:31" ht="15.75" hidden="1" customHeight="1" x14ac:dyDescent="0.25">
      <c r="A210" s="167"/>
      <c r="B210" s="168" t="str">
        <f>[1]Données!S92</f>
        <v>231S11</v>
      </c>
      <c r="C210" s="139">
        <f t="shared" si="43"/>
        <v>0</v>
      </c>
      <c r="D210" s="139">
        <f t="shared" si="44"/>
        <v>0</v>
      </c>
      <c r="E210" s="139">
        <f t="shared" si="45"/>
        <v>0</v>
      </c>
      <c r="F210" s="139">
        <f t="shared" si="46"/>
        <v>0</v>
      </c>
      <c r="G210" s="139">
        <f t="shared" si="48"/>
        <v>0</v>
      </c>
      <c r="H210" s="159">
        <f t="shared" si="47"/>
        <v>0</v>
      </c>
      <c r="O210" s="158">
        <f>SUMIF($R$6:$R$110,#REF!,$Y$6:$Y$110)</f>
        <v>0</v>
      </c>
      <c r="P210" s="158">
        <f>SUMIF($R$6:$R$110,#REF!,$Z$6:$Z$110)</f>
        <v>0</v>
      </c>
      <c r="Q210" s="159">
        <f>SUMIF($R$6:$R$110,#REF!,$AA$6:$AA$110)</f>
        <v>0</v>
      </c>
      <c r="S210" s="161" t="e">
        <f>SUM($C210,#REF!)</f>
        <v>#REF!</v>
      </c>
      <c r="T210" s="162" t="e">
        <f>SUM($D210,#REF!)</f>
        <v>#REF!</v>
      </c>
      <c r="U210" s="163" t="e">
        <f>SUM($E210,#REF!)</f>
        <v>#REF!</v>
      </c>
      <c r="V210" s="163">
        <f t="shared" si="40"/>
        <v>0</v>
      </c>
      <c r="W210" s="163">
        <f t="shared" si="41"/>
        <v>0</v>
      </c>
      <c r="X210" s="164">
        <f t="shared" si="42"/>
        <v>0</v>
      </c>
      <c r="AB210" s="33"/>
      <c r="AC210" s="165"/>
      <c r="AD210" s="155"/>
      <c r="AE210" s="165"/>
    </row>
    <row r="211" spans="1:31" ht="15.75" hidden="1" customHeight="1" x14ac:dyDescent="0.25">
      <c r="A211" s="167"/>
      <c r="B211" s="168" t="str">
        <f>[1]Données!S93</f>
        <v>231S12</v>
      </c>
      <c r="C211" s="139">
        <f t="shared" si="43"/>
        <v>0</v>
      </c>
      <c r="D211" s="139">
        <f t="shared" si="44"/>
        <v>0</v>
      </c>
      <c r="E211" s="139">
        <f t="shared" si="45"/>
        <v>0</v>
      </c>
      <c r="F211" s="139">
        <f t="shared" si="46"/>
        <v>0</v>
      </c>
      <c r="G211" s="139">
        <f t="shared" si="48"/>
        <v>0</v>
      </c>
      <c r="H211" s="159">
        <f t="shared" si="47"/>
        <v>0</v>
      </c>
      <c r="O211" s="158">
        <f>SUMIF($R$6:$R$110,#REF!,$Y$6:$Y$110)</f>
        <v>0</v>
      </c>
      <c r="P211" s="158">
        <f>SUMIF($R$6:$R$110,#REF!,$Z$6:$Z$110)</f>
        <v>0</v>
      </c>
      <c r="Q211" s="159">
        <f>SUMIF($R$6:$R$110,#REF!,$AA$6:$AA$110)</f>
        <v>0</v>
      </c>
      <c r="S211" s="161" t="e">
        <f>SUM($C211,#REF!)</f>
        <v>#REF!</v>
      </c>
      <c r="T211" s="162" t="e">
        <f>SUM($D211,#REF!)</f>
        <v>#REF!</v>
      </c>
      <c r="U211" s="163" t="e">
        <f>SUM($E211,#REF!)</f>
        <v>#REF!</v>
      </c>
      <c r="V211" s="163">
        <f t="shared" si="40"/>
        <v>0</v>
      </c>
      <c r="W211" s="163">
        <f t="shared" si="41"/>
        <v>0</v>
      </c>
      <c r="X211" s="164">
        <f t="shared" si="42"/>
        <v>0</v>
      </c>
      <c r="AB211" s="33"/>
      <c r="AC211" s="165"/>
      <c r="AD211" s="155"/>
      <c r="AE211" s="165"/>
    </row>
    <row r="212" spans="1:31" ht="15.75" hidden="1" customHeight="1" x14ac:dyDescent="0.25">
      <c r="A212" s="167"/>
      <c r="B212" s="168" t="str">
        <f>[1]Données!S94</f>
        <v>231S13</v>
      </c>
      <c r="C212" s="139">
        <f t="shared" si="43"/>
        <v>0</v>
      </c>
      <c r="D212" s="139">
        <f t="shared" si="44"/>
        <v>0</v>
      </c>
      <c r="E212" s="139">
        <f t="shared" si="45"/>
        <v>0</v>
      </c>
      <c r="F212" s="139">
        <f t="shared" si="46"/>
        <v>0</v>
      </c>
      <c r="G212" s="139">
        <f t="shared" si="48"/>
        <v>0</v>
      </c>
      <c r="H212" s="159">
        <f t="shared" si="47"/>
        <v>0</v>
      </c>
      <c r="O212" s="158">
        <f>SUMIF($R$6:$R$110,#REF!,$Y$6:$Y$110)</f>
        <v>0</v>
      </c>
      <c r="P212" s="158">
        <f>SUMIF($R$6:$R$110,#REF!,$Z$6:$Z$110)</f>
        <v>0</v>
      </c>
      <c r="Q212" s="159">
        <f>SUMIF($R$6:$R$110,#REF!,$AA$6:$AA$110)</f>
        <v>0</v>
      </c>
      <c r="S212" s="161" t="e">
        <f>SUM($C212,#REF!)</f>
        <v>#REF!</v>
      </c>
      <c r="T212" s="162" t="e">
        <f>SUM($D212,#REF!)</f>
        <v>#REF!</v>
      </c>
      <c r="U212" s="163" t="e">
        <f>SUM($E212,#REF!)</f>
        <v>#REF!</v>
      </c>
      <c r="V212" s="163">
        <f t="shared" si="40"/>
        <v>0</v>
      </c>
      <c r="W212" s="163">
        <f t="shared" si="41"/>
        <v>0</v>
      </c>
      <c r="X212" s="164">
        <f t="shared" si="42"/>
        <v>0</v>
      </c>
      <c r="AB212" s="33"/>
      <c r="AC212" s="165"/>
      <c r="AD212" s="155"/>
      <c r="AE212" s="165"/>
    </row>
    <row r="213" spans="1:31" ht="15.75" hidden="1" customHeight="1" x14ac:dyDescent="0.25">
      <c r="A213" s="167"/>
      <c r="B213" s="168" t="str">
        <f>[1]Données!S95</f>
        <v>231S14</v>
      </c>
      <c r="C213" s="139">
        <f t="shared" si="43"/>
        <v>0</v>
      </c>
      <c r="D213" s="139">
        <f t="shared" si="44"/>
        <v>0</v>
      </c>
      <c r="E213" s="139">
        <f t="shared" si="45"/>
        <v>0</v>
      </c>
      <c r="F213" s="139">
        <f t="shared" si="46"/>
        <v>0</v>
      </c>
      <c r="G213" s="139">
        <f t="shared" si="48"/>
        <v>0</v>
      </c>
      <c r="H213" s="159">
        <f t="shared" si="47"/>
        <v>0</v>
      </c>
      <c r="O213" s="158">
        <f>SUMIF($R$6:$R$110,#REF!,$Y$6:$Y$110)</f>
        <v>0</v>
      </c>
      <c r="P213" s="158">
        <f>SUMIF($R$6:$R$110,#REF!,$Z$6:$Z$110)</f>
        <v>0</v>
      </c>
      <c r="Q213" s="159">
        <f>SUMIF($R$6:$R$110,#REF!,$AA$6:$AA$110)</f>
        <v>0</v>
      </c>
      <c r="S213" s="161" t="e">
        <f>SUM($C213,#REF!)</f>
        <v>#REF!</v>
      </c>
      <c r="T213" s="162" t="e">
        <f>SUM($D213,#REF!)</f>
        <v>#REF!</v>
      </c>
      <c r="U213" s="163" t="e">
        <f>SUM($E213,#REF!)</f>
        <v>#REF!</v>
      </c>
      <c r="V213" s="163">
        <f t="shared" si="40"/>
        <v>0</v>
      </c>
      <c r="W213" s="163">
        <f t="shared" si="41"/>
        <v>0</v>
      </c>
      <c r="X213" s="164">
        <f t="shared" si="42"/>
        <v>0</v>
      </c>
      <c r="AB213" s="33"/>
      <c r="AC213" s="165"/>
      <c r="AD213" s="155"/>
      <c r="AE213" s="165"/>
    </row>
    <row r="214" spans="1:31" ht="15.75" hidden="1" customHeight="1" x14ac:dyDescent="0.25">
      <c r="A214" s="167"/>
      <c r="B214" s="168" t="str">
        <f>[1]Données!S96</f>
        <v>231S15</v>
      </c>
      <c r="C214" s="139">
        <f t="shared" si="43"/>
        <v>0</v>
      </c>
      <c r="D214" s="139">
        <f t="shared" si="44"/>
        <v>0</v>
      </c>
      <c r="E214" s="139">
        <f t="shared" si="45"/>
        <v>0</v>
      </c>
      <c r="F214" s="139">
        <f t="shared" si="46"/>
        <v>0</v>
      </c>
      <c r="G214" s="139">
        <f t="shared" si="48"/>
        <v>0</v>
      </c>
      <c r="H214" s="159">
        <f t="shared" si="47"/>
        <v>0</v>
      </c>
      <c r="O214" s="158">
        <f>SUMIF($R$6:$R$110,#REF!,$Y$6:$Y$110)</f>
        <v>0</v>
      </c>
      <c r="P214" s="158">
        <f>SUMIF($R$6:$R$110,#REF!,$Z$6:$Z$110)</f>
        <v>0</v>
      </c>
      <c r="Q214" s="159">
        <f>SUMIF($R$6:$R$110,#REF!,$AA$6:$AA$110)</f>
        <v>0</v>
      </c>
      <c r="S214" s="161" t="e">
        <f>SUM($C214,#REF!)</f>
        <v>#REF!</v>
      </c>
      <c r="T214" s="162" t="e">
        <f>SUM($D214,#REF!)</f>
        <v>#REF!</v>
      </c>
      <c r="U214" s="163" t="e">
        <f>SUM($E214,#REF!)</f>
        <v>#REF!</v>
      </c>
      <c r="V214" s="163">
        <f t="shared" si="40"/>
        <v>0</v>
      </c>
      <c r="W214" s="163">
        <f t="shared" si="41"/>
        <v>0</v>
      </c>
      <c r="X214" s="164">
        <f t="shared" si="42"/>
        <v>0</v>
      </c>
      <c r="AB214" s="33"/>
      <c r="AC214" s="165"/>
      <c r="AD214" s="165"/>
      <c r="AE214" s="165"/>
    </row>
    <row r="215" spans="1:31" ht="15.75" hidden="1" customHeight="1" x14ac:dyDescent="0.25">
      <c r="A215" s="167"/>
      <c r="B215" s="168" t="str">
        <f>[1]Données!S97</f>
        <v>231S16</v>
      </c>
      <c r="C215" s="139">
        <f t="shared" si="43"/>
        <v>0</v>
      </c>
      <c r="D215" s="139">
        <f t="shared" si="44"/>
        <v>0</v>
      </c>
      <c r="E215" s="139">
        <f t="shared" si="45"/>
        <v>0</v>
      </c>
      <c r="F215" s="139">
        <f t="shared" si="46"/>
        <v>0</v>
      </c>
      <c r="G215" s="139">
        <f t="shared" si="48"/>
        <v>0</v>
      </c>
      <c r="H215" s="159">
        <f t="shared" si="47"/>
        <v>0</v>
      </c>
      <c r="O215" s="158">
        <f>SUMIF($R$6:$R$110,#REF!,$Y$6:$Y$110)</f>
        <v>0</v>
      </c>
      <c r="P215" s="158">
        <f>SUMIF($R$6:$R$110,#REF!,$Z$6:$Z$110)</f>
        <v>0</v>
      </c>
      <c r="Q215" s="159">
        <f>SUMIF($R$6:$R$110,#REF!,$AA$6:$AA$110)</f>
        <v>0</v>
      </c>
      <c r="S215" s="161" t="e">
        <f>SUM($C215,#REF!)</f>
        <v>#REF!</v>
      </c>
      <c r="T215" s="162" t="e">
        <f>SUM($D215,#REF!)</f>
        <v>#REF!</v>
      </c>
      <c r="U215" s="163" t="e">
        <f>SUM($E215,#REF!)</f>
        <v>#REF!</v>
      </c>
      <c r="V215" s="163">
        <f t="shared" si="40"/>
        <v>0</v>
      </c>
      <c r="W215" s="163">
        <f t="shared" si="41"/>
        <v>0</v>
      </c>
      <c r="X215" s="164">
        <f t="shared" si="42"/>
        <v>0</v>
      </c>
      <c r="AB215" s="33"/>
      <c r="AC215" s="165"/>
      <c r="AD215" s="165"/>
      <c r="AE215" s="165"/>
    </row>
    <row r="216" spans="1:31" ht="15.75" hidden="1" customHeight="1" x14ac:dyDescent="0.25">
      <c r="A216" s="167"/>
      <c r="B216" s="168" t="str">
        <f>[1]Données!S98</f>
        <v>231S17</v>
      </c>
      <c r="C216" s="139">
        <f t="shared" si="43"/>
        <v>0</v>
      </c>
      <c r="D216" s="139">
        <f t="shared" si="44"/>
        <v>0</v>
      </c>
      <c r="E216" s="139">
        <f t="shared" si="45"/>
        <v>0</v>
      </c>
      <c r="F216" s="139">
        <f t="shared" si="46"/>
        <v>0</v>
      </c>
      <c r="G216" s="139">
        <f t="shared" si="48"/>
        <v>0</v>
      </c>
      <c r="H216" s="159">
        <f t="shared" si="47"/>
        <v>0</v>
      </c>
      <c r="O216" s="158">
        <f>SUMIF($R$6:$R$110,#REF!,$Y$6:$Y$110)</f>
        <v>0</v>
      </c>
      <c r="P216" s="158">
        <f>SUMIF($R$6:$R$110,#REF!,$Z$6:$Z$110)</f>
        <v>0</v>
      </c>
      <c r="Q216" s="159">
        <f>SUMIF($R$6:$R$110,#REF!,$AA$6:$AA$110)</f>
        <v>0</v>
      </c>
      <c r="S216" s="161" t="e">
        <f>SUM($C216,#REF!)</f>
        <v>#REF!</v>
      </c>
      <c r="T216" s="162" t="e">
        <f>SUM($D216,#REF!)</f>
        <v>#REF!</v>
      </c>
      <c r="U216" s="163" t="e">
        <f>SUM($E216,#REF!)</f>
        <v>#REF!</v>
      </c>
      <c r="V216" s="163">
        <f t="shared" si="40"/>
        <v>0</v>
      </c>
      <c r="W216" s="163">
        <f t="shared" si="41"/>
        <v>0</v>
      </c>
      <c r="X216" s="164">
        <f t="shared" si="42"/>
        <v>0</v>
      </c>
      <c r="AB216" s="33"/>
      <c r="AC216" s="165"/>
      <c r="AD216" s="165"/>
      <c r="AE216" s="165"/>
    </row>
    <row r="217" spans="1:31" ht="15.75" hidden="1" customHeight="1" x14ac:dyDescent="0.25">
      <c r="A217" s="167"/>
      <c r="B217" s="168" t="str">
        <f>[1]Données!S99</f>
        <v>231S18</v>
      </c>
      <c r="C217" s="139">
        <f t="shared" si="43"/>
        <v>0</v>
      </c>
      <c r="D217" s="139">
        <f t="shared" si="44"/>
        <v>0</v>
      </c>
      <c r="E217" s="139">
        <f t="shared" si="45"/>
        <v>0</v>
      </c>
      <c r="F217" s="139">
        <f t="shared" si="46"/>
        <v>0</v>
      </c>
      <c r="G217" s="139">
        <f t="shared" si="48"/>
        <v>0</v>
      </c>
      <c r="H217" s="159">
        <f t="shared" si="47"/>
        <v>0</v>
      </c>
      <c r="O217" s="158">
        <f>SUMIF($R$6:$R$110,#REF!,$Y$6:$Y$110)</f>
        <v>0</v>
      </c>
      <c r="P217" s="158">
        <f>SUMIF($R$6:$R$110,#REF!,$Z$6:$Z$110)</f>
        <v>0</v>
      </c>
      <c r="Q217" s="159">
        <f>SUMIF($R$6:$R$110,#REF!,$AA$6:$AA$110)</f>
        <v>0</v>
      </c>
      <c r="S217" s="161" t="e">
        <f>SUM($C217,#REF!)</f>
        <v>#REF!</v>
      </c>
      <c r="T217" s="162" t="e">
        <f>SUM($D217,#REF!)</f>
        <v>#REF!</v>
      </c>
      <c r="U217" s="163" t="e">
        <f>SUM($E217,#REF!)</f>
        <v>#REF!</v>
      </c>
      <c r="V217" s="163">
        <f t="shared" si="40"/>
        <v>0</v>
      </c>
      <c r="W217" s="163">
        <f t="shared" si="41"/>
        <v>0</v>
      </c>
      <c r="X217" s="164">
        <f t="shared" si="42"/>
        <v>0</v>
      </c>
      <c r="AB217" s="33"/>
      <c r="AC217" s="33"/>
      <c r="AD217" s="165"/>
      <c r="AE217" s="165"/>
    </row>
    <row r="218" spans="1:31" ht="15.75" hidden="1" customHeight="1" x14ac:dyDescent="0.25">
      <c r="A218" s="167"/>
      <c r="B218" s="168" t="str">
        <f>[1]Données!S100</f>
        <v>232CI</v>
      </c>
      <c r="C218" s="139">
        <f t="shared" si="43"/>
        <v>0</v>
      </c>
      <c r="D218" s="139">
        <f t="shared" si="44"/>
        <v>0</v>
      </c>
      <c r="E218" s="139">
        <f t="shared" si="45"/>
        <v>0</v>
      </c>
      <c r="F218" s="139">
        <f t="shared" si="46"/>
        <v>0</v>
      </c>
      <c r="G218" s="139">
        <f t="shared" si="48"/>
        <v>0</v>
      </c>
      <c r="H218" s="159">
        <f t="shared" si="47"/>
        <v>0</v>
      </c>
      <c r="O218" s="158">
        <f>SUMIF($R$6:$R$110,#REF!,$Y$6:$Y$110)</f>
        <v>0</v>
      </c>
      <c r="P218" s="158">
        <f>SUMIF($R$6:$R$110,#REF!,$Z$6:$Z$110)</f>
        <v>0</v>
      </c>
      <c r="Q218" s="159">
        <f>SUMIF($R$6:$R$110,#REF!,$AA$6:$AA$110)</f>
        <v>0</v>
      </c>
      <c r="S218" s="161" t="e">
        <f>SUM($C218,#REF!)</f>
        <v>#REF!</v>
      </c>
      <c r="T218" s="162" t="e">
        <f>SUM($D218,#REF!)</f>
        <v>#REF!</v>
      </c>
      <c r="U218" s="163" t="e">
        <f>SUM($E218,#REF!)</f>
        <v>#REF!</v>
      </c>
      <c r="V218" s="163">
        <f t="shared" si="40"/>
        <v>0</v>
      </c>
      <c r="W218" s="163">
        <f t="shared" si="41"/>
        <v>0</v>
      </c>
      <c r="X218" s="164">
        <f t="shared" si="42"/>
        <v>0</v>
      </c>
      <c r="AB218" s="33"/>
      <c r="AC218" s="33"/>
      <c r="AD218" s="165"/>
      <c r="AE218" s="165"/>
    </row>
    <row r="219" spans="1:31" ht="15.75" hidden="1" customHeight="1" x14ac:dyDescent="0.25">
      <c r="A219" s="167"/>
      <c r="B219" s="168" t="str">
        <f>[1]Données!S101</f>
        <v>241C01</v>
      </c>
      <c r="C219" s="139">
        <f t="shared" si="43"/>
        <v>0</v>
      </c>
      <c r="D219" s="139">
        <f t="shared" si="44"/>
        <v>0</v>
      </c>
      <c r="E219" s="139">
        <f t="shared" si="45"/>
        <v>0</v>
      </c>
      <c r="F219" s="139">
        <f t="shared" si="46"/>
        <v>0</v>
      </c>
      <c r="G219" s="139">
        <f t="shared" si="48"/>
        <v>0</v>
      </c>
      <c r="H219" s="159">
        <f t="shared" si="47"/>
        <v>0</v>
      </c>
      <c r="O219" s="158">
        <f>SUMIF($R$6:$R$110,#REF!,$Y$6:$Y$110)</f>
        <v>0</v>
      </c>
      <c r="P219" s="158">
        <f>SUMIF($R$6:$R$110,#REF!,$Z$6:$Z$110)</f>
        <v>0</v>
      </c>
      <c r="Q219" s="159">
        <f>SUMIF($R$6:$R$110,#REF!,$AA$6:$AA$110)</f>
        <v>0</v>
      </c>
      <c r="S219" s="161" t="e">
        <f>SUM($C219,#REF!)</f>
        <v>#REF!</v>
      </c>
      <c r="T219" s="162" t="e">
        <f>SUM($D219,#REF!)</f>
        <v>#REF!</v>
      </c>
      <c r="U219" s="163" t="e">
        <f>SUM($E219,#REF!)</f>
        <v>#REF!</v>
      </c>
      <c r="V219" s="163">
        <f t="shared" si="40"/>
        <v>0</v>
      </c>
      <c r="W219" s="163">
        <f t="shared" si="41"/>
        <v>0</v>
      </c>
      <c r="X219" s="164">
        <f t="shared" si="42"/>
        <v>0</v>
      </c>
      <c r="AB219" s="33"/>
      <c r="AC219" s="33"/>
      <c r="AD219" s="155"/>
      <c r="AE219" s="165"/>
    </row>
    <row r="220" spans="1:31" ht="15.75" hidden="1" customHeight="1" x14ac:dyDescent="0.25">
      <c r="A220" s="167"/>
      <c r="B220" s="168" t="str">
        <f>[1]Données!S102</f>
        <v>242C01</v>
      </c>
      <c r="C220" s="139">
        <f t="shared" si="43"/>
        <v>0</v>
      </c>
      <c r="D220" s="139">
        <f t="shared" si="44"/>
        <v>0</v>
      </c>
      <c r="E220" s="139">
        <f t="shared" si="45"/>
        <v>0</v>
      </c>
      <c r="F220" s="139">
        <f t="shared" si="46"/>
        <v>0</v>
      </c>
      <c r="G220" s="139">
        <f t="shared" si="48"/>
        <v>0</v>
      </c>
      <c r="H220" s="159">
        <f t="shared" si="47"/>
        <v>0</v>
      </c>
      <c r="O220" s="158">
        <f>SUMIF($R$6:$R$110,#REF!,$Y$6:$Y$110)</f>
        <v>0</v>
      </c>
      <c r="P220" s="158">
        <f>SUMIF($R$6:$R$110,#REF!,$Z$6:$Z$110)</f>
        <v>0</v>
      </c>
      <c r="Q220" s="159">
        <f>SUMIF($R$6:$R$110,#REF!,$AA$6:$AA$110)</f>
        <v>0</v>
      </c>
      <c r="S220" s="161" t="e">
        <f>SUM($C220,#REF!)</f>
        <v>#REF!</v>
      </c>
      <c r="T220" s="162" t="e">
        <f>SUM($D220,#REF!)</f>
        <v>#REF!</v>
      </c>
      <c r="U220" s="163" t="e">
        <f>SUM($E220,#REF!)</f>
        <v>#REF!</v>
      </c>
      <c r="V220" s="163">
        <f t="shared" si="40"/>
        <v>0</v>
      </c>
      <c r="W220" s="163">
        <f t="shared" si="41"/>
        <v>0</v>
      </c>
      <c r="X220" s="164">
        <f t="shared" si="42"/>
        <v>0</v>
      </c>
      <c r="AB220" s="33"/>
      <c r="AC220" s="33"/>
      <c r="AD220" s="155"/>
      <c r="AE220" s="33"/>
    </row>
    <row r="221" spans="1:31" ht="15.75" hidden="1" customHeight="1" x14ac:dyDescent="0.25">
      <c r="A221" s="167"/>
      <c r="B221" s="168" t="str">
        <f>[1]Données!S103</f>
        <v>243C01</v>
      </c>
      <c r="C221" s="139">
        <f t="shared" si="43"/>
        <v>0</v>
      </c>
      <c r="D221" s="139">
        <f t="shared" si="44"/>
        <v>0</v>
      </c>
      <c r="E221" s="139">
        <f t="shared" si="45"/>
        <v>0</v>
      </c>
      <c r="F221" s="139">
        <f t="shared" si="46"/>
        <v>0</v>
      </c>
      <c r="G221" s="139">
        <f t="shared" si="48"/>
        <v>0</v>
      </c>
      <c r="H221" s="159">
        <f t="shared" si="47"/>
        <v>0</v>
      </c>
      <c r="O221" s="158">
        <f>SUMIF($R$6:$R$110,#REF!,$Y$6:$Y$110)</f>
        <v>0</v>
      </c>
      <c r="P221" s="158">
        <f>SUMIF($R$6:$R$110,#REF!,$Z$6:$Z$110)</f>
        <v>0</v>
      </c>
      <c r="Q221" s="159">
        <f>SUMIF($R$6:$R$110,#REF!,$AA$6:$AA$110)</f>
        <v>0</v>
      </c>
      <c r="S221" s="161" t="e">
        <f>SUM($C221,#REF!)</f>
        <v>#REF!</v>
      </c>
      <c r="T221" s="162" t="e">
        <f>SUM($D221,#REF!)</f>
        <v>#REF!</v>
      </c>
      <c r="U221" s="163" t="e">
        <f>SUM($E221,#REF!)</f>
        <v>#REF!</v>
      </c>
      <c r="V221" s="163">
        <f t="shared" si="40"/>
        <v>0</v>
      </c>
      <c r="W221" s="163">
        <f t="shared" si="41"/>
        <v>0</v>
      </c>
      <c r="X221" s="164">
        <f t="shared" si="42"/>
        <v>0</v>
      </c>
      <c r="AB221" s="33"/>
      <c r="AC221" s="33"/>
      <c r="AD221" s="155"/>
      <c r="AE221" s="33"/>
    </row>
    <row r="222" spans="1:31" ht="15.75" hidden="1" customHeight="1" x14ac:dyDescent="0.25">
      <c r="A222" s="167"/>
      <c r="B222" s="168" t="str">
        <f>[1]Données!S104</f>
        <v>244C01</v>
      </c>
      <c r="C222" s="139">
        <f t="shared" si="43"/>
        <v>0</v>
      </c>
      <c r="D222" s="139">
        <f t="shared" si="44"/>
        <v>0</v>
      </c>
      <c r="E222" s="139">
        <f t="shared" si="45"/>
        <v>0</v>
      </c>
      <c r="F222" s="139">
        <f t="shared" si="46"/>
        <v>0</v>
      </c>
      <c r="G222" s="139">
        <f t="shared" si="48"/>
        <v>0</v>
      </c>
      <c r="H222" s="159">
        <f t="shared" si="47"/>
        <v>0</v>
      </c>
      <c r="O222" s="158">
        <f>SUMIF($R$6:$R$110,#REF!,$Y$6:$Y$110)</f>
        <v>0</v>
      </c>
      <c r="P222" s="158">
        <f>SUMIF($R$6:$R$110,#REF!,$Z$6:$Z$110)</f>
        <v>0</v>
      </c>
      <c r="Q222" s="159">
        <f>SUMIF($R$6:$R$110,#REF!,$AA$6:$AA$110)</f>
        <v>0</v>
      </c>
      <c r="S222" s="161" t="e">
        <f>SUM($C222,#REF!)</f>
        <v>#REF!</v>
      </c>
      <c r="T222" s="162" t="e">
        <f>SUM($D222,#REF!)</f>
        <v>#REF!</v>
      </c>
      <c r="U222" s="163" t="e">
        <f>SUM($E222,#REF!)</f>
        <v>#REF!</v>
      </c>
      <c r="V222" s="163">
        <f t="shared" si="40"/>
        <v>0</v>
      </c>
      <c r="W222" s="163">
        <f t="shared" si="41"/>
        <v>0</v>
      </c>
      <c r="X222" s="164">
        <f t="shared" si="42"/>
        <v>0</v>
      </c>
      <c r="AB222" s="33"/>
      <c r="AC222" s="33"/>
      <c r="AD222" s="155"/>
      <c r="AE222" s="33"/>
    </row>
    <row r="223" spans="1:31" ht="15.75" hidden="1" customHeight="1" x14ac:dyDescent="0.25">
      <c r="A223" s="167"/>
      <c r="B223" s="168" t="str">
        <f>[1]Données!S105</f>
        <v>251C01</v>
      </c>
      <c r="C223" s="139">
        <f t="shared" si="43"/>
        <v>0</v>
      </c>
      <c r="D223" s="139">
        <f t="shared" si="44"/>
        <v>0</v>
      </c>
      <c r="E223" s="139">
        <f t="shared" si="45"/>
        <v>0</v>
      </c>
      <c r="F223" s="139">
        <f t="shared" si="46"/>
        <v>0</v>
      </c>
      <c r="G223" s="139">
        <f t="shared" si="48"/>
        <v>0</v>
      </c>
      <c r="H223" s="159">
        <f t="shared" si="47"/>
        <v>0</v>
      </c>
      <c r="O223" s="158">
        <f>SUMIF($R$6:$R$110,#REF!,$Y$6:$Y$110)</f>
        <v>0</v>
      </c>
      <c r="P223" s="158">
        <f>SUMIF($R$6:$R$110,#REF!,$Z$6:$Z$110)</f>
        <v>0</v>
      </c>
      <c r="Q223" s="159">
        <f>SUMIF($R$6:$R$110,#REF!,$AA$6:$AA$110)</f>
        <v>0</v>
      </c>
      <c r="S223" s="161" t="e">
        <f>SUM($C223,#REF!)</f>
        <v>#REF!</v>
      </c>
      <c r="T223" s="162" t="e">
        <f>SUM($D223,#REF!)</f>
        <v>#REF!</v>
      </c>
      <c r="U223" s="163" t="e">
        <f>SUM($E223,#REF!)</f>
        <v>#REF!</v>
      </c>
      <c r="V223" s="163">
        <f t="shared" si="40"/>
        <v>0</v>
      </c>
      <c r="W223" s="163">
        <f t="shared" si="41"/>
        <v>0</v>
      </c>
      <c r="X223" s="164">
        <f t="shared" si="42"/>
        <v>0</v>
      </c>
      <c r="AB223" s="33"/>
      <c r="AC223" s="33"/>
      <c r="AD223" s="155"/>
      <c r="AE223" s="33"/>
    </row>
    <row r="224" spans="1:31" ht="15.75" hidden="1" customHeight="1" x14ac:dyDescent="0.25">
      <c r="A224" s="167"/>
      <c r="B224" s="168" t="str">
        <f>[1]Données!S106</f>
        <v>252C01</v>
      </c>
      <c r="C224" s="139">
        <f t="shared" si="43"/>
        <v>0</v>
      </c>
      <c r="D224" s="139">
        <f t="shared" si="44"/>
        <v>0</v>
      </c>
      <c r="E224" s="139">
        <f t="shared" si="45"/>
        <v>0</v>
      </c>
      <c r="F224" s="139">
        <f t="shared" si="46"/>
        <v>0</v>
      </c>
      <c r="G224" s="139">
        <f t="shared" si="48"/>
        <v>0</v>
      </c>
      <c r="H224" s="159">
        <f t="shared" si="47"/>
        <v>0</v>
      </c>
      <c r="O224" s="158">
        <f>SUMIF($R$6:$R$110,#REF!,$Y$6:$Y$110)</f>
        <v>0</v>
      </c>
      <c r="P224" s="158">
        <f>SUMIF($R$6:$R$110,#REF!,$Z$6:$Z$110)</f>
        <v>0</v>
      </c>
      <c r="Q224" s="159">
        <f>SUMIF($R$6:$R$110,#REF!,$AA$6:$AA$110)</f>
        <v>0</v>
      </c>
      <c r="S224" s="161" t="e">
        <f>SUM($C224,#REF!)</f>
        <v>#REF!</v>
      </c>
      <c r="T224" s="162" t="e">
        <f>SUM($D224,#REF!)</f>
        <v>#REF!</v>
      </c>
      <c r="U224" s="163" t="e">
        <f>SUM($E224,#REF!)</f>
        <v>#REF!</v>
      </c>
      <c r="V224" s="163">
        <f t="shared" si="40"/>
        <v>0</v>
      </c>
      <c r="W224" s="163">
        <f t="shared" si="41"/>
        <v>0</v>
      </c>
      <c r="X224" s="164">
        <f t="shared" si="42"/>
        <v>0</v>
      </c>
      <c r="AB224" s="33"/>
      <c r="AC224" s="33"/>
      <c r="AD224" s="155"/>
      <c r="AE224" s="33"/>
    </row>
    <row r="225" spans="1:31" ht="15.75" hidden="1" customHeight="1" x14ac:dyDescent="0.25">
      <c r="A225" s="167"/>
      <c r="B225" s="168" t="str">
        <f>[1]Données!S107</f>
        <v>252C02</v>
      </c>
      <c r="C225" s="139">
        <f t="shared" si="43"/>
        <v>0</v>
      </c>
      <c r="D225" s="139">
        <f t="shared" si="44"/>
        <v>0</v>
      </c>
      <c r="E225" s="139">
        <f t="shared" si="45"/>
        <v>0</v>
      </c>
      <c r="F225" s="139">
        <f t="shared" si="46"/>
        <v>0</v>
      </c>
      <c r="G225" s="139">
        <f t="shared" si="48"/>
        <v>0</v>
      </c>
      <c r="H225" s="159">
        <f t="shared" si="47"/>
        <v>0</v>
      </c>
      <c r="O225" s="158">
        <f>SUMIF($R$6:$R$110,#REF!,$Y$6:$Y$110)</f>
        <v>0</v>
      </c>
      <c r="P225" s="158">
        <f>SUMIF($R$6:$R$110,#REF!,$Z$6:$Z$110)</f>
        <v>0</v>
      </c>
      <c r="Q225" s="159">
        <f>SUMIF($R$6:$R$110,#REF!,$AA$6:$AA$110)</f>
        <v>0</v>
      </c>
      <c r="S225" s="161" t="e">
        <f>SUM($C225,#REF!)</f>
        <v>#REF!</v>
      </c>
      <c r="T225" s="162" t="e">
        <f>SUM($D225,#REF!)</f>
        <v>#REF!</v>
      </c>
      <c r="U225" s="163" t="e">
        <f>SUM($E225,#REF!)</f>
        <v>#REF!</v>
      </c>
      <c r="V225" s="163">
        <f t="shared" si="40"/>
        <v>0</v>
      </c>
      <c r="W225" s="163">
        <f t="shared" si="41"/>
        <v>0</v>
      </c>
      <c r="X225" s="164">
        <f t="shared" si="42"/>
        <v>0</v>
      </c>
      <c r="AB225" s="33"/>
      <c r="AC225" s="33"/>
      <c r="AD225" s="165"/>
      <c r="AE225" s="33"/>
    </row>
    <row r="226" spans="1:31" ht="15.75" hidden="1" customHeight="1" x14ac:dyDescent="0.25">
      <c r="A226" s="167"/>
      <c r="B226" s="168" t="str">
        <f>[1]Données!S108</f>
        <v>254C01</v>
      </c>
      <c r="C226" s="139">
        <f t="shared" si="43"/>
        <v>0</v>
      </c>
      <c r="D226" s="139">
        <f t="shared" si="44"/>
        <v>0</v>
      </c>
      <c r="E226" s="139">
        <f t="shared" si="45"/>
        <v>0</v>
      </c>
      <c r="F226" s="139">
        <f t="shared" si="46"/>
        <v>0</v>
      </c>
      <c r="G226" s="139">
        <f t="shared" si="48"/>
        <v>0</v>
      </c>
      <c r="H226" s="159">
        <f t="shared" si="47"/>
        <v>0</v>
      </c>
      <c r="O226" s="158">
        <f>SUMIF($R$6:$R$110,#REF!,$Y$6:$Y$110)</f>
        <v>0</v>
      </c>
      <c r="P226" s="158">
        <f>SUMIF($R$6:$R$110,#REF!,$Z$6:$Z$110)</f>
        <v>0</v>
      </c>
      <c r="Q226" s="159">
        <f>SUMIF($R$6:$R$110,#REF!,$AA$6:$AA$110)</f>
        <v>0</v>
      </c>
      <c r="S226" s="161" t="e">
        <f>SUM($C226,#REF!)</f>
        <v>#REF!</v>
      </c>
      <c r="T226" s="162" t="e">
        <f>SUM($D226,#REF!)</f>
        <v>#REF!</v>
      </c>
      <c r="U226" s="163" t="e">
        <f>SUM($E226,#REF!)</f>
        <v>#REF!</v>
      </c>
      <c r="V226" s="163">
        <f t="shared" si="40"/>
        <v>0</v>
      </c>
      <c r="W226" s="163">
        <f t="shared" si="41"/>
        <v>0</v>
      </c>
      <c r="X226" s="164">
        <f t="shared" si="42"/>
        <v>0</v>
      </c>
      <c r="AB226" s="33"/>
      <c r="AC226" s="33"/>
      <c r="AD226" s="165"/>
      <c r="AE226" s="33"/>
    </row>
    <row r="227" spans="1:31" ht="15.75" hidden="1" customHeight="1" x14ac:dyDescent="0.25">
      <c r="A227" s="167"/>
      <c r="B227" s="168" t="str">
        <f>[1]Données!S109</f>
        <v>254S01</v>
      </c>
      <c r="C227" s="139">
        <f t="shared" si="43"/>
        <v>0</v>
      </c>
      <c r="D227" s="139">
        <f t="shared" si="44"/>
        <v>0</v>
      </c>
      <c r="E227" s="139">
        <f t="shared" si="45"/>
        <v>0</v>
      </c>
      <c r="F227" s="139">
        <f t="shared" si="46"/>
        <v>0</v>
      </c>
      <c r="G227" s="139">
        <f t="shared" si="48"/>
        <v>0</v>
      </c>
      <c r="H227" s="159">
        <f t="shared" si="47"/>
        <v>0</v>
      </c>
      <c r="O227" s="158">
        <f>SUMIF($R$6:$R$110,#REF!,$Y$6:$Y$110)</f>
        <v>0</v>
      </c>
      <c r="P227" s="158">
        <f>SUMIF($R$6:$R$110,#REF!,$Z$6:$Z$110)</f>
        <v>0</v>
      </c>
      <c r="Q227" s="159">
        <f>SUMIF($R$6:$R$110,#REF!,$AA$6:$AA$110)</f>
        <v>0</v>
      </c>
      <c r="S227" s="161" t="e">
        <f>SUM($C227,#REF!)</f>
        <v>#REF!</v>
      </c>
      <c r="T227" s="162" t="e">
        <f>SUM($D227,#REF!)</f>
        <v>#REF!</v>
      </c>
      <c r="U227" s="163" t="e">
        <f>SUM($E227,#REF!)</f>
        <v>#REF!</v>
      </c>
      <c r="V227" s="163">
        <f t="shared" si="40"/>
        <v>0</v>
      </c>
      <c r="W227" s="163">
        <f t="shared" si="41"/>
        <v>0</v>
      </c>
      <c r="X227" s="164">
        <f t="shared" si="42"/>
        <v>0</v>
      </c>
      <c r="AB227" s="33"/>
      <c r="AC227" s="33"/>
      <c r="AD227" s="165"/>
      <c r="AE227" s="33"/>
    </row>
    <row r="228" spans="1:31" ht="15.75" hidden="1" customHeight="1" x14ac:dyDescent="0.25">
      <c r="A228" s="167"/>
      <c r="B228" s="168" t="str">
        <f>[1]Données!S110</f>
        <v>254S02</v>
      </c>
      <c r="C228" s="139">
        <f t="shared" si="43"/>
        <v>0</v>
      </c>
      <c r="D228" s="139">
        <f t="shared" si="44"/>
        <v>0</v>
      </c>
      <c r="E228" s="139">
        <f t="shared" si="45"/>
        <v>0</v>
      </c>
      <c r="F228" s="139">
        <f t="shared" si="46"/>
        <v>0</v>
      </c>
      <c r="G228" s="139">
        <f t="shared" si="48"/>
        <v>0</v>
      </c>
      <c r="H228" s="159">
        <f t="shared" si="47"/>
        <v>0</v>
      </c>
      <c r="O228" s="158">
        <f>SUMIF($R$6:$R$110,#REF!,$Y$6:$Y$110)</f>
        <v>0</v>
      </c>
      <c r="P228" s="158">
        <f>SUMIF($R$6:$R$110,#REF!,$Z$6:$Z$110)</f>
        <v>0</v>
      </c>
      <c r="Q228" s="159">
        <f>SUMIF($R$6:$R$110,#REF!,$AA$6:$AA$110)</f>
        <v>0</v>
      </c>
      <c r="S228" s="161" t="e">
        <f>SUM($C228,#REF!)</f>
        <v>#REF!</v>
      </c>
      <c r="T228" s="162" t="e">
        <f>SUM($D228,#REF!)</f>
        <v>#REF!</v>
      </c>
      <c r="U228" s="163" t="e">
        <f>SUM($E228,#REF!)</f>
        <v>#REF!</v>
      </c>
      <c r="V228" s="163">
        <f t="shared" si="40"/>
        <v>0</v>
      </c>
      <c r="W228" s="163">
        <f t="shared" si="41"/>
        <v>0</v>
      </c>
      <c r="X228" s="164">
        <f t="shared" si="42"/>
        <v>0</v>
      </c>
      <c r="AB228" s="33"/>
      <c r="AC228" s="33"/>
      <c r="AD228" s="155"/>
      <c r="AE228" s="33"/>
    </row>
    <row r="229" spans="1:31" ht="15.75" hidden="1" customHeight="1" x14ac:dyDescent="0.25">
      <c r="A229" s="167"/>
      <c r="B229" s="168" t="str">
        <f>[1]Données!S111</f>
        <v>262S01</v>
      </c>
      <c r="C229" s="139">
        <f t="shared" si="43"/>
        <v>0</v>
      </c>
      <c r="D229" s="139">
        <f t="shared" si="44"/>
        <v>0</v>
      </c>
      <c r="E229" s="139">
        <f t="shared" si="45"/>
        <v>0</v>
      </c>
      <c r="F229" s="139">
        <f t="shared" si="46"/>
        <v>0</v>
      </c>
      <c r="G229" s="139">
        <f t="shared" si="48"/>
        <v>0</v>
      </c>
      <c r="H229" s="159">
        <f t="shared" si="47"/>
        <v>0</v>
      </c>
      <c r="O229" s="158">
        <f>SUMIF($R$6:$R$110,#REF!,$Y$6:$Y$110)</f>
        <v>0</v>
      </c>
      <c r="P229" s="158">
        <f>SUMIF($R$6:$R$110,#REF!,$Z$6:$Z$110)</f>
        <v>0</v>
      </c>
      <c r="Q229" s="159">
        <f>SUMIF($R$6:$R$110,#REF!,$AA$6:$AA$110)</f>
        <v>0</v>
      </c>
      <c r="S229" s="161" t="e">
        <f>SUM($C229,#REF!)</f>
        <v>#REF!</v>
      </c>
      <c r="T229" s="162" t="e">
        <f>SUM($D229,#REF!)</f>
        <v>#REF!</v>
      </c>
      <c r="U229" s="163" t="e">
        <f>SUM($E229,#REF!)</f>
        <v>#REF!</v>
      </c>
      <c r="V229" s="163">
        <f t="shared" si="40"/>
        <v>0</v>
      </c>
      <c r="W229" s="163">
        <f t="shared" si="41"/>
        <v>0</v>
      </c>
      <c r="X229" s="164">
        <f t="shared" si="42"/>
        <v>0</v>
      </c>
      <c r="AB229" s="33"/>
      <c r="AC229" s="33"/>
      <c r="AD229" s="155"/>
      <c r="AE229" s="33"/>
    </row>
    <row r="230" spans="1:31" ht="15.75" hidden="1" customHeight="1" x14ac:dyDescent="0.25">
      <c r="A230" s="167"/>
      <c r="B230" s="168" t="str">
        <f>[1]Données!S112</f>
        <v>263S01</v>
      </c>
      <c r="C230" s="139">
        <f t="shared" si="43"/>
        <v>0</v>
      </c>
      <c r="D230" s="139">
        <f t="shared" si="44"/>
        <v>0</v>
      </c>
      <c r="E230" s="139">
        <f t="shared" si="45"/>
        <v>0</v>
      </c>
      <c r="F230" s="139">
        <f t="shared" si="46"/>
        <v>0</v>
      </c>
      <c r="G230" s="139">
        <f t="shared" si="48"/>
        <v>0</v>
      </c>
      <c r="H230" s="159">
        <f t="shared" si="47"/>
        <v>0</v>
      </c>
      <c r="O230" s="158">
        <f>SUMIF($R$6:$R$110,#REF!,$Y$6:$Y$110)</f>
        <v>0</v>
      </c>
      <c r="P230" s="158">
        <f>SUMIF($R$6:$R$110,#REF!,$Z$6:$Z$110)</f>
        <v>0</v>
      </c>
      <c r="Q230" s="159">
        <f>SUMIF($R$6:$R$110,#REF!,$AA$6:$AA$110)</f>
        <v>0</v>
      </c>
      <c r="S230" s="161" t="e">
        <f>SUM($C230,#REF!)</f>
        <v>#REF!</v>
      </c>
      <c r="T230" s="162" t="e">
        <f>SUM($D230,#REF!)</f>
        <v>#REF!</v>
      </c>
      <c r="U230" s="163" t="e">
        <f>SUM($E230,#REF!)</f>
        <v>#REF!</v>
      </c>
      <c r="V230" s="163">
        <f t="shared" si="40"/>
        <v>0</v>
      </c>
      <c r="W230" s="163">
        <f t="shared" si="41"/>
        <v>0</v>
      </c>
      <c r="X230" s="164">
        <f t="shared" si="42"/>
        <v>0</v>
      </c>
      <c r="AB230" s="33"/>
      <c r="AC230" s="33"/>
      <c r="AD230" s="155"/>
      <c r="AE230" s="33"/>
    </row>
    <row r="231" spans="1:31" ht="15.75" hidden="1" customHeight="1" x14ac:dyDescent="0.25">
      <c r="A231" s="167"/>
      <c r="B231" s="168" t="str">
        <f>[1]Données!S113</f>
        <v>264S01</v>
      </c>
      <c r="C231" s="139">
        <f t="shared" si="43"/>
        <v>0</v>
      </c>
      <c r="D231" s="139">
        <f t="shared" si="44"/>
        <v>0</v>
      </c>
      <c r="E231" s="139">
        <f t="shared" si="45"/>
        <v>0</v>
      </c>
      <c r="F231" s="139">
        <f t="shared" si="46"/>
        <v>0</v>
      </c>
      <c r="G231" s="139">
        <f t="shared" si="48"/>
        <v>0</v>
      </c>
      <c r="H231" s="159">
        <f t="shared" si="47"/>
        <v>0</v>
      </c>
      <c r="O231" s="158">
        <f>SUMIF($R$6:$R$110,#REF!,$Y$6:$Y$110)</f>
        <v>0</v>
      </c>
      <c r="P231" s="158">
        <f>SUMIF($R$6:$R$110,#REF!,$Z$6:$Z$110)</f>
        <v>0</v>
      </c>
      <c r="Q231" s="159">
        <f>SUMIF($R$6:$R$110,#REF!,$AA$6:$AA$110)</f>
        <v>0</v>
      </c>
      <c r="S231" s="161" t="e">
        <f>SUM($C231,#REF!)</f>
        <v>#REF!</v>
      </c>
      <c r="T231" s="162" t="e">
        <f>SUM($D231,#REF!)</f>
        <v>#REF!</v>
      </c>
      <c r="U231" s="163" t="e">
        <f>SUM($E231,#REF!)</f>
        <v>#REF!</v>
      </c>
      <c r="V231" s="163">
        <f t="shared" si="40"/>
        <v>0</v>
      </c>
      <c r="W231" s="163">
        <f t="shared" si="41"/>
        <v>0</v>
      </c>
      <c r="X231" s="164">
        <f t="shared" si="42"/>
        <v>0</v>
      </c>
      <c r="AB231" s="33"/>
      <c r="AC231" s="33"/>
      <c r="AD231" s="155"/>
      <c r="AE231" s="33"/>
    </row>
    <row r="232" spans="1:31" ht="15.75" hidden="1" customHeight="1" x14ac:dyDescent="0.25">
      <c r="A232" s="167"/>
      <c r="B232" s="168" t="str">
        <f>[1]Données!S114</f>
        <v>264S02</v>
      </c>
      <c r="C232" s="139">
        <f t="shared" si="43"/>
        <v>0</v>
      </c>
      <c r="D232" s="139">
        <f t="shared" si="44"/>
        <v>0</v>
      </c>
      <c r="E232" s="139">
        <f t="shared" si="45"/>
        <v>0</v>
      </c>
      <c r="F232" s="139">
        <f t="shared" si="46"/>
        <v>0</v>
      </c>
      <c r="G232" s="139">
        <f t="shared" si="48"/>
        <v>0</v>
      </c>
      <c r="H232" s="159">
        <f t="shared" si="47"/>
        <v>0</v>
      </c>
      <c r="O232" s="158">
        <f>SUMIF($R$6:$R$110,#REF!,$Y$6:$Y$110)</f>
        <v>0</v>
      </c>
      <c r="P232" s="158">
        <f>SUMIF($R$6:$R$110,#REF!,$Z$6:$Z$110)</f>
        <v>0</v>
      </c>
      <c r="Q232" s="159">
        <f>SUMIF($R$6:$R$110,#REF!,$AA$6:$AA$110)</f>
        <v>0</v>
      </c>
      <c r="S232" s="161" t="e">
        <f>SUM($C232,#REF!)</f>
        <v>#REF!</v>
      </c>
      <c r="T232" s="162" t="e">
        <f>SUM($D232,#REF!)</f>
        <v>#REF!</v>
      </c>
      <c r="U232" s="163" t="e">
        <f>SUM($E232,#REF!)</f>
        <v>#REF!</v>
      </c>
      <c r="V232" s="163">
        <f t="shared" si="40"/>
        <v>0</v>
      </c>
      <c r="W232" s="163">
        <f t="shared" si="41"/>
        <v>0</v>
      </c>
      <c r="X232" s="164">
        <f t="shared" si="42"/>
        <v>0</v>
      </c>
      <c r="AB232" s="33"/>
      <c r="AC232" s="33"/>
      <c r="AD232" s="155"/>
      <c r="AE232" s="33"/>
    </row>
    <row r="233" spans="1:31" ht="15.75" hidden="1" customHeight="1" x14ac:dyDescent="0.25">
      <c r="A233" s="167"/>
      <c r="B233" s="168" t="str">
        <f>[1]Données!S115</f>
        <v>265S01</v>
      </c>
      <c r="C233" s="139">
        <f t="shared" si="43"/>
        <v>0</v>
      </c>
      <c r="D233" s="139">
        <f t="shared" si="44"/>
        <v>0</v>
      </c>
      <c r="E233" s="139">
        <f t="shared" si="45"/>
        <v>0</v>
      </c>
      <c r="F233" s="139">
        <f t="shared" si="46"/>
        <v>0</v>
      </c>
      <c r="G233" s="139">
        <f t="shared" si="48"/>
        <v>0</v>
      </c>
      <c r="H233" s="159">
        <f t="shared" si="47"/>
        <v>0</v>
      </c>
      <c r="O233" s="158">
        <f>SUMIF($R$6:$R$110,#REF!,$Y$6:$Y$110)</f>
        <v>0</v>
      </c>
      <c r="P233" s="158">
        <f>SUMIF($R$6:$R$110,#REF!,$Z$6:$Z$110)</f>
        <v>0</v>
      </c>
      <c r="Q233" s="159">
        <f>SUMIF($R$6:$R$110,#REF!,$AA$6:$AA$110)</f>
        <v>0</v>
      </c>
      <c r="S233" s="161" t="e">
        <f>SUM($C233,#REF!)</f>
        <v>#REF!</v>
      </c>
      <c r="T233" s="162" t="e">
        <f>SUM($D233,#REF!)</f>
        <v>#REF!</v>
      </c>
      <c r="U233" s="163" t="e">
        <f>SUM($E233,#REF!)</f>
        <v>#REF!</v>
      </c>
      <c r="V233" s="163">
        <f t="shared" si="40"/>
        <v>0</v>
      </c>
      <c r="W233" s="163">
        <f t="shared" si="41"/>
        <v>0</v>
      </c>
      <c r="X233" s="164">
        <f t="shared" si="42"/>
        <v>0</v>
      </c>
      <c r="AB233" s="33"/>
      <c r="AC233" s="33"/>
      <c r="AD233" s="155"/>
      <c r="AE233" s="33"/>
    </row>
    <row r="234" spans="1:31" ht="15.75" hidden="1" customHeight="1" x14ac:dyDescent="0.25">
      <c r="A234" s="167"/>
      <c r="B234" s="168" t="str">
        <f>[1]Données!S116</f>
        <v>265S02</v>
      </c>
      <c r="C234" s="139">
        <f t="shared" si="43"/>
        <v>0</v>
      </c>
      <c r="D234" s="139">
        <f t="shared" si="44"/>
        <v>0</v>
      </c>
      <c r="E234" s="139">
        <f t="shared" si="45"/>
        <v>0</v>
      </c>
      <c r="F234" s="139">
        <f t="shared" si="46"/>
        <v>0</v>
      </c>
      <c r="G234" s="139">
        <f t="shared" si="48"/>
        <v>0</v>
      </c>
      <c r="H234" s="159">
        <f t="shared" si="47"/>
        <v>0</v>
      </c>
      <c r="O234" s="158">
        <f>SUMIF($R$6:$R$110,#REF!,$Y$6:$Y$110)</f>
        <v>0</v>
      </c>
      <c r="P234" s="158">
        <f>SUMIF($R$6:$R$110,#REF!,$Z$6:$Z$110)</f>
        <v>0</v>
      </c>
      <c r="Q234" s="159">
        <f>SUMIF($R$6:$R$110,#REF!,$AA$6:$AA$110)</f>
        <v>0</v>
      </c>
      <c r="S234" s="161" t="e">
        <f>SUM($C234,#REF!)</f>
        <v>#REF!</v>
      </c>
      <c r="T234" s="162" t="e">
        <f>SUM($D234,#REF!)</f>
        <v>#REF!</v>
      </c>
      <c r="U234" s="163" t="e">
        <f>SUM($E234,#REF!)</f>
        <v>#REF!</v>
      </c>
      <c r="V234" s="163">
        <f t="shared" si="40"/>
        <v>0</v>
      </c>
      <c r="W234" s="163">
        <f t="shared" si="41"/>
        <v>0</v>
      </c>
      <c r="X234" s="164">
        <f t="shared" si="42"/>
        <v>0</v>
      </c>
      <c r="AB234" s="33"/>
      <c r="AC234" s="33"/>
      <c r="AD234" s="165"/>
      <c r="AE234" s="33"/>
    </row>
    <row r="235" spans="1:31" ht="15.75" hidden="1" customHeight="1" x14ac:dyDescent="0.25">
      <c r="A235" s="167"/>
      <c r="B235" s="168" t="str">
        <f>[1]Données!S117</f>
        <v>265S03</v>
      </c>
      <c r="C235" s="139">
        <f t="shared" si="43"/>
        <v>0</v>
      </c>
      <c r="D235" s="139">
        <f t="shared" si="44"/>
        <v>0</v>
      </c>
      <c r="E235" s="139">
        <f t="shared" si="45"/>
        <v>0</v>
      </c>
      <c r="F235" s="139">
        <f t="shared" si="46"/>
        <v>0</v>
      </c>
      <c r="G235" s="139">
        <f t="shared" si="48"/>
        <v>0</v>
      </c>
      <c r="H235" s="159">
        <f t="shared" si="47"/>
        <v>0</v>
      </c>
      <c r="O235" s="158">
        <f>SUMIF($R$6:$R$110,#REF!,$Y$6:$Y$110)</f>
        <v>0</v>
      </c>
      <c r="P235" s="158">
        <f>SUMIF($R$6:$R$110,#REF!,$Z$6:$Z$110)</f>
        <v>0</v>
      </c>
      <c r="Q235" s="159">
        <f>SUMIF($R$6:$R$110,#REF!,$AA$6:$AA$110)</f>
        <v>0</v>
      </c>
      <c r="S235" s="161" t="e">
        <f>SUM($C235,#REF!)</f>
        <v>#REF!</v>
      </c>
      <c r="T235" s="162" t="e">
        <f>SUM($D235,#REF!)</f>
        <v>#REF!</v>
      </c>
      <c r="U235" s="163" t="e">
        <f>SUM($E235,#REF!)</f>
        <v>#REF!</v>
      </c>
      <c r="V235" s="163">
        <f t="shared" si="40"/>
        <v>0</v>
      </c>
      <c r="W235" s="163">
        <f t="shared" si="41"/>
        <v>0</v>
      </c>
      <c r="X235" s="164">
        <f t="shared" si="42"/>
        <v>0</v>
      </c>
      <c r="AB235" s="33"/>
      <c r="AC235" s="33"/>
      <c r="AD235" s="165"/>
      <c r="AE235" s="33"/>
    </row>
    <row r="236" spans="1:31" ht="15.75" hidden="1" customHeight="1" x14ac:dyDescent="0.25">
      <c r="A236" s="167"/>
      <c r="B236" s="168" t="str">
        <f>[1]Données!S118</f>
        <v>265S04</v>
      </c>
      <c r="C236" s="139">
        <f t="shared" si="43"/>
        <v>0</v>
      </c>
      <c r="D236" s="139">
        <f t="shared" si="44"/>
        <v>0</v>
      </c>
      <c r="E236" s="139">
        <f t="shared" si="45"/>
        <v>0</v>
      </c>
      <c r="F236" s="139">
        <f t="shared" si="46"/>
        <v>0</v>
      </c>
      <c r="G236" s="139">
        <f t="shared" si="48"/>
        <v>0</v>
      </c>
      <c r="H236" s="159">
        <f t="shared" si="47"/>
        <v>0</v>
      </c>
      <c r="O236" s="158">
        <f>SUMIF($R$6:$R$110,#REF!,$Y$6:$Y$110)</f>
        <v>0</v>
      </c>
      <c r="P236" s="158">
        <f>SUMIF($R$6:$R$110,#REF!,$Z$6:$Z$110)</f>
        <v>0</v>
      </c>
      <c r="Q236" s="159">
        <f>SUMIF($R$6:$R$110,#REF!,$AA$6:$AA$110)</f>
        <v>0</v>
      </c>
      <c r="S236" s="161" t="e">
        <f>SUM($C236,#REF!)</f>
        <v>#REF!</v>
      </c>
      <c r="T236" s="162" t="e">
        <f>SUM($D236,#REF!)</f>
        <v>#REF!</v>
      </c>
      <c r="U236" s="163" t="e">
        <f>SUM($E236,#REF!)</f>
        <v>#REF!</v>
      </c>
      <c r="V236" s="163">
        <f t="shared" si="40"/>
        <v>0</v>
      </c>
      <c r="W236" s="163">
        <f t="shared" si="41"/>
        <v>0</v>
      </c>
      <c r="X236" s="164">
        <f t="shared" si="42"/>
        <v>0</v>
      </c>
      <c r="AB236" s="33"/>
      <c r="AC236" s="33"/>
      <c r="AD236" s="165"/>
      <c r="AE236" s="33"/>
    </row>
    <row r="237" spans="1:31" ht="15.75" hidden="1" customHeight="1" x14ac:dyDescent="0.25">
      <c r="A237" s="167"/>
      <c r="B237" s="168" t="str">
        <f>[1]Données!S119</f>
        <v>271C01</v>
      </c>
      <c r="C237" s="139">
        <f t="shared" si="43"/>
        <v>0</v>
      </c>
      <c r="D237" s="139">
        <f t="shared" si="44"/>
        <v>0</v>
      </c>
      <c r="E237" s="139">
        <f t="shared" si="45"/>
        <v>0</v>
      </c>
      <c r="F237" s="139">
        <f t="shared" si="46"/>
        <v>0</v>
      </c>
      <c r="G237" s="139">
        <f t="shared" si="48"/>
        <v>0</v>
      </c>
      <c r="H237" s="159">
        <f t="shared" si="47"/>
        <v>0</v>
      </c>
      <c r="O237" s="158">
        <f>SUMIF($R$6:$R$110,#REF!,$Y$6:$Y$110)</f>
        <v>0</v>
      </c>
      <c r="P237" s="158">
        <f>SUMIF($R$6:$R$110,#REF!,$Z$6:$Z$110)</f>
        <v>0</v>
      </c>
      <c r="Q237" s="159">
        <f>SUMIF($R$6:$R$110,#REF!,$AA$6:$AA$110)</f>
        <v>0</v>
      </c>
      <c r="S237" s="161" t="e">
        <f>SUM($C237,#REF!)</f>
        <v>#REF!</v>
      </c>
      <c r="T237" s="162" t="e">
        <f>SUM($D237,#REF!)</f>
        <v>#REF!</v>
      </c>
      <c r="U237" s="163" t="e">
        <f>SUM($E237,#REF!)</f>
        <v>#REF!</v>
      </c>
      <c r="V237" s="163">
        <f t="shared" si="40"/>
        <v>0</v>
      </c>
      <c r="W237" s="163">
        <f t="shared" si="41"/>
        <v>0</v>
      </c>
      <c r="X237" s="164">
        <f t="shared" si="42"/>
        <v>0</v>
      </c>
      <c r="AB237" s="33"/>
      <c r="AC237" s="33"/>
      <c r="AD237" s="155"/>
      <c r="AE237" s="33"/>
    </row>
    <row r="238" spans="1:31" ht="15.75" hidden="1" customHeight="1" x14ac:dyDescent="0.25">
      <c r="A238" s="167"/>
      <c r="B238" s="168" t="str">
        <f>[1]Données!S120</f>
        <v>271C02</v>
      </c>
      <c r="C238" s="139">
        <f t="shared" si="43"/>
        <v>0</v>
      </c>
      <c r="D238" s="139">
        <f t="shared" si="44"/>
        <v>0</v>
      </c>
      <c r="E238" s="139">
        <f t="shared" si="45"/>
        <v>0</v>
      </c>
      <c r="F238" s="139">
        <f t="shared" si="46"/>
        <v>0</v>
      </c>
      <c r="G238" s="139">
        <f t="shared" si="48"/>
        <v>0</v>
      </c>
      <c r="H238" s="159">
        <f t="shared" si="47"/>
        <v>0</v>
      </c>
      <c r="O238" s="158">
        <f>SUMIF($R$6:$R$110,#REF!,$Y$6:$Y$110)</f>
        <v>0</v>
      </c>
      <c r="P238" s="158">
        <f>SUMIF($R$6:$R$110,#REF!,$Z$6:$Z$110)</f>
        <v>0</v>
      </c>
      <c r="Q238" s="159">
        <f>SUMIF($R$6:$R$110,#REF!,$AA$6:$AA$110)</f>
        <v>0</v>
      </c>
      <c r="S238" s="161" t="e">
        <f>SUM($C238,#REF!)</f>
        <v>#REF!</v>
      </c>
      <c r="T238" s="162" t="e">
        <f>SUM($D238,#REF!)</f>
        <v>#REF!</v>
      </c>
      <c r="U238" s="163" t="e">
        <f>SUM($E238,#REF!)</f>
        <v>#REF!</v>
      </c>
      <c r="V238" s="163">
        <f t="shared" si="40"/>
        <v>0</v>
      </c>
      <c r="W238" s="163">
        <f t="shared" si="41"/>
        <v>0</v>
      </c>
      <c r="X238" s="164">
        <f t="shared" si="42"/>
        <v>0</v>
      </c>
      <c r="AB238" s="33"/>
      <c r="AC238" s="33"/>
      <c r="AD238" s="165"/>
      <c r="AE238" s="33"/>
    </row>
    <row r="239" spans="1:31" ht="15.75" hidden="1" customHeight="1" x14ac:dyDescent="0.25">
      <c r="A239" s="167"/>
      <c r="B239" s="168" t="str">
        <f>[1]Données!S121</f>
        <v>271C03</v>
      </c>
      <c r="C239" s="139">
        <f t="shared" si="43"/>
        <v>0</v>
      </c>
      <c r="D239" s="139">
        <f t="shared" si="44"/>
        <v>0</v>
      </c>
      <c r="E239" s="139">
        <f t="shared" si="45"/>
        <v>0</v>
      </c>
      <c r="F239" s="139">
        <f t="shared" si="46"/>
        <v>0</v>
      </c>
      <c r="G239" s="139">
        <f t="shared" si="48"/>
        <v>0</v>
      </c>
      <c r="H239" s="159">
        <f t="shared" si="47"/>
        <v>0</v>
      </c>
      <c r="O239" s="158">
        <f>SUMIF($R$6:$R$110,#REF!,$Y$6:$Y$110)</f>
        <v>0</v>
      </c>
      <c r="P239" s="158">
        <f>SUMIF($R$6:$R$110,#REF!,$Z$6:$Z$110)</f>
        <v>0</v>
      </c>
      <c r="Q239" s="159">
        <f>SUMIF($R$6:$R$110,#REF!,$AA$6:$AA$110)</f>
        <v>0</v>
      </c>
      <c r="S239" s="161" t="e">
        <f>SUM($C239,#REF!)</f>
        <v>#REF!</v>
      </c>
      <c r="T239" s="162" t="e">
        <f>SUM($D239,#REF!)</f>
        <v>#REF!</v>
      </c>
      <c r="U239" s="163" t="e">
        <f>SUM($E239,#REF!)</f>
        <v>#REF!</v>
      </c>
      <c r="V239" s="163">
        <f t="shared" si="40"/>
        <v>0</v>
      </c>
      <c r="W239" s="163">
        <f t="shared" si="41"/>
        <v>0</v>
      </c>
      <c r="X239" s="164">
        <f t="shared" si="42"/>
        <v>0</v>
      </c>
      <c r="AB239" s="33"/>
      <c r="AC239" s="33"/>
      <c r="AD239" s="165"/>
      <c r="AE239" s="33"/>
    </row>
    <row r="240" spans="1:31" ht="15.75" hidden="1" customHeight="1" x14ac:dyDescent="0.25">
      <c r="A240" s="167"/>
      <c r="B240" s="168" t="str">
        <f>[1]Données!S122</f>
        <v>273C01</v>
      </c>
      <c r="C240" s="139">
        <f t="shared" si="43"/>
        <v>0</v>
      </c>
      <c r="D240" s="139">
        <f t="shared" si="44"/>
        <v>0</v>
      </c>
      <c r="E240" s="139">
        <f t="shared" si="45"/>
        <v>0</v>
      </c>
      <c r="F240" s="139">
        <f t="shared" si="46"/>
        <v>0</v>
      </c>
      <c r="G240" s="139">
        <f t="shared" si="48"/>
        <v>0</v>
      </c>
      <c r="H240" s="159">
        <f t="shared" si="47"/>
        <v>0</v>
      </c>
      <c r="O240" s="158">
        <f>SUMIF($R$6:$R$110,#REF!,$Y$6:$Y$110)</f>
        <v>0</v>
      </c>
      <c r="P240" s="158">
        <f>SUMIF($R$6:$R$110,#REF!,$Z$6:$Z$110)</f>
        <v>0</v>
      </c>
      <c r="Q240" s="159">
        <f>SUMIF($R$6:$R$110,#REF!,$AA$6:$AA$110)</f>
        <v>0</v>
      </c>
      <c r="S240" s="161" t="e">
        <f>SUM($C240,#REF!)</f>
        <v>#REF!</v>
      </c>
      <c r="T240" s="162" t="e">
        <f>SUM($D240,#REF!)</f>
        <v>#REF!</v>
      </c>
      <c r="U240" s="163" t="e">
        <f>SUM($E240,#REF!)</f>
        <v>#REF!</v>
      </c>
      <c r="V240" s="163">
        <f t="shared" si="40"/>
        <v>0</v>
      </c>
      <c r="W240" s="163">
        <f t="shared" si="41"/>
        <v>0</v>
      </c>
      <c r="X240" s="164">
        <f t="shared" si="42"/>
        <v>0</v>
      </c>
      <c r="AB240" s="33"/>
      <c r="AC240" s="33"/>
      <c r="AD240" s="165"/>
      <c r="AE240" s="33"/>
    </row>
    <row r="241" spans="1:31" ht="15.75" hidden="1" customHeight="1" x14ac:dyDescent="0.25">
      <c r="A241" s="167"/>
      <c r="B241" s="168" t="str">
        <f>[1]Données!S123</f>
        <v>281S01</v>
      </c>
      <c r="C241" s="139">
        <f t="shared" si="43"/>
        <v>0</v>
      </c>
      <c r="D241" s="139">
        <f t="shared" si="44"/>
        <v>0</v>
      </c>
      <c r="E241" s="139">
        <f t="shared" si="45"/>
        <v>0</v>
      </c>
      <c r="F241" s="139">
        <f t="shared" si="46"/>
        <v>0</v>
      </c>
      <c r="G241" s="139">
        <f t="shared" si="48"/>
        <v>0</v>
      </c>
      <c r="H241" s="159">
        <f t="shared" si="47"/>
        <v>0</v>
      </c>
      <c r="O241" s="158">
        <f>SUMIF($R$6:$R$110,#REF!,$Y$6:$Y$110)</f>
        <v>0</v>
      </c>
      <c r="P241" s="158">
        <f>SUMIF($R$6:$R$110,#REF!,$Z$6:$Z$110)</f>
        <v>0</v>
      </c>
      <c r="Q241" s="159">
        <f>SUMIF($R$6:$R$110,#REF!,$AA$6:$AA$110)</f>
        <v>0</v>
      </c>
      <c r="S241" s="161" t="e">
        <f>SUM($C241,#REF!)</f>
        <v>#REF!</v>
      </c>
      <c r="T241" s="162" t="e">
        <f>SUM($D241,#REF!)</f>
        <v>#REF!</v>
      </c>
      <c r="U241" s="163" t="e">
        <f>SUM($E241,#REF!)</f>
        <v>#REF!</v>
      </c>
      <c r="V241" s="163">
        <f t="shared" si="40"/>
        <v>0</v>
      </c>
      <c r="W241" s="163">
        <f t="shared" si="41"/>
        <v>0</v>
      </c>
      <c r="X241" s="164">
        <f t="shared" si="42"/>
        <v>0</v>
      </c>
      <c r="AB241" s="33"/>
      <c r="AC241" s="33"/>
      <c r="AD241" s="165"/>
      <c r="AE241" s="33"/>
    </row>
    <row r="242" spans="1:31" ht="15.75" hidden="1" customHeight="1" x14ac:dyDescent="0.25">
      <c r="A242" s="167"/>
      <c r="B242" s="168" t="str">
        <f>[1]Données!S124</f>
        <v>281S02</v>
      </c>
      <c r="C242" s="139">
        <f t="shared" si="43"/>
        <v>0</v>
      </c>
      <c r="D242" s="139">
        <f t="shared" si="44"/>
        <v>0</v>
      </c>
      <c r="E242" s="139">
        <f t="shared" si="45"/>
        <v>0</v>
      </c>
      <c r="F242" s="139">
        <f t="shared" si="46"/>
        <v>0</v>
      </c>
      <c r="G242" s="139">
        <f t="shared" si="48"/>
        <v>0</v>
      </c>
      <c r="H242" s="159">
        <f t="shared" si="47"/>
        <v>0</v>
      </c>
      <c r="O242" s="158">
        <f>SUMIF($R$6:$R$110,#REF!,$Y$6:$Y$110)</f>
        <v>0</v>
      </c>
      <c r="P242" s="158">
        <f>SUMIF($R$6:$R$110,#REF!,$Z$6:$Z$110)</f>
        <v>0</v>
      </c>
      <c r="Q242" s="159">
        <f>SUMIF($R$6:$R$110,#REF!,$AA$6:$AA$110)</f>
        <v>0</v>
      </c>
      <c r="S242" s="161" t="e">
        <f>SUM($C242,#REF!)</f>
        <v>#REF!</v>
      </c>
      <c r="T242" s="162" t="e">
        <f>SUM($D242,#REF!)</f>
        <v>#REF!</v>
      </c>
      <c r="U242" s="163" t="e">
        <f>SUM($E242,#REF!)</f>
        <v>#REF!</v>
      </c>
      <c r="V242" s="163">
        <f t="shared" si="40"/>
        <v>0</v>
      </c>
      <c r="W242" s="163">
        <f t="shared" si="41"/>
        <v>0</v>
      </c>
      <c r="X242" s="164">
        <f t="shared" si="42"/>
        <v>0</v>
      </c>
      <c r="AB242" s="33"/>
      <c r="AC242" s="33"/>
      <c r="AD242" s="165"/>
      <c r="AE242" s="33"/>
    </row>
    <row r="243" spans="1:31" ht="15.75" hidden="1" customHeight="1" x14ac:dyDescent="0.25">
      <c r="A243" s="167"/>
      <c r="B243" s="168" t="str">
        <f>[1]Données!S125</f>
        <v>281S03</v>
      </c>
      <c r="C243" s="139">
        <f t="shared" si="43"/>
        <v>0</v>
      </c>
      <c r="D243" s="139">
        <f t="shared" si="44"/>
        <v>0</v>
      </c>
      <c r="E243" s="139">
        <f t="shared" si="45"/>
        <v>0</v>
      </c>
      <c r="F243" s="139">
        <f t="shared" si="46"/>
        <v>0</v>
      </c>
      <c r="G243" s="139">
        <f t="shared" si="48"/>
        <v>0</v>
      </c>
      <c r="H243" s="159">
        <f t="shared" si="47"/>
        <v>0</v>
      </c>
      <c r="O243" s="158">
        <f>SUMIF($R$6:$R$110,#REF!,$Y$6:$Y$110)</f>
        <v>0</v>
      </c>
      <c r="P243" s="158">
        <f>SUMIF($R$6:$R$110,#REF!,$Z$6:$Z$110)</f>
        <v>0</v>
      </c>
      <c r="Q243" s="159">
        <f>SUMIF($R$6:$R$110,#REF!,$AA$6:$AA$110)</f>
        <v>0</v>
      </c>
      <c r="S243" s="161" t="e">
        <f>SUM($C243,#REF!)</f>
        <v>#REF!</v>
      </c>
      <c r="T243" s="162" t="e">
        <f>SUM($D243,#REF!)</f>
        <v>#REF!</v>
      </c>
      <c r="U243" s="163" t="e">
        <f>SUM($E243,#REF!)</f>
        <v>#REF!</v>
      </c>
      <c r="V243" s="163">
        <f t="shared" si="40"/>
        <v>0</v>
      </c>
      <c r="W243" s="163">
        <f t="shared" si="41"/>
        <v>0</v>
      </c>
      <c r="X243" s="164">
        <f t="shared" si="42"/>
        <v>0</v>
      </c>
      <c r="AB243" s="33"/>
      <c r="AC243" s="33"/>
      <c r="AD243" s="165"/>
      <c r="AE243" s="33"/>
    </row>
    <row r="244" spans="1:31" ht="15.75" hidden="1" customHeight="1" x14ac:dyDescent="0.25">
      <c r="A244" s="167"/>
      <c r="B244" s="168" t="str">
        <f>[1]Données!S126</f>
        <v>281S04</v>
      </c>
      <c r="C244" s="139">
        <f t="shared" si="43"/>
        <v>0</v>
      </c>
      <c r="D244" s="139">
        <f t="shared" si="44"/>
        <v>0</v>
      </c>
      <c r="E244" s="139">
        <f t="shared" si="45"/>
        <v>0</v>
      </c>
      <c r="F244" s="139">
        <f t="shared" si="46"/>
        <v>0</v>
      </c>
      <c r="G244" s="139">
        <f t="shared" si="48"/>
        <v>0</v>
      </c>
      <c r="H244" s="159">
        <f t="shared" si="47"/>
        <v>0</v>
      </c>
      <c r="O244" s="158">
        <f>SUMIF($R$6:$R$110,#REF!,$Y$6:$Y$110)</f>
        <v>0</v>
      </c>
      <c r="P244" s="158">
        <f>SUMIF($R$6:$R$110,#REF!,$Z$6:$Z$110)</f>
        <v>0</v>
      </c>
      <c r="Q244" s="159">
        <f>SUMIF($R$6:$R$110,#REF!,$AA$6:$AA$110)</f>
        <v>0</v>
      </c>
      <c r="S244" s="161" t="e">
        <f>SUM($C244,#REF!)</f>
        <v>#REF!</v>
      </c>
      <c r="T244" s="162" t="e">
        <f>SUM($D244,#REF!)</f>
        <v>#REF!</v>
      </c>
      <c r="U244" s="163" t="e">
        <f>SUM($E244,#REF!)</f>
        <v>#REF!</v>
      </c>
      <c r="V244" s="163">
        <f t="shared" si="40"/>
        <v>0</v>
      </c>
      <c r="W244" s="163">
        <f t="shared" si="41"/>
        <v>0</v>
      </c>
      <c r="X244" s="164">
        <f t="shared" si="42"/>
        <v>0</v>
      </c>
      <c r="AB244" s="33"/>
      <c r="AC244" s="33"/>
      <c r="AD244" s="165"/>
      <c r="AE244" s="33"/>
    </row>
    <row r="245" spans="1:31" ht="15.75" hidden="1" customHeight="1" x14ac:dyDescent="0.25">
      <c r="A245" s="167"/>
      <c r="B245" s="168" t="str">
        <f>[1]Données!S127</f>
        <v>281S05</v>
      </c>
      <c r="C245" s="139">
        <f t="shared" si="43"/>
        <v>0</v>
      </c>
      <c r="D245" s="139">
        <f t="shared" si="44"/>
        <v>0</v>
      </c>
      <c r="E245" s="139">
        <f t="shared" si="45"/>
        <v>0</v>
      </c>
      <c r="F245" s="139">
        <f t="shared" si="46"/>
        <v>0</v>
      </c>
      <c r="G245" s="139">
        <f t="shared" si="48"/>
        <v>0</v>
      </c>
      <c r="H245" s="159">
        <f t="shared" si="47"/>
        <v>0</v>
      </c>
      <c r="O245" s="158">
        <f>SUMIF($R$6:$R$110,#REF!,$Y$6:$Y$110)</f>
        <v>0</v>
      </c>
      <c r="P245" s="158">
        <f>SUMIF($R$6:$R$110,#REF!,$Z$6:$Z$110)</f>
        <v>0</v>
      </c>
      <c r="Q245" s="159">
        <f>SUMIF($R$6:$R$110,#REF!,$AA$6:$AA$110)</f>
        <v>0</v>
      </c>
      <c r="S245" s="161" t="e">
        <f>SUM($C245,#REF!)</f>
        <v>#REF!</v>
      </c>
      <c r="T245" s="162" t="e">
        <f>SUM($D245,#REF!)</f>
        <v>#REF!</v>
      </c>
      <c r="U245" s="163" t="e">
        <f>SUM($E245,#REF!)</f>
        <v>#REF!</v>
      </c>
      <c r="V245" s="163">
        <f t="shared" si="40"/>
        <v>0</v>
      </c>
      <c r="W245" s="163">
        <f t="shared" si="41"/>
        <v>0</v>
      </c>
      <c r="X245" s="164">
        <f t="shared" si="42"/>
        <v>0</v>
      </c>
      <c r="AB245" s="33"/>
      <c r="AC245" s="33"/>
      <c r="AD245" s="165"/>
      <c r="AE245" s="33"/>
    </row>
    <row r="246" spans="1:31" ht="15.75" hidden="1" customHeight="1" x14ac:dyDescent="0.25">
      <c r="A246" s="167"/>
      <c r="B246" s="168" t="str">
        <f>[1]Données!S128</f>
        <v>281S06</v>
      </c>
      <c r="C246" s="139">
        <f t="shared" si="43"/>
        <v>0</v>
      </c>
      <c r="D246" s="139">
        <f t="shared" si="44"/>
        <v>0</v>
      </c>
      <c r="E246" s="139">
        <f t="shared" si="45"/>
        <v>0</v>
      </c>
      <c r="F246" s="139">
        <f t="shared" si="46"/>
        <v>0</v>
      </c>
      <c r="G246" s="139">
        <f t="shared" si="48"/>
        <v>0</v>
      </c>
      <c r="H246" s="159">
        <f t="shared" si="47"/>
        <v>0</v>
      </c>
      <c r="O246" s="158">
        <f>SUMIF($R$6:$R$110,#REF!,$Y$6:$Y$110)</f>
        <v>0</v>
      </c>
      <c r="P246" s="158">
        <f>SUMIF($R$6:$R$110,#REF!,$Z$6:$Z$110)</f>
        <v>0</v>
      </c>
      <c r="Q246" s="159">
        <f>SUMIF($R$6:$R$110,#REF!,$AA$6:$AA$110)</f>
        <v>0</v>
      </c>
      <c r="S246" s="161" t="e">
        <f>SUM($C246,#REF!)</f>
        <v>#REF!</v>
      </c>
      <c r="T246" s="162" t="e">
        <f>SUM($D246,#REF!)</f>
        <v>#REF!</v>
      </c>
      <c r="U246" s="163" t="e">
        <f>SUM($E246,#REF!)</f>
        <v>#REF!</v>
      </c>
      <c r="V246" s="163">
        <f t="shared" si="40"/>
        <v>0</v>
      </c>
      <c r="W246" s="163">
        <f t="shared" si="41"/>
        <v>0</v>
      </c>
      <c r="X246" s="164">
        <f t="shared" si="42"/>
        <v>0</v>
      </c>
      <c r="AB246" s="33"/>
      <c r="AC246" s="33"/>
      <c r="AD246" s="165"/>
      <c r="AE246" s="33"/>
    </row>
    <row r="247" spans="1:31" ht="15.75" hidden="1" customHeight="1" x14ac:dyDescent="0.25">
      <c r="A247" s="167"/>
      <c r="B247" s="168" t="str">
        <f>[1]Données!S129</f>
        <v>281S07</v>
      </c>
      <c r="C247" s="139">
        <f t="shared" si="43"/>
        <v>0</v>
      </c>
      <c r="D247" s="139">
        <f t="shared" si="44"/>
        <v>0</v>
      </c>
      <c r="E247" s="139">
        <f t="shared" si="45"/>
        <v>0</v>
      </c>
      <c r="F247" s="139">
        <f t="shared" si="46"/>
        <v>0</v>
      </c>
      <c r="G247" s="139">
        <f t="shared" si="48"/>
        <v>0</v>
      </c>
      <c r="H247" s="159">
        <f t="shared" si="47"/>
        <v>0</v>
      </c>
      <c r="O247" s="158">
        <f>SUMIF($R$6:$R$110,#REF!,$Y$6:$Y$110)</f>
        <v>0</v>
      </c>
      <c r="P247" s="158">
        <f>SUMIF($R$6:$R$110,#REF!,$Z$6:$Z$110)</f>
        <v>0</v>
      </c>
      <c r="Q247" s="159">
        <f>SUMIF($R$6:$R$110,#REF!,$AA$6:$AA$110)</f>
        <v>0</v>
      </c>
      <c r="S247" s="161" t="e">
        <f>SUM($C247,#REF!)</f>
        <v>#REF!</v>
      </c>
      <c r="T247" s="162" t="e">
        <f>SUM($D247,#REF!)</f>
        <v>#REF!</v>
      </c>
      <c r="U247" s="163" t="e">
        <f>SUM($E247,#REF!)</f>
        <v>#REF!</v>
      </c>
      <c r="V247" s="163">
        <f t="shared" si="40"/>
        <v>0</v>
      </c>
      <c r="W247" s="163">
        <f t="shared" si="41"/>
        <v>0</v>
      </c>
      <c r="X247" s="164">
        <f t="shared" si="42"/>
        <v>0</v>
      </c>
      <c r="AB247" s="33"/>
      <c r="AC247" s="33"/>
      <c r="AD247" s="165"/>
      <c r="AE247" s="33"/>
    </row>
    <row r="248" spans="1:31" ht="15.75" hidden="1" customHeight="1" x14ac:dyDescent="0.25">
      <c r="A248" s="167"/>
      <c r="B248" s="168" t="str">
        <f>[1]Données!S130</f>
        <v>281S08</v>
      </c>
      <c r="C248" s="139">
        <f t="shared" si="43"/>
        <v>0</v>
      </c>
      <c r="D248" s="139">
        <f t="shared" si="44"/>
        <v>0</v>
      </c>
      <c r="E248" s="139">
        <f t="shared" si="45"/>
        <v>0</v>
      </c>
      <c r="F248" s="139">
        <f t="shared" si="46"/>
        <v>0</v>
      </c>
      <c r="G248" s="139">
        <f t="shared" si="48"/>
        <v>0</v>
      </c>
      <c r="H248" s="159">
        <f t="shared" si="47"/>
        <v>0</v>
      </c>
      <c r="O248" s="158">
        <f>SUMIF($R$6:$R$110,#REF!,$Y$6:$Y$110)</f>
        <v>0</v>
      </c>
      <c r="P248" s="158">
        <f>SUMIF($R$6:$R$110,#REF!,$Z$6:$Z$110)</f>
        <v>0</v>
      </c>
      <c r="Q248" s="159">
        <f>SUMIF($R$6:$R$110,#REF!,$AA$6:$AA$110)</f>
        <v>0</v>
      </c>
      <c r="S248" s="161" t="e">
        <f>SUM($C248,#REF!)</f>
        <v>#REF!</v>
      </c>
      <c r="T248" s="162" t="e">
        <f>SUM($D248,#REF!)</f>
        <v>#REF!</v>
      </c>
      <c r="U248" s="163" t="e">
        <f>SUM($E248,#REF!)</f>
        <v>#REF!</v>
      </c>
      <c r="V248" s="163">
        <f t="shared" si="40"/>
        <v>0</v>
      </c>
      <c r="W248" s="163">
        <f t="shared" si="41"/>
        <v>0</v>
      </c>
      <c r="X248" s="164">
        <f t="shared" si="42"/>
        <v>0</v>
      </c>
      <c r="AB248" s="33"/>
      <c r="AC248" s="33"/>
      <c r="AD248" s="165"/>
      <c r="AE248" s="33"/>
    </row>
    <row r="249" spans="1:31" ht="15.75" hidden="1" customHeight="1" x14ac:dyDescent="0.25">
      <c r="A249" s="167"/>
      <c r="B249" s="168" t="str">
        <f>[1]Données!S131</f>
        <v>281S09</v>
      </c>
      <c r="C249" s="139">
        <f t="shared" si="43"/>
        <v>0</v>
      </c>
      <c r="D249" s="139">
        <f t="shared" si="44"/>
        <v>0</v>
      </c>
      <c r="E249" s="139">
        <f t="shared" si="45"/>
        <v>0</v>
      </c>
      <c r="F249" s="139">
        <f t="shared" si="46"/>
        <v>0</v>
      </c>
      <c r="G249" s="139">
        <f t="shared" si="48"/>
        <v>0</v>
      </c>
      <c r="H249" s="159">
        <f t="shared" si="47"/>
        <v>0</v>
      </c>
      <c r="O249" s="158">
        <f>SUMIF($R$6:$R$110,#REF!,$Y$6:$Y$110)</f>
        <v>0</v>
      </c>
      <c r="P249" s="158">
        <f>SUMIF($R$6:$R$110,#REF!,$Z$6:$Z$110)</f>
        <v>0</v>
      </c>
      <c r="Q249" s="159">
        <f>SUMIF($R$6:$R$110,#REF!,$AA$6:$AA$110)</f>
        <v>0</v>
      </c>
      <c r="S249" s="161" t="e">
        <f>SUM($C249,#REF!)</f>
        <v>#REF!</v>
      </c>
      <c r="T249" s="162" t="e">
        <f>SUM($D249,#REF!)</f>
        <v>#REF!</v>
      </c>
      <c r="U249" s="163" t="e">
        <f>SUM($E249,#REF!)</f>
        <v>#REF!</v>
      </c>
      <c r="V249" s="163">
        <f t="shared" ref="V249:V312" si="49">SUM($F249,$O249)</f>
        <v>0</v>
      </c>
      <c r="W249" s="163">
        <f t="shared" ref="W249:W312" si="50">SUM($G249,$P249)</f>
        <v>0</v>
      </c>
      <c r="X249" s="164">
        <f t="shared" ref="X249:X312" si="51">SUM($H249,$Q249)</f>
        <v>0</v>
      </c>
      <c r="AB249" s="33"/>
      <c r="AC249" s="33"/>
      <c r="AD249" s="165"/>
      <c r="AE249" s="33"/>
    </row>
    <row r="250" spans="1:31" ht="15.75" hidden="1" customHeight="1" x14ac:dyDescent="0.25">
      <c r="A250" s="167"/>
      <c r="B250" s="168" t="str">
        <f>[1]Données!S132</f>
        <v>281S10</v>
      </c>
      <c r="C250" s="139">
        <f t="shared" ref="C250:C313" si="52">SUMIF($A$6:$A$110,B250,$D$6:$D$110)</f>
        <v>0</v>
      </c>
      <c r="D250" s="139">
        <f t="shared" ref="D250:D313" si="53">SUMIF($A$6:$A$110,B250,$E$6:$E$110)</f>
        <v>0</v>
      </c>
      <c r="E250" s="139">
        <f t="shared" ref="E250:E313" si="54">SUMIF($A$6:$A$110,B250,$F$6:$F$110)</f>
        <v>0</v>
      </c>
      <c r="F250" s="139">
        <f t="shared" ref="F250:F313" si="55">SUMIF($A$6:$A$110,B250,$H$6:$H$110)</f>
        <v>0</v>
      </c>
      <c r="G250" s="139">
        <f t="shared" si="48"/>
        <v>0</v>
      </c>
      <c r="H250" s="159">
        <f t="shared" ref="H250:H313" si="56">SUMIF($A$6:$A$110,B250,$J$6:$J$110)</f>
        <v>0</v>
      </c>
      <c r="O250" s="158">
        <f>SUMIF($R$6:$R$110,#REF!,$Y$6:$Y$110)</f>
        <v>0</v>
      </c>
      <c r="P250" s="158">
        <f>SUMIF($R$6:$R$110,#REF!,$Z$6:$Z$110)</f>
        <v>0</v>
      </c>
      <c r="Q250" s="159">
        <f>SUMIF($R$6:$R$110,#REF!,$AA$6:$AA$110)</f>
        <v>0</v>
      </c>
      <c r="S250" s="161" t="e">
        <f>SUM($C250,#REF!)</f>
        <v>#REF!</v>
      </c>
      <c r="T250" s="162" t="e">
        <f>SUM($D250,#REF!)</f>
        <v>#REF!</v>
      </c>
      <c r="U250" s="163" t="e">
        <f>SUM($E250,#REF!)</f>
        <v>#REF!</v>
      </c>
      <c r="V250" s="163">
        <f t="shared" si="49"/>
        <v>0</v>
      </c>
      <c r="W250" s="163">
        <f t="shared" si="50"/>
        <v>0</v>
      </c>
      <c r="X250" s="164">
        <f t="shared" si="51"/>
        <v>0</v>
      </c>
      <c r="AB250" s="33"/>
      <c r="AC250" s="33"/>
      <c r="AD250" s="165"/>
      <c r="AE250" s="33"/>
    </row>
    <row r="251" spans="1:31" ht="15.75" hidden="1" customHeight="1" x14ac:dyDescent="0.25">
      <c r="A251" s="167"/>
      <c r="B251" s="168" t="str">
        <f>[1]Données!S133</f>
        <v>281S11</v>
      </c>
      <c r="C251" s="139">
        <f t="shared" si="52"/>
        <v>0</v>
      </c>
      <c r="D251" s="139">
        <f t="shared" si="53"/>
        <v>0</v>
      </c>
      <c r="E251" s="139">
        <f t="shared" si="54"/>
        <v>0</v>
      </c>
      <c r="F251" s="139">
        <f t="shared" si="55"/>
        <v>0</v>
      </c>
      <c r="G251" s="139">
        <f t="shared" ref="G251:G314" si="57">SUMIF($A$6:$A$110,B251,$I$6:$I$110)</f>
        <v>0</v>
      </c>
      <c r="H251" s="159">
        <f t="shared" si="56"/>
        <v>0</v>
      </c>
      <c r="O251" s="158">
        <f>SUMIF($R$6:$R$110,#REF!,$Y$6:$Y$110)</f>
        <v>0</v>
      </c>
      <c r="P251" s="158">
        <f>SUMIF($R$6:$R$110,#REF!,$Z$6:$Z$110)</f>
        <v>0</v>
      </c>
      <c r="Q251" s="159">
        <f>SUMIF($R$6:$R$110,#REF!,$AA$6:$AA$110)</f>
        <v>0</v>
      </c>
      <c r="S251" s="161" t="e">
        <f>SUM($C251,#REF!)</f>
        <v>#REF!</v>
      </c>
      <c r="T251" s="162" t="e">
        <f>SUM($D251,#REF!)</f>
        <v>#REF!</v>
      </c>
      <c r="U251" s="163" t="e">
        <f>SUM($E251,#REF!)</f>
        <v>#REF!</v>
      </c>
      <c r="V251" s="163">
        <f t="shared" si="49"/>
        <v>0</v>
      </c>
      <c r="W251" s="163">
        <f t="shared" si="50"/>
        <v>0</v>
      </c>
      <c r="X251" s="164">
        <f t="shared" si="51"/>
        <v>0</v>
      </c>
      <c r="AB251" s="33"/>
      <c r="AC251" s="33"/>
      <c r="AD251" s="165"/>
      <c r="AE251" s="33"/>
    </row>
    <row r="252" spans="1:31" ht="15.75" hidden="1" customHeight="1" x14ac:dyDescent="0.25">
      <c r="A252" s="167"/>
      <c r="B252" s="168" t="str">
        <f>[1]Données!S134</f>
        <v>281S12</v>
      </c>
      <c r="C252" s="139">
        <f t="shared" si="52"/>
        <v>0</v>
      </c>
      <c r="D252" s="139">
        <f t="shared" si="53"/>
        <v>0</v>
      </c>
      <c r="E252" s="139">
        <f t="shared" si="54"/>
        <v>0</v>
      </c>
      <c r="F252" s="139">
        <f t="shared" si="55"/>
        <v>0</v>
      </c>
      <c r="G252" s="139">
        <f t="shared" si="57"/>
        <v>0</v>
      </c>
      <c r="H252" s="159">
        <f t="shared" si="56"/>
        <v>0</v>
      </c>
      <c r="O252" s="158">
        <f>SUMIF($R$6:$R$110,#REF!,$Y$6:$Y$110)</f>
        <v>0</v>
      </c>
      <c r="P252" s="158">
        <f>SUMIF($R$6:$R$110,#REF!,$Z$6:$Z$110)</f>
        <v>0</v>
      </c>
      <c r="Q252" s="159">
        <f>SUMIF($R$6:$R$110,#REF!,$AA$6:$AA$110)</f>
        <v>0</v>
      </c>
      <c r="S252" s="161" t="e">
        <f>SUM($C252,#REF!)</f>
        <v>#REF!</v>
      </c>
      <c r="T252" s="162" t="e">
        <f>SUM($D252,#REF!)</f>
        <v>#REF!</v>
      </c>
      <c r="U252" s="163" t="e">
        <f>SUM($E252,#REF!)</f>
        <v>#REF!</v>
      </c>
      <c r="V252" s="163">
        <f t="shared" si="49"/>
        <v>0</v>
      </c>
      <c r="W252" s="163">
        <f t="shared" si="50"/>
        <v>0</v>
      </c>
      <c r="X252" s="164">
        <f t="shared" si="51"/>
        <v>0</v>
      </c>
      <c r="AB252" s="33"/>
      <c r="AC252" s="33"/>
      <c r="AD252" s="165"/>
      <c r="AE252" s="33"/>
    </row>
    <row r="253" spans="1:31" ht="15.75" hidden="1" customHeight="1" x14ac:dyDescent="0.25">
      <c r="A253" s="167"/>
      <c r="B253" s="168" t="str">
        <f>[1]Données!S135</f>
        <v>281S13</v>
      </c>
      <c r="C253" s="139">
        <f t="shared" si="52"/>
        <v>0</v>
      </c>
      <c r="D253" s="139">
        <f t="shared" si="53"/>
        <v>0</v>
      </c>
      <c r="E253" s="139">
        <f t="shared" si="54"/>
        <v>0</v>
      </c>
      <c r="F253" s="139">
        <f t="shared" si="55"/>
        <v>0</v>
      </c>
      <c r="G253" s="139">
        <f t="shared" si="57"/>
        <v>0</v>
      </c>
      <c r="H253" s="159">
        <f t="shared" si="56"/>
        <v>0</v>
      </c>
      <c r="O253" s="158">
        <f>SUMIF($R$6:$R$110,#REF!,$Y$6:$Y$110)</f>
        <v>0</v>
      </c>
      <c r="P253" s="158">
        <f>SUMIF($R$6:$R$110,#REF!,$Z$6:$Z$110)</f>
        <v>0</v>
      </c>
      <c r="Q253" s="159">
        <f>SUMIF($R$6:$R$110,#REF!,$AA$6:$AA$110)</f>
        <v>0</v>
      </c>
      <c r="S253" s="161" t="e">
        <f>SUM($C253,#REF!)</f>
        <v>#REF!</v>
      </c>
      <c r="T253" s="162" t="e">
        <f>SUM($D253,#REF!)</f>
        <v>#REF!</v>
      </c>
      <c r="U253" s="163" t="e">
        <f>SUM($E253,#REF!)</f>
        <v>#REF!</v>
      </c>
      <c r="V253" s="163">
        <f t="shared" si="49"/>
        <v>0</v>
      </c>
      <c r="W253" s="163">
        <f t="shared" si="50"/>
        <v>0</v>
      </c>
      <c r="X253" s="164">
        <f t="shared" si="51"/>
        <v>0</v>
      </c>
      <c r="AB253" s="33"/>
      <c r="AC253" s="33"/>
      <c r="AD253" s="165"/>
      <c r="AE253" s="33"/>
    </row>
    <row r="254" spans="1:31" ht="15.75" hidden="1" customHeight="1" x14ac:dyDescent="0.25">
      <c r="A254" s="167"/>
      <c r="B254" s="168" t="str">
        <f>[1]Données!S136</f>
        <v>281S14</v>
      </c>
      <c r="C254" s="139">
        <f t="shared" si="52"/>
        <v>0</v>
      </c>
      <c r="D254" s="139">
        <f t="shared" si="53"/>
        <v>0</v>
      </c>
      <c r="E254" s="139">
        <f t="shared" si="54"/>
        <v>0</v>
      </c>
      <c r="F254" s="139">
        <f t="shared" si="55"/>
        <v>0</v>
      </c>
      <c r="G254" s="139">
        <f t="shared" si="57"/>
        <v>0</v>
      </c>
      <c r="H254" s="159">
        <f t="shared" si="56"/>
        <v>0</v>
      </c>
      <c r="O254" s="158">
        <f>SUMIF($R$6:$R$110,#REF!,$Y$6:$Y$110)</f>
        <v>0</v>
      </c>
      <c r="P254" s="158">
        <f>SUMIF($R$6:$R$110,#REF!,$Z$6:$Z$110)</f>
        <v>0</v>
      </c>
      <c r="Q254" s="159">
        <f>SUMIF($R$6:$R$110,#REF!,$AA$6:$AA$110)</f>
        <v>0</v>
      </c>
      <c r="S254" s="161" t="e">
        <f>SUM($C254,#REF!)</f>
        <v>#REF!</v>
      </c>
      <c r="T254" s="162" t="e">
        <f>SUM($D254,#REF!)</f>
        <v>#REF!</v>
      </c>
      <c r="U254" s="163" t="e">
        <f>SUM($E254,#REF!)</f>
        <v>#REF!</v>
      </c>
      <c r="V254" s="163">
        <f t="shared" si="49"/>
        <v>0</v>
      </c>
      <c r="W254" s="163">
        <f t="shared" si="50"/>
        <v>0</v>
      </c>
      <c r="X254" s="164">
        <f t="shared" si="51"/>
        <v>0</v>
      </c>
      <c r="AB254" s="33"/>
      <c r="AC254" s="33"/>
      <c r="AD254" s="165"/>
      <c r="AE254" s="33"/>
    </row>
    <row r="255" spans="1:31" ht="15.75" hidden="1" customHeight="1" x14ac:dyDescent="0.25">
      <c r="A255" s="167"/>
      <c r="B255" s="168" t="str">
        <f>[1]Données!S137</f>
        <v>281S15</v>
      </c>
      <c r="C255" s="139">
        <f t="shared" si="52"/>
        <v>0</v>
      </c>
      <c r="D255" s="139">
        <f t="shared" si="53"/>
        <v>0</v>
      </c>
      <c r="E255" s="139">
        <f t="shared" si="54"/>
        <v>0</v>
      </c>
      <c r="F255" s="139">
        <f t="shared" si="55"/>
        <v>0</v>
      </c>
      <c r="G255" s="139">
        <f t="shared" si="57"/>
        <v>0</v>
      </c>
      <c r="H255" s="159">
        <f t="shared" si="56"/>
        <v>0</v>
      </c>
      <c r="O255" s="158">
        <f>SUMIF($R$6:$R$110,#REF!,$Y$6:$Y$110)</f>
        <v>0</v>
      </c>
      <c r="P255" s="158">
        <f>SUMIF($R$6:$R$110,#REF!,$Z$6:$Z$110)</f>
        <v>0</v>
      </c>
      <c r="Q255" s="159">
        <f>SUMIF($R$6:$R$110,#REF!,$AA$6:$AA$110)</f>
        <v>0</v>
      </c>
      <c r="S255" s="161" t="e">
        <f>SUM($C255,#REF!)</f>
        <v>#REF!</v>
      </c>
      <c r="T255" s="162" t="e">
        <f>SUM($D255,#REF!)</f>
        <v>#REF!</v>
      </c>
      <c r="U255" s="163" t="e">
        <f>SUM($E255,#REF!)</f>
        <v>#REF!</v>
      </c>
      <c r="V255" s="163">
        <f t="shared" si="49"/>
        <v>0</v>
      </c>
      <c r="W255" s="163">
        <f t="shared" si="50"/>
        <v>0</v>
      </c>
      <c r="X255" s="164">
        <f t="shared" si="51"/>
        <v>0</v>
      </c>
      <c r="AB255" s="33"/>
      <c r="AC255" s="33"/>
      <c r="AD255" s="165"/>
      <c r="AE255" s="33"/>
    </row>
    <row r="256" spans="1:31" ht="15.75" hidden="1" customHeight="1" x14ac:dyDescent="0.25">
      <c r="A256" s="167"/>
      <c r="B256" s="168" t="str">
        <f>[1]Données!S138</f>
        <v>281S16</v>
      </c>
      <c r="C256" s="139">
        <f t="shared" si="52"/>
        <v>0</v>
      </c>
      <c r="D256" s="139">
        <f t="shared" si="53"/>
        <v>0</v>
      </c>
      <c r="E256" s="139">
        <f t="shared" si="54"/>
        <v>0</v>
      </c>
      <c r="F256" s="139">
        <f t="shared" si="55"/>
        <v>0</v>
      </c>
      <c r="G256" s="139">
        <f t="shared" si="57"/>
        <v>0</v>
      </c>
      <c r="H256" s="159">
        <f t="shared" si="56"/>
        <v>0</v>
      </c>
      <c r="O256" s="158">
        <f>SUMIF($R$6:$R$110,#REF!,$Y$6:$Y$110)</f>
        <v>0</v>
      </c>
      <c r="P256" s="158">
        <f>SUMIF($R$6:$R$110,#REF!,$Z$6:$Z$110)</f>
        <v>0</v>
      </c>
      <c r="Q256" s="159">
        <f>SUMIF($R$6:$R$110,#REF!,$AA$6:$AA$110)</f>
        <v>0</v>
      </c>
      <c r="S256" s="161" t="e">
        <f>SUM($C256,#REF!)</f>
        <v>#REF!</v>
      </c>
      <c r="T256" s="162" t="e">
        <f>SUM($D256,#REF!)</f>
        <v>#REF!</v>
      </c>
      <c r="U256" s="163" t="e">
        <f>SUM($E256,#REF!)</f>
        <v>#REF!</v>
      </c>
      <c r="V256" s="163">
        <f t="shared" si="49"/>
        <v>0</v>
      </c>
      <c r="W256" s="163">
        <f t="shared" si="50"/>
        <v>0</v>
      </c>
      <c r="X256" s="164">
        <f t="shared" si="51"/>
        <v>0</v>
      </c>
    </row>
    <row r="257" spans="1:24" ht="15.75" hidden="1" customHeight="1" x14ac:dyDescent="0.25">
      <c r="A257" s="167"/>
      <c r="B257" s="168" t="str">
        <f>[1]Données!S139</f>
        <v>281S17</v>
      </c>
      <c r="C257" s="139">
        <f t="shared" si="52"/>
        <v>0</v>
      </c>
      <c r="D257" s="139">
        <f t="shared" si="53"/>
        <v>0</v>
      </c>
      <c r="E257" s="139">
        <f t="shared" si="54"/>
        <v>0</v>
      </c>
      <c r="F257" s="139">
        <f t="shared" si="55"/>
        <v>0</v>
      </c>
      <c r="G257" s="139">
        <f t="shared" si="57"/>
        <v>0</v>
      </c>
      <c r="H257" s="159">
        <f t="shared" si="56"/>
        <v>0</v>
      </c>
      <c r="O257" s="158">
        <f>SUMIF($R$6:$R$110,#REF!,$Y$6:$Y$110)</f>
        <v>0</v>
      </c>
      <c r="P257" s="158">
        <f>SUMIF($R$6:$R$110,#REF!,$Z$6:$Z$110)</f>
        <v>0</v>
      </c>
      <c r="Q257" s="159">
        <f>SUMIF($R$6:$R$110,#REF!,$AA$6:$AA$110)</f>
        <v>0</v>
      </c>
      <c r="S257" s="161" t="e">
        <f>SUM($C257,#REF!)</f>
        <v>#REF!</v>
      </c>
      <c r="T257" s="162" t="e">
        <f>SUM($D257,#REF!)</f>
        <v>#REF!</v>
      </c>
      <c r="U257" s="163" t="e">
        <f>SUM($E257,#REF!)</f>
        <v>#REF!</v>
      </c>
      <c r="V257" s="163">
        <f t="shared" si="49"/>
        <v>0</v>
      </c>
      <c r="W257" s="163">
        <f t="shared" si="50"/>
        <v>0</v>
      </c>
      <c r="X257" s="164">
        <f t="shared" si="51"/>
        <v>0</v>
      </c>
    </row>
    <row r="258" spans="1:24" ht="15.75" hidden="1" customHeight="1" x14ac:dyDescent="0.25">
      <c r="A258" s="167"/>
      <c r="B258" s="168" t="str">
        <f>[1]Données!S140</f>
        <v>281S18</v>
      </c>
      <c r="C258" s="139">
        <f t="shared" si="52"/>
        <v>0</v>
      </c>
      <c r="D258" s="139">
        <f t="shared" si="53"/>
        <v>0</v>
      </c>
      <c r="E258" s="139">
        <f t="shared" si="54"/>
        <v>0</v>
      </c>
      <c r="F258" s="139">
        <f t="shared" si="55"/>
        <v>0</v>
      </c>
      <c r="G258" s="139">
        <f t="shared" si="57"/>
        <v>0</v>
      </c>
      <c r="H258" s="159">
        <f t="shared" si="56"/>
        <v>0</v>
      </c>
      <c r="O258" s="158">
        <f>SUMIF($R$6:$R$110,#REF!,$Y$6:$Y$110)</f>
        <v>0</v>
      </c>
      <c r="P258" s="158">
        <f>SUMIF($R$6:$R$110,#REF!,$Z$6:$Z$110)</f>
        <v>0</v>
      </c>
      <c r="Q258" s="159">
        <f>SUMIF($R$6:$R$110,#REF!,$AA$6:$AA$110)</f>
        <v>0</v>
      </c>
      <c r="S258" s="161" t="e">
        <f>SUM($C258,#REF!)</f>
        <v>#REF!</v>
      </c>
      <c r="T258" s="162" t="e">
        <f>SUM($D258,#REF!)</f>
        <v>#REF!</v>
      </c>
      <c r="U258" s="163" t="e">
        <f>SUM($E258,#REF!)</f>
        <v>#REF!</v>
      </c>
      <c r="V258" s="163">
        <f t="shared" si="49"/>
        <v>0</v>
      </c>
      <c r="W258" s="163">
        <f t="shared" si="50"/>
        <v>0</v>
      </c>
      <c r="X258" s="164">
        <f t="shared" si="51"/>
        <v>0</v>
      </c>
    </row>
    <row r="259" spans="1:24" ht="15.75" hidden="1" customHeight="1" x14ac:dyDescent="0.25">
      <c r="A259" s="167"/>
      <c r="B259" s="168" t="str">
        <f>[1]Données!S141</f>
        <v>281S19</v>
      </c>
      <c r="C259" s="139">
        <f t="shared" si="52"/>
        <v>0</v>
      </c>
      <c r="D259" s="139">
        <f t="shared" si="53"/>
        <v>0</v>
      </c>
      <c r="E259" s="139">
        <f t="shared" si="54"/>
        <v>0</v>
      </c>
      <c r="F259" s="139">
        <f t="shared" si="55"/>
        <v>0</v>
      </c>
      <c r="G259" s="139">
        <f t="shared" si="57"/>
        <v>0</v>
      </c>
      <c r="H259" s="159">
        <f t="shared" si="56"/>
        <v>0</v>
      </c>
      <c r="O259" s="158">
        <f>SUMIF($R$6:$R$110,#REF!,$Y$6:$Y$110)</f>
        <v>0</v>
      </c>
      <c r="P259" s="158">
        <f>SUMIF($R$6:$R$110,#REF!,$Z$6:$Z$110)</f>
        <v>0</v>
      </c>
      <c r="Q259" s="159">
        <f>SUMIF($R$6:$R$110,#REF!,$AA$6:$AA$110)</f>
        <v>0</v>
      </c>
      <c r="S259" s="161" t="e">
        <f>SUM($C259,#REF!)</f>
        <v>#REF!</v>
      </c>
      <c r="T259" s="162" t="e">
        <f>SUM($D259,#REF!)</f>
        <v>#REF!</v>
      </c>
      <c r="U259" s="163" t="e">
        <f>SUM($E259,#REF!)</f>
        <v>#REF!</v>
      </c>
      <c r="V259" s="163">
        <f t="shared" si="49"/>
        <v>0</v>
      </c>
      <c r="W259" s="163">
        <f t="shared" si="50"/>
        <v>0</v>
      </c>
      <c r="X259" s="164">
        <f t="shared" si="51"/>
        <v>0</v>
      </c>
    </row>
    <row r="260" spans="1:24" ht="15.75" hidden="1" customHeight="1" x14ac:dyDescent="0.25">
      <c r="A260" s="167"/>
      <c r="B260" s="168" t="str">
        <f>[1]Données!S142</f>
        <v>281S20</v>
      </c>
      <c r="C260" s="139">
        <f t="shared" si="52"/>
        <v>0</v>
      </c>
      <c r="D260" s="139">
        <f t="shared" si="53"/>
        <v>0</v>
      </c>
      <c r="E260" s="139">
        <f t="shared" si="54"/>
        <v>0</v>
      </c>
      <c r="F260" s="139">
        <f t="shared" si="55"/>
        <v>0</v>
      </c>
      <c r="G260" s="139">
        <f t="shared" si="57"/>
        <v>0</v>
      </c>
      <c r="H260" s="159">
        <f t="shared" si="56"/>
        <v>0</v>
      </c>
      <c r="O260" s="158">
        <f>SUMIF($R$6:$R$110,#REF!,$Y$6:$Y$110)</f>
        <v>0</v>
      </c>
      <c r="P260" s="158">
        <f>SUMIF($R$6:$R$110,#REF!,$Z$6:$Z$110)</f>
        <v>0</v>
      </c>
      <c r="Q260" s="159">
        <f>SUMIF($R$6:$R$110,#REF!,$AA$6:$AA$110)</f>
        <v>0</v>
      </c>
      <c r="S260" s="161" t="e">
        <f>SUM($C260,#REF!)</f>
        <v>#REF!</v>
      </c>
      <c r="T260" s="162" t="e">
        <f>SUM($D260,#REF!)</f>
        <v>#REF!</v>
      </c>
      <c r="U260" s="163" t="e">
        <f>SUM($E260,#REF!)</f>
        <v>#REF!</v>
      </c>
      <c r="V260" s="163">
        <f t="shared" si="49"/>
        <v>0</v>
      </c>
      <c r="W260" s="163">
        <f t="shared" si="50"/>
        <v>0</v>
      </c>
      <c r="X260" s="164">
        <f t="shared" si="51"/>
        <v>0</v>
      </c>
    </row>
    <row r="261" spans="1:24" ht="15.75" hidden="1" customHeight="1" x14ac:dyDescent="0.25">
      <c r="A261" s="167"/>
      <c r="B261" s="168" t="str">
        <f>[1]Données!S143</f>
        <v>281S21</v>
      </c>
      <c r="C261" s="139">
        <f t="shared" si="52"/>
        <v>0</v>
      </c>
      <c r="D261" s="139">
        <f t="shared" si="53"/>
        <v>0</v>
      </c>
      <c r="E261" s="139">
        <f t="shared" si="54"/>
        <v>0</v>
      </c>
      <c r="F261" s="139">
        <f t="shared" si="55"/>
        <v>0</v>
      </c>
      <c r="G261" s="139">
        <f t="shared" si="57"/>
        <v>0</v>
      </c>
      <c r="H261" s="159">
        <f t="shared" si="56"/>
        <v>0</v>
      </c>
      <c r="O261" s="158">
        <f>SUMIF($R$6:$R$110,#REF!,$Y$6:$Y$110)</f>
        <v>0</v>
      </c>
      <c r="P261" s="158">
        <f>SUMIF($R$6:$R$110,#REF!,$Z$6:$Z$110)</f>
        <v>0</v>
      </c>
      <c r="Q261" s="159">
        <f>SUMIF($R$6:$R$110,#REF!,$AA$6:$AA$110)</f>
        <v>0</v>
      </c>
      <c r="S261" s="161" t="e">
        <f>SUM($C261,#REF!)</f>
        <v>#REF!</v>
      </c>
      <c r="T261" s="162" t="e">
        <f>SUM($D261,#REF!)</f>
        <v>#REF!</v>
      </c>
      <c r="U261" s="163" t="e">
        <f>SUM($E261,#REF!)</f>
        <v>#REF!</v>
      </c>
      <c r="V261" s="163">
        <f t="shared" si="49"/>
        <v>0</v>
      </c>
      <c r="W261" s="163">
        <f t="shared" si="50"/>
        <v>0</v>
      </c>
      <c r="X261" s="164">
        <f t="shared" si="51"/>
        <v>0</v>
      </c>
    </row>
    <row r="262" spans="1:24" ht="15.75" hidden="1" customHeight="1" x14ac:dyDescent="0.25">
      <c r="A262" s="167"/>
      <c r="B262" s="168" t="str">
        <f>[1]Données!S144</f>
        <v>282C01</v>
      </c>
      <c r="C262" s="139">
        <f t="shared" si="52"/>
        <v>0</v>
      </c>
      <c r="D262" s="139">
        <f t="shared" si="53"/>
        <v>0</v>
      </c>
      <c r="E262" s="139">
        <f t="shared" si="54"/>
        <v>0</v>
      </c>
      <c r="F262" s="139">
        <f t="shared" si="55"/>
        <v>0</v>
      </c>
      <c r="G262" s="139">
        <f t="shared" si="57"/>
        <v>0</v>
      </c>
      <c r="H262" s="159">
        <f t="shared" si="56"/>
        <v>0</v>
      </c>
      <c r="O262" s="158">
        <f>SUMIF($R$6:$R$110,#REF!,$Y$6:$Y$110)</f>
        <v>0</v>
      </c>
      <c r="P262" s="158">
        <f>SUMIF($R$6:$R$110,#REF!,$Z$6:$Z$110)</f>
        <v>0</v>
      </c>
      <c r="Q262" s="159">
        <f>SUMIF($R$6:$R$110,#REF!,$AA$6:$AA$110)</f>
        <v>0</v>
      </c>
      <c r="S262" s="161" t="e">
        <f>SUM($C262,#REF!)</f>
        <v>#REF!</v>
      </c>
      <c r="T262" s="162" t="e">
        <f>SUM($D262,#REF!)</f>
        <v>#REF!</v>
      </c>
      <c r="U262" s="163" t="e">
        <f>SUM($E262,#REF!)</f>
        <v>#REF!</v>
      </c>
      <c r="V262" s="163">
        <f t="shared" si="49"/>
        <v>0</v>
      </c>
      <c r="W262" s="163">
        <f t="shared" si="50"/>
        <v>0</v>
      </c>
      <c r="X262" s="164">
        <f t="shared" si="51"/>
        <v>0</v>
      </c>
    </row>
    <row r="263" spans="1:24" ht="15.75" hidden="1" customHeight="1" x14ac:dyDescent="0.25">
      <c r="A263" s="167"/>
      <c r="B263" s="168" t="str">
        <f>[1]Données!S145</f>
        <v>282CI</v>
      </c>
      <c r="C263" s="139">
        <f t="shared" si="52"/>
        <v>0</v>
      </c>
      <c r="D263" s="139">
        <f t="shared" si="53"/>
        <v>0</v>
      </c>
      <c r="E263" s="139">
        <f t="shared" si="54"/>
        <v>0</v>
      </c>
      <c r="F263" s="139">
        <f t="shared" si="55"/>
        <v>0</v>
      </c>
      <c r="G263" s="139">
        <f t="shared" si="57"/>
        <v>0</v>
      </c>
      <c r="H263" s="159">
        <f t="shared" si="56"/>
        <v>0</v>
      </c>
      <c r="O263" s="158">
        <f>SUMIF($R$6:$R$110,#REF!,$Y$6:$Y$110)</f>
        <v>0</v>
      </c>
      <c r="P263" s="158">
        <f>SUMIF($R$6:$R$110,#REF!,$Z$6:$Z$110)</f>
        <v>0</v>
      </c>
      <c r="Q263" s="159">
        <f>SUMIF($R$6:$R$110,#REF!,$AA$6:$AA$110)</f>
        <v>0</v>
      </c>
      <c r="S263" s="161" t="e">
        <f>SUM($C263,#REF!)</f>
        <v>#REF!</v>
      </c>
      <c r="T263" s="162" t="e">
        <f>SUM($D263,#REF!)</f>
        <v>#REF!</v>
      </c>
      <c r="U263" s="163" t="e">
        <f>SUM($E263,#REF!)</f>
        <v>#REF!</v>
      </c>
      <c r="V263" s="163">
        <f t="shared" si="49"/>
        <v>0</v>
      </c>
      <c r="W263" s="163">
        <f t="shared" si="50"/>
        <v>0</v>
      </c>
      <c r="X263" s="164">
        <f t="shared" si="51"/>
        <v>0</v>
      </c>
    </row>
    <row r="264" spans="1:24" ht="15.75" hidden="1" customHeight="1" x14ac:dyDescent="0.25">
      <c r="A264" s="167"/>
      <c r="B264" s="168" t="str">
        <f>[1]Données!S146</f>
        <v>283C01</v>
      </c>
      <c r="C264" s="139">
        <f t="shared" si="52"/>
        <v>0</v>
      </c>
      <c r="D264" s="139">
        <f t="shared" si="53"/>
        <v>0</v>
      </c>
      <c r="E264" s="139">
        <f t="shared" si="54"/>
        <v>0</v>
      </c>
      <c r="F264" s="139">
        <f t="shared" si="55"/>
        <v>0</v>
      </c>
      <c r="G264" s="139">
        <f t="shared" si="57"/>
        <v>0</v>
      </c>
      <c r="H264" s="159">
        <f t="shared" si="56"/>
        <v>0</v>
      </c>
      <c r="O264" s="158">
        <f>SUMIF($R$6:$R$110,#REF!,$Y$6:$Y$110)</f>
        <v>0</v>
      </c>
      <c r="P264" s="158">
        <f>SUMIF($R$6:$R$110,#REF!,$Z$6:$Z$110)</f>
        <v>0</v>
      </c>
      <c r="Q264" s="159">
        <f>SUMIF($R$6:$R$110,#REF!,$AA$6:$AA$110)</f>
        <v>0</v>
      </c>
      <c r="S264" s="161" t="e">
        <f>SUM($C264,#REF!)</f>
        <v>#REF!</v>
      </c>
      <c r="T264" s="162" t="e">
        <f>SUM($D264,#REF!)</f>
        <v>#REF!</v>
      </c>
      <c r="U264" s="163" t="e">
        <f>SUM($E264,#REF!)</f>
        <v>#REF!</v>
      </c>
      <c r="V264" s="163">
        <f t="shared" si="49"/>
        <v>0</v>
      </c>
      <c r="W264" s="163">
        <f t="shared" si="50"/>
        <v>0</v>
      </c>
      <c r="X264" s="164">
        <f t="shared" si="51"/>
        <v>0</v>
      </c>
    </row>
    <row r="265" spans="1:24" ht="15.75" hidden="1" customHeight="1" x14ac:dyDescent="0.25">
      <c r="A265" s="167"/>
      <c r="B265" s="168" t="str">
        <f>[1]Données!S147</f>
        <v>283C02</v>
      </c>
      <c r="C265" s="139">
        <f t="shared" si="52"/>
        <v>0</v>
      </c>
      <c r="D265" s="139">
        <f t="shared" si="53"/>
        <v>0</v>
      </c>
      <c r="E265" s="139">
        <f t="shared" si="54"/>
        <v>0</v>
      </c>
      <c r="F265" s="139">
        <f t="shared" si="55"/>
        <v>0</v>
      </c>
      <c r="G265" s="139">
        <f t="shared" si="57"/>
        <v>0</v>
      </c>
      <c r="H265" s="159">
        <f t="shared" si="56"/>
        <v>0</v>
      </c>
      <c r="O265" s="158">
        <f>SUMIF($R$6:$R$110,#REF!,$Y$6:$Y$110)</f>
        <v>0</v>
      </c>
      <c r="P265" s="158">
        <f>SUMIF($R$6:$R$110,#REF!,$Z$6:$Z$110)</f>
        <v>0</v>
      </c>
      <c r="Q265" s="159">
        <f>SUMIF($R$6:$R$110,#REF!,$AA$6:$AA$110)</f>
        <v>0</v>
      </c>
      <c r="S265" s="161" t="e">
        <f>SUM($C265,#REF!)</f>
        <v>#REF!</v>
      </c>
      <c r="T265" s="162" t="e">
        <f>SUM($D265,#REF!)</f>
        <v>#REF!</v>
      </c>
      <c r="U265" s="163" t="e">
        <f>SUM($E265,#REF!)</f>
        <v>#REF!</v>
      </c>
      <c r="V265" s="163">
        <f t="shared" si="49"/>
        <v>0</v>
      </c>
      <c r="W265" s="163">
        <f t="shared" si="50"/>
        <v>0</v>
      </c>
      <c r="X265" s="164">
        <f t="shared" si="51"/>
        <v>0</v>
      </c>
    </row>
    <row r="266" spans="1:24" ht="15.75" hidden="1" customHeight="1" x14ac:dyDescent="0.25">
      <c r="A266" s="167"/>
      <c r="B266" s="168" t="str">
        <f>[1]Données!S148</f>
        <v>283C03</v>
      </c>
      <c r="C266" s="139">
        <f t="shared" si="52"/>
        <v>0</v>
      </c>
      <c r="D266" s="139">
        <f t="shared" si="53"/>
        <v>0</v>
      </c>
      <c r="E266" s="139">
        <f t="shared" si="54"/>
        <v>0</v>
      </c>
      <c r="F266" s="139">
        <f t="shared" si="55"/>
        <v>0</v>
      </c>
      <c r="G266" s="139">
        <f t="shared" si="57"/>
        <v>0</v>
      </c>
      <c r="H266" s="159">
        <f t="shared" si="56"/>
        <v>0</v>
      </c>
      <c r="O266" s="158">
        <f>SUMIF($R$6:$R$110,#REF!,$Y$6:$Y$110)</f>
        <v>0</v>
      </c>
      <c r="P266" s="158">
        <f>SUMIF($R$6:$R$110,#REF!,$Z$6:$Z$110)</f>
        <v>0</v>
      </c>
      <c r="Q266" s="159">
        <f>SUMIF($R$6:$R$110,#REF!,$AA$6:$AA$110)</f>
        <v>0</v>
      </c>
      <c r="S266" s="161" t="e">
        <f>SUM($C266,#REF!)</f>
        <v>#REF!</v>
      </c>
      <c r="T266" s="162" t="e">
        <f>SUM($D266,#REF!)</f>
        <v>#REF!</v>
      </c>
      <c r="U266" s="163" t="e">
        <f>SUM($E266,#REF!)</f>
        <v>#REF!</v>
      </c>
      <c r="V266" s="163">
        <f t="shared" si="49"/>
        <v>0</v>
      </c>
      <c r="W266" s="163">
        <f t="shared" si="50"/>
        <v>0</v>
      </c>
      <c r="X266" s="164">
        <f t="shared" si="51"/>
        <v>0</v>
      </c>
    </row>
    <row r="267" spans="1:24" ht="15.75" hidden="1" customHeight="1" x14ac:dyDescent="0.25">
      <c r="A267" s="167"/>
      <c r="B267" s="168" t="str">
        <f>[1]Données!S149</f>
        <v>284C01</v>
      </c>
      <c r="C267" s="139">
        <f t="shared" si="52"/>
        <v>0</v>
      </c>
      <c r="D267" s="139">
        <f t="shared" si="53"/>
        <v>0</v>
      </c>
      <c r="E267" s="139">
        <f t="shared" si="54"/>
        <v>0</v>
      </c>
      <c r="F267" s="139">
        <f t="shared" si="55"/>
        <v>0</v>
      </c>
      <c r="G267" s="139">
        <f t="shared" si="57"/>
        <v>0</v>
      </c>
      <c r="H267" s="159">
        <f t="shared" si="56"/>
        <v>0</v>
      </c>
      <c r="O267" s="158">
        <f>SUMIF($R$6:$R$110,#REF!,$Y$6:$Y$110)</f>
        <v>0</v>
      </c>
      <c r="P267" s="158">
        <f>SUMIF($R$6:$R$110,#REF!,$Z$6:$Z$110)</f>
        <v>0</v>
      </c>
      <c r="Q267" s="159">
        <f>SUMIF($R$6:$R$110,#REF!,$AA$6:$AA$110)</f>
        <v>0</v>
      </c>
      <c r="S267" s="161" t="e">
        <f>SUM($C267,#REF!)</f>
        <v>#REF!</v>
      </c>
      <c r="T267" s="162" t="e">
        <f>SUM($D267,#REF!)</f>
        <v>#REF!</v>
      </c>
      <c r="U267" s="163" t="e">
        <f>SUM($E267,#REF!)</f>
        <v>#REF!</v>
      </c>
      <c r="V267" s="163">
        <f t="shared" si="49"/>
        <v>0</v>
      </c>
      <c r="W267" s="163">
        <f t="shared" si="50"/>
        <v>0</v>
      </c>
      <c r="X267" s="164">
        <f t="shared" si="51"/>
        <v>0</v>
      </c>
    </row>
    <row r="268" spans="1:24" ht="15.75" hidden="1" customHeight="1" x14ac:dyDescent="0.25">
      <c r="A268" s="167"/>
      <c r="B268" s="168" t="str">
        <f>[1]Données!S150</f>
        <v>284C02</v>
      </c>
      <c r="C268" s="139">
        <f t="shared" si="52"/>
        <v>0</v>
      </c>
      <c r="D268" s="139">
        <f t="shared" si="53"/>
        <v>0</v>
      </c>
      <c r="E268" s="139">
        <f t="shared" si="54"/>
        <v>0</v>
      </c>
      <c r="F268" s="139">
        <f t="shared" si="55"/>
        <v>0</v>
      </c>
      <c r="G268" s="139">
        <f t="shared" si="57"/>
        <v>0</v>
      </c>
      <c r="H268" s="159">
        <f t="shared" si="56"/>
        <v>0</v>
      </c>
      <c r="O268" s="158">
        <f>SUMIF($R$6:$R$110,#REF!,$Y$6:$Y$110)</f>
        <v>0</v>
      </c>
      <c r="P268" s="158">
        <f>SUMIF($R$6:$R$110,#REF!,$Z$6:$Z$110)</f>
        <v>0</v>
      </c>
      <c r="Q268" s="159">
        <f>SUMIF($R$6:$R$110,#REF!,$AA$6:$AA$110)</f>
        <v>0</v>
      </c>
      <c r="S268" s="161" t="e">
        <f>SUM($C268,#REF!)</f>
        <v>#REF!</v>
      </c>
      <c r="T268" s="162" t="e">
        <f>SUM($D268,#REF!)</f>
        <v>#REF!</v>
      </c>
      <c r="U268" s="163" t="e">
        <f>SUM($E268,#REF!)</f>
        <v>#REF!</v>
      </c>
      <c r="V268" s="163">
        <f t="shared" si="49"/>
        <v>0</v>
      </c>
      <c r="W268" s="163">
        <f t="shared" si="50"/>
        <v>0</v>
      </c>
      <c r="X268" s="164">
        <f t="shared" si="51"/>
        <v>0</v>
      </c>
    </row>
    <row r="269" spans="1:24" ht="15.75" hidden="1" customHeight="1" x14ac:dyDescent="0.25">
      <c r="A269" s="167"/>
      <c r="B269" s="168" t="str">
        <f>[1]Données!S151</f>
        <v>284C03</v>
      </c>
      <c r="C269" s="139">
        <f t="shared" si="52"/>
        <v>0</v>
      </c>
      <c r="D269" s="139">
        <f t="shared" si="53"/>
        <v>0</v>
      </c>
      <c r="E269" s="139">
        <f t="shared" si="54"/>
        <v>0</v>
      </c>
      <c r="F269" s="139">
        <f t="shared" si="55"/>
        <v>0</v>
      </c>
      <c r="G269" s="139">
        <f t="shared" si="57"/>
        <v>0</v>
      </c>
      <c r="H269" s="159">
        <f t="shared" si="56"/>
        <v>0</v>
      </c>
      <c r="O269" s="158">
        <f>SUMIF($R$6:$R$110,#REF!,$Y$6:$Y$110)</f>
        <v>0</v>
      </c>
      <c r="P269" s="158">
        <f>SUMIF($R$6:$R$110,#REF!,$Z$6:$Z$110)</f>
        <v>0</v>
      </c>
      <c r="Q269" s="159">
        <f>SUMIF($R$6:$R$110,#REF!,$AA$6:$AA$110)</f>
        <v>0</v>
      </c>
      <c r="S269" s="161" t="e">
        <f>SUM($C269,#REF!)</f>
        <v>#REF!</v>
      </c>
      <c r="T269" s="162" t="e">
        <f>SUM($D269,#REF!)</f>
        <v>#REF!</v>
      </c>
      <c r="U269" s="163" t="e">
        <f>SUM($E269,#REF!)</f>
        <v>#REF!</v>
      </c>
      <c r="V269" s="163">
        <f t="shared" si="49"/>
        <v>0</v>
      </c>
      <c r="W269" s="163">
        <f t="shared" si="50"/>
        <v>0</v>
      </c>
      <c r="X269" s="164">
        <f t="shared" si="51"/>
        <v>0</v>
      </c>
    </row>
    <row r="270" spans="1:24" ht="15.75" hidden="1" customHeight="1" x14ac:dyDescent="0.25">
      <c r="A270" s="167"/>
      <c r="B270" s="168" t="str">
        <f>[1]Données!S152</f>
        <v>286C01</v>
      </c>
      <c r="C270" s="139">
        <f t="shared" si="52"/>
        <v>0</v>
      </c>
      <c r="D270" s="139">
        <f t="shared" si="53"/>
        <v>0</v>
      </c>
      <c r="E270" s="139">
        <f t="shared" si="54"/>
        <v>0</v>
      </c>
      <c r="F270" s="139">
        <f t="shared" si="55"/>
        <v>0</v>
      </c>
      <c r="G270" s="139">
        <f t="shared" si="57"/>
        <v>0</v>
      </c>
      <c r="H270" s="159">
        <f t="shared" si="56"/>
        <v>0</v>
      </c>
      <c r="O270" s="158">
        <f>SUMIF($R$6:$R$110,#REF!,$Y$6:$Y$110)</f>
        <v>0</v>
      </c>
      <c r="P270" s="158">
        <f>SUMIF($R$6:$R$110,#REF!,$Z$6:$Z$110)</f>
        <v>0</v>
      </c>
      <c r="Q270" s="159">
        <f>SUMIF($R$6:$R$110,#REF!,$AA$6:$AA$110)</f>
        <v>0</v>
      </c>
      <c r="S270" s="161" t="e">
        <f>SUM($C270,#REF!)</f>
        <v>#REF!</v>
      </c>
      <c r="T270" s="162" t="e">
        <f>SUM($D270,#REF!)</f>
        <v>#REF!</v>
      </c>
      <c r="U270" s="163" t="e">
        <f>SUM($E270,#REF!)</f>
        <v>#REF!</v>
      </c>
      <c r="V270" s="163">
        <f t="shared" si="49"/>
        <v>0</v>
      </c>
      <c r="W270" s="163">
        <f t="shared" si="50"/>
        <v>0</v>
      </c>
      <c r="X270" s="164">
        <f t="shared" si="51"/>
        <v>0</v>
      </c>
    </row>
    <row r="271" spans="1:24" ht="15.75" hidden="1" customHeight="1" x14ac:dyDescent="0.25">
      <c r="A271" s="167"/>
      <c r="B271" s="168" t="str">
        <f>[1]Données!S153</f>
        <v>287CI</v>
      </c>
      <c r="C271" s="139">
        <f t="shared" si="52"/>
        <v>0</v>
      </c>
      <c r="D271" s="139">
        <f t="shared" si="53"/>
        <v>0</v>
      </c>
      <c r="E271" s="139">
        <f t="shared" si="54"/>
        <v>0</v>
      </c>
      <c r="F271" s="139">
        <f t="shared" si="55"/>
        <v>0</v>
      </c>
      <c r="G271" s="139">
        <f t="shared" si="57"/>
        <v>0</v>
      </c>
      <c r="H271" s="159">
        <f t="shared" si="56"/>
        <v>0</v>
      </c>
      <c r="O271" s="158">
        <f>SUMIF($R$6:$R$110,#REF!,$Y$6:$Y$110)</f>
        <v>0</v>
      </c>
      <c r="P271" s="158">
        <f>SUMIF($R$6:$R$110,#REF!,$Z$6:$Z$110)</f>
        <v>0</v>
      </c>
      <c r="Q271" s="159">
        <f>SUMIF($R$6:$R$110,#REF!,$AA$6:$AA$110)</f>
        <v>0</v>
      </c>
      <c r="S271" s="161" t="e">
        <f>SUM($C271,#REF!)</f>
        <v>#REF!</v>
      </c>
      <c r="T271" s="162" t="e">
        <f>SUM($D271,#REF!)</f>
        <v>#REF!</v>
      </c>
      <c r="U271" s="163" t="e">
        <f>SUM($E271,#REF!)</f>
        <v>#REF!</v>
      </c>
      <c r="V271" s="163">
        <f t="shared" si="49"/>
        <v>0</v>
      </c>
      <c r="W271" s="163">
        <f t="shared" si="50"/>
        <v>0</v>
      </c>
      <c r="X271" s="164">
        <f t="shared" si="51"/>
        <v>0</v>
      </c>
    </row>
    <row r="272" spans="1:24" ht="15.75" hidden="1" customHeight="1" x14ac:dyDescent="0.25">
      <c r="A272" s="167"/>
      <c r="B272" s="168" t="str">
        <f>[1]Données!S154</f>
        <v>291S01</v>
      </c>
      <c r="C272" s="139">
        <f t="shared" si="52"/>
        <v>0</v>
      </c>
      <c r="D272" s="139">
        <f t="shared" si="53"/>
        <v>0</v>
      </c>
      <c r="E272" s="139">
        <f t="shared" si="54"/>
        <v>0</v>
      </c>
      <c r="F272" s="139">
        <f t="shared" si="55"/>
        <v>0</v>
      </c>
      <c r="G272" s="139">
        <f t="shared" si="57"/>
        <v>0</v>
      </c>
      <c r="H272" s="159">
        <f t="shared" si="56"/>
        <v>0</v>
      </c>
      <c r="O272" s="158">
        <f>SUMIF($R$6:$R$110,#REF!,$Y$6:$Y$110)</f>
        <v>0</v>
      </c>
      <c r="P272" s="158">
        <f>SUMIF($R$6:$R$110,#REF!,$Z$6:$Z$110)</f>
        <v>0</v>
      </c>
      <c r="Q272" s="159">
        <f>SUMIF($R$6:$R$110,#REF!,$AA$6:$AA$110)</f>
        <v>0</v>
      </c>
      <c r="S272" s="161" t="e">
        <f>SUM($C272,#REF!)</f>
        <v>#REF!</v>
      </c>
      <c r="T272" s="162" t="e">
        <f>SUM($D272,#REF!)</f>
        <v>#REF!</v>
      </c>
      <c r="U272" s="163" t="e">
        <f>SUM($E272,#REF!)</f>
        <v>#REF!</v>
      </c>
      <c r="V272" s="163">
        <f t="shared" si="49"/>
        <v>0</v>
      </c>
      <c r="W272" s="163">
        <f t="shared" si="50"/>
        <v>0</v>
      </c>
      <c r="X272" s="164">
        <f t="shared" si="51"/>
        <v>0</v>
      </c>
    </row>
    <row r="273" spans="1:24" ht="15.75" hidden="1" customHeight="1" x14ac:dyDescent="0.25">
      <c r="A273" s="167"/>
      <c r="B273" s="168" t="str">
        <f>[1]Données!S155</f>
        <v>291S02</v>
      </c>
      <c r="C273" s="139">
        <f t="shared" si="52"/>
        <v>0</v>
      </c>
      <c r="D273" s="139">
        <f t="shared" si="53"/>
        <v>0</v>
      </c>
      <c r="E273" s="139">
        <f t="shared" si="54"/>
        <v>0</v>
      </c>
      <c r="F273" s="139">
        <f t="shared" si="55"/>
        <v>0</v>
      </c>
      <c r="G273" s="139">
        <f t="shared" si="57"/>
        <v>0</v>
      </c>
      <c r="H273" s="159">
        <f t="shared" si="56"/>
        <v>0</v>
      </c>
      <c r="O273" s="158">
        <f>SUMIF($R$6:$R$110,#REF!,$Y$6:$Y$110)</f>
        <v>0</v>
      </c>
      <c r="P273" s="158">
        <f>SUMIF($R$6:$R$110,#REF!,$Z$6:$Z$110)</f>
        <v>0</v>
      </c>
      <c r="Q273" s="159">
        <f>SUMIF($R$6:$R$110,#REF!,$AA$6:$AA$110)</f>
        <v>0</v>
      </c>
      <c r="S273" s="161" t="e">
        <f>SUM($C273,#REF!)</f>
        <v>#REF!</v>
      </c>
      <c r="T273" s="162" t="e">
        <f>SUM($D273,#REF!)</f>
        <v>#REF!</v>
      </c>
      <c r="U273" s="163" t="e">
        <f>SUM($E273,#REF!)</f>
        <v>#REF!</v>
      </c>
      <c r="V273" s="163">
        <f t="shared" si="49"/>
        <v>0</v>
      </c>
      <c r="W273" s="163">
        <f t="shared" si="50"/>
        <v>0</v>
      </c>
      <c r="X273" s="164">
        <f t="shared" si="51"/>
        <v>0</v>
      </c>
    </row>
    <row r="274" spans="1:24" ht="15.75" hidden="1" customHeight="1" x14ac:dyDescent="0.25">
      <c r="A274" s="167"/>
      <c r="B274" s="168" t="str">
        <f>[1]Données!S156</f>
        <v>311SE1</v>
      </c>
      <c r="C274" s="139">
        <f t="shared" si="52"/>
        <v>0</v>
      </c>
      <c r="D274" s="139">
        <f t="shared" si="53"/>
        <v>0</v>
      </c>
      <c r="E274" s="139">
        <f t="shared" si="54"/>
        <v>0</v>
      </c>
      <c r="F274" s="139">
        <f t="shared" si="55"/>
        <v>0</v>
      </c>
      <c r="G274" s="139">
        <f t="shared" si="57"/>
        <v>0</v>
      </c>
      <c r="H274" s="159">
        <f t="shared" si="56"/>
        <v>0</v>
      </c>
      <c r="O274" s="158">
        <f>SUMIF($R$6:$R$110,#REF!,$Y$6:$Y$110)</f>
        <v>0</v>
      </c>
      <c r="P274" s="158">
        <f>SUMIF($R$6:$R$110,#REF!,$Z$6:$Z$110)</f>
        <v>0</v>
      </c>
      <c r="Q274" s="159">
        <f>SUMIF($R$6:$R$110,#REF!,$AA$6:$AA$110)</f>
        <v>0</v>
      </c>
      <c r="S274" s="161" t="e">
        <f>SUM($C274,#REF!)</f>
        <v>#REF!</v>
      </c>
      <c r="T274" s="162" t="e">
        <f>SUM($D274,#REF!)</f>
        <v>#REF!</v>
      </c>
      <c r="U274" s="163" t="e">
        <f>SUM($E274,#REF!)</f>
        <v>#REF!</v>
      </c>
      <c r="V274" s="163">
        <f t="shared" si="49"/>
        <v>0</v>
      </c>
      <c r="W274" s="163">
        <f t="shared" si="50"/>
        <v>0</v>
      </c>
      <c r="X274" s="164">
        <f t="shared" si="51"/>
        <v>0</v>
      </c>
    </row>
    <row r="275" spans="1:24" ht="15.75" hidden="1" customHeight="1" x14ac:dyDescent="0.25">
      <c r="A275" s="167"/>
      <c r="B275" s="168" t="str">
        <f>[1]Données!S157</f>
        <v>311SE2</v>
      </c>
      <c r="C275" s="139">
        <f t="shared" si="52"/>
        <v>0</v>
      </c>
      <c r="D275" s="139">
        <f t="shared" si="53"/>
        <v>0</v>
      </c>
      <c r="E275" s="139">
        <f t="shared" si="54"/>
        <v>0</v>
      </c>
      <c r="F275" s="139">
        <f t="shared" si="55"/>
        <v>0</v>
      </c>
      <c r="G275" s="139">
        <f t="shared" si="57"/>
        <v>0</v>
      </c>
      <c r="H275" s="159">
        <f t="shared" si="56"/>
        <v>0</v>
      </c>
      <c r="O275" s="158">
        <f>SUMIF($R$6:$R$110,#REF!,$Y$6:$Y$110)</f>
        <v>0</v>
      </c>
      <c r="P275" s="158">
        <f>SUMIF($R$6:$R$110,#REF!,$Z$6:$Z$110)</f>
        <v>0</v>
      </c>
      <c r="Q275" s="159">
        <f>SUMIF($R$6:$R$110,#REF!,$AA$6:$AA$110)</f>
        <v>0</v>
      </c>
      <c r="S275" s="161" t="e">
        <f>SUM($C275,#REF!)</f>
        <v>#REF!</v>
      </c>
      <c r="T275" s="162" t="e">
        <f>SUM($D275,#REF!)</f>
        <v>#REF!</v>
      </c>
      <c r="U275" s="163" t="e">
        <f>SUM($E275,#REF!)</f>
        <v>#REF!</v>
      </c>
      <c r="V275" s="163">
        <f t="shared" si="49"/>
        <v>0</v>
      </c>
      <c r="W275" s="163">
        <f t="shared" si="50"/>
        <v>0</v>
      </c>
      <c r="X275" s="164">
        <f t="shared" si="51"/>
        <v>0</v>
      </c>
    </row>
    <row r="276" spans="1:24" ht="15.75" hidden="1" customHeight="1" x14ac:dyDescent="0.25">
      <c r="A276" s="167"/>
      <c r="B276" s="168" t="str">
        <f>[1]Données!S158</f>
        <v>337S01</v>
      </c>
      <c r="C276" s="139">
        <f t="shared" si="52"/>
        <v>0</v>
      </c>
      <c r="D276" s="139">
        <f t="shared" si="53"/>
        <v>0</v>
      </c>
      <c r="E276" s="139">
        <f t="shared" si="54"/>
        <v>0</v>
      </c>
      <c r="F276" s="139">
        <f t="shared" si="55"/>
        <v>0</v>
      </c>
      <c r="G276" s="139">
        <f t="shared" si="57"/>
        <v>0</v>
      </c>
      <c r="H276" s="159">
        <f t="shared" si="56"/>
        <v>0</v>
      </c>
      <c r="O276" s="158">
        <f>SUMIF($R$6:$R$110,#REF!,$Y$6:$Y$110)</f>
        <v>0</v>
      </c>
      <c r="P276" s="158">
        <f>SUMIF($R$6:$R$110,#REF!,$Z$6:$Z$110)</f>
        <v>0</v>
      </c>
      <c r="Q276" s="159">
        <f>SUMIF($R$6:$R$110,#REF!,$AA$6:$AA$110)</f>
        <v>0</v>
      </c>
      <c r="S276" s="161" t="e">
        <f>SUM($C276,#REF!)</f>
        <v>#REF!</v>
      </c>
      <c r="T276" s="162" t="e">
        <f>SUM($D276,#REF!)</f>
        <v>#REF!</v>
      </c>
      <c r="U276" s="163" t="e">
        <f>SUM($E276,#REF!)</f>
        <v>#REF!</v>
      </c>
      <c r="V276" s="163">
        <f t="shared" si="49"/>
        <v>0</v>
      </c>
      <c r="W276" s="163">
        <f t="shared" si="50"/>
        <v>0</v>
      </c>
      <c r="X276" s="164">
        <f t="shared" si="51"/>
        <v>0</v>
      </c>
    </row>
    <row r="277" spans="1:24" ht="15.75" hidden="1" customHeight="1" x14ac:dyDescent="0.25">
      <c r="A277" s="167"/>
      <c r="B277" s="168" t="str">
        <f>[1]Données!S159</f>
        <v>342S01</v>
      </c>
      <c r="C277" s="139">
        <f t="shared" si="52"/>
        <v>0</v>
      </c>
      <c r="D277" s="139">
        <f t="shared" si="53"/>
        <v>0</v>
      </c>
      <c r="E277" s="139">
        <f t="shared" si="54"/>
        <v>0</v>
      </c>
      <c r="F277" s="139">
        <f t="shared" si="55"/>
        <v>0</v>
      </c>
      <c r="G277" s="139">
        <f t="shared" si="57"/>
        <v>0</v>
      </c>
      <c r="H277" s="159">
        <f t="shared" si="56"/>
        <v>0</v>
      </c>
      <c r="O277" s="158">
        <f>SUMIF($R$6:$R$110,#REF!,$Y$6:$Y$110)</f>
        <v>0</v>
      </c>
      <c r="P277" s="158">
        <f>SUMIF($R$6:$R$110,#REF!,$Z$6:$Z$110)</f>
        <v>0</v>
      </c>
      <c r="Q277" s="159">
        <f>SUMIF($R$6:$R$110,#REF!,$AA$6:$AA$110)</f>
        <v>0</v>
      </c>
      <c r="S277" s="161" t="e">
        <f>SUM($C277,#REF!)</f>
        <v>#REF!</v>
      </c>
      <c r="T277" s="162" t="e">
        <f>SUM($D277,#REF!)</f>
        <v>#REF!</v>
      </c>
      <c r="U277" s="163" t="e">
        <f>SUM($E277,#REF!)</f>
        <v>#REF!</v>
      </c>
      <c r="V277" s="163">
        <f t="shared" si="49"/>
        <v>0</v>
      </c>
      <c r="W277" s="163">
        <f t="shared" si="50"/>
        <v>0</v>
      </c>
      <c r="X277" s="164">
        <f t="shared" si="51"/>
        <v>0</v>
      </c>
    </row>
    <row r="278" spans="1:24" ht="15.75" hidden="1" customHeight="1" x14ac:dyDescent="0.25">
      <c r="A278" s="167"/>
      <c r="B278" s="168" t="str">
        <f>[1]Données!S160</f>
        <v>343S01</v>
      </c>
      <c r="C278" s="139">
        <f t="shared" si="52"/>
        <v>0</v>
      </c>
      <c r="D278" s="139">
        <f t="shared" si="53"/>
        <v>0</v>
      </c>
      <c r="E278" s="139">
        <f t="shared" si="54"/>
        <v>0</v>
      </c>
      <c r="F278" s="139">
        <f t="shared" si="55"/>
        <v>0</v>
      </c>
      <c r="G278" s="139">
        <f t="shared" si="57"/>
        <v>0</v>
      </c>
      <c r="H278" s="159">
        <f t="shared" si="56"/>
        <v>0</v>
      </c>
      <c r="O278" s="158">
        <f>SUMIF($R$6:$R$110,#REF!,$Y$6:$Y$110)</f>
        <v>0</v>
      </c>
      <c r="P278" s="158">
        <f>SUMIF($R$6:$R$110,#REF!,$Z$6:$Z$110)</f>
        <v>0</v>
      </c>
      <c r="Q278" s="159">
        <f>SUMIF($R$6:$R$110,#REF!,$AA$6:$AA$110)</f>
        <v>0</v>
      </c>
      <c r="S278" s="161" t="e">
        <f>SUM($C278,#REF!)</f>
        <v>#REF!</v>
      </c>
      <c r="T278" s="162" t="e">
        <f>SUM($D278,#REF!)</f>
        <v>#REF!</v>
      </c>
      <c r="U278" s="163" t="e">
        <f>SUM($E278,#REF!)</f>
        <v>#REF!</v>
      </c>
      <c r="V278" s="163">
        <f t="shared" si="49"/>
        <v>0</v>
      </c>
      <c r="W278" s="163">
        <f t="shared" si="50"/>
        <v>0</v>
      </c>
      <c r="X278" s="164">
        <f t="shared" si="51"/>
        <v>0</v>
      </c>
    </row>
    <row r="279" spans="1:24" ht="15.75" hidden="1" customHeight="1" x14ac:dyDescent="0.25">
      <c r="A279" s="167"/>
      <c r="B279" s="168" t="str">
        <f>[1]Données!S161</f>
        <v>344S01</v>
      </c>
      <c r="C279" s="139">
        <f t="shared" si="52"/>
        <v>0</v>
      </c>
      <c r="D279" s="139">
        <f t="shared" si="53"/>
        <v>0</v>
      </c>
      <c r="E279" s="139">
        <f t="shared" si="54"/>
        <v>0</v>
      </c>
      <c r="F279" s="139">
        <f t="shared" si="55"/>
        <v>0</v>
      </c>
      <c r="G279" s="139">
        <f t="shared" si="57"/>
        <v>0</v>
      </c>
      <c r="H279" s="159">
        <f t="shared" si="56"/>
        <v>0</v>
      </c>
      <c r="O279" s="158">
        <f>SUMIF($R$6:$R$110,#REF!,$Y$6:$Y$110)</f>
        <v>0</v>
      </c>
      <c r="P279" s="158">
        <f>SUMIF($R$6:$R$110,#REF!,$Z$6:$Z$110)</f>
        <v>0</v>
      </c>
      <c r="Q279" s="159">
        <f>SUMIF($R$6:$R$110,#REF!,$AA$6:$AA$110)</f>
        <v>0</v>
      </c>
      <c r="S279" s="161" t="e">
        <f>SUM($C279,#REF!)</f>
        <v>#REF!</v>
      </c>
      <c r="T279" s="162" t="e">
        <f>SUM($D279,#REF!)</f>
        <v>#REF!</v>
      </c>
      <c r="U279" s="163" t="e">
        <f>SUM($E279,#REF!)</f>
        <v>#REF!</v>
      </c>
      <c r="V279" s="163">
        <f t="shared" si="49"/>
        <v>0</v>
      </c>
      <c r="W279" s="163">
        <f t="shared" si="50"/>
        <v>0</v>
      </c>
      <c r="X279" s="164">
        <f t="shared" si="51"/>
        <v>0</v>
      </c>
    </row>
    <row r="280" spans="1:24" ht="15.75" hidden="1" customHeight="1" x14ac:dyDescent="0.25">
      <c r="A280" s="167"/>
      <c r="B280" s="168" t="str">
        <f>[1]Données!S162</f>
        <v>351SE1</v>
      </c>
      <c r="C280" s="139">
        <f t="shared" si="52"/>
        <v>0</v>
      </c>
      <c r="D280" s="139">
        <f t="shared" si="53"/>
        <v>0</v>
      </c>
      <c r="E280" s="139">
        <f t="shared" si="54"/>
        <v>0</v>
      </c>
      <c r="F280" s="139">
        <f t="shared" si="55"/>
        <v>0</v>
      </c>
      <c r="G280" s="139">
        <f t="shared" si="57"/>
        <v>0</v>
      </c>
      <c r="H280" s="159">
        <f t="shared" si="56"/>
        <v>0</v>
      </c>
      <c r="O280" s="158">
        <f>SUMIF($R$6:$R$110,#REF!,$Y$6:$Y$110)</f>
        <v>0</v>
      </c>
      <c r="P280" s="158">
        <f>SUMIF($R$6:$R$110,#REF!,$Z$6:$Z$110)</f>
        <v>0</v>
      </c>
      <c r="Q280" s="159">
        <f>SUMIF($R$6:$R$110,#REF!,$AA$6:$AA$110)</f>
        <v>0</v>
      </c>
      <c r="S280" s="161" t="e">
        <f>SUM($C280,#REF!)</f>
        <v>#REF!</v>
      </c>
      <c r="T280" s="162" t="e">
        <f>SUM($D280,#REF!)</f>
        <v>#REF!</v>
      </c>
      <c r="U280" s="163" t="e">
        <f>SUM($E280,#REF!)</f>
        <v>#REF!</v>
      </c>
      <c r="V280" s="163">
        <f t="shared" si="49"/>
        <v>0</v>
      </c>
      <c r="W280" s="163">
        <f t="shared" si="50"/>
        <v>0</v>
      </c>
      <c r="X280" s="164">
        <f t="shared" si="51"/>
        <v>0</v>
      </c>
    </row>
    <row r="281" spans="1:24" ht="15.75" hidden="1" customHeight="1" x14ac:dyDescent="0.25">
      <c r="A281" s="167"/>
      <c r="B281" s="168" t="str">
        <f>[1]Données!S163</f>
        <v>352C01</v>
      </c>
      <c r="C281" s="139">
        <f t="shared" si="52"/>
        <v>0.125</v>
      </c>
      <c r="D281" s="139">
        <f t="shared" si="53"/>
        <v>0</v>
      </c>
      <c r="E281" s="139">
        <f t="shared" si="54"/>
        <v>8.3333333333333329E-2</v>
      </c>
      <c r="F281" s="139">
        <f t="shared" si="55"/>
        <v>0</v>
      </c>
      <c r="G281" s="139">
        <f t="shared" si="57"/>
        <v>0</v>
      </c>
      <c r="H281" s="159">
        <f t="shared" si="56"/>
        <v>0</v>
      </c>
      <c r="O281" s="158">
        <f>SUMIF($R$6:$R$110,#REF!,$Y$6:$Y$110)</f>
        <v>0</v>
      </c>
      <c r="P281" s="158">
        <f>SUMIF($R$6:$R$110,#REF!,$Z$6:$Z$110)</f>
        <v>0</v>
      </c>
      <c r="Q281" s="159">
        <f>SUMIF($R$6:$R$110,#REF!,$AA$6:$AA$110)</f>
        <v>0</v>
      </c>
      <c r="S281" s="161" t="e">
        <f>SUM($C281,#REF!)</f>
        <v>#REF!</v>
      </c>
      <c r="T281" s="162" t="e">
        <f>SUM($D281,#REF!)</f>
        <v>#REF!</v>
      </c>
      <c r="U281" s="163" t="e">
        <f>SUM($E281,#REF!)</f>
        <v>#REF!</v>
      </c>
      <c r="V281" s="163">
        <f t="shared" si="49"/>
        <v>0</v>
      </c>
      <c r="W281" s="163">
        <f t="shared" si="50"/>
        <v>0</v>
      </c>
      <c r="X281" s="164">
        <f t="shared" si="51"/>
        <v>0</v>
      </c>
    </row>
    <row r="282" spans="1:24" ht="15.75" hidden="1" customHeight="1" x14ac:dyDescent="0.25">
      <c r="A282" s="167"/>
      <c r="B282" s="168" t="str">
        <f>[1]Données!S164</f>
        <v>353CI</v>
      </c>
      <c r="C282" s="139">
        <f t="shared" si="52"/>
        <v>0</v>
      </c>
      <c r="D282" s="139">
        <f t="shared" si="53"/>
        <v>0</v>
      </c>
      <c r="E282" s="139">
        <f t="shared" si="54"/>
        <v>0</v>
      </c>
      <c r="F282" s="139">
        <f t="shared" si="55"/>
        <v>0</v>
      </c>
      <c r="G282" s="139">
        <f t="shared" si="57"/>
        <v>0</v>
      </c>
      <c r="H282" s="159">
        <f t="shared" si="56"/>
        <v>0</v>
      </c>
      <c r="O282" s="158">
        <f>SUMIF($R$6:$R$110,#REF!,$Y$6:$Y$110)</f>
        <v>0</v>
      </c>
      <c r="P282" s="158">
        <f>SUMIF($R$6:$R$110,#REF!,$Z$6:$Z$110)</f>
        <v>0</v>
      </c>
      <c r="Q282" s="159">
        <f>SUMIF($R$6:$R$110,#REF!,$AA$6:$AA$110)</f>
        <v>0</v>
      </c>
      <c r="S282" s="161" t="e">
        <f>SUM($C282,#REF!)</f>
        <v>#REF!</v>
      </c>
      <c r="T282" s="162" t="e">
        <f>SUM($D282,#REF!)</f>
        <v>#REF!</v>
      </c>
      <c r="U282" s="163" t="e">
        <f>SUM($E282,#REF!)</f>
        <v>#REF!</v>
      </c>
      <c r="V282" s="163">
        <f t="shared" si="49"/>
        <v>0</v>
      </c>
      <c r="W282" s="163">
        <f t="shared" si="50"/>
        <v>0</v>
      </c>
      <c r="X282" s="164">
        <f t="shared" si="51"/>
        <v>0</v>
      </c>
    </row>
    <row r="283" spans="1:24" ht="15.75" hidden="1" customHeight="1" x14ac:dyDescent="0.25">
      <c r="A283" s="167"/>
      <c r="B283" s="168" t="str">
        <f>[1]Données!S165</f>
        <v>354CI</v>
      </c>
      <c r="C283" s="139">
        <f t="shared" si="52"/>
        <v>0</v>
      </c>
      <c r="D283" s="139">
        <f t="shared" si="53"/>
        <v>0</v>
      </c>
      <c r="E283" s="139">
        <f t="shared" si="54"/>
        <v>0</v>
      </c>
      <c r="F283" s="139">
        <f t="shared" si="55"/>
        <v>0</v>
      </c>
      <c r="G283" s="139">
        <f t="shared" si="57"/>
        <v>0</v>
      </c>
      <c r="H283" s="159">
        <f t="shared" si="56"/>
        <v>0</v>
      </c>
      <c r="O283" s="158">
        <f>SUMIF($R$6:$R$110,#REF!,$Y$6:$Y$110)</f>
        <v>0</v>
      </c>
      <c r="P283" s="158">
        <f>SUMIF($R$6:$R$110,#REF!,$Z$6:$Z$110)</f>
        <v>0</v>
      </c>
      <c r="Q283" s="159">
        <f>SUMIF($R$6:$R$110,#REF!,$AA$6:$AA$110)</f>
        <v>0</v>
      </c>
      <c r="S283" s="161" t="e">
        <f>SUM($C283,#REF!)</f>
        <v>#REF!</v>
      </c>
      <c r="T283" s="162" t="e">
        <f>SUM($D283,#REF!)</f>
        <v>#REF!</v>
      </c>
      <c r="U283" s="163" t="e">
        <f>SUM($E283,#REF!)</f>
        <v>#REF!</v>
      </c>
      <c r="V283" s="163">
        <f t="shared" si="49"/>
        <v>0</v>
      </c>
      <c r="W283" s="163">
        <f t="shared" si="50"/>
        <v>0</v>
      </c>
      <c r="X283" s="164">
        <f t="shared" si="51"/>
        <v>0</v>
      </c>
    </row>
    <row r="284" spans="1:24" ht="15.75" hidden="1" customHeight="1" x14ac:dyDescent="0.25">
      <c r="A284" s="167"/>
      <c r="B284" s="168" t="str">
        <f>[1]Données!S166</f>
        <v>355C01</v>
      </c>
      <c r="C284" s="139">
        <f t="shared" si="52"/>
        <v>0</v>
      </c>
      <c r="D284" s="139">
        <f t="shared" si="53"/>
        <v>0</v>
      </c>
      <c r="E284" s="139">
        <f t="shared" si="54"/>
        <v>0</v>
      </c>
      <c r="F284" s="139">
        <f t="shared" si="55"/>
        <v>0</v>
      </c>
      <c r="G284" s="139">
        <f t="shared" si="57"/>
        <v>0</v>
      </c>
      <c r="H284" s="159">
        <f t="shared" si="56"/>
        <v>0</v>
      </c>
      <c r="O284" s="158">
        <f>SUMIF($R$6:$R$110,#REF!,$Y$6:$Y$110)</f>
        <v>0</v>
      </c>
      <c r="P284" s="158">
        <f>SUMIF($R$6:$R$110,#REF!,$Z$6:$Z$110)</f>
        <v>0</v>
      </c>
      <c r="Q284" s="159">
        <f>SUMIF($R$6:$R$110,#REF!,$AA$6:$AA$110)</f>
        <v>0</v>
      </c>
      <c r="S284" s="161" t="e">
        <f>SUM($C284,#REF!)</f>
        <v>#REF!</v>
      </c>
      <c r="T284" s="162" t="e">
        <f>SUM($D284,#REF!)</f>
        <v>#REF!</v>
      </c>
      <c r="U284" s="163" t="e">
        <f>SUM($E284,#REF!)</f>
        <v>#REF!</v>
      </c>
      <c r="V284" s="163">
        <f t="shared" si="49"/>
        <v>0</v>
      </c>
      <c r="W284" s="163">
        <f t="shared" si="50"/>
        <v>0</v>
      </c>
      <c r="X284" s="164">
        <f t="shared" si="51"/>
        <v>0</v>
      </c>
    </row>
    <row r="285" spans="1:24" ht="15.75" hidden="1" customHeight="1" x14ac:dyDescent="0.25">
      <c r="A285" s="167"/>
      <c r="B285" s="168" t="str">
        <f>[1]Données!S167</f>
        <v>356CI</v>
      </c>
      <c r="C285" s="139">
        <f t="shared" si="52"/>
        <v>0</v>
      </c>
      <c r="D285" s="139">
        <f t="shared" si="53"/>
        <v>0</v>
      </c>
      <c r="E285" s="139">
        <f t="shared" si="54"/>
        <v>0</v>
      </c>
      <c r="F285" s="139">
        <f t="shared" si="55"/>
        <v>0</v>
      </c>
      <c r="G285" s="139">
        <f t="shared" si="57"/>
        <v>0</v>
      </c>
      <c r="H285" s="159">
        <f t="shared" si="56"/>
        <v>0</v>
      </c>
      <c r="O285" s="158">
        <f>SUMIF($R$6:$R$110,#REF!,$Y$6:$Y$110)</f>
        <v>0</v>
      </c>
      <c r="P285" s="158">
        <f>SUMIF($R$6:$R$110,#REF!,$Z$6:$Z$110)</f>
        <v>0</v>
      </c>
      <c r="Q285" s="159">
        <f>SUMIF($R$6:$R$110,#REF!,$AA$6:$AA$110)</f>
        <v>0</v>
      </c>
      <c r="S285" s="161" t="e">
        <f>SUM($C285,#REF!)</f>
        <v>#REF!</v>
      </c>
      <c r="T285" s="162" t="e">
        <f>SUM($D285,#REF!)</f>
        <v>#REF!</v>
      </c>
      <c r="U285" s="163" t="e">
        <f>SUM($E285,#REF!)</f>
        <v>#REF!</v>
      </c>
      <c r="V285" s="163">
        <f t="shared" si="49"/>
        <v>0</v>
      </c>
      <c r="W285" s="163">
        <f t="shared" si="50"/>
        <v>0</v>
      </c>
      <c r="X285" s="164">
        <f t="shared" si="51"/>
        <v>0</v>
      </c>
    </row>
    <row r="286" spans="1:24" ht="15.75" hidden="1" customHeight="1" x14ac:dyDescent="0.25">
      <c r="A286" s="167"/>
      <c r="B286" s="168" t="str">
        <f>[1]Données!S168</f>
        <v>357C01</v>
      </c>
      <c r="C286" s="139">
        <f t="shared" si="52"/>
        <v>0</v>
      </c>
      <c r="D286" s="139">
        <f t="shared" si="53"/>
        <v>0</v>
      </c>
      <c r="E286" s="139">
        <f t="shared" si="54"/>
        <v>0</v>
      </c>
      <c r="F286" s="139">
        <f t="shared" si="55"/>
        <v>0</v>
      </c>
      <c r="G286" s="139">
        <f t="shared" si="57"/>
        <v>0</v>
      </c>
      <c r="H286" s="159">
        <f t="shared" si="56"/>
        <v>0</v>
      </c>
      <c r="O286" s="158">
        <f>SUMIF($R$6:$R$110,#REF!,$Y$6:$Y$110)</f>
        <v>0</v>
      </c>
      <c r="P286" s="158">
        <f>SUMIF($R$6:$R$110,#REF!,$Z$6:$Z$110)</f>
        <v>0</v>
      </c>
      <c r="Q286" s="159">
        <f>SUMIF($R$6:$R$110,#REF!,$AA$6:$AA$110)</f>
        <v>0</v>
      </c>
      <c r="S286" s="161" t="e">
        <f>SUM($C286,#REF!)</f>
        <v>#REF!</v>
      </c>
      <c r="T286" s="162" t="e">
        <f>SUM($D286,#REF!)</f>
        <v>#REF!</v>
      </c>
      <c r="U286" s="163" t="e">
        <f>SUM($E286,#REF!)</f>
        <v>#REF!</v>
      </c>
      <c r="V286" s="163">
        <f t="shared" si="49"/>
        <v>0</v>
      </c>
      <c r="W286" s="163">
        <f t="shared" si="50"/>
        <v>0</v>
      </c>
      <c r="X286" s="164">
        <f t="shared" si="51"/>
        <v>0</v>
      </c>
    </row>
    <row r="287" spans="1:24" ht="15.75" hidden="1" customHeight="1" x14ac:dyDescent="0.25">
      <c r="A287" s="167"/>
      <c r="B287" s="168" t="str">
        <f>[1]Données!S169</f>
        <v>358C01</v>
      </c>
      <c r="C287" s="139">
        <f t="shared" si="52"/>
        <v>0</v>
      </c>
      <c r="D287" s="139">
        <f t="shared" si="53"/>
        <v>0</v>
      </c>
      <c r="E287" s="139">
        <f t="shared" si="54"/>
        <v>0</v>
      </c>
      <c r="F287" s="139">
        <f t="shared" si="55"/>
        <v>0</v>
      </c>
      <c r="G287" s="139">
        <f t="shared" si="57"/>
        <v>0</v>
      </c>
      <c r="H287" s="159">
        <f t="shared" si="56"/>
        <v>0</v>
      </c>
      <c r="O287" s="158">
        <f>SUMIF($R$6:$R$110,#REF!,$Y$6:$Y$110)</f>
        <v>0</v>
      </c>
      <c r="P287" s="158">
        <f>SUMIF($R$6:$R$110,#REF!,$Z$6:$Z$110)</f>
        <v>0</v>
      </c>
      <c r="Q287" s="159">
        <f>SUMIF($R$6:$R$110,#REF!,$AA$6:$AA$110)</f>
        <v>0</v>
      </c>
      <c r="S287" s="161" t="e">
        <f>SUM($C287,#REF!)</f>
        <v>#REF!</v>
      </c>
      <c r="T287" s="162" t="e">
        <f>SUM($D287,#REF!)</f>
        <v>#REF!</v>
      </c>
      <c r="U287" s="163" t="e">
        <f>SUM($E287,#REF!)</f>
        <v>#REF!</v>
      </c>
      <c r="V287" s="163">
        <f t="shared" si="49"/>
        <v>0</v>
      </c>
      <c r="W287" s="163">
        <f t="shared" si="50"/>
        <v>0</v>
      </c>
      <c r="X287" s="164">
        <f t="shared" si="51"/>
        <v>0</v>
      </c>
    </row>
    <row r="288" spans="1:24" ht="15.75" hidden="1" customHeight="1" x14ac:dyDescent="0.25">
      <c r="A288" s="167"/>
      <c r="B288" s="168" t="str">
        <f>[1]Données!S170</f>
        <v>360C01</v>
      </c>
      <c r="C288" s="139">
        <f t="shared" si="52"/>
        <v>0</v>
      </c>
      <c r="D288" s="139">
        <f t="shared" si="53"/>
        <v>0</v>
      </c>
      <c r="E288" s="139">
        <f t="shared" si="54"/>
        <v>0</v>
      </c>
      <c r="F288" s="139">
        <f t="shared" si="55"/>
        <v>0</v>
      </c>
      <c r="G288" s="139">
        <f t="shared" si="57"/>
        <v>0</v>
      </c>
      <c r="H288" s="159">
        <f t="shared" si="56"/>
        <v>0</v>
      </c>
      <c r="O288" s="158">
        <f>SUMIF($R$6:$R$110,#REF!,$Y$6:$Y$110)</f>
        <v>0</v>
      </c>
      <c r="P288" s="158">
        <f>SUMIF($R$6:$R$110,#REF!,$Z$6:$Z$110)</f>
        <v>0</v>
      </c>
      <c r="Q288" s="159">
        <f>SUMIF($R$6:$R$110,#REF!,$AA$6:$AA$110)</f>
        <v>0</v>
      </c>
      <c r="S288" s="161" t="e">
        <f>SUM($C288,#REF!)</f>
        <v>#REF!</v>
      </c>
      <c r="T288" s="162" t="e">
        <f>SUM($D288,#REF!)</f>
        <v>#REF!</v>
      </c>
      <c r="U288" s="163" t="e">
        <f>SUM($E288,#REF!)</f>
        <v>#REF!</v>
      </c>
      <c r="V288" s="163">
        <f t="shared" si="49"/>
        <v>0</v>
      </c>
      <c r="W288" s="163">
        <f t="shared" si="50"/>
        <v>0</v>
      </c>
      <c r="X288" s="164">
        <f t="shared" si="51"/>
        <v>0</v>
      </c>
    </row>
    <row r="289" spans="1:24" ht="15.75" hidden="1" customHeight="1" x14ac:dyDescent="0.25">
      <c r="A289" s="167"/>
      <c r="B289" s="168" t="str">
        <f>[1]Données!S171</f>
        <v>361S01</v>
      </c>
      <c r="C289" s="139">
        <f t="shared" si="52"/>
        <v>0</v>
      </c>
      <c r="D289" s="139">
        <f t="shared" si="53"/>
        <v>0</v>
      </c>
      <c r="E289" s="139">
        <f t="shared" si="54"/>
        <v>4.1666666666666664E-2</v>
      </c>
      <c r="F289" s="139">
        <f t="shared" si="55"/>
        <v>0</v>
      </c>
      <c r="G289" s="139">
        <f t="shared" si="57"/>
        <v>0</v>
      </c>
      <c r="H289" s="159">
        <f t="shared" si="56"/>
        <v>0</v>
      </c>
      <c r="O289" s="158">
        <f>SUMIF($R$6:$R$110,#REF!,$Y$6:$Y$110)</f>
        <v>0</v>
      </c>
      <c r="P289" s="158">
        <f>SUMIF($R$6:$R$110,#REF!,$Z$6:$Z$110)</f>
        <v>0</v>
      </c>
      <c r="Q289" s="159">
        <f>SUMIF($R$6:$R$110,#REF!,$AA$6:$AA$110)</f>
        <v>0</v>
      </c>
      <c r="S289" s="161" t="e">
        <f>SUM($C289,#REF!)</f>
        <v>#REF!</v>
      </c>
      <c r="T289" s="162" t="e">
        <f>SUM($D289,#REF!)</f>
        <v>#REF!</v>
      </c>
      <c r="U289" s="163" t="e">
        <f>SUM($E289,#REF!)</f>
        <v>#REF!</v>
      </c>
      <c r="V289" s="163">
        <f t="shared" si="49"/>
        <v>0</v>
      </c>
      <c r="W289" s="163">
        <f t="shared" si="50"/>
        <v>0</v>
      </c>
      <c r="X289" s="164">
        <f t="shared" si="51"/>
        <v>0</v>
      </c>
    </row>
    <row r="290" spans="1:24" ht="15.75" hidden="1" customHeight="1" x14ac:dyDescent="0.25">
      <c r="A290" s="167"/>
      <c r="B290" s="168" t="str">
        <f>[1]Données!S172</f>
        <v>361S02</v>
      </c>
      <c r="C290" s="139">
        <f t="shared" si="52"/>
        <v>0</v>
      </c>
      <c r="D290" s="139">
        <f t="shared" si="53"/>
        <v>0</v>
      </c>
      <c r="E290" s="139">
        <f t="shared" si="54"/>
        <v>0</v>
      </c>
      <c r="F290" s="139">
        <f t="shared" si="55"/>
        <v>0</v>
      </c>
      <c r="G290" s="139">
        <f t="shared" si="57"/>
        <v>0</v>
      </c>
      <c r="H290" s="159">
        <f t="shared" si="56"/>
        <v>0</v>
      </c>
      <c r="O290" s="158">
        <f>SUMIF($R$6:$R$110,#REF!,$Y$6:$Y$110)</f>
        <v>0</v>
      </c>
      <c r="P290" s="158">
        <f>SUMIF($R$6:$R$110,#REF!,$Z$6:$Z$110)</f>
        <v>0</v>
      </c>
      <c r="Q290" s="159">
        <f>SUMIF($R$6:$R$110,#REF!,$AA$6:$AA$110)</f>
        <v>0</v>
      </c>
      <c r="S290" s="161" t="e">
        <f>SUM($C290,#REF!)</f>
        <v>#REF!</v>
      </c>
      <c r="T290" s="162" t="e">
        <f>SUM($D290,#REF!)</f>
        <v>#REF!</v>
      </c>
      <c r="U290" s="163" t="e">
        <f>SUM($E290,#REF!)</f>
        <v>#REF!</v>
      </c>
      <c r="V290" s="163">
        <f t="shared" si="49"/>
        <v>0</v>
      </c>
      <c r="W290" s="163">
        <f t="shared" si="50"/>
        <v>0</v>
      </c>
      <c r="X290" s="164">
        <f t="shared" si="51"/>
        <v>0</v>
      </c>
    </row>
    <row r="291" spans="1:24" ht="15.75" hidden="1" customHeight="1" x14ac:dyDescent="0.25">
      <c r="A291" s="167"/>
      <c r="B291" s="168" t="str">
        <f>[1]Données!S173</f>
        <v>362C01</v>
      </c>
      <c r="C291" s="139">
        <f t="shared" si="52"/>
        <v>0.125</v>
      </c>
      <c r="D291" s="139">
        <f t="shared" si="53"/>
        <v>0</v>
      </c>
      <c r="E291" s="139">
        <f t="shared" si="54"/>
        <v>0</v>
      </c>
      <c r="F291" s="139">
        <f t="shared" si="55"/>
        <v>0</v>
      </c>
      <c r="G291" s="139">
        <f t="shared" si="57"/>
        <v>0</v>
      </c>
      <c r="H291" s="159">
        <f t="shared" si="56"/>
        <v>0</v>
      </c>
      <c r="O291" s="158">
        <f>SUMIF($R$6:$R$110,#REF!,$Y$6:$Y$110)</f>
        <v>0</v>
      </c>
      <c r="P291" s="158">
        <f>SUMIF($R$6:$R$110,#REF!,$Z$6:$Z$110)</f>
        <v>0</v>
      </c>
      <c r="Q291" s="159">
        <f>SUMIF($R$6:$R$110,#REF!,$AA$6:$AA$110)</f>
        <v>0</v>
      </c>
      <c r="S291" s="161" t="e">
        <f>SUM($C291,#REF!)</f>
        <v>#REF!</v>
      </c>
      <c r="T291" s="162" t="e">
        <f>SUM($D291,#REF!)</f>
        <v>#REF!</v>
      </c>
      <c r="U291" s="163" t="e">
        <f>SUM($E291,#REF!)</f>
        <v>#REF!</v>
      </c>
      <c r="V291" s="163">
        <f t="shared" si="49"/>
        <v>0</v>
      </c>
      <c r="W291" s="163">
        <f t="shared" si="50"/>
        <v>0</v>
      </c>
      <c r="X291" s="164">
        <f t="shared" si="51"/>
        <v>0</v>
      </c>
    </row>
    <row r="292" spans="1:24" ht="15.75" hidden="1" customHeight="1" x14ac:dyDescent="0.25">
      <c r="A292" s="167"/>
      <c r="B292" s="168" t="str">
        <f>[1]Données!S174</f>
        <v>362S01</v>
      </c>
      <c r="C292" s="139">
        <f t="shared" si="52"/>
        <v>0</v>
      </c>
      <c r="D292" s="139">
        <f t="shared" si="53"/>
        <v>0</v>
      </c>
      <c r="E292" s="139">
        <f t="shared" si="54"/>
        <v>0</v>
      </c>
      <c r="F292" s="139">
        <f t="shared" si="55"/>
        <v>0</v>
      </c>
      <c r="G292" s="139">
        <f t="shared" si="57"/>
        <v>0</v>
      </c>
      <c r="H292" s="159">
        <f t="shared" si="56"/>
        <v>0</v>
      </c>
      <c r="O292" s="158">
        <f>SUMIF($R$6:$R$110,#REF!,$Y$6:$Y$110)</f>
        <v>0</v>
      </c>
      <c r="P292" s="158">
        <f>SUMIF($R$6:$R$110,#REF!,$Z$6:$Z$110)</f>
        <v>0</v>
      </c>
      <c r="Q292" s="159">
        <f>SUMIF($R$6:$R$110,#REF!,$AA$6:$AA$110)</f>
        <v>0</v>
      </c>
      <c r="S292" s="161" t="e">
        <f>SUM($C292,#REF!)</f>
        <v>#REF!</v>
      </c>
      <c r="T292" s="162" t="e">
        <f>SUM($D292,#REF!)</f>
        <v>#REF!</v>
      </c>
      <c r="U292" s="163" t="e">
        <f>SUM($E292,#REF!)</f>
        <v>#REF!</v>
      </c>
      <c r="V292" s="163">
        <f t="shared" si="49"/>
        <v>0</v>
      </c>
      <c r="W292" s="163">
        <f t="shared" si="50"/>
        <v>0</v>
      </c>
      <c r="X292" s="164">
        <f t="shared" si="51"/>
        <v>0</v>
      </c>
    </row>
    <row r="293" spans="1:24" ht="15.75" hidden="1" customHeight="1" x14ac:dyDescent="0.25">
      <c r="A293" s="167"/>
      <c r="B293" s="168" t="str">
        <f>[1]Données!S175</f>
        <v>362S02</v>
      </c>
      <c r="C293" s="139">
        <f t="shared" si="52"/>
        <v>0</v>
      </c>
      <c r="D293" s="139">
        <f t="shared" si="53"/>
        <v>0</v>
      </c>
      <c r="E293" s="139">
        <f t="shared" si="54"/>
        <v>0</v>
      </c>
      <c r="F293" s="139">
        <f t="shared" si="55"/>
        <v>0</v>
      </c>
      <c r="G293" s="139">
        <f t="shared" si="57"/>
        <v>0</v>
      </c>
      <c r="H293" s="159">
        <f t="shared" si="56"/>
        <v>0</v>
      </c>
      <c r="O293" s="158">
        <f>SUMIF($R$6:$R$110,#REF!,$Y$6:$Y$110)</f>
        <v>0</v>
      </c>
      <c r="P293" s="158">
        <f>SUMIF($R$6:$R$110,#REF!,$Z$6:$Z$110)</f>
        <v>0</v>
      </c>
      <c r="Q293" s="159">
        <f>SUMIF($R$6:$R$110,#REF!,$AA$6:$AA$110)</f>
        <v>0</v>
      </c>
      <c r="S293" s="161" t="e">
        <f>SUM($C293,#REF!)</f>
        <v>#REF!</v>
      </c>
      <c r="T293" s="162" t="e">
        <f>SUM($D293,#REF!)</f>
        <v>#REF!</v>
      </c>
      <c r="U293" s="163" t="e">
        <f>SUM($E293,#REF!)</f>
        <v>#REF!</v>
      </c>
      <c r="V293" s="163">
        <f t="shared" si="49"/>
        <v>0</v>
      </c>
      <c r="W293" s="163">
        <f t="shared" si="50"/>
        <v>0</v>
      </c>
      <c r="X293" s="164">
        <f t="shared" si="51"/>
        <v>0</v>
      </c>
    </row>
    <row r="294" spans="1:24" ht="15.75" hidden="1" customHeight="1" x14ac:dyDescent="0.25">
      <c r="A294" s="167"/>
      <c r="B294" s="168" t="str">
        <f>[1]Données!S176</f>
        <v>362S03</v>
      </c>
      <c r="C294" s="139">
        <f t="shared" si="52"/>
        <v>0</v>
      </c>
      <c r="D294" s="139">
        <f t="shared" si="53"/>
        <v>0</v>
      </c>
      <c r="E294" s="139">
        <f t="shared" si="54"/>
        <v>0</v>
      </c>
      <c r="F294" s="139">
        <f t="shared" si="55"/>
        <v>0</v>
      </c>
      <c r="G294" s="139">
        <f t="shared" si="57"/>
        <v>0</v>
      </c>
      <c r="H294" s="159">
        <f t="shared" si="56"/>
        <v>0</v>
      </c>
      <c r="O294" s="158">
        <f>SUMIF($R$6:$R$110,#REF!,$Y$6:$Y$110)</f>
        <v>0</v>
      </c>
      <c r="P294" s="158">
        <f>SUMIF($R$6:$R$110,#REF!,$Z$6:$Z$110)</f>
        <v>0</v>
      </c>
      <c r="Q294" s="159">
        <f>SUMIF($R$6:$R$110,#REF!,$AA$6:$AA$110)</f>
        <v>0</v>
      </c>
      <c r="S294" s="161" t="e">
        <f>SUM($C294,#REF!)</f>
        <v>#REF!</v>
      </c>
      <c r="T294" s="162" t="e">
        <f>SUM($D294,#REF!)</f>
        <v>#REF!</v>
      </c>
      <c r="U294" s="163" t="e">
        <f>SUM($E294,#REF!)</f>
        <v>#REF!</v>
      </c>
      <c r="V294" s="163">
        <f t="shared" si="49"/>
        <v>0</v>
      </c>
      <c r="W294" s="163">
        <f t="shared" si="50"/>
        <v>0</v>
      </c>
      <c r="X294" s="164">
        <f t="shared" si="51"/>
        <v>0</v>
      </c>
    </row>
    <row r="295" spans="1:24" ht="15.75" hidden="1" customHeight="1" x14ac:dyDescent="0.25">
      <c r="A295" s="167"/>
      <c r="B295" s="168" t="str">
        <f>[1]Données!S177</f>
        <v>363C01</v>
      </c>
      <c r="C295" s="139">
        <f t="shared" si="52"/>
        <v>0.22083333333333333</v>
      </c>
      <c r="D295" s="139">
        <f t="shared" si="53"/>
        <v>0</v>
      </c>
      <c r="E295" s="139">
        <f t="shared" si="54"/>
        <v>0.10416666666666666</v>
      </c>
      <c r="F295" s="139">
        <f t="shared" si="55"/>
        <v>0</v>
      </c>
      <c r="G295" s="139">
        <f t="shared" si="57"/>
        <v>0</v>
      </c>
      <c r="H295" s="159">
        <f t="shared" si="56"/>
        <v>0.3833333333333333</v>
      </c>
      <c r="O295" s="158">
        <f>SUMIF($R$6:$R$110,#REF!,$Y$6:$Y$110)</f>
        <v>0</v>
      </c>
      <c r="P295" s="158">
        <f>SUMIF($R$6:$R$110,#REF!,$Z$6:$Z$110)</f>
        <v>0</v>
      </c>
      <c r="Q295" s="159">
        <f>SUMIF($R$6:$R$110,#REF!,$AA$6:$AA$110)</f>
        <v>0</v>
      </c>
      <c r="S295" s="161" t="e">
        <f>SUM($C295,#REF!)</f>
        <v>#REF!</v>
      </c>
      <c r="T295" s="162" t="e">
        <f>SUM($D295,#REF!)</f>
        <v>#REF!</v>
      </c>
      <c r="U295" s="163" t="e">
        <f>SUM($E295,#REF!)</f>
        <v>#REF!</v>
      </c>
      <c r="V295" s="163">
        <f t="shared" si="49"/>
        <v>0</v>
      </c>
      <c r="W295" s="163">
        <f t="shared" si="50"/>
        <v>0</v>
      </c>
      <c r="X295" s="164">
        <f t="shared" si="51"/>
        <v>0.3833333333333333</v>
      </c>
    </row>
    <row r="296" spans="1:24" ht="15.75" hidden="1" customHeight="1" x14ac:dyDescent="0.25">
      <c r="A296" s="167"/>
      <c r="B296" s="168" t="str">
        <f>[1]Données!S178</f>
        <v>363S01</v>
      </c>
      <c r="C296" s="139">
        <f t="shared" si="52"/>
        <v>0</v>
      </c>
      <c r="D296" s="139">
        <f t="shared" si="53"/>
        <v>0</v>
      </c>
      <c r="E296" s="139">
        <f t="shared" si="54"/>
        <v>0</v>
      </c>
      <c r="F296" s="139">
        <f t="shared" si="55"/>
        <v>0</v>
      </c>
      <c r="G296" s="139">
        <f t="shared" si="57"/>
        <v>0</v>
      </c>
      <c r="H296" s="159">
        <f t="shared" si="56"/>
        <v>0</v>
      </c>
      <c r="O296" s="158">
        <f>SUMIF($R$6:$R$110,#REF!,$Y$6:$Y$110)</f>
        <v>0</v>
      </c>
      <c r="P296" s="158">
        <f>SUMIF($R$6:$R$110,#REF!,$Z$6:$Z$110)</f>
        <v>0</v>
      </c>
      <c r="Q296" s="159">
        <f>SUMIF($R$6:$R$110,#REF!,$AA$6:$AA$110)</f>
        <v>0</v>
      </c>
      <c r="S296" s="161" t="e">
        <f>SUM($C296,#REF!)</f>
        <v>#REF!</v>
      </c>
      <c r="T296" s="162" t="e">
        <f>SUM($D296,#REF!)</f>
        <v>#REF!</v>
      </c>
      <c r="U296" s="163" t="e">
        <f>SUM($E296,#REF!)</f>
        <v>#REF!</v>
      </c>
      <c r="V296" s="163">
        <f t="shared" si="49"/>
        <v>0</v>
      </c>
      <c r="W296" s="163">
        <f t="shared" si="50"/>
        <v>0</v>
      </c>
      <c r="X296" s="164">
        <f t="shared" si="51"/>
        <v>0</v>
      </c>
    </row>
    <row r="297" spans="1:24" ht="15.75" hidden="1" customHeight="1" x14ac:dyDescent="0.25">
      <c r="A297" s="167"/>
      <c r="B297" s="168" t="str">
        <f>[1]Données!S179</f>
        <v>363S02</v>
      </c>
      <c r="C297" s="139">
        <f t="shared" si="52"/>
        <v>0</v>
      </c>
      <c r="D297" s="139">
        <f t="shared" si="53"/>
        <v>0</v>
      </c>
      <c r="E297" s="139">
        <f t="shared" si="54"/>
        <v>0</v>
      </c>
      <c r="F297" s="139">
        <f t="shared" si="55"/>
        <v>0</v>
      </c>
      <c r="G297" s="139">
        <f t="shared" si="57"/>
        <v>0</v>
      </c>
      <c r="H297" s="159">
        <f t="shared" si="56"/>
        <v>0</v>
      </c>
      <c r="O297" s="158">
        <f>SUMIF($R$6:$R$110,#REF!,$Y$6:$Y$110)</f>
        <v>0</v>
      </c>
      <c r="P297" s="158">
        <f>SUMIF($R$6:$R$110,#REF!,$Z$6:$Z$110)</f>
        <v>0</v>
      </c>
      <c r="Q297" s="159">
        <f>SUMIF($R$6:$R$110,#REF!,$AA$6:$AA$110)</f>
        <v>0</v>
      </c>
      <c r="S297" s="161" t="e">
        <f>SUM($C297,#REF!)</f>
        <v>#REF!</v>
      </c>
      <c r="T297" s="162" t="e">
        <f>SUM($D297,#REF!)</f>
        <v>#REF!</v>
      </c>
      <c r="U297" s="163" t="e">
        <f>SUM($E297,#REF!)</f>
        <v>#REF!</v>
      </c>
      <c r="V297" s="163">
        <f t="shared" si="49"/>
        <v>0</v>
      </c>
      <c r="W297" s="163">
        <f t="shared" si="50"/>
        <v>0</v>
      </c>
      <c r="X297" s="164">
        <f t="shared" si="51"/>
        <v>0</v>
      </c>
    </row>
    <row r="298" spans="1:24" ht="15.75" hidden="1" customHeight="1" x14ac:dyDescent="0.25">
      <c r="A298" s="167"/>
      <c r="B298" s="168" t="str">
        <f>[1]Données!S180</f>
        <v>363S03</v>
      </c>
      <c r="C298" s="139">
        <f t="shared" si="52"/>
        <v>6.25E-2</v>
      </c>
      <c r="D298" s="139">
        <f t="shared" si="53"/>
        <v>0</v>
      </c>
      <c r="E298" s="139">
        <f t="shared" si="54"/>
        <v>0</v>
      </c>
      <c r="F298" s="139">
        <f t="shared" si="55"/>
        <v>0.14583333333333334</v>
      </c>
      <c r="G298" s="139">
        <f t="shared" si="57"/>
        <v>0</v>
      </c>
      <c r="H298" s="159">
        <f t="shared" si="56"/>
        <v>0</v>
      </c>
      <c r="O298" s="158">
        <f>SUMIF($R$6:$R$110,#REF!,$Y$6:$Y$110)</f>
        <v>0</v>
      </c>
      <c r="P298" s="158">
        <f>SUMIF($R$6:$R$110,#REF!,$Z$6:$Z$110)</f>
        <v>0</v>
      </c>
      <c r="Q298" s="159">
        <f>SUMIF($R$6:$R$110,#REF!,$AA$6:$AA$110)</f>
        <v>0</v>
      </c>
      <c r="S298" s="161" t="e">
        <f>SUM($C298,#REF!)</f>
        <v>#REF!</v>
      </c>
      <c r="T298" s="162" t="e">
        <f>SUM($D298,#REF!)</f>
        <v>#REF!</v>
      </c>
      <c r="U298" s="163" t="e">
        <f>SUM($E298,#REF!)</f>
        <v>#REF!</v>
      </c>
      <c r="V298" s="163">
        <f t="shared" si="49"/>
        <v>0.14583333333333334</v>
      </c>
      <c r="W298" s="163">
        <f t="shared" si="50"/>
        <v>0</v>
      </c>
      <c r="X298" s="164">
        <f t="shared" si="51"/>
        <v>0</v>
      </c>
    </row>
    <row r="299" spans="1:24" ht="15.75" hidden="1" customHeight="1" x14ac:dyDescent="0.25">
      <c r="A299" s="167"/>
      <c r="B299" s="168" t="str">
        <f>[1]Données!S181</f>
        <v>363S04</v>
      </c>
      <c r="C299" s="139">
        <f t="shared" si="52"/>
        <v>0</v>
      </c>
      <c r="D299" s="139">
        <f t="shared" si="53"/>
        <v>0</v>
      </c>
      <c r="E299" s="139">
        <f t="shared" si="54"/>
        <v>0</v>
      </c>
      <c r="F299" s="139">
        <f t="shared" si="55"/>
        <v>0</v>
      </c>
      <c r="G299" s="139">
        <f t="shared" si="57"/>
        <v>0</v>
      </c>
      <c r="H299" s="159">
        <f t="shared" si="56"/>
        <v>0</v>
      </c>
      <c r="O299" s="158">
        <f>SUMIF($R$6:$R$110,#REF!,$Y$6:$Y$110)</f>
        <v>0</v>
      </c>
      <c r="P299" s="158">
        <f>SUMIF($R$6:$R$110,#REF!,$Z$6:$Z$110)</f>
        <v>0</v>
      </c>
      <c r="Q299" s="159">
        <f>SUMIF($R$6:$R$110,#REF!,$AA$6:$AA$110)</f>
        <v>0</v>
      </c>
      <c r="S299" s="161" t="e">
        <f>SUM($C299,#REF!)</f>
        <v>#REF!</v>
      </c>
      <c r="T299" s="162" t="e">
        <f>SUM($D299,#REF!)</f>
        <v>#REF!</v>
      </c>
      <c r="U299" s="163" t="e">
        <f>SUM($E299,#REF!)</f>
        <v>#REF!</v>
      </c>
      <c r="V299" s="163">
        <f t="shared" si="49"/>
        <v>0</v>
      </c>
      <c r="W299" s="163">
        <f t="shared" si="50"/>
        <v>0</v>
      </c>
      <c r="X299" s="164">
        <f t="shared" si="51"/>
        <v>0</v>
      </c>
    </row>
    <row r="300" spans="1:24" ht="15.75" hidden="1" customHeight="1" x14ac:dyDescent="0.25">
      <c r="A300" s="167"/>
      <c r="B300" s="168" t="str">
        <f>[1]Données!S182</f>
        <v>363S05</v>
      </c>
      <c r="C300" s="139">
        <f t="shared" si="52"/>
        <v>0</v>
      </c>
      <c r="D300" s="139">
        <f t="shared" si="53"/>
        <v>0</v>
      </c>
      <c r="E300" s="139">
        <f t="shared" si="54"/>
        <v>0</v>
      </c>
      <c r="F300" s="139">
        <f t="shared" si="55"/>
        <v>0</v>
      </c>
      <c r="G300" s="139">
        <f t="shared" si="57"/>
        <v>0</v>
      </c>
      <c r="H300" s="159">
        <f t="shared" si="56"/>
        <v>0</v>
      </c>
      <c r="O300" s="158">
        <f>SUMIF($R$6:$R$110,#REF!,$Y$6:$Y$110)</f>
        <v>0</v>
      </c>
      <c r="P300" s="158">
        <f>SUMIF($R$6:$R$110,#REF!,$Z$6:$Z$110)</f>
        <v>0</v>
      </c>
      <c r="Q300" s="159">
        <f>SUMIF($R$6:$R$110,#REF!,$AA$6:$AA$110)</f>
        <v>0</v>
      </c>
      <c r="S300" s="161" t="e">
        <f>SUM($C300,#REF!)</f>
        <v>#REF!</v>
      </c>
      <c r="T300" s="162" t="e">
        <f>SUM($D300,#REF!)</f>
        <v>#REF!</v>
      </c>
      <c r="U300" s="163" t="e">
        <f>SUM($E300,#REF!)</f>
        <v>#REF!</v>
      </c>
      <c r="V300" s="163">
        <f t="shared" si="49"/>
        <v>0</v>
      </c>
      <c r="W300" s="163">
        <f t="shared" si="50"/>
        <v>0</v>
      </c>
      <c r="X300" s="164">
        <f t="shared" si="51"/>
        <v>0</v>
      </c>
    </row>
    <row r="301" spans="1:24" ht="15.75" hidden="1" customHeight="1" x14ac:dyDescent="0.25">
      <c r="A301" s="167"/>
      <c r="B301" s="168" t="str">
        <f>[1]Données!S183</f>
        <v>363S06</v>
      </c>
      <c r="C301" s="139">
        <f t="shared" si="52"/>
        <v>4.1666666666666664E-2</v>
      </c>
      <c r="D301" s="139">
        <f t="shared" si="53"/>
        <v>0</v>
      </c>
      <c r="E301" s="139">
        <f t="shared" si="54"/>
        <v>0</v>
      </c>
      <c r="F301" s="139">
        <f t="shared" si="55"/>
        <v>0</v>
      </c>
      <c r="G301" s="139">
        <f t="shared" si="57"/>
        <v>0</v>
      </c>
      <c r="H301" s="159">
        <f t="shared" si="56"/>
        <v>0</v>
      </c>
      <c r="O301" s="158">
        <f>SUMIF($R$6:$R$110,#REF!,$Y$6:$Y$110)</f>
        <v>0</v>
      </c>
      <c r="P301" s="158">
        <f>SUMIF($R$6:$R$110,#REF!,$Z$6:$Z$110)</f>
        <v>0</v>
      </c>
      <c r="Q301" s="159">
        <f>SUMIF($R$6:$R$110,#REF!,$AA$6:$AA$110)</f>
        <v>0</v>
      </c>
      <c r="S301" s="161" t="e">
        <f>SUM($C301,#REF!)</f>
        <v>#REF!</v>
      </c>
      <c r="T301" s="162" t="e">
        <f>SUM($D301,#REF!)</f>
        <v>#REF!</v>
      </c>
      <c r="U301" s="163" t="e">
        <f>SUM($E301,#REF!)</f>
        <v>#REF!</v>
      </c>
      <c r="V301" s="163">
        <f t="shared" si="49"/>
        <v>0</v>
      </c>
      <c r="W301" s="163">
        <f t="shared" si="50"/>
        <v>0</v>
      </c>
      <c r="X301" s="164">
        <f t="shared" si="51"/>
        <v>0</v>
      </c>
    </row>
    <row r="302" spans="1:24" ht="15.75" hidden="1" customHeight="1" x14ac:dyDescent="0.25">
      <c r="A302" s="167"/>
      <c r="B302" s="168" t="str">
        <f>[1]Données!S184</f>
        <v>363S07</v>
      </c>
      <c r="C302" s="139">
        <f t="shared" si="52"/>
        <v>0</v>
      </c>
      <c r="D302" s="139">
        <f t="shared" si="53"/>
        <v>0</v>
      </c>
      <c r="E302" s="139">
        <f t="shared" si="54"/>
        <v>0</v>
      </c>
      <c r="F302" s="139">
        <f t="shared" si="55"/>
        <v>0</v>
      </c>
      <c r="G302" s="139">
        <f t="shared" si="57"/>
        <v>0</v>
      </c>
      <c r="H302" s="159">
        <f t="shared" si="56"/>
        <v>0</v>
      </c>
      <c r="O302" s="158">
        <f>SUMIF($R$6:$R$110,#REF!,$Y$6:$Y$110)</f>
        <v>0</v>
      </c>
      <c r="P302" s="158">
        <f>SUMIF($R$6:$R$110,#REF!,$Z$6:$Z$110)</f>
        <v>0</v>
      </c>
      <c r="Q302" s="159">
        <f>SUMIF($R$6:$R$110,#REF!,$AA$6:$AA$110)</f>
        <v>0</v>
      </c>
      <c r="S302" s="161" t="e">
        <f>SUM($C302,#REF!)</f>
        <v>#REF!</v>
      </c>
      <c r="T302" s="162" t="e">
        <f>SUM($D302,#REF!)</f>
        <v>#REF!</v>
      </c>
      <c r="U302" s="163" t="e">
        <f>SUM($E302,#REF!)</f>
        <v>#REF!</v>
      </c>
      <c r="V302" s="163">
        <f t="shared" si="49"/>
        <v>0</v>
      </c>
      <c r="W302" s="163">
        <f t="shared" si="50"/>
        <v>0</v>
      </c>
      <c r="X302" s="164">
        <f t="shared" si="51"/>
        <v>0</v>
      </c>
    </row>
    <row r="303" spans="1:24" ht="15.75" hidden="1" customHeight="1" x14ac:dyDescent="0.25">
      <c r="A303" s="167"/>
      <c r="B303" s="168" t="str">
        <f>[1]Données!S185</f>
        <v>363S08</v>
      </c>
      <c r="C303" s="139">
        <f t="shared" si="52"/>
        <v>0</v>
      </c>
      <c r="D303" s="139">
        <f t="shared" si="53"/>
        <v>0</v>
      </c>
      <c r="E303" s="139">
        <f t="shared" si="54"/>
        <v>4.1666666666666664E-2</v>
      </c>
      <c r="F303" s="139">
        <f t="shared" si="55"/>
        <v>0</v>
      </c>
      <c r="G303" s="139">
        <f t="shared" si="57"/>
        <v>0</v>
      </c>
      <c r="H303" s="159">
        <f t="shared" si="56"/>
        <v>0</v>
      </c>
      <c r="O303" s="158">
        <f>SUMIF($R$6:$R$110,#REF!,$Y$6:$Y$110)</f>
        <v>0</v>
      </c>
      <c r="P303" s="158">
        <f>SUMIF($R$6:$R$110,#REF!,$Z$6:$Z$110)</f>
        <v>0</v>
      </c>
      <c r="Q303" s="159">
        <f>SUMIF($R$6:$R$110,#REF!,$AA$6:$AA$110)</f>
        <v>0</v>
      </c>
      <c r="S303" s="161" t="e">
        <f>SUM($C303,#REF!)</f>
        <v>#REF!</v>
      </c>
      <c r="T303" s="162" t="e">
        <f>SUM($D303,#REF!)</f>
        <v>#REF!</v>
      </c>
      <c r="U303" s="163" t="e">
        <f>SUM($E303,#REF!)</f>
        <v>#REF!</v>
      </c>
      <c r="V303" s="163">
        <f t="shared" si="49"/>
        <v>0</v>
      </c>
      <c r="W303" s="163">
        <f t="shared" si="50"/>
        <v>0</v>
      </c>
      <c r="X303" s="164">
        <f t="shared" si="51"/>
        <v>0</v>
      </c>
    </row>
    <row r="304" spans="1:24" ht="15.75" hidden="1" customHeight="1" x14ac:dyDescent="0.25">
      <c r="A304" s="167"/>
      <c r="B304" s="168" t="str">
        <f>[1]Données!S186</f>
        <v>363S09</v>
      </c>
      <c r="C304" s="139">
        <f t="shared" si="52"/>
        <v>0</v>
      </c>
      <c r="D304" s="139">
        <f t="shared" si="53"/>
        <v>0</v>
      </c>
      <c r="E304" s="139">
        <f t="shared" si="54"/>
        <v>0</v>
      </c>
      <c r="F304" s="139">
        <f t="shared" si="55"/>
        <v>0</v>
      </c>
      <c r="G304" s="139">
        <f t="shared" si="57"/>
        <v>0</v>
      </c>
      <c r="H304" s="159">
        <f t="shared" si="56"/>
        <v>0</v>
      </c>
      <c r="O304" s="158">
        <f>SUMIF($R$6:$R$110,#REF!,$Y$6:$Y$110)</f>
        <v>0</v>
      </c>
      <c r="P304" s="158">
        <f>SUMIF($R$6:$R$110,#REF!,$Z$6:$Z$110)</f>
        <v>0</v>
      </c>
      <c r="Q304" s="159">
        <f>SUMIF($R$6:$R$110,#REF!,$AA$6:$AA$110)</f>
        <v>0</v>
      </c>
      <c r="S304" s="161" t="e">
        <f>SUM($C304,#REF!)</f>
        <v>#REF!</v>
      </c>
      <c r="T304" s="162" t="e">
        <f>SUM($D304,#REF!)</f>
        <v>#REF!</v>
      </c>
      <c r="U304" s="163" t="e">
        <f>SUM($E304,#REF!)</f>
        <v>#REF!</v>
      </c>
      <c r="V304" s="163">
        <f t="shared" si="49"/>
        <v>0</v>
      </c>
      <c r="W304" s="163">
        <f t="shared" si="50"/>
        <v>0</v>
      </c>
      <c r="X304" s="164">
        <f t="shared" si="51"/>
        <v>0</v>
      </c>
    </row>
    <row r="305" spans="1:24" ht="15.75" hidden="1" customHeight="1" x14ac:dyDescent="0.25">
      <c r="A305" s="167"/>
      <c r="B305" s="168" t="str">
        <f>[1]Données!S187</f>
        <v>363S10</v>
      </c>
      <c r="C305" s="139">
        <f t="shared" si="52"/>
        <v>0</v>
      </c>
      <c r="D305" s="139">
        <f t="shared" si="53"/>
        <v>0</v>
      </c>
      <c r="E305" s="139">
        <f t="shared" si="54"/>
        <v>0</v>
      </c>
      <c r="F305" s="139">
        <f t="shared" si="55"/>
        <v>0</v>
      </c>
      <c r="G305" s="139">
        <f t="shared" si="57"/>
        <v>0</v>
      </c>
      <c r="H305" s="159">
        <f t="shared" si="56"/>
        <v>0</v>
      </c>
      <c r="O305" s="158">
        <f>SUMIF($R$6:$R$110,#REF!,$Y$6:$Y$110)</f>
        <v>0</v>
      </c>
      <c r="P305" s="158">
        <f>SUMIF($R$6:$R$110,#REF!,$Z$6:$Z$110)</f>
        <v>0</v>
      </c>
      <c r="Q305" s="159">
        <f>SUMIF($R$6:$R$110,#REF!,$AA$6:$AA$110)</f>
        <v>0</v>
      </c>
      <c r="S305" s="161" t="e">
        <f>SUM($C305,#REF!)</f>
        <v>#REF!</v>
      </c>
      <c r="T305" s="162" t="e">
        <f>SUM($D305,#REF!)</f>
        <v>#REF!</v>
      </c>
      <c r="U305" s="163" t="e">
        <f>SUM($E305,#REF!)</f>
        <v>#REF!</v>
      </c>
      <c r="V305" s="163">
        <f t="shared" si="49"/>
        <v>0</v>
      </c>
      <c r="W305" s="163">
        <f t="shared" si="50"/>
        <v>0</v>
      </c>
      <c r="X305" s="164">
        <f t="shared" si="51"/>
        <v>0</v>
      </c>
    </row>
    <row r="306" spans="1:24" ht="15.75" hidden="1" customHeight="1" x14ac:dyDescent="0.25">
      <c r="A306" s="167"/>
      <c r="B306" s="168" t="str">
        <f>[1]Données!S188</f>
        <v>363S11</v>
      </c>
      <c r="C306" s="139">
        <f t="shared" si="52"/>
        <v>0</v>
      </c>
      <c r="D306" s="139">
        <f t="shared" si="53"/>
        <v>0</v>
      </c>
      <c r="E306" s="139">
        <f t="shared" si="54"/>
        <v>0</v>
      </c>
      <c r="F306" s="139">
        <f t="shared" si="55"/>
        <v>0</v>
      </c>
      <c r="G306" s="139">
        <f t="shared" si="57"/>
        <v>0</v>
      </c>
      <c r="H306" s="159">
        <f t="shared" si="56"/>
        <v>0</v>
      </c>
      <c r="O306" s="158">
        <f>SUMIF($R$6:$R$110,#REF!,$Y$6:$Y$110)</f>
        <v>0</v>
      </c>
      <c r="P306" s="158">
        <f>SUMIF($R$6:$R$110,#REF!,$Z$6:$Z$110)</f>
        <v>0</v>
      </c>
      <c r="Q306" s="159">
        <f>SUMIF($R$6:$R$110,#REF!,$AA$6:$AA$110)</f>
        <v>0</v>
      </c>
      <c r="S306" s="161" t="e">
        <f>SUM($C306,#REF!)</f>
        <v>#REF!</v>
      </c>
      <c r="T306" s="162" t="e">
        <f>SUM($D306,#REF!)</f>
        <v>#REF!</v>
      </c>
      <c r="U306" s="163" t="e">
        <f>SUM($E306,#REF!)</f>
        <v>#REF!</v>
      </c>
      <c r="V306" s="163">
        <f t="shared" si="49"/>
        <v>0</v>
      </c>
      <c r="W306" s="163">
        <f t="shared" si="50"/>
        <v>0</v>
      </c>
      <c r="X306" s="164">
        <f t="shared" si="51"/>
        <v>0</v>
      </c>
    </row>
    <row r="307" spans="1:24" ht="15.75" hidden="1" customHeight="1" x14ac:dyDescent="0.25">
      <c r="A307" s="167"/>
      <c r="B307" s="168" t="str">
        <f>[1]Données!S189</f>
        <v>363S12</v>
      </c>
      <c r="C307" s="139">
        <f t="shared" si="52"/>
        <v>0</v>
      </c>
      <c r="D307" s="139">
        <f t="shared" si="53"/>
        <v>0</v>
      </c>
      <c r="E307" s="139">
        <f t="shared" si="54"/>
        <v>0</v>
      </c>
      <c r="F307" s="139">
        <f t="shared" si="55"/>
        <v>0</v>
      </c>
      <c r="G307" s="139">
        <f t="shared" si="57"/>
        <v>0</v>
      </c>
      <c r="H307" s="159">
        <f t="shared" si="56"/>
        <v>0</v>
      </c>
      <c r="O307" s="158">
        <f>SUMIF($R$6:$R$110,#REF!,$Y$6:$Y$110)</f>
        <v>0</v>
      </c>
      <c r="P307" s="158">
        <f>SUMIF($R$6:$R$110,#REF!,$Z$6:$Z$110)</f>
        <v>0</v>
      </c>
      <c r="Q307" s="159">
        <f>SUMIF($R$6:$R$110,#REF!,$AA$6:$AA$110)</f>
        <v>0</v>
      </c>
      <c r="S307" s="161" t="e">
        <f>SUM($C307,#REF!)</f>
        <v>#REF!</v>
      </c>
      <c r="T307" s="162" t="e">
        <f>SUM($D307,#REF!)</f>
        <v>#REF!</v>
      </c>
      <c r="U307" s="163" t="e">
        <f>SUM($E307,#REF!)</f>
        <v>#REF!</v>
      </c>
      <c r="V307" s="163">
        <f t="shared" si="49"/>
        <v>0</v>
      </c>
      <c r="W307" s="163">
        <f t="shared" si="50"/>
        <v>0</v>
      </c>
      <c r="X307" s="164">
        <f t="shared" si="51"/>
        <v>0</v>
      </c>
    </row>
    <row r="308" spans="1:24" ht="15.75" hidden="1" customHeight="1" x14ac:dyDescent="0.25">
      <c r="A308" s="167"/>
      <c r="B308" s="168" t="str">
        <f>[1]Données!S190</f>
        <v>363S13</v>
      </c>
      <c r="C308" s="139">
        <f t="shared" si="52"/>
        <v>0</v>
      </c>
      <c r="D308" s="139">
        <f t="shared" si="53"/>
        <v>0</v>
      </c>
      <c r="E308" s="139">
        <f t="shared" si="54"/>
        <v>2.0833333333333332E-2</v>
      </c>
      <c r="F308" s="139">
        <f t="shared" si="55"/>
        <v>0</v>
      </c>
      <c r="G308" s="139">
        <f t="shared" si="57"/>
        <v>0</v>
      </c>
      <c r="H308" s="159">
        <f t="shared" si="56"/>
        <v>0</v>
      </c>
      <c r="O308" s="158">
        <f>SUMIF($R$6:$R$110,#REF!,$Y$6:$Y$110)</f>
        <v>0</v>
      </c>
      <c r="P308" s="158">
        <f>SUMIF($R$6:$R$110,#REF!,$Z$6:$Z$110)</f>
        <v>0</v>
      </c>
      <c r="Q308" s="159">
        <f>SUMIF($R$6:$R$110,#REF!,$AA$6:$AA$110)</f>
        <v>0</v>
      </c>
      <c r="S308" s="161" t="e">
        <f>SUM($C308,#REF!)</f>
        <v>#REF!</v>
      </c>
      <c r="T308" s="162" t="e">
        <f>SUM($D308,#REF!)</f>
        <v>#REF!</v>
      </c>
      <c r="U308" s="163" t="e">
        <f>SUM($E308,#REF!)</f>
        <v>#REF!</v>
      </c>
      <c r="V308" s="163">
        <f t="shared" si="49"/>
        <v>0</v>
      </c>
      <c r="W308" s="163">
        <f t="shared" si="50"/>
        <v>0</v>
      </c>
      <c r="X308" s="164">
        <f t="shared" si="51"/>
        <v>0</v>
      </c>
    </row>
    <row r="309" spans="1:24" ht="15.75" hidden="1" customHeight="1" x14ac:dyDescent="0.25">
      <c r="A309" s="167"/>
      <c r="B309" s="168" t="str">
        <f>[1]Données!S191</f>
        <v>363S14</v>
      </c>
      <c r="C309" s="139">
        <f t="shared" si="52"/>
        <v>0</v>
      </c>
      <c r="D309" s="139">
        <f t="shared" si="53"/>
        <v>0</v>
      </c>
      <c r="E309" s="139">
        <f t="shared" si="54"/>
        <v>0</v>
      </c>
      <c r="F309" s="139">
        <f t="shared" si="55"/>
        <v>0</v>
      </c>
      <c r="G309" s="139">
        <f t="shared" si="57"/>
        <v>0</v>
      </c>
      <c r="H309" s="159">
        <f t="shared" si="56"/>
        <v>0</v>
      </c>
      <c r="O309" s="158">
        <f>SUMIF($R$6:$R$110,#REF!,$Y$6:$Y$110)</f>
        <v>0</v>
      </c>
      <c r="P309" s="158">
        <f>SUMIF($R$6:$R$110,#REF!,$Z$6:$Z$110)</f>
        <v>0</v>
      </c>
      <c r="Q309" s="159">
        <f>SUMIF($R$6:$R$110,#REF!,$AA$6:$AA$110)</f>
        <v>0</v>
      </c>
      <c r="S309" s="161" t="e">
        <f>SUM($C309,#REF!)</f>
        <v>#REF!</v>
      </c>
      <c r="T309" s="162" t="e">
        <f>SUM($D309,#REF!)</f>
        <v>#REF!</v>
      </c>
      <c r="U309" s="163" t="e">
        <f>SUM($E309,#REF!)</f>
        <v>#REF!</v>
      </c>
      <c r="V309" s="163">
        <f t="shared" si="49"/>
        <v>0</v>
      </c>
      <c r="W309" s="163">
        <f t="shared" si="50"/>
        <v>0</v>
      </c>
      <c r="X309" s="164">
        <f t="shared" si="51"/>
        <v>0</v>
      </c>
    </row>
    <row r="310" spans="1:24" ht="15.75" hidden="1" customHeight="1" x14ac:dyDescent="0.25">
      <c r="A310" s="167"/>
      <c r="B310" s="168" t="str">
        <f>[1]Données!S192</f>
        <v>364SE1</v>
      </c>
      <c r="C310" s="139">
        <f t="shared" si="52"/>
        <v>0</v>
      </c>
      <c r="D310" s="139">
        <f t="shared" si="53"/>
        <v>0</v>
      </c>
      <c r="E310" s="139">
        <f t="shared" si="54"/>
        <v>0</v>
      </c>
      <c r="F310" s="139">
        <f t="shared" si="55"/>
        <v>0</v>
      </c>
      <c r="G310" s="139">
        <f t="shared" si="57"/>
        <v>0</v>
      </c>
      <c r="H310" s="159">
        <f t="shared" si="56"/>
        <v>0</v>
      </c>
      <c r="O310" s="158">
        <f>SUMIF($R$6:$R$110,#REF!,$Y$6:$Y$110)</f>
        <v>0</v>
      </c>
      <c r="P310" s="158">
        <f>SUMIF($R$6:$R$110,#REF!,$Z$6:$Z$110)</f>
        <v>0</v>
      </c>
      <c r="Q310" s="159">
        <f>SUMIF($R$6:$R$110,#REF!,$AA$6:$AA$110)</f>
        <v>0</v>
      </c>
      <c r="S310" s="161" t="e">
        <f>SUM($C310,#REF!)</f>
        <v>#REF!</v>
      </c>
      <c r="T310" s="162" t="e">
        <f>SUM($D310,#REF!)</f>
        <v>#REF!</v>
      </c>
      <c r="U310" s="163" t="e">
        <f>SUM($E310,#REF!)</f>
        <v>#REF!</v>
      </c>
      <c r="V310" s="163">
        <f t="shared" si="49"/>
        <v>0</v>
      </c>
      <c r="W310" s="163">
        <f t="shared" si="50"/>
        <v>0</v>
      </c>
      <c r="X310" s="164">
        <f t="shared" si="51"/>
        <v>0</v>
      </c>
    </row>
    <row r="311" spans="1:24" ht="15.75" hidden="1" customHeight="1" x14ac:dyDescent="0.25">
      <c r="A311" s="167"/>
      <c r="B311" s="168" t="str">
        <f>[1]Données!S193</f>
        <v>365C01</v>
      </c>
      <c r="C311" s="139">
        <f t="shared" si="52"/>
        <v>0</v>
      </c>
      <c r="D311" s="139">
        <f t="shared" si="53"/>
        <v>0</v>
      </c>
      <c r="E311" s="139">
        <f t="shared" si="54"/>
        <v>0</v>
      </c>
      <c r="F311" s="139">
        <f t="shared" si="55"/>
        <v>0</v>
      </c>
      <c r="G311" s="139">
        <f t="shared" si="57"/>
        <v>0</v>
      </c>
      <c r="H311" s="159">
        <f t="shared" si="56"/>
        <v>0</v>
      </c>
      <c r="O311" s="158">
        <f>SUMIF($R$6:$R$110,#REF!,$Y$6:$Y$110)</f>
        <v>0</v>
      </c>
      <c r="P311" s="158">
        <f>SUMIF($R$6:$R$110,#REF!,$Z$6:$Z$110)</f>
        <v>0</v>
      </c>
      <c r="Q311" s="159">
        <f>SUMIF($R$6:$R$110,#REF!,$AA$6:$AA$110)</f>
        <v>0</v>
      </c>
      <c r="S311" s="161" t="e">
        <f>SUM($C311,#REF!)</f>
        <v>#REF!</v>
      </c>
      <c r="T311" s="162" t="e">
        <f>SUM($D311,#REF!)</f>
        <v>#REF!</v>
      </c>
      <c r="U311" s="163" t="e">
        <f>SUM($E311,#REF!)</f>
        <v>#REF!</v>
      </c>
      <c r="V311" s="163">
        <f t="shared" si="49"/>
        <v>0</v>
      </c>
      <c r="W311" s="163">
        <f t="shared" si="50"/>
        <v>0</v>
      </c>
      <c r="X311" s="164">
        <f t="shared" si="51"/>
        <v>0</v>
      </c>
    </row>
    <row r="312" spans="1:24" ht="15.75" hidden="1" customHeight="1" x14ac:dyDescent="0.25">
      <c r="A312" s="167"/>
      <c r="B312" s="168" t="str">
        <f>[1]Données!S194</f>
        <v>365CI</v>
      </c>
      <c r="C312" s="139">
        <f t="shared" si="52"/>
        <v>0</v>
      </c>
      <c r="D312" s="139">
        <f t="shared" si="53"/>
        <v>0</v>
      </c>
      <c r="E312" s="139">
        <f t="shared" si="54"/>
        <v>0</v>
      </c>
      <c r="F312" s="139">
        <f t="shared" si="55"/>
        <v>0</v>
      </c>
      <c r="G312" s="139">
        <f t="shared" si="57"/>
        <v>0</v>
      </c>
      <c r="H312" s="159">
        <f t="shared" si="56"/>
        <v>0</v>
      </c>
      <c r="O312" s="158">
        <f>SUMIF($R$6:$R$110,#REF!,$Y$6:$Y$110)</f>
        <v>0</v>
      </c>
      <c r="P312" s="158">
        <f>SUMIF($R$6:$R$110,#REF!,$Z$6:$Z$110)</f>
        <v>0</v>
      </c>
      <c r="Q312" s="159">
        <f>SUMIF($R$6:$R$110,#REF!,$AA$6:$AA$110)</f>
        <v>0</v>
      </c>
      <c r="S312" s="161" t="e">
        <f>SUM($C312,#REF!)</f>
        <v>#REF!</v>
      </c>
      <c r="T312" s="162" t="e">
        <f>SUM($D312,#REF!)</f>
        <v>#REF!</v>
      </c>
      <c r="U312" s="163" t="e">
        <f>SUM($E312,#REF!)</f>
        <v>#REF!</v>
      </c>
      <c r="V312" s="163">
        <f t="shared" si="49"/>
        <v>0</v>
      </c>
      <c r="W312" s="163">
        <f t="shared" si="50"/>
        <v>0</v>
      </c>
      <c r="X312" s="164">
        <f t="shared" si="51"/>
        <v>0</v>
      </c>
    </row>
    <row r="313" spans="1:24" ht="15.75" hidden="1" customHeight="1" x14ac:dyDescent="0.25">
      <c r="A313" s="167"/>
      <c r="B313" s="168" t="str">
        <f>[1]Données!S195</f>
        <v>366CI</v>
      </c>
      <c r="C313" s="139">
        <f t="shared" si="52"/>
        <v>0</v>
      </c>
      <c r="D313" s="139">
        <f t="shared" si="53"/>
        <v>0</v>
      </c>
      <c r="E313" s="139">
        <f t="shared" si="54"/>
        <v>0</v>
      </c>
      <c r="F313" s="139">
        <f t="shared" si="55"/>
        <v>0</v>
      </c>
      <c r="G313" s="139">
        <f t="shared" si="57"/>
        <v>0</v>
      </c>
      <c r="H313" s="159">
        <f t="shared" si="56"/>
        <v>0</v>
      </c>
      <c r="O313" s="158">
        <f>SUMIF($R$6:$R$110,#REF!,$Y$6:$Y$110)</f>
        <v>0</v>
      </c>
      <c r="P313" s="158">
        <f>SUMIF($R$6:$R$110,#REF!,$Z$6:$Z$110)</f>
        <v>0</v>
      </c>
      <c r="Q313" s="159">
        <f>SUMIF($R$6:$R$110,#REF!,$AA$6:$AA$110)</f>
        <v>0</v>
      </c>
      <c r="S313" s="161" t="e">
        <f>SUM($C313,#REF!)</f>
        <v>#REF!</v>
      </c>
      <c r="T313" s="162" t="e">
        <f>SUM($D313,#REF!)</f>
        <v>#REF!</v>
      </c>
      <c r="U313" s="163" t="e">
        <f>SUM($E313,#REF!)</f>
        <v>#REF!</v>
      </c>
      <c r="V313" s="163">
        <f t="shared" ref="V313:V376" si="58">SUM($F313,$O313)</f>
        <v>0</v>
      </c>
      <c r="W313" s="163">
        <f t="shared" ref="W313:W376" si="59">SUM($G313,$P313)</f>
        <v>0</v>
      </c>
      <c r="X313" s="164">
        <f t="shared" ref="X313:X376" si="60">SUM($H313,$Q313)</f>
        <v>0</v>
      </c>
    </row>
    <row r="314" spans="1:24" ht="15.75" hidden="1" customHeight="1" x14ac:dyDescent="0.25">
      <c r="A314" s="167"/>
      <c r="B314" s="168" t="str">
        <f>[1]Données!S196</f>
        <v>371C01</v>
      </c>
      <c r="C314" s="139">
        <f t="shared" ref="C314:C377" si="61">SUMIF($A$6:$A$110,B314,$D$6:$D$110)</f>
        <v>0</v>
      </c>
      <c r="D314" s="139">
        <f t="shared" ref="D314:D377" si="62">SUMIF($A$6:$A$110,B314,$E$6:$E$110)</f>
        <v>0</v>
      </c>
      <c r="E314" s="139">
        <f t="shared" ref="E314:E377" si="63">SUMIF($A$6:$A$110,B314,$F$6:$F$110)</f>
        <v>0</v>
      </c>
      <c r="F314" s="139">
        <f t="shared" ref="F314:F377" si="64">SUMIF($A$6:$A$110,B314,$H$6:$H$110)</f>
        <v>0</v>
      </c>
      <c r="G314" s="139">
        <f t="shared" si="57"/>
        <v>0</v>
      </c>
      <c r="H314" s="159">
        <f t="shared" ref="H314:H377" si="65">SUMIF($A$6:$A$110,B314,$J$6:$J$110)</f>
        <v>0</v>
      </c>
      <c r="O314" s="158">
        <f>SUMIF($R$6:$R$110,#REF!,$Y$6:$Y$110)</f>
        <v>0</v>
      </c>
      <c r="P314" s="158">
        <f>SUMIF($R$6:$R$110,#REF!,$Z$6:$Z$110)</f>
        <v>0</v>
      </c>
      <c r="Q314" s="159">
        <f>SUMIF($R$6:$R$110,#REF!,$AA$6:$AA$110)</f>
        <v>0</v>
      </c>
      <c r="S314" s="161" t="e">
        <f>SUM($C314,#REF!)</f>
        <v>#REF!</v>
      </c>
      <c r="T314" s="162" t="e">
        <f>SUM($D314,#REF!)</f>
        <v>#REF!</v>
      </c>
      <c r="U314" s="163" t="e">
        <f>SUM($E314,#REF!)</f>
        <v>#REF!</v>
      </c>
      <c r="V314" s="163">
        <f t="shared" si="58"/>
        <v>0</v>
      </c>
      <c r="W314" s="163">
        <f t="shared" si="59"/>
        <v>0</v>
      </c>
      <c r="X314" s="164">
        <f t="shared" si="60"/>
        <v>0</v>
      </c>
    </row>
    <row r="315" spans="1:24" ht="15.75" hidden="1" customHeight="1" x14ac:dyDescent="0.25">
      <c r="A315" s="167"/>
      <c r="B315" s="168" t="str">
        <f>[1]Données!S197</f>
        <v>372CI</v>
      </c>
      <c r="C315" s="139">
        <f t="shared" si="61"/>
        <v>0</v>
      </c>
      <c r="D315" s="139">
        <f t="shared" si="62"/>
        <v>0</v>
      </c>
      <c r="E315" s="139">
        <f t="shared" si="63"/>
        <v>0</v>
      </c>
      <c r="F315" s="139">
        <f t="shared" si="64"/>
        <v>0</v>
      </c>
      <c r="G315" s="139">
        <f t="shared" ref="G315:G378" si="66">SUMIF($A$6:$A$110,B315,$I$6:$I$110)</f>
        <v>0</v>
      </c>
      <c r="H315" s="159">
        <f t="shared" si="65"/>
        <v>0</v>
      </c>
      <c r="O315" s="158">
        <f>SUMIF($R$6:$R$110,#REF!,$Y$6:$Y$110)</f>
        <v>0</v>
      </c>
      <c r="P315" s="158">
        <f>SUMIF($R$6:$R$110,#REF!,$Z$6:$Z$110)</f>
        <v>0</v>
      </c>
      <c r="Q315" s="159">
        <f>SUMIF($R$6:$R$110,#REF!,$AA$6:$AA$110)</f>
        <v>0</v>
      </c>
      <c r="S315" s="161" t="e">
        <f>SUM($C315,#REF!)</f>
        <v>#REF!</v>
      </c>
      <c r="T315" s="162" t="e">
        <f>SUM($D315,#REF!)</f>
        <v>#REF!</v>
      </c>
      <c r="U315" s="163" t="e">
        <f>SUM($E315,#REF!)</f>
        <v>#REF!</v>
      </c>
      <c r="V315" s="163">
        <f t="shared" si="58"/>
        <v>0</v>
      </c>
      <c r="W315" s="163">
        <f t="shared" si="59"/>
        <v>0</v>
      </c>
      <c r="X315" s="164">
        <f t="shared" si="60"/>
        <v>0</v>
      </c>
    </row>
    <row r="316" spans="1:24" ht="15.75" hidden="1" customHeight="1" x14ac:dyDescent="0.25">
      <c r="A316" s="167"/>
      <c r="B316" s="168" t="str">
        <f>[1]Données!S198</f>
        <v>373CI</v>
      </c>
      <c r="C316" s="139">
        <f t="shared" si="61"/>
        <v>0</v>
      </c>
      <c r="D316" s="139">
        <f t="shared" si="62"/>
        <v>0</v>
      </c>
      <c r="E316" s="139">
        <f t="shared" si="63"/>
        <v>0</v>
      </c>
      <c r="F316" s="139">
        <f t="shared" si="64"/>
        <v>0</v>
      </c>
      <c r="G316" s="139">
        <f t="shared" si="66"/>
        <v>0</v>
      </c>
      <c r="H316" s="159">
        <f t="shared" si="65"/>
        <v>0</v>
      </c>
      <c r="O316" s="158">
        <f>SUMIF($R$6:$R$110,#REF!,$Y$6:$Y$110)</f>
        <v>0</v>
      </c>
      <c r="P316" s="158">
        <f>SUMIF($R$6:$R$110,#REF!,$Z$6:$Z$110)</f>
        <v>0</v>
      </c>
      <c r="Q316" s="159">
        <f>SUMIF($R$6:$R$110,#REF!,$AA$6:$AA$110)</f>
        <v>0</v>
      </c>
      <c r="S316" s="161" t="e">
        <f>SUM($C316,#REF!)</f>
        <v>#REF!</v>
      </c>
      <c r="T316" s="162" t="e">
        <f>SUM($D316,#REF!)</f>
        <v>#REF!</v>
      </c>
      <c r="U316" s="163" t="e">
        <f>SUM($E316,#REF!)</f>
        <v>#REF!</v>
      </c>
      <c r="V316" s="163">
        <f t="shared" si="58"/>
        <v>0</v>
      </c>
      <c r="W316" s="163">
        <f t="shared" si="59"/>
        <v>0</v>
      </c>
      <c r="X316" s="164">
        <f t="shared" si="60"/>
        <v>0</v>
      </c>
    </row>
    <row r="317" spans="1:24" ht="15.75" hidden="1" customHeight="1" x14ac:dyDescent="0.25">
      <c r="A317" s="167"/>
      <c r="B317" s="168" t="str">
        <f>[1]Données!S199</f>
        <v>391S01</v>
      </c>
      <c r="C317" s="139">
        <f t="shared" si="61"/>
        <v>0</v>
      </c>
      <c r="D317" s="139">
        <f t="shared" si="62"/>
        <v>0</v>
      </c>
      <c r="E317" s="139">
        <f t="shared" si="63"/>
        <v>0</v>
      </c>
      <c r="F317" s="139">
        <f t="shared" si="64"/>
        <v>0</v>
      </c>
      <c r="G317" s="139">
        <f t="shared" si="66"/>
        <v>0</v>
      </c>
      <c r="H317" s="159">
        <f t="shared" si="65"/>
        <v>0</v>
      </c>
      <c r="O317" s="158">
        <f>SUMIF($R$6:$R$110,#REF!,$Y$6:$Y$110)</f>
        <v>0</v>
      </c>
      <c r="P317" s="158">
        <f>SUMIF($R$6:$R$110,#REF!,$Z$6:$Z$110)</f>
        <v>0</v>
      </c>
      <c r="Q317" s="159">
        <f>SUMIF($R$6:$R$110,#REF!,$AA$6:$AA$110)</f>
        <v>0</v>
      </c>
      <c r="S317" s="161" t="e">
        <f>SUM($C317,#REF!)</f>
        <v>#REF!</v>
      </c>
      <c r="T317" s="162" t="e">
        <f>SUM($D317,#REF!)</f>
        <v>#REF!</v>
      </c>
      <c r="U317" s="163" t="e">
        <f>SUM($E317,#REF!)</f>
        <v>#REF!</v>
      </c>
      <c r="V317" s="163">
        <f t="shared" si="58"/>
        <v>0</v>
      </c>
      <c r="W317" s="163">
        <f t="shared" si="59"/>
        <v>0</v>
      </c>
      <c r="X317" s="164">
        <f t="shared" si="60"/>
        <v>0</v>
      </c>
    </row>
    <row r="318" spans="1:24" ht="15.75" hidden="1" customHeight="1" x14ac:dyDescent="0.25">
      <c r="A318" s="167"/>
      <c r="B318" s="168" t="str">
        <f>[1]Données!S200</f>
        <v>391S02</v>
      </c>
      <c r="C318" s="139">
        <f t="shared" si="61"/>
        <v>0</v>
      </c>
      <c r="D318" s="139">
        <f t="shared" si="62"/>
        <v>0</v>
      </c>
      <c r="E318" s="139">
        <f t="shared" si="63"/>
        <v>0</v>
      </c>
      <c r="F318" s="139">
        <f t="shared" si="64"/>
        <v>0</v>
      </c>
      <c r="G318" s="139">
        <f t="shared" si="66"/>
        <v>0</v>
      </c>
      <c r="H318" s="159">
        <f t="shared" si="65"/>
        <v>0</v>
      </c>
      <c r="O318" s="158">
        <f>SUMIF($R$6:$R$110,#REF!,$Y$6:$Y$110)</f>
        <v>0</v>
      </c>
      <c r="P318" s="158">
        <f>SUMIF($R$6:$R$110,#REF!,$Z$6:$Z$110)</f>
        <v>0</v>
      </c>
      <c r="Q318" s="159">
        <f>SUMIF($R$6:$R$110,#REF!,$AA$6:$AA$110)</f>
        <v>0</v>
      </c>
      <c r="S318" s="161" t="e">
        <f>SUM($C318,#REF!)</f>
        <v>#REF!</v>
      </c>
      <c r="T318" s="162" t="e">
        <f>SUM($D318,#REF!)</f>
        <v>#REF!</v>
      </c>
      <c r="U318" s="163" t="e">
        <f>SUM($E318,#REF!)</f>
        <v>#REF!</v>
      </c>
      <c r="V318" s="163">
        <f t="shared" si="58"/>
        <v>0</v>
      </c>
      <c r="W318" s="163">
        <f t="shared" si="59"/>
        <v>0</v>
      </c>
      <c r="X318" s="164">
        <f t="shared" si="60"/>
        <v>0</v>
      </c>
    </row>
    <row r="319" spans="1:24" ht="15.75" hidden="1" customHeight="1" x14ac:dyDescent="0.25">
      <c r="A319" s="167"/>
      <c r="B319" s="168" t="str">
        <f>[1]Données!S201</f>
        <v>391S03</v>
      </c>
      <c r="C319" s="139">
        <f t="shared" si="61"/>
        <v>0</v>
      </c>
      <c r="D319" s="139">
        <f t="shared" si="62"/>
        <v>0</v>
      </c>
      <c r="E319" s="139">
        <f t="shared" si="63"/>
        <v>0</v>
      </c>
      <c r="F319" s="139">
        <f t="shared" si="64"/>
        <v>0</v>
      </c>
      <c r="G319" s="139">
        <f t="shared" si="66"/>
        <v>0</v>
      </c>
      <c r="H319" s="159">
        <f t="shared" si="65"/>
        <v>0</v>
      </c>
      <c r="O319" s="158">
        <f>SUMIF($R$6:$R$110,#REF!,$Y$6:$Y$110)</f>
        <v>0</v>
      </c>
      <c r="P319" s="158">
        <f>SUMIF($R$6:$R$110,#REF!,$Z$6:$Z$110)</f>
        <v>0</v>
      </c>
      <c r="Q319" s="159">
        <f>SUMIF($R$6:$R$110,#REF!,$AA$6:$AA$110)</f>
        <v>0</v>
      </c>
      <c r="S319" s="161" t="e">
        <f>SUM($C319,#REF!)</f>
        <v>#REF!</v>
      </c>
      <c r="T319" s="162" t="e">
        <f>SUM($D319,#REF!)</f>
        <v>#REF!</v>
      </c>
      <c r="U319" s="163" t="e">
        <f>SUM($E319,#REF!)</f>
        <v>#REF!</v>
      </c>
      <c r="V319" s="163">
        <f t="shared" si="58"/>
        <v>0</v>
      </c>
      <c r="W319" s="163">
        <f t="shared" si="59"/>
        <v>0</v>
      </c>
      <c r="X319" s="164">
        <f t="shared" si="60"/>
        <v>0</v>
      </c>
    </row>
    <row r="320" spans="1:24" ht="15.75" hidden="1" customHeight="1" x14ac:dyDescent="0.25">
      <c r="A320" s="167"/>
      <c r="B320" s="168" t="str">
        <f>[1]Données!S202</f>
        <v>391S04</v>
      </c>
      <c r="C320" s="139">
        <f t="shared" si="61"/>
        <v>0</v>
      </c>
      <c r="D320" s="139">
        <f t="shared" si="62"/>
        <v>0</v>
      </c>
      <c r="E320" s="139">
        <f t="shared" si="63"/>
        <v>0</v>
      </c>
      <c r="F320" s="139">
        <f t="shared" si="64"/>
        <v>0</v>
      </c>
      <c r="G320" s="139">
        <f t="shared" si="66"/>
        <v>0</v>
      </c>
      <c r="H320" s="159">
        <f t="shared" si="65"/>
        <v>0</v>
      </c>
      <c r="O320" s="158">
        <f>SUMIF($R$6:$R$110,#REF!,$Y$6:$Y$110)</f>
        <v>0</v>
      </c>
      <c r="P320" s="158">
        <f>SUMIF($R$6:$R$110,#REF!,$Z$6:$Z$110)</f>
        <v>0</v>
      </c>
      <c r="Q320" s="159">
        <f>SUMIF($R$6:$R$110,#REF!,$AA$6:$AA$110)</f>
        <v>0</v>
      </c>
      <c r="S320" s="161" t="e">
        <f>SUM($C320,#REF!)</f>
        <v>#REF!</v>
      </c>
      <c r="T320" s="162" t="e">
        <f>SUM($D320,#REF!)</f>
        <v>#REF!</v>
      </c>
      <c r="U320" s="163" t="e">
        <f>SUM($E320,#REF!)</f>
        <v>#REF!</v>
      </c>
      <c r="V320" s="163">
        <f t="shared" si="58"/>
        <v>0</v>
      </c>
      <c r="W320" s="163">
        <f t="shared" si="59"/>
        <v>0</v>
      </c>
      <c r="X320" s="164">
        <f t="shared" si="60"/>
        <v>0</v>
      </c>
    </row>
    <row r="321" spans="1:24" ht="15.75" hidden="1" customHeight="1" x14ac:dyDescent="0.25">
      <c r="A321" s="167"/>
      <c r="B321" s="168" t="str">
        <f>[1]Données!S203</f>
        <v>391S05</v>
      </c>
      <c r="C321" s="139">
        <f t="shared" si="61"/>
        <v>0</v>
      </c>
      <c r="D321" s="139">
        <f t="shared" si="62"/>
        <v>0</v>
      </c>
      <c r="E321" s="139">
        <f t="shared" si="63"/>
        <v>0</v>
      </c>
      <c r="F321" s="139">
        <f t="shared" si="64"/>
        <v>0</v>
      </c>
      <c r="G321" s="139">
        <f t="shared" si="66"/>
        <v>0</v>
      </c>
      <c r="H321" s="159">
        <f t="shared" si="65"/>
        <v>0</v>
      </c>
      <c r="O321" s="158">
        <f>SUMIF($R$6:$R$110,#REF!,$Y$6:$Y$110)</f>
        <v>0</v>
      </c>
      <c r="P321" s="158">
        <f>SUMIF($R$6:$R$110,#REF!,$Z$6:$Z$110)</f>
        <v>0</v>
      </c>
      <c r="Q321" s="159">
        <f>SUMIF($R$6:$R$110,#REF!,$AA$6:$AA$110)</f>
        <v>0</v>
      </c>
      <c r="S321" s="161" t="e">
        <f>SUM($C321,#REF!)</f>
        <v>#REF!</v>
      </c>
      <c r="T321" s="162" t="e">
        <f>SUM($D321,#REF!)</f>
        <v>#REF!</v>
      </c>
      <c r="U321" s="163" t="e">
        <f>SUM($E321,#REF!)</f>
        <v>#REF!</v>
      </c>
      <c r="V321" s="163">
        <f t="shared" si="58"/>
        <v>0</v>
      </c>
      <c r="W321" s="163">
        <f t="shared" si="59"/>
        <v>0</v>
      </c>
      <c r="X321" s="164">
        <f t="shared" si="60"/>
        <v>0</v>
      </c>
    </row>
    <row r="322" spans="1:24" ht="15.75" hidden="1" customHeight="1" x14ac:dyDescent="0.25">
      <c r="A322" s="167"/>
      <c r="B322" s="168" t="str">
        <f>[1]Données!S204</f>
        <v>391S06</v>
      </c>
      <c r="C322" s="139">
        <f t="shared" si="61"/>
        <v>0</v>
      </c>
      <c r="D322" s="139">
        <f t="shared" si="62"/>
        <v>0</v>
      </c>
      <c r="E322" s="139">
        <f t="shared" si="63"/>
        <v>0</v>
      </c>
      <c r="F322" s="139">
        <f t="shared" si="64"/>
        <v>0</v>
      </c>
      <c r="G322" s="139">
        <f t="shared" si="66"/>
        <v>0</v>
      </c>
      <c r="H322" s="159">
        <f t="shared" si="65"/>
        <v>0</v>
      </c>
      <c r="O322" s="158">
        <f>SUMIF($R$6:$R$110,#REF!,$Y$6:$Y$110)</f>
        <v>0</v>
      </c>
      <c r="P322" s="158">
        <f>SUMIF($R$6:$R$110,#REF!,$Z$6:$Z$110)</f>
        <v>0</v>
      </c>
      <c r="Q322" s="159">
        <f>SUMIF($R$6:$R$110,#REF!,$AA$6:$AA$110)</f>
        <v>0</v>
      </c>
      <c r="S322" s="161" t="e">
        <f>SUM($C322,#REF!)</f>
        <v>#REF!</v>
      </c>
      <c r="T322" s="162" t="e">
        <f>SUM($D322,#REF!)</f>
        <v>#REF!</v>
      </c>
      <c r="U322" s="163" t="e">
        <f>SUM($E322,#REF!)</f>
        <v>#REF!</v>
      </c>
      <c r="V322" s="163">
        <f t="shared" si="58"/>
        <v>0</v>
      </c>
      <c r="W322" s="163">
        <f t="shared" si="59"/>
        <v>0</v>
      </c>
      <c r="X322" s="164">
        <f t="shared" si="60"/>
        <v>0</v>
      </c>
    </row>
    <row r="323" spans="1:24" ht="15.75" hidden="1" customHeight="1" x14ac:dyDescent="0.25">
      <c r="A323" s="167"/>
      <c r="B323" s="168" t="str">
        <f>[1]Données!S205</f>
        <v>391S07</v>
      </c>
      <c r="C323" s="139">
        <f t="shared" si="61"/>
        <v>0</v>
      </c>
      <c r="D323" s="139">
        <f t="shared" si="62"/>
        <v>0</v>
      </c>
      <c r="E323" s="139">
        <f t="shared" si="63"/>
        <v>0</v>
      </c>
      <c r="F323" s="139">
        <f t="shared" si="64"/>
        <v>0</v>
      </c>
      <c r="G323" s="139">
        <f t="shared" si="66"/>
        <v>0</v>
      </c>
      <c r="H323" s="159">
        <f t="shared" si="65"/>
        <v>0</v>
      </c>
      <c r="O323" s="158">
        <f>SUMIF($R$6:$R$110,#REF!,$Y$6:$Y$110)</f>
        <v>0</v>
      </c>
      <c r="P323" s="158">
        <f>SUMIF($R$6:$R$110,#REF!,$Z$6:$Z$110)</f>
        <v>0</v>
      </c>
      <c r="Q323" s="159">
        <f>SUMIF($R$6:$R$110,#REF!,$AA$6:$AA$110)</f>
        <v>0</v>
      </c>
      <c r="S323" s="161" t="e">
        <f>SUM($C323,#REF!)</f>
        <v>#REF!</v>
      </c>
      <c r="T323" s="162" t="e">
        <f>SUM($D323,#REF!)</f>
        <v>#REF!</v>
      </c>
      <c r="U323" s="163" t="e">
        <f>SUM($E323,#REF!)</f>
        <v>#REF!</v>
      </c>
      <c r="V323" s="163">
        <f t="shared" si="58"/>
        <v>0</v>
      </c>
      <c r="W323" s="163">
        <f t="shared" si="59"/>
        <v>0</v>
      </c>
      <c r="X323" s="164">
        <f t="shared" si="60"/>
        <v>0</v>
      </c>
    </row>
    <row r="324" spans="1:24" ht="15.75" hidden="1" customHeight="1" x14ac:dyDescent="0.25">
      <c r="A324" s="167"/>
      <c r="B324" s="168" t="str">
        <f>[1]Données!S206</f>
        <v>391S08</v>
      </c>
      <c r="C324" s="139">
        <f t="shared" si="61"/>
        <v>0</v>
      </c>
      <c r="D324" s="139">
        <f t="shared" si="62"/>
        <v>0</v>
      </c>
      <c r="E324" s="139">
        <f t="shared" si="63"/>
        <v>0</v>
      </c>
      <c r="F324" s="139">
        <f t="shared" si="64"/>
        <v>0</v>
      </c>
      <c r="G324" s="139">
        <f t="shared" si="66"/>
        <v>0</v>
      </c>
      <c r="H324" s="159">
        <f t="shared" si="65"/>
        <v>0</v>
      </c>
      <c r="O324" s="158">
        <f>SUMIF($R$6:$R$110,#REF!,$Y$6:$Y$110)</f>
        <v>0</v>
      </c>
      <c r="P324" s="158">
        <f>SUMIF($R$6:$R$110,#REF!,$Z$6:$Z$110)</f>
        <v>0</v>
      </c>
      <c r="Q324" s="159">
        <f>SUMIF($R$6:$R$110,#REF!,$AA$6:$AA$110)</f>
        <v>0</v>
      </c>
      <c r="S324" s="161" t="e">
        <f>SUM($C324,#REF!)</f>
        <v>#REF!</v>
      </c>
      <c r="T324" s="162" t="e">
        <f>SUM($D324,#REF!)</f>
        <v>#REF!</v>
      </c>
      <c r="U324" s="163" t="e">
        <f>SUM($E324,#REF!)</f>
        <v>#REF!</v>
      </c>
      <c r="V324" s="163">
        <f t="shared" si="58"/>
        <v>0</v>
      </c>
      <c r="W324" s="163">
        <f t="shared" si="59"/>
        <v>0</v>
      </c>
      <c r="X324" s="164">
        <f t="shared" si="60"/>
        <v>0</v>
      </c>
    </row>
    <row r="325" spans="1:24" ht="15.75" hidden="1" customHeight="1" x14ac:dyDescent="0.25">
      <c r="A325" s="167"/>
      <c r="B325" s="168" t="str">
        <f>[1]Données!S207</f>
        <v>391S09</v>
      </c>
      <c r="C325" s="139">
        <f t="shared" si="61"/>
        <v>0</v>
      </c>
      <c r="D325" s="139">
        <f t="shared" si="62"/>
        <v>0</v>
      </c>
      <c r="E325" s="139">
        <f t="shared" si="63"/>
        <v>0</v>
      </c>
      <c r="F325" s="139">
        <f t="shared" si="64"/>
        <v>0</v>
      </c>
      <c r="G325" s="139">
        <f t="shared" si="66"/>
        <v>0</v>
      </c>
      <c r="H325" s="159">
        <f t="shared" si="65"/>
        <v>0</v>
      </c>
      <c r="O325" s="158">
        <f>SUMIF($R$6:$R$110,#REF!,$Y$6:$Y$110)</f>
        <v>0</v>
      </c>
      <c r="P325" s="158">
        <f>SUMIF($R$6:$R$110,#REF!,$Z$6:$Z$110)</f>
        <v>0</v>
      </c>
      <c r="Q325" s="159">
        <f>SUMIF($R$6:$R$110,#REF!,$AA$6:$AA$110)</f>
        <v>0</v>
      </c>
      <c r="S325" s="161" t="e">
        <f>SUM($C325,#REF!)</f>
        <v>#REF!</v>
      </c>
      <c r="T325" s="162" t="e">
        <f>SUM($D325,#REF!)</f>
        <v>#REF!</v>
      </c>
      <c r="U325" s="163" t="e">
        <f>SUM($E325,#REF!)</f>
        <v>#REF!</v>
      </c>
      <c r="V325" s="163">
        <f t="shared" si="58"/>
        <v>0</v>
      </c>
      <c r="W325" s="163">
        <f t="shared" si="59"/>
        <v>0</v>
      </c>
      <c r="X325" s="164">
        <f t="shared" si="60"/>
        <v>0</v>
      </c>
    </row>
    <row r="326" spans="1:24" ht="15.75" hidden="1" customHeight="1" x14ac:dyDescent="0.25">
      <c r="A326" s="167"/>
      <c r="B326" s="168" t="str">
        <f>[1]Données!S208</f>
        <v>391S10</v>
      </c>
      <c r="C326" s="139">
        <f t="shared" si="61"/>
        <v>0</v>
      </c>
      <c r="D326" s="139">
        <f t="shared" si="62"/>
        <v>0</v>
      </c>
      <c r="E326" s="139">
        <f t="shared" si="63"/>
        <v>0</v>
      </c>
      <c r="F326" s="139">
        <f t="shared" si="64"/>
        <v>0</v>
      </c>
      <c r="G326" s="139">
        <f t="shared" si="66"/>
        <v>0</v>
      </c>
      <c r="H326" s="159">
        <f t="shared" si="65"/>
        <v>0</v>
      </c>
      <c r="O326" s="158">
        <f>SUMIF($R$6:$R$110,#REF!,$Y$6:$Y$110)</f>
        <v>0</v>
      </c>
      <c r="P326" s="158">
        <f>SUMIF($R$6:$R$110,#REF!,$Z$6:$Z$110)</f>
        <v>0</v>
      </c>
      <c r="Q326" s="159">
        <f>SUMIF($R$6:$R$110,#REF!,$AA$6:$AA$110)</f>
        <v>0</v>
      </c>
      <c r="S326" s="161" t="e">
        <f>SUM($C326,#REF!)</f>
        <v>#REF!</v>
      </c>
      <c r="T326" s="162" t="e">
        <f>SUM($D326,#REF!)</f>
        <v>#REF!</v>
      </c>
      <c r="U326" s="163" t="e">
        <f>SUM($E326,#REF!)</f>
        <v>#REF!</v>
      </c>
      <c r="V326" s="163">
        <f t="shared" si="58"/>
        <v>0</v>
      </c>
      <c r="W326" s="163">
        <f t="shared" si="59"/>
        <v>0</v>
      </c>
      <c r="X326" s="164">
        <f t="shared" si="60"/>
        <v>0</v>
      </c>
    </row>
    <row r="327" spans="1:24" ht="15.75" hidden="1" customHeight="1" x14ac:dyDescent="0.25">
      <c r="A327" s="167"/>
      <c r="B327" s="168" t="str">
        <f>[1]Données!S209</f>
        <v>391S11</v>
      </c>
      <c r="C327" s="139">
        <f t="shared" si="61"/>
        <v>0</v>
      </c>
      <c r="D327" s="139">
        <f t="shared" si="62"/>
        <v>0</v>
      </c>
      <c r="E327" s="139">
        <f t="shared" si="63"/>
        <v>0</v>
      </c>
      <c r="F327" s="139">
        <f t="shared" si="64"/>
        <v>0</v>
      </c>
      <c r="G327" s="139">
        <f t="shared" si="66"/>
        <v>0</v>
      </c>
      <c r="H327" s="159">
        <f t="shared" si="65"/>
        <v>0</v>
      </c>
      <c r="O327" s="158">
        <f>SUMIF($R$6:$R$110,#REF!,$Y$6:$Y$110)</f>
        <v>0</v>
      </c>
      <c r="P327" s="158">
        <f>SUMIF($R$6:$R$110,#REF!,$Z$6:$Z$110)</f>
        <v>0</v>
      </c>
      <c r="Q327" s="159">
        <f>SUMIF($R$6:$R$110,#REF!,$AA$6:$AA$110)</f>
        <v>0</v>
      </c>
      <c r="S327" s="161" t="e">
        <f>SUM($C327,#REF!)</f>
        <v>#REF!</v>
      </c>
      <c r="T327" s="162" t="e">
        <f>SUM($D327,#REF!)</f>
        <v>#REF!</v>
      </c>
      <c r="U327" s="163" t="e">
        <f>SUM($E327,#REF!)</f>
        <v>#REF!</v>
      </c>
      <c r="V327" s="163">
        <f t="shared" si="58"/>
        <v>0</v>
      </c>
      <c r="W327" s="163">
        <f t="shared" si="59"/>
        <v>0</v>
      </c>
      <c r="X327" s="164">
        <f t="shared" si="60"/>
        <v>0</v>
      </c>
    </row>
    <row r="328" spans="1:24" ht="15.75" hidden="1" customHeight="1" x14ac:dyDescent="0.25">
      <c r="A328" s="167"/>
      <c r="B328" s="168" t="str">
        <f>[1]Données!S210</f>
        <v>391S12</v>
      </c>
      <c r="C328" s="139">
        <f t="shared" si="61"/>
        <v>0</v>
      </c>
      <c r="D328" s="139">
        <f t="shared" si="62"/>
        <v>0</v>
      </c>
      <c r="E328" s="139">
        <f t="shared" si="63"/>
        <v>0</v>
      </c>
      <c r="F328" s="139">
        <f t="shared" si="64"/>
        <v>0</v>
      </c>
      <c r="G328" s="139">
        <f t="shared" si="66"/>
        <v>0</v>
      </c>
      <c r="H328" s="159">
        <f t="shared" si="65"/>
        <v>0</v>
      </c>
      <c r="O328" s="158">
        <f>SUMIF($R$6:$R$110,#REF!,$Y$6:$Y$110)</f>
        <v>0</v>
      </c>
      <c r="P328" s="158">
        <f>SUMIF($R$6:$R$110,#REF!,$Z$6:$Z$110)</f>
        <v>0</v>
      </c>
      <c r="Q328" s="159">
        <f>SUMIF($R$6:$R$110,#REF!,$AA$6:$AA$110)</f>
        <v>0</v>
      </c>
      <c r="S328" s="161" t="e">
        <f>SUM($C328,#REF!)</f>
        <v>#REF!</v>
      </c>
      <c r="T328" s="162" t="e">
        <f>SUM($D328,#REF!)</f>
        <v>#REF!</v>
      </c>
      <c r="U328" s="163" t="e">
        <f>SUM($E328,#REF!)</f>
        <v>#REF!</v>
      </c>
      <c r="V328" s="163">
        <f t="shared" si="58"/>
        <v>0</v>
      </c>
      <c r="W328" s="163">
        <f t="shared" si="59"/>
        <v>0</v>
      </c>
      <c r="X328" s="164">
        <f t="shared" si="60"/>
        <v>0</v>
      </c>
    </row>
    <row r="329" spans="1:24" ht="15.75" hidden="1" customHeight="1" x14ac:dyDescent="0.25">
      <c r="A329" s="167"/>
      <c r="B329" s="168" t="str">
        <f>[1]Données!S211</f>
        <v>391S13</v>
      </c>
      <c r="C329" s="139">
        <f t="shared" si="61"/>
        <v>0</v>
      </c>
      <c r="D329" s="139">
        <f t="shared" si="62"/>
        <v>0</v>
      </c>
      <c r="E329" s="139">
        <f t="shared" si="63"/>
        <v>0</v>
      </c>
      <c r="F329" s="139">
        <f t="shared" si="64"/>
        <v>0</v>
      </c>
      <c r="G329" s="139">
        <f t="shared" si="66"/>
        <v>0</v>
      </c>
      <c r="H329" s="159">
        <f t="shared" si="65"/>
        <v>0</v>
      </c>
      <c r="O329" s="158">
        <f>SUMIF($R$6:$R$110,#REF!,$Y$6:$Y$110)</f>
        <v>0</v>
      </c>
      <c r="P329" s="158">
        <f>SUMIF($R$6:$R$110,#REF!,$Z$6:$Z$110)</f>
        <v>0</v>
      </c>
      <c r="Q329" s="159">
        <f>SUMIF($R$6:$R$110,#REF!,$AA$6:$AA$110)</f>
        <v>0</v>
      </c>
      <c r="S329" s="161" t="e">
        <f>SUM($C329,#REF!)</f>
        <v>#REF!</v>
      </c>
      <c r="T329" s="162" t="e">
        <f>SUM($D329,#REF!)</f>
        <v>#REF!</v>
      </c>
      <c r="U329" s="163" t="e">
        <f>SUM($E329,#REF!)</f>
        <v>#REF!</v>
      </c>
      <c r="V329" s="163">
        <f t="shared" si="58"/>
        <v>0</v>
      </c>
      <c r="W329" s="163">
        <f t="shared" si="59"/>
        <v>0</v>
      </c>
      <c r="X329" s="164">
        <f t="shared" si="60"/>
        <v>0</v>
      </c>
    </row>
    <row r="330" spans="1:24" ht="15.75" hidden="1" customHeight="1" x14ac:dyDescent="0.25">
      <c r="A330" s="167"/>
      <c r="B330" s="168" t="str">
        <f>[1]Données!S212</f>
        <v>391S14</v>
      </c>
      <c r="C330" s="139">
        <f t="shared" si="61"/>
        <v>0</v>
      </c>
      <c r="D330" s="139">
        <f t="shared" si="62"/>
        <v>0</v>
      </c>
      <c r="E330" s="139">
        <f t="shared" si="63"/>
        <v>0</v>
      </c>
      <c r="F330" s="139">
        <f t="shared" si="64"/>
        <v>0</v>
      </c>
      <c r="G330" s="139">
        <f t="shared" si="66"/>
        <v>0</v>
      </c>
      <c r="H330" s="159">
        <f t="shared" si="65"/>
        <v>0</v>
      </c>
      <c r="O330" s="158">
        <f>SUMIF($R$6:$R$110,#REF!,$Y$6:$Y$110)</f>
        <v>0</v>
      </c>
      <c r="P330" s="158">
        <f>SUMIF($R$6:$R$110,#REF!,$Z$6:$Z$110)</f>
        <v>0</v>
      </c>
      <c r="Q330" s="159">
        <f>SUMIF($R$6:$R$110,#REF!,$AA$6:$AA$110)</f>
        <v>0</v>
      </c>
      <c r="S330" s="161" t="e">
        <f>SUM($C330,#REF!)</f>
        <v>#REF!</v>
      </c>
      <c r="T330" s="162" t="e">
        <f>SUM($D330,#REF!)</f>
        <v>#REF!</v>
      </c>
      <c r="U330" s="163" t="e">
        <f>SUM($E330,#REF!)</f>
        <v>#REF!</v>
      </c>
      <c r="V330" s="163">
        <f t="shared" si="58"/>
        <v>0</v>
      </c>
      <c r="W330" s="163">
        <f t="shared" si="59"/>
        <v>0</v>
      </c>
      <c r="X330" s="164">
        <f t="shared" si="60"/>
        <v>0</v>
      </c>
    </row>
    <row r="331" spans="1:24" ht="15.75" hidden="1" customHeight="1" x14ac:dyDescent="0.25">
      <c r="A331" s="167"/>
      <c r="B331" s="168" t="str">
        <f>[1]Données!S213</f>
        <v>391S15</v>
      </c>
      <c r="C331" s="139">
        <f t="shared" si="61"/>
        <v>0</v>
      </c>
      <c r="D331" s="139">
        <f t="shared" si="62"/>
        <v>0</v>
      </c>
      <c r="E331" s="139">
        <f t="shared" si="63"/>
        <v>0</v>
      </c>
      <c r="F331" s="139">
        <f t="shared" si="64"/>
        <v>0</v>
      </c>
      <c r="G331" s="139">
        <f t="shared" si="66"/>
        <v>0</v>
      </c>
      <c r="H331" s="159">
        <f t="shared" si="65"/>
        <v>0</v>
      </c>
      <c r="O331" s="158">
        <f>SUMIF($R$6:$R$110,#REF!,$Y$6:$Y$110)</f>
        <v>0</v>
      </c>
      <c r="P331" s="158">
        <f>SUMIF($R$6:$R$110,#REF!,$Z$6:$Z$110)</f>
        <v>0</v>
      </c>
      <c r="Q331" s="159">
        <f>SUMIF($R$6:$R$110,#REF!,$AA$6:$AA$110)</f>
        <v>0</v>
      </c>
      <c r="S331" s="161" t="e">
        <f>SUM($C331,#REF!)</f>
        <v>#REF!</v>
      </c>
      <c r="T331" s="162" t="e">
        <f>SUM($D331,#REF!)</f>
        <v>#REF!</v>
      </c>
      <c r="U331" s="163" t="e">
        <f>SUM($E331,#REF!)</f>
        <v>#REF!</v>
      </c>
      <c r="V331" s="163">
        <f t="shared" si="58"/>
        <v>0</v>
      </c>
      <c r="W331" s="163">
        <f t="shared" si="59"/>
        <v>0</v>
      </c>
      <c r="X331" s="164">
        <f t="shared" si="60"/>
        <v>0</v>
      </c>
    </row>
    <row r="332" spans="1:24" ht="15.75" hidden="1" customHeight="1" x14ac:dyDescent="0.25">
      <c r="A332" s="167"/>
      <c r="B332" s="168" t="str">
        <f>[1]Données!S214</f>
        <v>391S16</v>
      </c>
      <c r="C332" s="139">
        <f t="shared" si="61"/>
        <v>0</v>
      </c>
      <c r="D332" s="139">
        <f t="shared" si="62"/>
        <v>0</v>
      </c>
      <c r="E332" s="139">
        <f t="shared" si="63"/>
        <v>0</v>
      </c>
      <c r="F332" s="139">
        <f t="shared" si="64"/>
        <v>0</v>
      </c>
      <c r="G332" s="139">
        <f t="shared" si="66"/>
        <v>0</v>
      </c>
      <c r="H332" s="159">
        <f t="shared" si="65"/>
        <v>0</v>
      </c>
      <c r="O332" s="158">
        <f>SUMIF($R$6:$R$110,#REF!,$Y$6:$Y$110)</f>
        <v>0</v>
      </c>
      <c r="P332" s="158">
        <f>SUMIF($R$6:$R$110,#REF!,$Z$6:$Z$110)</f>
        <v>0</v>
      </c>
      <c r="Q332" s="159">
        <f>SUMIF($R$6:$R$110,#REF!,$AA$6:$AA$110)</f>
        <v>0</v>
      </c>
      <c r="S332" s="161" t="e">
        <f>SUM($C332,#REF!)</f>
        <v>#REF!</v>
      </c>
      <c r="T332" s="162" t="e">
        <f>SUM($D332,#REF!)</f>
        <v>#REF!</v>
      </c>
      <c r="U332" s="163" t="e">
        <f>SUM($E332,#REF!)</f>
        <v>#REF!</v>
      </c>
      <c r="V332" s="163">
        <f t="shared" si="58"/>
        <v>0</v>
      </c>
      <c r="W332" s="163">
        <f t="shared" si="59"/>
        <v>0</v>
      </c>
      <c r="X332" s="164">
        <f t="shared" si="60"/>
        <v>0</v>
      </c>
    </row>
    <row r="333" spans="1:24" ht="15.75" hidden="1" customHeight="1" x14ac:dyDescent="0.25">
      <c r="A333" s="167"/>
      <c r="B333" s="168" t="str">
        <f>[1]Données!S215</f>
        <v>391S17</v>
      </c>
      <c r="C333" s="139">
        <f t="shared" si="61"/>
        <v>0</v>
      </c>
      <c r="D333" s="139">
        <f t="shared" si="62"/>
        <v>0</v>
      </c>
      <c r="E333" s="139">
        <f t="shared" si="63"/>
        <v>0</v>
      </c>
      <c r="F333" s="139">
        <f t="shared" si="64"/>
        <v>0</v>
      </c>
      <c r="G333" s="139">
        <f t="shared" si="66"/>
        <v>0</v>
      </c>
      <c r="H333" s="159">
        <f t="shared" si="65"/>
        <v>0</v>
      </c>
      <c r="O333" s="158">
        <f>SUMIF($R$6:$R$110,#REF!,$Y$6:$Y$110)</f>
        <v>0</v>
      </c>
      <c r="P333" s="158">
        <f>SUMIF($R$6:$R$110,#REF!,$Z$6:$Z$110)</f>
        <v>0</v>
      </c>
      <c r="Q333" s="159">
        <f>SUMIF($R$6:$R$110,#REF!,$AA$6:$AA$110)</f>
        <v>0</v>
      </c>
      <c r="S333" s="161" t="e">
        <f>SUM($C333,#REF!)</f>
        <v>#REF!</v>
      </c>
      <c r="T333" s="162" t="e">
        <f>SUM($D333,#REF!)</f>
        <v>#REF!</v>
      </c>
      <c r="U333" s="163" t="e">
        <f>SUM($E333,#REF!)</f>
        <v>#REF!</v>
      </c>
      <c r="V333" s="163">
        <f t="shared" si="58"/>
        <v>0</v>
      </c>
      <c r="W333" s="163">
        <f t="shared" si="59"/>
        <v>0</v>
      </c>
      <c r="X333" s="164">
        <f t="shared" si="60"/>
        <v>0</v>
      </c>
    </row>
    <row r="334" spans="1:24" ht="15.75" hidden="1" customHeight="1" x14ac:dyDescent="0.25">
      <c r="A334" s="167"/>
      <c r="B334" s="168" t="str">
        <f>[1]Données!S216</f>
        <v>391S18</v>
      </c>
      <c r="C334" s="139">
        <f t="shared" si="61"/>
        <v>0</v>
      </c>
      <c r="D334" s="139">
        <f t="shared" si="62"/>
        <v>0</v>
      </c>
      <c r="E334" s="139">
        <f t="shared" si="63"/>
        <v>0</v>
      </c>
      <c r="F334" s="139">
        <f t="shared" si="64"/>
        <v>0</v>
      </c>
      <c r="G334" s="139">
        <f t="shared" si="66"/>
        <v>0</v>
      </c>
      <c r="H334" s="159">
        <f t="shared" si="65"/>
        <v>0</v>
      </c>
      <c r="O334" s="158">
        <f>SUMIF($R$6:$R$110,#REF!,$Y$6:$Y$110)</f>
        <v>0</v>
      </c>
      <c r="P334" s="158">
        <f>SUMIF($R$6:$R$110,#REF!,$Z$6:$Z$110)</f>
        <v>0</v>
      </c>
      <c r="Q334" s="159">
        <f>SUMIF($R$6:$R$110,#REF!,$AA$6:$AA$110)</f>
        <v>0</v>
      </c>
      <c r="S334" s="161" t="e">
        <f>SUM($C334,#REF!)</f>
        <v>#REF!</v>
      </c>
      <c r="T334" s="162" t="e">
        <f>SUM($D334,#REF!)</f>
        <v>#REF!</v>
      </c>
      <c r="U334" s="163" t="e">
        <f>SUM($E334,#REF!)</f>
        <v>#REF!</v>
      </c>
      <c r="V334" s="163">
        <f t="shared" si="58"/>
        <v>0</v>
      </c>
      <c r="W334" s="163">
        <f t="shared" si="59"/>
        <v>0</v>
      </c>
      <c r="X334" s="164">
        <f t="shared" si="60"/>
        <v>0</v>
      </c>
    </row>
    <row r="335" spans="1:24" ht="15.75" hidden="1" customHeight="1" x14ac:dyDescent="0.25">
      <c r="A335" s="167"/>
      <c r="B335" s="168" t="str">
        <f>[1]Données!S217</f>
        <v>391S19</v>
      </c>
      <c r="C335" s="139">
        <f t="shared" si="61"/>
        <v>0</v>
      </c>
      <c r="D335" s="139">
        <f t="shared" si="62"/>
        <v>0</v>
      </c>
      <c r="E335" s="139">
        <f t="shared" si="63"/>
        <v>0</v>
      </c>
      <c r="F335" s="139">
        <f t="shared" si="64"/>
        <v>0</v>
      </c>
      <c r="G335" s="139">
        <f t="shared" si="66"/>
        <v>0</v>
      </c>
      <c r="H335" s="159">
        <f t="shared" si="65"/>
        <v>0</v>
      </c>
      <c r="O335" s="158">
        <f>SUMIF($R$6:$R$110,#REF!,$Y$6:$Y$110)</f>
        <v>0</v>
      </c>
      <c r="P335" s="158">
        <f>SUMIF($R$6:$R$110,#REF!,$Z$6:$Z$110)</f>
        <v>0</v>
      </c>
      <c r="Q335" s="159">
        <f>SUMIF($R$6:$R$110,#REF!,$AA$6:$AA$110)</f>
        <v>0</v>
      </c>
      <c r="S335" s="161" t="e">
        <f>SUM($C335,#REF!)</f>
        <v>#REF!</v>
      </c>
      <c r="T335" s="162" t="e">
        <f>SUM($D335,#REF!)</f>
        <v>#REF!</v>
      </c>
      <c r="U335" s="163" t="e">
        <f>SUM($E335,#REF!)</f>
        <v>#REF!</v>
      </c>
      <c r="V335" s="163">
        <f t="shared" si="58"/>
        <v>0</v>
      </c>
      <c r="W335" s="163">
        <f t="shared" si="59"/>
        <v>0</v>
      </c>
      <c r="X335" s="164">
        <f t="shared" si="60"/>
        <v>0</v>
      </c>
    </row>
    <row r="336" spans="1:24" ht="15.75" hidden="1" customHeight="1" x14ac:dyDescent="0.25">
      <c r="A336" s="167"/>
      <c r="B336" s="168" t="str">
        <f>[1]Données!S218</f>
        <v>392S01</v>
      </c>
      <c r="C336" s="139">
        <f t="shared" si="61"/>
        <v>0</v>
      </c>
      <c r="D336" s="139">
        <f t="shared" si="62"/>
        <v>0</v>
      </c>
      <c r="E336" s="139">
        <f t="shared" si="63"/>
        <v>0</v>
      </c>
      <c r="F336" s="139">
        <f t="shared" si="64"/>
        <v>0</v>
      </c>
      <c r="G336" s="139">
        <f t="shared" si="66"/>
        <v>0</v>
      </c>
      <c r="H336" s="159">
        <f t="shared" si="65"/>
        <v>0</v>
      </c>
      <c r="O336" s="158">
        <f>SUMIF($R$6:$R$110,#REF!,$Y$6:$Y$110)</f>
        <v>0</v>
      </c>
      <c r="P336" s="158">
        <f>SUMIF($R$6:$R$110,#REF!,$Z$6:$Z$110)</f>
        <v>0</v>
      </c>
      <c r="Q336" s="159">
        <f>SUMIF($R$6:$R$110,#REF!,$AA$6:$AA$110)</f>
        <v>0</v>
      </c>
      <c r="S336" s="161" t="e">
        <f>SUM($C336,#REF!)</f>
        <v>#REF!</v>
      </c>
      <c r="T336" s="162" t="e">
        <f>SUM($D336,#REF!)</f>
        <v>#REF!</v>
      </c>
      <c r="U336" s="163" t="e">
        <f>SUM($E336,#REF!)</f>
        <v>#REF!</v>
      </c>
      <c r="V336" s="163">
        <f t="shared" si="58"/>
        <v>0</v>
      </c>
      <c r="W336" s="163">
        <f t="shared" si="59"/>
        <v>0</v>
      </c>
      <c r="X336" s="164">
        <f t="shared" si="60"/>
        <v>0</v>
      </c>
    </row>
    <row r="337" spans="1:24" ht="15.75" hidden="1" customHeight="1" x14ac:dyDescent="0.25">
      <c r="A337" s="167"/>
      <c r="B337" s="168" t="str">
        <f>[1]Données!S219</f>
        <v>392S02</v>
      </c>
      <c r="C337" s="139">
        <f t="shared" si="61"/>
        <v>0</v>
      </c>
      <c r="D337" s="139">
        <f t="shared" si="62"/>
        <v>0</v>
      </c>
      <c r="E337" s="139">
        <f t="shared" si="63"/>
        <v>0</v>
      </c>
      <c r="F337" s="139">
        <f t="shared" si="64"/>
        <v>0</v>
      </c>
      <c r="G337" s="139">
        <f t="shared" si="66"/>
        <v>0</v>
      </c>
      <c r="H337" s="159">
        <f t="shared" si="65"/>
        <v>0</v>
      </c>
      <c r="O337" s="158">
        <f>SUMIF($R$6:$R$110,#REF!,$Y$6:$Y$110)</f>
        <v>0</v>
      </c>
      <c r="P337" s="158">
        <f>SUMIF($R$6:$R$110,#REF!,$Z$6:$Z$110)</f>
        <v>0</v>
      </c>
      <c r="Q337" s="159">
        <f>SUMIF($R$6:$R$110,#REF!,$AA$6:$AA$110)</f>
        <v>0</v>
      </c>
      <c r="S337" s="161" t="e">
        <f>SUM($C337,#REF!)</f>
        <v>#REF!</v>
      </c>
      <c r="T337" s="162" t="e">
        <f>SUM($D337,#REF!)</f>
        <v>#REF!</v>
      </c>
      <c r="U337" s="163" t="e">
        <f>SUM($E337,#REF!)</f>
        <v>#REF!</v>
      </c>
      <c r="V337" s="163">
        <f t="shared" si="58"/>
        <v>0</v>
      </c>
      <c r="W337" s="163">
        <f t="shared" si="59"/>
        <v>0</v>
      </c>
      <c r="X337" s="164">
        <f t="shared" si="60"/>
        <v>0</v>
      </c>
    </row>
    <row r="338" spans="1:24" ht="15.75" hidden="1" customHeight="1" x14ac:dyDescent="0.25">
      <c r="A338" s="167"/>
      <c r="B338" s="168" t="str">
        <f>[1]Données!S220</f>
        <v>392S03</v>
      </c>
      <c r="C338" s="139">
        <f t="shared" si="61"/>
        <v>0</v>
      </c>
      <c r="D338" s="139">
        <f t="shared" si="62"/>
        <v>0</v>
      </c>
      <c r="E338" s="139">
        <f t="shared" si="63"/>
        <v>0</v>
      </c>
      <c r="F338" s="139">
        <f t="shared" si="64"/>
        <v>0</v>
      </c>
      <c r="G338" s="139">
        <f t="shared" si="66"/>
        <v>0</v>
      </c>
      <c r="H338" s="159">
        <f t="shared" si="65"/>
        <v>0</v>
      </c>
      <c r="O338" s="158">
        <f>SUMIF($R$6:$R$110,#REF!,$Y$6:$Y$110)</f>
        <v>0</v>
      </c>
      <c r="P338" s="158">
        <f>SUMIF($R$6:$R$110,#REF!,$Z$6:$Z$110)</f>
        <v>0</v>
      </c>
      <c r="Q338" s="159">
        <f>SUMIF($R$6:$R$110,#REF!,$AA$6:$AA$110)</f>
        <v>0</v>
      </c>
      <c r="S338" s="161" t="e">
        <f>SUM($C338,#REF!)</f>
        <v>#REF!</v>
      </c>
      <c r="T338" s="162" t="e">
        <f>SUM($D338,#REF!)</f>
        <v>#REF!</v>
      </c>
      <c r="U338" s="163" t="e">
        <f>SUM($E338,#REF!)</f>
        <v>#REF!</v>
      </c>
      <c r="V338" s="163">
        <f t="shared" si="58"/>
        <v>0</v>
      </c>
      <c r="W338" s="163">
        <f t="shared" si="59"/>
        <v>0</v>
      </c>
      <c r="X338" s="164">
        <f t="shared" si="60"/>
        <v>0</v>
      </c>
    </row>
    <row r="339" spans="1:24" ht="15.75" hidden="1" customHeight="1" x14ac:dyDescent="0.25">
      <c r="A339" s="167"/>
      <c r="B339" s="168" t="str">
        <f>[1]Données!S221</f>
        <v>392S04</v>
      </c>
      <c r="C339" s="139">
        <f t="shared" si="61"/>
        <v>0</v>
      </c>
      <c r="D339" s="139">
        <f t="shared" si="62"/>
        <v>0</v>
      </c>
      <c r="E339" s="139">
        <f t="shared" si="63"/>
        <v>0</v>
      </c>
      <c r="F339" s="139">
        <f t="shared" si="64"/>
        <v>0</v>
      </c>
      <c r="G339" s="139">
        <f t="shared" si="66"/>
        <v>0</v>
      </c>
      <c r="H339" s="159">
        <f t="shared" si="65"/>
        <v>0</v>
      </c>
      <c r="O339" s="158">
        <f>SUMIF($R$6:$R$110,#REF!,$Y$6:$Y$110)</f>
        <v>0</v>
      </c>
      <c r="P339" s="158">
        <f>SUMIF($R$6:$R$110,#REF!,$Z$6:$Z$110)</f>
        <v>0</v>
      </c>
      <c r="Q339" s="159">
        <f>SUMIF($R$6:$R$110,#REF!,$AA$6:$AA$110)</f>
        <v>0</v>
      </c>
      <c r="S339" s="161" t="e">
        <f>SUM($C339,#REF!)</f>
        <v>#REF!</v>
      </c>
      <c r="T339" s="162" t="e">
        <f>SUM($D339,#REF!)</f>
        <v>#REF!</v>
      </c>
      <c r="U339" s="163" t="e">
        <f>SUM($E339,#REF!)</f>
        <v>#REF!</v>
      </c>
      <c r="V339" s="163">
        <f t="shared" si="58"/>
        <v>0</v>
      </c>
      <c r="W339" s="163">
        <f t="shared" si="59"/>
        <v>0</v>
      </c>
      <c r="X339" s="164">
        <f t="shared" si="60"/>
        <v>0</v>
      </c>
    </row>
    <row r="340" spans="1:24" ht="15.75" hidden="1" customHeight="1" x14ac:dyDescent="0.25">
      <c r="A340" s="167"/>
      <c r="B340" s="168" t="str">
        <f>[1]Données!S222</f>
        <v>393S01</v>
      </c>
      <c r="C340" s="139">
        <f t="shared" si="61"/>
        <v>0</v>
      </c>
      <c r="D340" s="139">
        <f t="shared" si="62"/>
        <v>0</v>
      </c>
      <c r="E340" s="139">
        <f t="shared" si="63"/>
        <v>0</v>
      </c>
      <c r="F340" s="139">
        <f t="shared" si="64"/>
        <v>0</v>
      </c>
      <c r="G340" s="139">
        <f t="shared" si="66"/>
        <v>0</v>
      </c>
      <c r="H340" s="159">
        <f t="shared" si="65"/>
        <v>0</v>
      </c>
      <c r="O340" s="158">
        <f>SUMIF($R$6:$R$110,#REF!,$Y$6:$Y$110)</f>
        <v>0</v>
      </c>
      <c r="P340" s="158">
        <f>SUMIF($R$6:$R$110,#REF!,$Z$6:$Z$110)</f>
        <v>0</v>
      </c>
      <c r="Q340" s="159">
        <f>SUMIF($R$6:$R$110,#REF!,$AA$6:$AA$110)</f>
        <v>0</v>
      </c>
      <c r="S340" s="161" t="e">
        <f>SUM($C340,#REF!)</f>
        <v>#REF!</v>
      </c>
      <c r="T340" s="162" t="e">
        <f>SUM($D340,#REF!)</f>
        <v>#REF!</v>
      </c>
      <c r="U340" s="163" t="e">
        <f>SUM($E340,#REF!)</f>
        <v>#REF!</v>
      </c>
      <c r="V340" s="163">
        <f t="shared" si="58"/>
        <v>0</v>
      </c>
      <c r="W340" s="163">
        <f t="shared" si="59"/>
        <v>0</v>
      </c>
      <c r="X340" s="164">
        <f t="shared" si="60"/>
        <v>0</v>
      </c>
    </row>
    <row r="341" spans="1:24" ht="15.75" hidden="1" customHeight="1" x14ac:dyDescent="0.25">
      <c r="A341" s="167"/>
      <c r="B341" s="168" t="str">
        <f>[1]Données!S223</f>
        <v>393S02</v>
      </c>
      <c r="C341" s="139">
        <f t="shared" si="61"/>
        <v>0</v>
      </c>
      <c r="D341" s="139">
        <f t="shared" si="62"/>
        <v>0</v>
      </c>
      <c r="E341" s="139">
        <f t="shared" si="63"/>
        <v>0</v>
      </c>
      <c r="F341" s="139">
        <f t="shared" si="64"/>
        <v>0</v>
      </c>
      <c r="G341" s="139">
        <f t="shared" si="66"/>
        <v>0</v>
      </c>
      <c r="H341" s="159">
        <f t="shared" si="65"/>
        <v>0</v>
      </c>
      <c r="O341" s="158">
        <f>SUMIF($R$6:$R$110,#REF!,$Y$6:$Y$110)</f>
        <v>0</v>
      </c>
      <c r="P341" s="158">
        <f>SUMIF($R$6:$R$110,#REF!,$Z$6:$Z$110)</f>
        <v>0</v>
      </c>
      <c r="Q341" s="159">
        <f>SUMIF($R$6:$R$110,#REF!,$AA$6:$AA$110)</f>
        <v>0</v>
      </c>
      <c r="S341" s="161" t="e">
        <f>SUM($C341,#REF!)</f>
        <v>#REF!</v>
      </c>
      <c r="T341" s="162" t="e">
        <f>SUM($D341,#REF!)</f>
        <v>#REF!</v>
      </c>
      <c r="U341" s="163" t="e">
        <f>SUM($E341,#REF!)</f>
        <v>#REF!</v>
      </c>
      <c r="V341" s="163">
        <f t="shared" si="58"/>
        <v>0</v>
      </c>
      <c r="W341" s="163">
        <f t="shared" si="59"/>
        <v>0</v>
      </c>
      <c r="X341" s="164">
        <f t="shared" si="60"/>
        <v>0</v>
      </c>
    </row>
    <row r="342" spans="1:24" ht="15.75" hidden="1" customHeight="1" x14ac:dyDescent="0.25">
      <c r="A342" s="167"/>
      <c r="B342" s="168" t="str">
        <f>[1]Données!S224</f>
        <v>393S03</v>
      </c>
      <c r="C342" s="139">
        <f t="shared" si="61"/>
        <v>0</v>
      </c>
      <c r="D342" s="139">
        <f t="shared" si="62"/>
        <v>0</v>
      </c>
      <c r="E342" s="139">
        <f t="shared" si="63"/>
        <v>0</v>
      </c>
      <c r="F342" s="139">
        <f t="shared" si="64"/>
        <v>0</v>
      </c>
      <c r="G342" s="139">
        <f t="shared" si="66"/>
        <v>0</v>
      </c>
      <c r="H342" s="159">
        <f t="shared" si="65"/>
        <v>0</v>
      </c>
      <c r="O342" s="158">
        <f>SUMIF($R$6:$R$110,#REF!,$Y$6:$Y$110)</f>
        <v>0</v>
      </c>
      <c r="P342" s="158">
        <f>SUMIF($R$6:$R$110,#REF!,$Z$6:$Z$110)</f>
        <v>0</v>
      </c>
      <c r="Q342" s="159">
        <f>SUMIF($R$6:$R$110,#REF!,$AA$6:$AA$110)</f>
        <v>0</v>
      </c>
      <c r="S342" s="161" t="e">
        <f>SUM($C342,#REF!)</f>
        <v>#REF!</v>
      </c>
      <c r="T342" s="162" t="e">
        <f>SUM($D342,#REF!)</f>
        <v>#REF!</v>
      </c>
      <c r="U342" s="163" t="e">
        <f>SUM($E342,#REF!)</f>
        <v>#REF!</v>
      </c>
      <c r="V342" s="163">
        <f t="shared" si="58"/>
        <v>0</v>
      </c>
      <c r="W342" s="163">
        <f t="shared" si="59"/>
        <v>0</v>
      </c>
      <c r="X342" s="164">
        <f t="shared" si="60"/>
        <v>0</v>
      </c>
    </row>
    <row r="343" spans="1:24" ht="15.75" hidden="1" customHeight="1" x14ac:dyDescent="0.25">
      <c r="A343" s="167"/>
      <c r="B343" s="168" t="str">
        <f>[1]Données!S225</f>
        <v>393S04</v>
      </c>
      <c r="C343" s="139">
        <f t="shared" si="61"/>
        <v>0</v>
      </c>
      <c r="D343" s="139">
        <f t="shared" si="62"/>
        <v>0</v>
      </c>
      <c r="E343" s="139">
        <f t="shared" si="63"/>
        <v>0</v>
      </c>
      <c r="F343" s="139">
        <f t="shared" si="64"/>
        <v>0</v>
      </c>
      <c r="G343" s="139">
        <f t="shared" si="66"/>
        <v>0</v>
      </c>
      <c r="H343" s="159">
        <f t="shared" si="65"/>
        <v>0</v>
      </c>
      <c r="O343" s="158">
        <f>SUMIF($R$6:$R$110,#REF!,$Y$6:$Y$110)</f>
        <v>0</v>
      </c>
      <c r="P343" s="158">
        <f>SUMIF($R$6:$R$110,#REF!,$Z$6:$Z$110)</f>
        <v>0</v>
      </c>
      <c r="Q343" s="159">
        <f>SUMIF($R$6:$R$110,#REF!,$AA$6:$AA$110)</f>
        <v>0</v>
      </c>
      <c r="S343" s="161" t="e">
        <f>SUM($C343,#REF!)</f>
        <v>#REF!</v>
      </c>
      <c r="T343" s="162" t="e">
        <f>SUM($D343,#REF!)</f>
        <v>#REF!</v>
      </c>
      <c r="U343" s="163" t="e">
        <f>SUM($E343,#REF!)</f>
        <v>#REF!</v>
      </c>
      <c r="V343" s="163">
        <f t="shared" si="58"/>
        <v>0</v>
      </c>
      <c r="W343" s="163">
        <f t="shared" si="59"/>
        <v>0</v>
      </c>
      <c r="X343" s="164">
        <f t="shared" si="60"/>
        <v>0</v>
      </c>
    </row>
    <row r="344" spans="1:24" ht="15.75" hidden="1" customHeight="1" x14ac:dyDescent="0.25">
      <c r="A344" s="167"/>
      <c r="B344" s="168" t="str">
        <f>[1]Données!S226</f>
        <v>393S05</v>
      </c>
      <c r="C344" s="139">
        <f t="shared" si="61"/>
        <v>0</v>
      </c>
      <c r="D344" s="139">
        <f t="shared" si="62"/>
        <v>0</v>
      </c>
      <c r="E344" s="139">
        <f t="shared" si="63"/>
        <v>0</v>
      </c>
      <c r="F344" s="139">
        <f t="shared" si="64"/>
        <v>0</v>
      </c>
      <c r="G344" s="139">
        <f t="shared" si="66"/>
        <v>0</v>
      </c>
      <c r="H344" s="159">
        <f t="shared" si="65"/>
        <v>0</v>
      </c>
      <c r="O344" s="158">
        <f>SUMIF($R$6:$R$110,#REF!,$Y$6:$Y$110)</f>
        <v>0</v>
      </c>
      <c r="P344" s="158">
        <f>SUMIF($R$6:$R$110,#REF!,$Z$6:$Z$110)</f>
        <v>0</v>
      </c>
      <c r="Q344" s="159">
        <f>SUMIF($R$6:$R$110,#REF!,$AA$6:$AA$110)</f>
        <v>0</v>
      </c>
      <c r="S344" s="161" t="e">
        <f>SUM($C344,#REF!)</f>
        <v>#REF!</v>
      </c>
      <c r="T344" s="162" t="e">
        <f>SUM($D344,#REF!)</f>
        <v>#REF!</v>
      </c>
      <c r="U344" s="163" t="e">
        <f>SUM($E344,#REF!)</f>
        <v>#REF!</v>
      </c>
      <c r="V344" s="163">
        <f t="shared" si="58"/>
        <v>0</v>
      </c>
      <c r="W344" s="163">
        <f t="shared" si="59"/>
        <v>0</v>
      </c>
      <c r="X344" s="164">
        <f t="shared" si="60"/>
        <v>0</v>
      </c>
    </row>
    <row r="345" spans="1:24" ht="15.75" hidden="1" customHeight="1" x14ac:dyDescent="0.25">
      <c r="A345" s="167"/>
      <c r="B345" s="168" t="str">
        <f>[1]Données!S227</f>
        <v>394SE1</v>
      </c>
      <c r="C345" s="139">
        <f t="shared" si="61"/>
        <v>0</v>
      </c>
      <c r="D345" s="139">
        <f t="shared" si="62"/>
        <v>0</v>
      </c>
      <c r="E345" s="139">
        <f t="shared" si="63"/>
        <v>0</v>
      </c>
      <c r="F345" s="139">
        <f t="shared" si="64"/>
        <v>0</v>
      </c>
      <c r="G345" s="139">
        <f t="shared" si="66"/>
        <v>0</v>
      </c>
      <c r="H345" s="159">
        <f t="shared" si="65"/>
        <v>0</v>
      </c>
      <c r="O345" s="158">
        <f>SUMIF($R$6:$R$110,#REF!,$Y$6:$Y$110)</f>
        <v>0</v>
      </c>
      <c r="P345" s="158">
        <f>SUMIF($R$6:$R$110,#REF!,$Z$6:$Z$110)</f>
        <v>0</v>
      </c>
      <c r="Q345" s="159">
        <f>SUMIF($R$6:$R$110,#REF!,$AA$6:$AA$110)</f>
        <v>0</v>
      </c>
      <c r="S345" s="161" t="e">
        <f>SUM($C345,#REF!)</f>
        <v>#REF!</v>
      </c>
      <c r="T345" s="162" t="e">
        <f>SUM($D345,#REF!)</f>
        <v>#REF!</v>
      </c>
      <c r="U345" s="163" t="e">
        <f>SUM($E345,#REF!)</f>
        <v>#REF!</v>
      </c>
      <c r="V345" s="163">
        <f t="shared" si="58"/>
        <v>0</v>
      </c>
      <c r="W345" s="163">
        <f t="shared" si="59"/>
        <v>0</v>
      </c>
      <c r="X345" s="164">
        <f t="shared" si="60"/>
        <v>0</v>
      </c>
    </row>
    <row r="346" spans="1:24" ht="15.75" hidden="1" customHeight="1" x14ac:dyDescent="0.25">
      <c r="A346" s="167"/>
      <c r="B346" s="168" t="str">
        <f>[1]Données!S228</f>
        <v>411S01</v>
      </c>
      <c r="C346" s="139">
        <f t="shared" si="61"/>
        <v>0</v>
      </c>
      <c r="D346" s="139">
        <f t="shared" si="62"/>
        <v>0</v>
      </c>
      <c r="E346" s="139">
        <f t="shared" si="63"/>
        <v>0</v>
      </c>
      <c r="F346" s="139">
        <f t="shared" si="64"/>
        <v>0</v>
      </c>
      <c r="G346" s="139">
        <f t="shared" si="66"/>
        <v>0</v>
      </c>
      <c r="H346" s="159">
        <f t="shared" si="65"/>
        <v>0</v>
      </c>
      <c r="O346" s="158">
        <f>SUMIF($R$6:$R$110,#REF!,$Y$6:$Y$110)</f>
        <v>0</v>
      </c>
      <c r="P346" s="158">
        <f>SUMIF($R$6:$R$110,#REF!,$Z$6:$Z$110)</f>
        <v>0</v>
      </c>
      <c r="Q346" s="159">
        <f>SUMIF($R$6:$R$110,#REF!,$AA$6:$AA$110)</f>
        <v>0</v>
      </c>
      <c r="S346" s="161" t="e">
        <f>SUM($C346,#REF!)</f>
        <v>#REF!</v>
      </c>
      <c r="T346" s="162" t="e">
        <f>SUM($D346,#REF!)</f>
        <v>#REF!</v>
      </c>
      <c r="U346" s="163" t="e">
        <f>SUM($E346,#REF!)</f>
        <v>#REF!</v>
      </c>
      <c r="V346" s="163">
        <f t="shared" si="58"/>
        <v>0</v>
      </c>
      <c r="W346" s="163">
        <f t="shared" si="59"/>
        <v>0</v>
      </c>
      <c r="X346" s="164">
        <f t="shared" si="60"/>
        <v>0</v>
      </c>
    </row>
    <row r="347" spans="1:24" ht="15.75" hidden="1" customHeight="1" x14ac:dyDescent="0.25">
      <c r="A347" s="167"/>
      <c r="B347" s="168" t="str">
        <f>[1]Données!S229</f>
        <v>411S02</v>
      </c>
      <c r="C347" s="139">
        <f t="shared" si="61"/>
        <v>0</v>
      </c>
      <c r="D347" s="139">
        <f t="shared" si="62"/>
        <v>0</v>
      </c>
      <c r="E347" s="139">
        <f t="shared" si="63"/>
        <v>0</v>
      </c>
      <c r="F347" s="139">
        <f t="shared" si="64"/>
        <v>0</v>
      </c>
      <c r="G347" s="139">
        <f t="shared" si="66"/>
        <v>0</v>
      </c>
      <c r="H347" s="159">
        <f t="shared" si="65"/>
        <v>0</v>
      </c>
      <c r="O347" s="158">
        <f>SUMIF($R$6:$R$110,#REF!,$Y$6:$Y$110)</f>
        <v>0</v>
      </c>
      <c r="P347" s="158">
        <f>SUMIF($R$6:$R$110,#REF!,$Z$6:$Z$110)</f>
        <v>0</v>
      </c>
      <c r="Q347" s="159">
        <f>SUMIF($R$6:$R$110,#REF!,$AA$6:$AA$110)</f>
        <v>0</v>
      </c>
      <c r="S347" s="161" t="e">
        <f>SUM($C347,#REF!)</f>
        <v>#REF!</v>
      </c>
      <c r="T347" s="162" t="e">
        <f>SUM($D347,#REF!)</f>
        <v>#REF!</v>
      </c>
      <c r="U347" s="163" t="e">
        <f>SUM($E347,#REF!)</f>
        <v>#REF!</v>
      </c>
      <c r="V347" s="163">
        <f t="shared" si="58"/>
        <v>0</v>
      </c>
      <c r="W347" s="163">
        <f t="shared" si="59"/>
        <v>0</v>
      </c>
      <c r="X347" s="164">
        <f t="shared" si="60"/>
        <v>0</v>
      </c>
    </row>
    <row r="348" spans="1:24" ht="15.75" hidden="1" customHeight="1" x14ac:dyDescent="0.25">
      <c r="A348" s="167"/>
      <c r="B348" s="168" t="str">
        <f>[1]Données!S230</f>
        <v>411S03</v>
      </c>
      <c r="C348" s="139">
        <f t="shared" si="61"/>
        <v>0</v>
      </c>
      <c r="D348" s="139">
        <f t="shared" si="62"/>
        <v>0</v>
      </c>
      <c r="E348" s="139">
        <f t="shared" si="63"/>
        <v>0</v>
      </c>
      <c r="F348" s="139">
        <f t="shared" si="64"/>
        <v>0</v>
      </c>
      <c r="G348" s="139">
        <f t="shared" si="66"/>
        <v>0</v>
      </c>
      <c r="H348" s="159">
        <f t="shared" si="65"/>
        <v>0</v>
      </c>
      <c r="O348" s="158">
        <f>SUMIF($R$6:$R$110,#REF!,$Y$6:$Y$110)</f>
        <v>0</v>
      </c>
      <c r="P348" s="158">
        <f>SUMIF($R$6:$R$110,#REF!,$Z$6:$Z$110)</f>
        <v>0</v>
      </c>
      <c r="Q348" s="159">
        <f>SUMIF($R$6:$R$110,#REF!,$AA$6:$AA$110)</f>
        <v>0</v>
      </c>
      <c r="S348" s="161" t="e">
        <f>SUM($C348,#REF!)</f>
        <v>#REF!</v>
      </c>
      <c r="T348" s="162" t="e">
        <f>SUM($D348,#REF!)</f>
        <v>#REF!</v>
      </c>
      <c r="U348" s="163" t="e">
        <f>SUM($E348,#REF!)</f>
        <v>#REF!</v>
      </c>
      <c r="V348" s="163">
        <f t="shared" si="58"/>
        <v>0</v>
      </c>
      <c r="W348" s="163">
        <f t="shared" si="59"/>
        <v>0</v>
      </c>
      <c r="X348" s="164">
        <f t="shared" si="60"/>
        <v>0</v>
      </c>
    </row>
    <row r="349" spans="1:24" ht="15.75" hidden="1" customHeight="1" x14ac:dyDescent="0.25">
      <c r="A349" s="167"/>
      <c r="B349" s="168" t="str">
        <f>[1]Données!S231</f>
        <v>411S04</v>
      </c>
      <c r="C349" s="139">
        <f t="shared" si="61"/>
        <v>0</v>
      </c>
      <c r="D349" s="139">
        <f t="shared" si="62"/>
        <v>0</v>
      </c>
      <c r="E349" s="139">
        <f t="shared" si="63"/>
        <v>0</v>
      </c>
      <c r="F349" s="139">
        <f t="shared" si="64"/>
        <v>0</v>
      </c>
      <c r="G349" s="139">
        <f t="shared" si="66"/>
        <v>0</v>
      </c>
      <c r="H349" s="159">
        <f t="shared" si="65"/>
        <v>0</v>
      </c>
      <c r="O349" s="158">
        <f>SUMIF($R$6:$R$110,#REF!,$Y$6:$Y$110)</f>
        <v>0</v>
      </c>
      <c r="P349" s="158">
        <f>SUMIF($R$6:$R$110,#REF!,$Z$6:$Z$110)</f>
        <v>0</v>
      </c>
      <c r="Q349" s="159">
        <f>SUMIF($R$6:$R$110,#REF!,$AA$6:$AA$110)</f>
        <v>0</v>
      </c>
      <c r="S349" s="161" t="e">
        <f>SUM($C349,#REF!)</f>
        <v>#REF!</v>
      </c>
      <c r="T349" s="162" t="e">
        <f>SUM($D349,#REF!)</f>
        <v>#REF!</v>
      </c>
      <c r="U349" s="163" t="e">
        <f>SUM($E349,#REF!)</f>
        <v>#REF!</v>
      </c>
      <c r="V349" s="163">
        <f t="shared" si="58"/>
        <v>0</v>
      </c>
      <c r="W349" s="163">
        <f t="shared" si="59"/>
        <v>0</v>
      </c>
      <c r="X349" s="164">
        <f t="shared" si="60"/>
        <v>0</v>
      </c>
    </row>
    <row r="350" spans="1:24" ht="15.75" hidden="1" customHeight="1" x14ac:dyDescent="0.25">
      <c r="A350" s="167"/>
      <c r="B350" s="168" t="str">
        <f>[1]Données!S232</f>
        <v>411S05</v>
      </c>
      <c r="C350" s="139">
        <f t="shared" si="61"/>
        <v>0</v>
      </c>
      <c r="D350" s="139">
        <f t="shared" si="62"/>
        <v>0</v>
      </c>
      <c r="E350" s="139">
        <f t="shared" si="63"/>
        <v>0</v>
      </c>
      <c r="F350" s="139">
        <f t="shared" si="64"/>
        <v>0</v>
      </c>
      <c r="G350" s="139">
        <f t="shared" si="66"/>
        <v>0</v>
      </c>
      <c r="H350" s="159">
        <f t="shared" si="65"/>
        <v>0</v>
      </c>
      <c r="O350" s="158">
        <f>SUMIF($R$6:$R$110,#REF!,$Y$6:$Y$110)</f>
        <v>0</v>
      </c>
      <c r="P350" s="158">
        <f>SUMIF($R$6:$R$110,#REF!,$Z$6:$Z$110)</f>
        <v>0</v>
      </c>
      <c r="Q350" s="159">
        <f>SUMIF($R$6:$R$110,#REF!,$AA$6:$AA$110)</f>
        <v>0</v>
      </c>
      <c r="S350" s="161" t="e">
        <f>SUM($C350,#REF!)</f>
        <v>#REF!</v>
      </c>
      <c r="T350" s="162" t="e">
        <f>SUM($D350,#REF!)</f>
        <v>#REF!</v>
      </c>
      <c r="U350" s="163" t="e">
        <f>SUM($E350,#REF!)</f>
        <v>#REF!</v>
      </c>
      <c r="V350" s="163">
        <f t="shared" si="58"/>
        <v>0</v>
      </c>
      <c r="W350" s="163">
        <f t="shared" si="59"/>
        <v>0</v>
      </c>
      <c r="X350" s="164">
        <f t="shared" si="60"/>
        <v>0</v>
      </c>
    </row>
    <row r="351" spans="1:24" ht="15.75" hidden="1" customHeight="1" x14ac:dyDescent="0.25">
      <c r="A351" s="167"/>
      <c r="B351" s="168" t="str">
        <f>[1]Données!S233</f>
        <v>411S09</v>
      </c>
      <c r="C351" s="139">
        <f t="shared" si="61"/>
        <v>0</v>
      </c>
      <c r="D351" s="139">
        <f t="shared" si="62"/>
        <v>0</v>
      </c>
      <c r="E351" s="139">
        <f t="shared" si="63"/>
        <v>0</v>
      </c>
      <c r="F351" s="139">
        <f t="shared" si="64"/>
        <v>0</v>
      </c>
      <c r="G351" s="139">
        <f t="shared" si="66"/>
        <v>0</v>
      </c>
      <c r="H351" s="159">
        <f t="shared" si="65"/>
        <v>0</v>
      </c>
      <c r="O351" s="158">
        <f>SUMIF($R$6:$R$110,#REF!,$Y$6:$Y$110)</f>
        <v>0</v>
      </c>
      <c r="P351" s="158">
        <f>SUMIF($R$6:$R$110,#REF!,$Z$6:$Z$110)</f>
        <v>0</v>
      </c>
      <c r="Q351" s="159">
        <f>SUMIF($R$6:$R$110,#REF!,$AA$6:$AA$110)</f>
        <v>0</v>
      </c>
      <c r="S351" s="161" t="e">
        <f>SUM($C351,#REF!)</f>
        <v>#REF!</v>
      </c>
      <c r="T351" s="162" t="e">
        <f>SUM($D351,#REF!)</f>
        <v>#REF!</v>
      </c>
      <c r="U351" s="163" t="e">
        <f>SUM($E351,#REF!)</f>
        <v>#REF!</v>
      </c>
      <c r="V351" s="163">
        <f t="shared" si="58"/>
        <v>0</v>
      </c>
      <c r="W351" s="163">
        <f t="shared" si="59"/>
        <v>0</v>
      </c>
      <c r="X351" s="164">
        <f t="shared" si="60"/>
        <v>0</v>
      </c>
    </row>
    <row r="352" spans="1:24" ht="15.75" hidden="1" customHeight="1" x14ac:dyDescent="0.25">
      <c r="A352" s="167"/>
      <c r="B352" s="168" t="str">
        <f>[1]Données!S234</f>
        <v>411S10</v>
      </c>
      <c r="C352" s="139">
        <f t="shared" si="61"/>
        <v>0</v>
      </c>
      <c r="D352" s="139">
        <f t="shared" si="62"/>
        <v>0</v>
      </c>
      <c r="E352" s="139">
        <f t="shared" si="63"/>
        <v>0</v>
      </c>
      <c r="F352" s="139">
        <f t="shared" si="64"/>
        <v>0</v>
      </c>
      <c r="G352" s="139">
        <f t="shared" si="66"/>
        <v>0</v>
      </c>
      <c r="H352" s="159">
        <f t="shared" si="65"/>
        <v>0</v>
      </c>
      <c r="O352" s="158">
        <f>SUMIF($R$6:$R$110,#REF!,$Y$6:$Y$110)</f>
        <v>0</v>
      </c>
      <c r="P352" s="158">
        <f>SUMIF($R$6:$R$110,#REF!,$Z$6:$Z$110)</f>
        <v>0</v>
      </c>
      <c r="Q352" s="159">
        <f>SUMIF($R$6:$R$110,#REF!,$AA$6:$AA$110)</f>
        <v>0</v>
      </c>
      <c r="S352" s="161" t="e">
        <f>SUM($C352,#REF!)</f>
        <v>#REF!</v>
      </c>
      <c r="T352" s="162" t="e">
        <f>SUM($D352,#REF!)</f>
        <v>#REF!</v>
      </c>
      <c r="U352" s="163" t="e">
        <f>SUM($E352,#REF!)</f>
        <v>#REF!</v>
      </c>
      <c r="V352" s="163">
        <f t="shared" si="58"/>
        <v>0</v>
      </c>
      <c r="W352" s="163">
        <f t="shared" si="59"/>
        <v>0</v>
      </c>
      <c r="X352" s="164">
        <f t="shared" si="60"/>
        <v>0</v>
      </c>
    </row>
    <row r="353" spans="1:24" ht="15.75" hidden="1" customHeight="1" x14ac:dyDescent="0.25">
      <c r="A353" s="167"/>
      <c r="B353" s="168" t="str">
        <f>[1]Données!S235</f>
        <v>411S11</v>
      </c>
      <c r="C353" s="139">
        <f t="shared" si="61"/>
        <v>0</v>
      </c>
      <c r="D353" s="139">
        <f t="shared" si="62"/>
        <v>0</v>
      </c>
      <c r="E353" s="139">
        <f t="shared" si="63"/>
        <v>0</v>
      </c>
      <c r="F353" s="139">
        <f t="shared" si="64"/>
        <v>0</v>
      </c>
      <c r="G353" s="139">
        <f t="shared" si="66"/>
        <v>0</v>
      </c>
      <c r="H353" s="159">
        <f t="shared" si="65"/>
        <v>0</v>
      </c>
      <c r="O353" s="158">
        <f>SUMIF($R$6:$R$110,#REF!,$Y$6:$Y$110)</f>
        <v>0</v>
      </c>
      <c r="P353" s="158">
        <f>SUMIF($R$6:$R$110,#REF!,$Z$6:$Z$110)</f>
        <v>0</v>
      </c>
      <c r="Q353" s="159">
        <f>SUMIF($R$6:$R$110,#REF!,$AA$6:$AA$110)</f>
        <v>0</v>
      </c>
      <c r="S353" s="161" t="e">
        <f>SUM($C353,#REF!)</f>
        <v>#REF!</v>
      </c>
      <c r="T353" s="162" t="e">
        <f>SUM($D353,#REF!)</f>
        <v>#REF!</v>
      </c>
      <c r="U353" s="163" t="e">
        <f>SUM($E353,#REF!)</f>
        <v>#REF!</v>
      </c>
      <c r="V353" s="163">
        <f t="shared" si="58"/>
        <v>0</v>
      </c>
      <c r="W353" s="163">
        <f t="shared" si="59"/>
        <v>0</v>
      </c>
      <c r="X353" s="164">
        <f t="shared" si="60"/>
        <v>0</v>
      </c>
    </row>
    <row r="354" spans="1:24" ht="15.75" hidden="1" customHeight="1" x14ac:dyDescent="0.25">
      <c r="A354" s="167"/>
      <c r="B354" s="168" t="str">
        <f>[1]Données!S236</f>
        <v>411S12</v>
      </c>
      <c r="C354" s="139">
        <f t="shared" si="61"/>
        <v>0</v>
      </c>
      <c r="D354" s="139">
        <f t="shared" si="62"/>
        <v>0</v>
      </c>
      <c r="E354" s="139">
        <f t="shared" si="63"/>
        <v>0</v>
      </c>
      <c r="F354" s="139">
        <f t="shared" si="64"/>
        <v>0</v>
      </c>
      <c r="G354" s="139">
        <f t="shared" si="66"/>
        <v>0</v>
      </c>
      <c r="H354" s="159">
        <f t="shared" si="65"/>
        <v>0</v>
      </c>
      <c r="O354" s="158">
        <f>SUMIF($R$6:$R$110,#REF!,$Y$6:$Y$110)</f>
        <v>0</v>
      </c>
      <c r="P354" s="158">
        <f>SUMIF($R$6:$R$110,#REF!,$Z$6:$Z$110)</f>
        <v>0</v>
      </c>
      <c r="Q354" s="159">
        <f>SUMIF($R$6:$R$110,#REF!,$AA$6:$AA$110)</f>
        <v>0</v>
      </c>
      <c r="S354" s="161" t="e">
        <f>SUM($C354,#REF!)</f>
        <v>#REF!</v>
      </c>
      <c r="T354" s="162" t="e">
        <f>SUM($D354,#REF!)</f>
        <v>#REF!</v>
      </c>
      <c r="U354" s="163" t="e">
        <f>SUM($E354,#REF!)</f>
        <v>#REF!</v>
      </c>
      <c r="V354" s="163">
        <f t="shared" si="58"/>
        <v>0</v>
      </c>
      <c r="W354" s="163">
        <f t="shared" si="59"/>
        <v>0</v>
      </c>
      <c r="X354" s="164">
        <f t="shared" si="60"/>
        <v>0</v>
      </c>
    </row>
    <row r="355" spans="1:24" ht="15.75" hidden="1" customHeight="1" x14ac:dyDescent="0.25">
      <c r="A355" s="167"/>
      <c r="B355" s="168" t="str">
        <f>[1]Données!S237</f>
        <v>411S13</v>
      </c>
      <c r="C355" s="139">
        <f t="shared" si="61"/>
        <v>0</v>
      </c>
      <c r="D355" s="139">
        <f t="shared" si="62"/>
        <v>0</v>
      </c>
      <c r="E355" s="139">
        <f t="shared" si="63"/>
        <v>0</v>
      </c>
      <c r="F355" s="139">
        <f t="shared" si="64"/>
        <v>0</v>
      </c>
      <c r="G355" s="139">
        <f t="shared" si="66"/>
        <v>0</v>
      </c>
      <c r="H355" s="159">
        <f t="shared" si="65"/>
        <v>0</v>
      </c>
      <c r="O355" s="158">
        <f>SUMIF($R$6:$R$110,#REF!,$Y$6:$Y$110)</f>
        <v>0</v>
      </c>
      <c r="P355" s="158">
        <f>SUMIF($R$6:$R$110,#REF!,$Z$6:$Z$110)</f>
        <v>0</v>
      </c>
      <c r="Q355" s="159">
        <f>SUMIF($R$6:$R$110,#REF!,$AA$6:$AA$110)</f>
        <v>0</v>
      </c>
      <c r="S355" s="161" t="e">
        <f>SUM($C355,#REF!)</f>
        <v>#REF!</v>
      </c>
      <c r="T355" s="162" t="e">
        <f>SUM($D355,#REF!)</f>
        <v>#REF!</v>
      </c>
      <c r="U355" s="163" t="e">
        <f>SUM($E355,#REF!)</f>
        <v>#REF!</v>
      </c>
      <c r="V355" s="163">
        <f t="shared" si="58"/>
        <v>0</v>
      </c>
      <c r="W355" s="163">
        <f t="shared" si="59"/>
        <v>0</v>
      </c>
      <c r="X355" s="164">
        <f t="shared" si="60"/>
        <v>0</v>
      </c>
    </row>
    <row r="356" spans="1:24" ht="15.75" hidden="1" customHeight="1" x14ac:dyDescent="0.25">
      <c r="A356" s="167"/>
      <c r="B356" s="168" t="str">
        <f>[1]Données!S238</f>
        <v>411S15</v>
      </c>
      <c r="C356" s="139">
        <f t="shared" si="61"/>
        <v>0</v>
      </c>
      <c r="D356" s="139">
        <f t="shared" si="62"/>
        <v>0</v>
      </c>
      <c r="E356" s="139">
        <f t="shared" si="63"/>
        <v>0</v>
      </c>
      <c r="F356" s="139">
        <f t="shared" si="64"/>
        <v>0</v>
      </c>
      <c r="G356" s="139">
        <f t="shared" si="66"/>
        <v>0</v>
      </c>
      <c r="H356" s="159">
        <f t="shared" si="65"/>
        <v>0</v>
      </c>
      <c r="O356" s="158">
        <f>SUMIF($R$6:$R$110,#REF!,$Y$6:$Y$110)</f>
        <v>0</v>
      </c>
      <c r="P356" s="158">
        <f>SUMIF($R$6:$R$110,#REF!,$Z$6:$Z$110)</f>
        <v>0</v>
      </c>
      <c r="Q356" s="159">
        <f>SUMIF($R$6:$R$110,#REF!,$AA$6:$AA$110)</f>
        <v>0</v>
      </c>
      <c r="S356" s="161" t="e">
        <f>SUM($C356,#REF!)</f>
        <v>#REF!</v>
      </c>
      <c r="T356" s="162" t="e">
        <f>SUM($D356,#REF!)</f>
        <v>#REF!</v>
      </c>
      <c r="U356" s="163" t="e">
        <f>SUM($E356,#REF!)</f>
        <v>#REF!</v>
      </c>
      <c r="V356" s="163">
        <f t="shared" si="58"/>
        <v>0</v>
      </c>
      <c r="W356" s="163">
        <f t="shared" si="59"/>
        <v>0</v>
      </c>
      <c r="X356" s="164">
        <f t="shared" si="60"/>
        <v>0</v>
      </c>
    </row>
    <row r="357" spans="1:24" ht="15.75" hidden="1" customHeight="1" x14ac:dyDescent="0.25">
      <c r="A357" s="167"/>
      <c r="B357" s="168" t="str">
        <f>[1]Données!S239</f>
        <v>411S16</v>
      </c>
      <c r="C357" s="139">
        <f t="shared" si="61"/>
        <v>0</v>
      </c>
      <c r="D357" s="139">
        <f t="shared" si="62"/>
        <v>0</v>
      </c>
      <c r="E357" s="139">
        <f t="shared" si="63"/>
        <v>0</v>
      </c>
      <c r="F357" s="139">
        <f t="shared" si="64"/>
        <v>0</v>
      </c>
      <c r="G357" s="139">
        <f t="shared" si="66"/>
        <v>0</v>
      </c>
      <c r="H357" s="159">
        <f t="shared" si="65"/>
        <v>0</v>
      </c>
      <c r="O357" s="158">
        <f>SUMIF($R$6:$R$110,#REF!,$Y$6:$Y$110)</f>
        <v>0</v>
      </c>
      <c r="P357" s="158">
        <f>SUMIF($R$6:$R$110,#REF!,$Z$6:$Z$110)</f>
        <v>0</v>
      </c>
      <c r="Q357" s="159">
        <f>SUMIF($R$6:$R$110,#REF!,$AA$6:$AA$110)</f>
        <v>0</v>
      </c>
      <c r="S357" s="161" t="e">
        <f>SUM($C357,#REF!)</f>
        <v>#REF!</v>
      </c>
      <c r="T357" s="162" t="e">
        <f>SUM($D357,#REF!)</f>
        <v>#REF!</v>
      </c>
      <c r="U357" s="163" t="e">
        <f>SUM($E357,#REF!)</f>
        <v>#REF!</v>
      </c>
      <c r="V357" s="163">
        <f t="shared" si="58"/>
        <v>0</v>
      </c>
      <c r="W357" s="163">
        <f t="shared" si="59"/>
        <v>0</v>
      </c>
      <c r="X357" s="164">
        <f t="shared" si="60"/>
        <v>0</v>
      </c>
    </row>
    <row r="358" spans="1:24" ht="15.75" hidden="1" customHeight="1" x14ac:dyDescent="0.25">
      <c r="A358" s="167"/>
      <c r="B358" s="168" t="str">
        <f>[1]Données!S240</f>
        <v>411S17</v>
      </c>
      <c r="C358" s="139">
        <f t="shared" si="61"/>
        <v>0</v>
      </c>
      <c r="D358" s="139">
        <f t="shared" si="62"/>
        <v>0</v>
      </c>
      <c r="E358" s="139">
        <f t="shared" si="63"/>
        <v>0</v>
      </c>
      <c r="F358" s="139">
        <f t="shared" si="64"/>
        <v>0</v>
      </c>
      <c r="G358" s="139">
        <f t="shared" si="66"/>
        <v>0</v>
      </c>
      <c r="H358" s="159">
        <f t="shared" si="65"/>
        <v>0</v>
      </c>
      <c r="O358" s="158">
        <f>SUMIF($R$6:$R$110,#REF!,$Y$6:$Y$110)</f>
        <v>0</v>
      </c>
      <c r="P358" s="158">
        <f>SUMIF($R$6:$R$110,#REF!,$Z$6:$Z$110)</f>
        <v>0</v>
      </c>
      <c r="Q358" s="159">
        <f>SUMIF($R$6:$R$110,#REF!,$AA$6:$AA$110)</f>
        <v>0</v>
      </c>
      <c r="S358" s="161" t="e">
        <f>SUM($C358,#REF!)</f>
        <v>#REF!</v>
      </c>
      <c r="T358" s="162" t="e">
        <f>SUM($D358,#REF!)</f>
        <v>#REF!</v>
      </c>
      <c r="U358" s="163" t="e">
        <f>SUM($E358,#REF!)</f>
        <v>#REF!</v>
      </c>
      <c r="V358" s="163">
        <f t="shared" si="58"/>
        <v>0</v>
      </c>
      <c r="W358" s="163">
        <f t="shared" si="59"/>
        <v>0</v>
      </c>
      <c r="X358" s="164">
        <f t="shared" si="60"/>
        <v>0</v>
      </c>
    </row>
    <row r="359" spans="1:24" ht="15.75" hidden="1" customHeight="1" x14ac:dyDescent="0.25">
      <c r="A359" s="167"/>
      <c r="B359" s="168" t="str">
        <f>[1]Données!S241</f>
        <v>411S18</v>
      </c>
      <c r="C359" s="139">
        <f t="shared" si="61"/>
        <v>0</v>
      </c>
      <c r="D359" s="139">
        <f t="shared" si="62"/>
        <v>0</v>
      </c>
      <c r="E359" s="139">
        <f t="shared" si="63"/>
        <v>0</v>
      </c>
      <c r="F359" s="139">
        <f t="shared" si="64"/>
        <v>0</v>
      </c>
      <c r="G359" s="139">
        <f t="shared" si="66"/>
        <v>0</v>
      </c>
      <c r="H359" s="159">
        <f t="shared" si="65"/>
        <v>0</v>
      </c>
      <c r="O359" s="158">
        <f>SUMIF($R$6:$R$110,#REF!,$Y$6:$Y$110)</f>
        <v>0</v>
      </c>
      <c r="P359" s="158">
        <f>SUMIF($R$6:$R$110,#REF!,$Z$6:$Z$110)</f>
        <v>0</v>
      </c>
      <c r="Q359" s="159">
        <f>SUMIF($R$6:$R$110,#REF!,$AA$6:$AA$110)</f>
        <v>0</v>
      </c>
      <c r="S359" s="161" t="e">
        <f>SUM($C359,#REF!)</f>
        <v>#REF!</v>
      </c>
      <c r="T359" s="162" t="e">
        <f>SUM($D359,#REF!)</f>
        <v>#REF!</v>
      </c>
      <c r="U359" s="163" t="e">
        <f>SUM($E359,#REF!)</f>
        <v>#REF!</v>
      </c>
      <c r="V359" s="163">
        <f t="shared" si="58"/>
        <v>0</v>
      </c>
      <c r="W359" s="163">
        <f t="shared" si="59"/>
        <v>0</v>
      </c>
      <c r="X359" s="164">
        <f t="shared" si="60"/>
        <v>0</v>
      </c>
    </row>
    <row r="360" spans="1:24" ht="15.75" hidden="1" customHeight="1" x14ac:dyDescent="0.25">
      <c r="A360" s="167"/>
      <c r="B360" s="168" t="str">
        <f>[1]Données!S242</f>
        <v>411S19</v>
      </c>
      <c r="C360" s="139">
        <f t="shared" si="61"/>
        <v>0</v>
      </c>
      <c r="D360" s="139">
        <f t="shared" si="62"/>
        <v>0</v>
      </c>
      <c r="E360" s="139">
        <f t="shared" si="63"/>
        <v>0</v>
      </c>
      <c r="F360" s="139">
        <f t="shared" si="64"/>
        <v>0</v>
      </c>
      <c r="G360" s="139">
        <f t="shared" si="66"/>
        <v>0</v>
      </c>
      <c r="H360" s="159">
        <f t="shared" si="65"/>
        <v>0</v>
      </c>
      <c r="O360" s="158">
        <f>SUMIF($R$6:$R$110,#REF!,$Y$6:$Y$110)</f>
        <v>0</v>
      </c>
      <c r="P360" s="158">
        <f>SUMIF($R$6:$R$110,#REF!,$Z$6:$Z$110)</f>
        <v>0</v>
      </c>
      <c r="Q360" s="159">
        <f>SUMIF($R$6:$R$110,#REF!,$AA$6:$AA$110)</f>
        <v>0</v>
      </c>
      <c r="S360" s="161" t="e">
        <f>SUM($C360,#REF!)</f>
        <v>#REF!</v>
      </c>
      <c r="T360" s="162" t="e">
        <f>SUM($D360,#REF!)</f>
        <v>#REF!</v>
      </c>
      <c r="U360" s="163" t="e">
        <f>SUM($E360,#REF!)</f>
        <v>#REF!</v>
      </c>
      <c r="V360" s="163">
        <f t="shared" si="58"/>
        <v>0</v>
      </c>
      <c r="W360" s="163">
        <f t="shared" si="59"/>
        <v>0</v>
      </c>
      <c r="X360" s="164">
        <f t="shared" si="60"/>
        <v>0</v>
      </c>
    </row>
    <row r="361" spans="1:24" ht="15.75" hidden="1" customHeight="1" x14ac:dyDescent="0.25">
      <c r="A361" s="167"/>
      <c r="B361" s="168" t="str">
        <f>[1]Données!S243</f>
        <v>411S20</v>
      </c>
      <c r="C361" s="139">
        <f t="shared" si="61"/>
        <v>0</v>
      </c>
      <c r="D361" s="139">
        <f t="shared" si="62"/>
        <v>0</v>
      </c>
      <c r="E361" s="139">
        <f t="shared" si="63"/>
        <v>0</v>
      </c>
      <c r="F361" s="139">
        <f t="shared" si="64"/>
        <v>0</v>
      </c>
      <c r="G361" s="139">
        <f t="shared" si="66"/>
        <v>0</v>
      </c>
      <c r="H361" s="159">
        <f t="shared" si="65"/>
        <v>0</v>
      </c>
      <c r="O361" s="158">
        <f>SUMIF($R$6:$R$110,#REF!,$Y$6:$Y$110)</f>
        <v>0</v>
      </c>
      <c r="P361" s="158">
        <f>SUMIF($R$6:$R$110,#REF!,$Z$6:$Z$110)</f>
        <v>0</v>
      </c>
      <c r="Q361" s="159">
        <f>SUMIF($R$6:$R$110,#REF!,$AA$6:$AA$110)</f>
        <v>0</v>
      </c>
      <c r="S361" s="161" t="e">
        <f>SUM($C361,#REF!)</f>
        <v>#REF!</v>
      </c>
      <c r="T361" s="162" t="e">
        <f>SUM($D361,#REF!)</f>
        <v>#REF!</v>
      </c>
      <c r="U361" s="163" t="e">
        <f>SUM($E361,#REF!)</f>
        <v>#REF!</v>
      </c>
      <c r="V361" s="163">
        <f t="shared" si="58"/>
        <v>0</v>
      </c>
      <c r="W361" s="163">
        <f t="shared" si="59"/>
        <v>0</v>
      </c>
      <c r="X361" s="164">
        <f t="shared" si="60"/>
        <v>0</v>
      </c>
    </row>
    <row r="362" spans="1:24" ht="15.75" hidden="1" customHeight="1" x14ac:dyDescent="0.25">
      <c r="A362" s="167"/>
      <c r="B362" s="168" t="str">
        <f>[1]Données!S244</f>
        <v>411S21</v>
      </c>
      <c r="C362" s="139">
        <f t="shared" si="61"/>
        <v>0</v>
      </c>
      <c r="D362" s="139">
        <f t="shared" si="62"/>
        <v>0</v>
      </c>
      <c r="E362" s="139">
        <f t="shared" si="63"/>
        <v>0</v>
      </c>
      <c r="F362" s="139">
        <f t="shared" si="64"/>
        <v>0</v>
      </c>
      <c r="G362" s="139">
        <f t="shared" si="66"/>
        <v>0</v>
      </c>
      <c r="H362" s="159">
        <f t="shared" si="65"/>
        <v>0</v>
      </c>
      <c r="O362" s="158">
        <f>SUMIF($R$6:$R$110,#REF!,$Y$6:$Y$110)</f>
        <v>0</v>
      </c>
      <c r="P362" s="158">
        <f>SUMIF($R$6:$R$110,#REF!,$Z$6:$Z$110)</f>
        <v>0</v>
      </c>
      <c r="Q362" s="159">
        <f>SUMIF($R$6:$R$110,#REF!,$AA$6:$AA$110)</f>
        <v>0</v>
      </c>
      <c r="S362" s="161" t="e">
        <f>SUM($C362,#REF!)</f>
        <v>#REF!</v>
      </c>
      <c r="T362" s="162" t="e">
        <f>SUM($D362,#REF!)</f>
        <v>#REF!</v>
      </c>
      <c r="U362" s="163" t="e">
        <f>SUM($E362,#REF!)</f>
        <v>#REF!</v>
      </c>
      <c r="V362" s="163">
        <f t="shared" si="58"/>
        <v>0</v>
      </c>
      <c r="W362" s="163">
        <f t="shared" si="59"/>
        <v>0</v>
      </c>
      <c r="X362" s="164">
        <f t="shared" si="60"/>
        <v>0</v>
      </c>
    </row>
    <row r="363" spans="1:24" ht="15.75" hidden="1" customHeight="1" x14ac:dyDescent="0.25">
      <c r="A363" s="167"/>
      <c r="B363" s="168" t="str">
        <f>[1]Données!S245</f>
        <v>411S22</v>
      </c>
      <c r="C363" s="139">
        <f t="shared" si="61"/>
        <v>0</v>
      </c>
      <c r="D363" s="139">
        <f t="shared" si="62"/>
        <v>0</v>
      </c>
      <c r="E363" s="139">
        <f t="shared" si="63"/>
        <v>0</v>
      </c>
      <c r="F363" s="139">
        <f t="shared" si="64"/>
        <v>0</v>
      </c>
      <c r="G363" s="139">
        <f t="shared" si="66"/>
        <v>0</v>
      </c>
      <c r="H363" s="159">
        <f t="shared" si="65"/>
        <v>0</v>
      </c>
      <c r="O363" s="158">
        <f>SUMIF($R$6:$R$110,#REF!,$Y$6:$Y$110)</f>
        <v>0</v>
      </c>
      <c r="P363" s="158">
        <f>SUMIF($R$6:$R$110,#REF!,$Z$6:$Z$110)</f>
        <v>0</v>
      </c>
      <c r="Q363" s="159">
        <f>SUMIF($R$6:$R$110,#REF!,$AA$6:$AA$110)</f>
        <v>0</v>
      </c>
      <c r="S363" s="161" t="e">
        <f>SUM($C363,#REF!)</f>
        <v>#REF!</v>
      </c>
      <c r="T363" s="162" t="e">
        <f>SUM($D363,#REF!)</f>
        <v>#REF!</v>
      </c>
      <c r="U363" s="163" t="e">
        <f>SUM($E363,#REF!)</f>
        <v>#REF!</v>
      </c>
      <c r="V363" s="163">
        <f t="shared" si="58"/>
        <v>0</v>
      </c>
      <c r="W363" s="163">
        <f t="shared" si="59"/>
        <v>0</v>
      </c>
      <c r="X363" s="164">
        <f t="shared" si="60"/>
        <v>0</v>
      </c>
    </row>
    <row r="364" spans="1:24" ht="15.75" hidden="1" customHeight="1" x14ac:dyDescent="0.25">
      <c r="A364" s="167"/>
      <c r="B364" s="168" t="str">
        <f>[1]Données!S246</f>
        <v>411S23</v>
      </c>
      <c r="C364" s="139">
        <f t="shared" si="61"/>
        <v>0</v>
      </c>
      <c r="D364" s="139">
        <f t="shared" si="62"/>
        <v>0</v>
      </c>
      <c r="E364" s="139">
        <f t="shared" si="63"/>
        <v>0</v>
      </c>
      <c r="F364" s="139">
        <f t="shared" si="64"/>
        <v>0</v>
      </c>
      <c r="G364" s="139">
        <f t="shared" si="66"/>
        <v>0</v>
      </c>
      <c r="H364" s="159">
        <f t="shared" si="65"/>
        <v>0</v>
      </c>
      <c r="O364" s="158">
        <f>SUMIF($R$6:$R$110,#REF!,$Y$6:$Y$110)</f>
        <v>0</v>
      </c>
      <c r="P364" s="158">
        <f>SUMIF($R$6:$R$110,#REF!,$Z$6:$Z$110)</f>
        <v>0</v>
      </c>
      <c r="Q364" s="159">
        <f>SUMIF($R$6:$R$110,#REF!,$AA$6:$AA$110)</f>
        <v>0</v>
      </c>
      <c r="S364" s="161" t="e">
        <f>SUM($C364,#REF!)</f>
        <v>#REF!</v>
      </c>
      <c r="T364" s="162" t="e">
        <f>SUM($D364,#REF!)</f>
        <v>#REF!</v>
      </c>
      <c r="U364" s="163" t="e">
        <f>SUM($E364,#REF!)</f>
        <v>#REF!</v>
      </c>
      <c r="V364" s="163">
        <f t="shared" si="58"/>
        <v>0</v>
      </c>
      <c r="W364" s="163">
        <f t="shared" si="59"/>
        <v>0</v>
      </c>
      <c r="X364" s="164">
        <f t="shared" si="60"/>
        <v>0</v>
      </c>
    </row>
    <row r="365" spans="1:24" ht="15.75" hidden="1" customHeight="1" x14ac:dyDescent="0.25">
      <c r="A365" s="167"/>
      <c r="B365" s="168" t="str">
        <f>[1]Données!S247</f>
        <v>411S24</v>
      </c>
      <c r="C365" s="139">
        <f t="shared" si="61"/>
        <v>0</v>
      </c>
      <c r="D365" s="139">
        <f t="shared" si="62"/>
        <v>0</v>
      </c>
      <c r="E365" s="139">
        <f t="shared" si="63"/>
        <v>0</v>
      </c>
      <c r="F365" s="139">
        <f t="shared" si="64"/>
        <v>0</v>
      </c>
      <c r="G365" s="139">
        <f t="shared" si="66"/>
        <v>0</v>
      </c>
      <c r="H365" s="159">
        <f t="shared" si="65"/>
        <v>0</v>
      </c>
      <c r="O365" s="158">
        <f>SUMIF($R$6:$R$110,#REF!,$Y$6:$Y$110)</f>
        <v>0</v>
      </c>
      <c r="P365" s="158">
        <f>SUMIF($R$6:$R$110,#REF!,$Z$6:$Z$110)</f>
        <v>0</v>
      </c>
      <c r="Q365" s="159">
        <f>SUMIF($R$6:$R$110,#REF!,$AA$6:$AA$110)</f>
        <v>0</v>
      </c>
      <c r="S365" s="161" t="e">
        <f>SUM($C365,#REF!)</f>
        <v>#REF!</v>
      </c>
      <c r="T365" s="162" t="e">
        <f>SUM($D365,#REF!)</f>
        <v>#REF!</v>
      </c>
      <c r="U365" s="163" t="e">
        <f>SUM($E365,#REF!)</f>
        <v>#REF!</v>
      </c>
      <c r="V365" s="163">
        <f t="shared" si="58"/>
        <v>0</v>
      </c>
      <c r="W365" s="163">
        <f t="shared" si="59"/>
        <v>0</v>
      </c>
      <c r="X365" s="164">
        <f t="shared" si="60"/>
        <v>0</v>
      </c>
    </row>
    <row r="366" spans="1:24" ht="15.75" hidden="1" customHeight="1" x14ac:dyDescent="0.25">
      <c r="A366" s="167"/>
      <c r="B366" s="168" t="str">
        <f>[1]Données!S248</f>
        <v>413C01</v>
      </c>
      <c r="C366" s="139">
        <f t="shared" si="61"/>
        <v>0</v>
      </c>
      <c r="D366" s="139">
        <f t="shared" si="62"/>
        <v>0</v>
      </c>
      <c r="E366" s="139">
        <f t="shared" si="63"/>
        <v>0</v>
      </c>
      <c r="F366" s="139">
        <f t="shared" si="64"/>
        <v>0</v>
      </c>
      <c r="G366" s="139">
        <f t="shared" si="66"/>
        <v>0</v>
      </c>
      <c r="H366" s="159">
        <f t="shared" si="65"/>
        <v>0</v>
      </c>
      <c r="O366" s="158">
        <f>SUMIF($R$6:$R$110,#REF!,$Y$6:$Y$110)</f>
        <v>0</v>
      </c>
      <c r="P366" s="158">
        <f>SUMIF($R$6:$R$110,#REF!,$Z$6:$Z$110)</f>
        <v>0</v>
      </c>
      <c r="Q366" s="159">
        <f>SUMIF($R$6:$R$110,#REF!,$AA$6:$AA$110)</f>
        <v>0</v>
      </c>
      <c r="S366" s="161" t="e">
        <f>SUM($C366,#REF!)</f>
        <v>#REF!</v>
      </c>
      <c r="T366" s="162" t="e">
        <f>SUM($D366,#REF!)</f>
        <v>#REF!</v>
      </c>
      <c r="U366" s="163" t="e">
        <f>SUM($E366,#REF!)</f>
        <v>#REF!</v>
      </c>
      <c r="V366" s="163">
        <f t="shared" si="58"/>
        <v>0</v>
      </c>
      <c r="W366" s="163">
        <f t="shared" si="59"/>
        <v>0</v>
      </c>
      <c r="X366" s="164">
        <f t="shared" si="60"/>
        <v>0</v>
      </c>
    </row>
    <row r="367" spans="1:24" ht="15.75" hidden="1" customHeight="1" x14ac:dyDescent="0.25">
      <c r="A367" s="167"/>
      <c r="B367" s="168" t="str">
        <f>[1]Données!S249</f>
        <v>421S06</v>
      </c>
      <c r="C367" s="139">
        <f t="shared" si="61"/>
        <v>0</v>
      </c>
      <c r="D367" s="139">
        <f t="shared" si="62"/>
        <v>0</v>
      </c>
      <c r="E367" s="139">
        <f t="shared" si="63"/>
        <v>0</v>
      </c>
      <c r="F367" s="139">
        <f t="shared" si="64"/>
        <v>0</v>
      </c>
      <c r="G367" s="139">
        <f t="shared" si="66"/>
        <v>0</v>
      </c>
      <c r="H367" s="159">
        <f t="shared" si="65"/>
        <v>0</v>
      </c>
      <c r="O367" s="158">
        <f>SUMIF($R$6:$R$110,#REF!,$Y$6:$Y$110)</f>
        <v>0</v>
      </c>
      <c r="P367" s="158">
        <f>SUMIF($R$6:$R$110,#REF!,$Z$6:$Z$110)</f>
        <v>0</v>
      </c>
      <c r="Q367" s="159">
        <f>SUMIF($R$6:$R$110,#REF!,$AA$6:$AA$110)</f>
        <v>0</v>
      </c>
      <c r="S367" s="161" t="e">
        <f>SUM($C367,#REF!)</f>
        <v>#REF!</v>
      </c>
      <c r="T367" s="162" t="e">
        <f>SUM($D367,#REF!)</f>
        <v>#REF!</v>
      </c>
      <c r="U367" s="163" t="e">
        <f>SUM($E367,#REF!)</f>
        <v>#REF!</v>
      </c>
      <c r="V367" s="163">
        <f t="shared" si="58"/>
        <v>0</v>
      </c>
      <c r="W367" s="163">
        <f t="shared" si="59"/>
        <v>0</v>
      </c>
      <c r="X367" s="164">
        <f t="shared" si="60"/>
        <v>0</v>
      </c>
    </row>
    <row r="368" spans="1:24" ht="15.75" hidden="1" customHeight="1" x14ac:dyDescent="0.25">
      <c r="A368" s="167"/>
      <c r="B368" s="168" t="str">
        <f>[1]Données!S250</f>
        <v>421S07</v>
      </c>
      <c r="C368" s="139">
        <f t="shared" si="61"/>
        <v>0</v>
      </c>
      <c r="D368" s="139">
        <f t="shared" si="62"/>
        <v>0</v>
      </c>
      <c r="E368" s="139">
        <f t="shared" si="63"/>
        <v>0</v>
      </c>
      <c r="F368" s="139">
        <f t="shared" si="64"/>
        <v>0</v>
      </c>
      <c r="G368" s="139">
        <f t="shared" si="66"/>
        <v>0</v>
      </c>
      <c r="H368" s="159">
        <f t="shared" si="65"/>
        <v>0</v>
      </c>
      <c r="O368" s="158">
        <f>SUMIF($R$6:$R$110,#REF!,$Y$6:$Y$110)</f>
        <v>0</v>
      </c>
      <c r="P368" s="158">
        <f>SUMIF($R$6:$R$110,#REF!,$Z$6:$Z$110)</f>
        <v>0</v>
      </c>
      <c r="Q368" s="159">
        <f>SUMIF($R$6:$R$110,#REF!,$AA$6:$AA$110)</f>
        <v>0</v>
      </c>
      <c r="S368" s="161" t="e">
        <f>SUM($C368,#REF!)</f>
        <v>#REF!</v>
      </c>
      <c r="T368" s="162" t="e">
        <f>SUM($D368,#REF!)</f>
        <v>#REF!</v>
      </c>
      <c r="U368" s="163" t="e">
        <f>SUM($E368,#REF!)</f>
        <v>#REF!</v>
      </c>
      <c r="V368" s="163">
        <f t="shared" si="58"/>
        <v>0</v>
      </c>
      <c r="W368" s="163">
        <f t="shared" si="59"/>
        <v>0</v>
      </c>
      <c r="X368" s="164">
        <f t="shared" si="60"/>
        <v>0</v>
      </c>
    </row>
    <row r="369" spans="1:24" ht="15.75" hidden="1" customHeight="1" x14ac:dyDescent="0.25">
      <c r="A369" s="167"/>
      <c r="B369" s="168" t="str">
        <f>[1]Données!S251</f>
        <v>421S08</v>
      </c>
      <c r="C369" s="139">
        <f t="shared" si="61"/>
        <v>0</v>
      </c>
      <c r="D369" s="139">
        <f t="shared" si="62"/>
        <v>0</v>
      </c>
      <c r="E369" s="139">
        <f t="shared" si="63"/>
        <v>0</v>
      </c>
      <c r="F369" s="139">
        <f t="shared" si="64"/>
        <v>0</v>
      </c>
      <c r="G369" s="139">
        <f t="shared" si="66"/>
        <v>0</v>
      </c>
      <c r="H369" s="159">
        <f t="shared" si="65"/>
        <v>0</v>
      </c>
      <c r="O369" s="158">
        <f>SUMIF($R$6:$R$110,#REF!,$Y$6:$Y$110)</f>
        <v>0</v>
      </c>
      <c r="P369" s="158">
        <f>SUMIF($R$6:$R$110,#REF!,$Z$6:$Z$110)</f>
        <v>0</v>
      </c>
      <c r="Q369" s="159">
        <f>SUMIF($R$6:$R$110,#REF!,$AA$6:$AA$110)</f>
        <v>0</v>
      </c>
      <c r="S369" s="161" t="e">
        <f>SUM($C369,#REF!)</f>
        <v>#REF!</v>
      </c>
      <c r="T369" s="162" t="e">
        <f>SUM($D369,#REF!)</f>
        <v>#REF!</v>
      </c>
      <c r="U369" s="163" t="e">
        <f>SUM($E369,#REF!)</f>
        <v>#REF!</v>
      </c>
      <c r="V369" s="163">
        <f t="shared" si="58"/>
        <v>0</v>
      </c>
      <c r="W369" s="163">
        <f t="shared" si="59"/>
        <v>0</v>
      </c>
      <c r="X369" s="164">
        <f t="shared" si="60"/>
        <v>0</v>
      </c>
    </row>
    <row r="370" spans="1:24" ht="15.75" hidden="1" customHeight="1" x14ac:dyDescent="0.25">
      <c r="A370" s="167"/>
      <c r="B370" s="168" t="str">
        <f>[1]Données!S252</f>
        <v>421S14</v>
      </c>
      <c r="C370" s="139">
        <f t="shared" si="61"/>
        <v>0</v>
      </c>
      <c r="D370" s="139">
        <f t="shared" si="62"/>
        <v>0</v>
      </c>
      <c r="E370" s="139">
        <f t="shared" si="63"/>
        <v>0</v>
      </c>
      <c r="F370" s="139">
        <f t="shared" si="64"/>
        <v>0</v>
      </c>
      <c r="G370" s="139">
        <f t="shared" si="66"/>
        <v>0</v>
      </c>
      <c r="H370" s="159">
        <f t="shared" si="65"/>
        <v>0</v>
      </c>
      <c r="O370" s="158">
        <f>SUMIF($R$6:$R$110,#REF!,$Y$6:$Y$110)</f>
        <v>0</v>
      </c>
      <c r="P370" s="158">
        <f>SUMIF($R$6:$R$110,#REF!,$Z$6:$Z$110)</f>
        <v>0</v>
      </c>
      <c r="Q370" s="159">
        <f>SUMIF($R$6:$R$110,#REF!,$AA$6:$AA$110)</f>
        <v>0</v>
      </c>
      <c r="S370" s="161" t="e">
        <f>SUM($C370,#REF!)</f>
        <v>#REF!</v>
      </c>
      <c r="T370" s="162" t="e">
        <f>SUM($D370,#REF!)</f>
        <v>#REF!</v>
      </c>
      <c r="U370" s="163" t="e">
        <f>SUM($E370,#REF!)</f>
        <v>#REF!</v>
      </c>
      <c r="V370" s="163">
        <f t="shared" si="58"/>
        <v>0</v>
      </c>
      <c r="W370" s="163">
        <f t="shared" si="59"/>
        <v>0</v>
      </c>
      <c r="X370" s="164">
        <f t="shared" si="60"/>
        <v>0</v>
      </c>
    </row>
    <row r="371" spans="1:24" ht="15.75" hidden="1" customHeight="1" x14ac:dyDescent="0.25">
      <c r="A371" s="167"/>
      <c r="B371" s="168" t="str">
        <f>[1]Données!S253</f>
        <v>441C01</v>
      </c>
      <c r="C371" s="139">
        <f t="shared" si="61"/>
        <v>0</v>
      </c>
      <c r="D371" s="139">
        <f t="shared" si="62"/>
        <v>0</v>
      </c>
      <c r="E371" s="139">
        <f t="shared" si="63"/>
        <v>0</v>
      </c>
      <c r="F371" s="139">
        <f t="shared" si="64"/>
        <v>0</v>
      </c>
      <c r="G371" s="139">
        <f t="shared" si="66"/>
        <v>0</v>
      </c>
      <c r="H371" s="159">
        <f t="shared" si="65"/>
        <v>0</v>
      </c>
      <c r="O371" s="158">
        <f>SUMIF($R$6:$R$110,#REF!,$Y$6:$Y$110)</f>
        <v>0</v>
      </c>
      <c r="P371" s="158">
        <f>SUMIF($R$6:$R$110,#REF!,$Z$6:$Z$110)</f>
        <v>0</v>
      </c>
      <c r="Q371" s="159">
        <f>SUMIF($R$6:$R$110,#REF!,$AA$6:$AA$110)</f>
        <v>0</v>
      </c>
      <c r="S371" s="161" t="e">
        <f>SUM($C371,#REF!)</f>
        <v>#REF!</v>
      </c>
      <c r="T371" s="162" t="e">
        <f>SUM($D371,#REF!)</f>
        <v>#REF!</v>
      </c>
      <c r="U371" s="163" t="e">
        <f>SUM($E371,#REF!)</f>
        <v>#REF!</v>
      </c>
      <c r="V371" s="163">
        <f t="shared" si="58"/>
        <v>0</v>
      </c>
      <c r="W371" s="163">
        <f t="shared" si="59"/>
        <v>0</v>
      </c>
      <c r="X371" s="164">
        <f t="shared" si="60"/>
        <v>0</v>
      </c>
    </row>
    <row r="372" spans="1:24" ht="15.75" hidden="1" customHeight="1" x14ac:dyDescent="0.25">
      <c r="A372" s="167"/>
      <c r="B372" s="168" t="str">
        <f>[1]Données!S254</f>
        <v>442S01</v>
      </c>
      <c r="C372" s="139">
        <f t="shared" si="61"/>
        <v>0</v>
      </c>
      <c r="D372" s="139">
        <f t="shared" si="62"/>
        <v>0</v>
      </c>
      <c r="E372" s="139">
        <f t="shared" si="63"/>
        <v>0</v>
      </c>
      <c r="F372" s="139">
        <f t="shared" si="64"/>
        <v>0</v>
      </c>
      <c r="G372" s="139">
        <f t="shared" si="66"/>
        <v>0</v>
      </c>
      <c r="H372" s="159">
        <f t="shared" si="65"/>
        <v>0</v>
      </c>
      <c r="O372" s="158">
        <f>SUMIF($R$6:$R$110,#REF!,$Y$6:$Y$110)</f>
        <v>0</v>
      </c>
      <c r="P372" s="158">
        <f>SUMIF($R$6:$R$110,#REF!,$Z$6:$Z$110)</f>
        <v>0</v>
      </c>
      <c r="Q372" s="159">
        <f>SUMIF($R$6:$R$110,#REF!,$AA$6:$AA$110)</f>
        <v>0</v>
      </c>
      <c r="S372" s="161" t="e">
        <f>SUM($C372,#REF!)</f>
        <v>#REF!</v>
      </c>
      <c r="T372" s="162" t="e">
        <f>SUM($D372,#REF!)</f>
        <v>#REF!</v>
      </c>
      <c r="U372" s="163" t="e">
        <f>SUM($E372,#REF!)</f>
        <v>#REF!</v>
      </c>
      <c r="V372" s="163">
        <f t="shared" si="58"/>
        <v>0</v>
      </c>
      <c r="W372" s="163">
        <f t="shared" si="59"/>
        <v>0</v>
      </c>
      <c r="X372" s="164">
        <f t="shared" si="60"/>
        <v>0</v>
      </c>
    </row>
    <row r="373" spans="1:24" ht="15.75" hidden="1" customHeight="1" x14ac:dyDescent="0.25">
      <c r="A373" s="167"/>
      <c r="B373" s="168" t="str">
        <f>[1]Données!S255</f>
        <v>471C01</v>
      </c>
      <c r="C373" s="139">
        <f t="shared" si="61"/>
        <v>0</v>
      </c>
      <c r="D373" s="139">
        <f t="shared" si="62"/>
        <v>0</v>
      </c>
      <c r="E373" s="139">
        <f t="shared" si="63"/>
        <v>0</v>
      </c>
      <c r="F373" s="139">
        <f t="shared" si="64"/>
        <v>0</v>
      </c>
      <c r="G373" s="139">
        <f t="shared" si="66"/>
        <v>0</v>
      </c>
      <c r="H373" s="159">
        <f t="shared" si="65"/>
        <v>0</v>
      </c>
      <c r="O373" s="158">
        <f>SUMIF($R$6:$R$110,#REF!,$Y$6:$Y$110)</f>
        <v>0</v>
      </c>
      <c r="P373" s="158">
        <f>SUMIF($R$6:$R$110,#REF!,$Z$6:$Z$110)</f>
        <v>0</v>
      </c>
      <c r="Q373" s="159">
        <f>SUMIF($R$6:$R$110,#REF!,$AA$6:$AA$110)</f>
        <v>0</v>
      </c>
      <c r="S373" s="161" t="e">
        <f>SUM($C373,#REF!)</f>
        <v>#REF!</v>
      </c>
      <c r="T373" s="162" t="e">
        <f>SUM($D373,#REF!)</f>
        <v>#REF!</v>
      </c>
      <c r="U373" s="163" t="e">
        <f>SUM($E373,#REF!)</f>
        <v>#REF!</v>
      </c>
      <c r="V373" s="163">
        <f t="shared" si="58"/>
        <v>0</v>
      </c>
      <c r="W373" s="163">
        <f t="shared" si="59"/>
        <v>0</v>
      </c>
      <c r="X373" s="164">
        <f t="shared" si="60"/>
        <v>0</v>
      </c>
    </row>
    <row r="374" spans="1:24" ht="15.75" hidden="1" customHeight="1" x14ac:dyDescent="0.25">
      <c r="A374" s="167"/>
      <c r="B374" s="168" t="str">
        <f>[1]Données!S256</f>
        <v>471S01</v>
      </c>
      <c r="C374" s="139">
        <f t="shared" si="61"/>
        <v>0</v>
      </c>
      <c r="D374" s="139">
        <f t="shared" si="62"/>
        <v>0</v>
      </c>
      <c r="E374" s="139">
        <f t="shared" si="63"/>
        <v>0</v>
      </c>
      <c r="F374" s="139">
        <f t="shared" si="64"/>
        <v>0</v>
      </c>
      <c r="G374" s="139">
        <f t="shared" si="66"/>
        <v>0</v>
      </c>
      <c r="H374" s="159">
        <f t="shared" si="65"/>
        <v>0</v>
      </c>
      <c r="O374" s="158">
        <f>SUMIF($R$6:$R$110,#REF!,$Y$6:$Y$110)</f>
        <v>0</v>
      </c>
      <c r="P374" s="158">
        <f>SUMIF($R$6:$R$110,#REF!,$Z$6:$Z$110)</f>
        <v>0</v>
      </c>
      <c r="Q374" s="159">
        <f>SUMIF($R$6:$R$110,#REF!,$AA$6:$AA$110)</f>
        <v>0</v>
      </c>
      <c r="S374" s="161" t="e">
        <f>SUM($C374,#REF!)</f>
        <v>#REF!</v>
      </c>
      <c r="T374" s="162" t="e">
        <f>SUM($D374,#REF!)</f>
        <v>#REF!</v>
      </c>
      <c r="U374" s="163" t="e">
        <f>SUM($E374,#REF!)</f>
        <v>#REF!</v>
      </c>
      <c r="V374" s="163">
        <f t="shared" si="58"/>
        <v>0</v>
      </c>
      <c r="W374" s="163">
        <f t="shared" si="59"/>
        <v>0</v>
      </c>
      <c r="X374" s="164">
        <f t="shared" si="60"/>
        <v>0</v>
      </c>
    </row>
    <row r="375" spans="1:24" ht="15.75" hidden="1" customHeight="1" x14ac:dyDescent="0.25">
      <c r="A375" s="167"/>
      <c r="B375" s="168" t="str">
        <f>[1]Données!S257</f>
        <v>471S02</v>
      </c>
      <c r="C375" s="139">
        <f t="shared" si="61"/>
        <v>0</v>
      </c>
      <c r="D375" s="139">
        <f t="shared" si="62"/>
        <v>0</v>
      </c>
      <c r="E375" s="139">
        <f t="shared" si="63"/>
        <v>0</v>
      </c>
      <c r="F375" s="139">
        <f t="shared" si="64"/>
        <v>0</v>
      </c>
      <c r="G375" s="139">
        <f t="shared" si="66"/>
        <v>0</v>
      </c>
      <c r="H375" s="159">
        <f t="shared" si="65"/>
        <v>0</v>
      </c>
      <c r="O375" s="158">
        <f>SUMIF($R$6:$R$110,#REF!,$Y$6:$Y$110)</f>
        <v>0</v>
      </c>
      <c r="P375" s="158">
        <f>SUMIF($R$6:$R$110,#REF!,$Z$6:$Z$110)</f>
        <v>0</v>
      </c>
      <c r="Q375" s="159">
        <f>SUMIF($R$6:$R$110,#REF!,$AA$6:$AA$110)</f>
        <v>0</v>
      </c>
      <c r="S375" s="161" t="e">
        <f>SUM($C375,#REF!)</f>
        <v>#REF!</v>
      </c>
      <c r="T375" s="162" t="e">
        <f>SUM($D375,#REF!)</f>
        <v>#REF!</v>
      </c>
      <c r="U375" s="163" t="e">
        <f>SUM($E375,#REF!)</f>
        <v>#REF!</v>
      </c>
      <c r="V375" s="163">
        <f t="shared" si="58"/>
        <v>0</v>
      </c>
      <c r="W375" s="163">
        <f t="shared" si="59"/>
        <v>0</v>
      </c>
      <c r="X375" s="164">
        <f t="shared" si="60"/>
        <v>0</v>
      </c>
    </row>
    <row r="376" spans="1:24" ht="15.75" hidden="1" customHeight="1" x14ac:dyDescent="0.25">
      <c r="A376" s="167"/>
      <c r="B376" s="168" t="str">
        <f>[1]Données!S258</f>
        <v>471S03</v>
      </c>
      <c r="C376" s="139">
        <f t="shared" si="61"/>
        <v>0</v>
      </c>
      <c r="D376" s="139">
        <f t="shared" si="62"/>
        <v>0</v>
      </c>
      <c r="E376" s="139">
        <f t="shared" si="63"/>
        <v>0</v>
      </c>
      <c r="F376" s="139">
        <f t="shared" si="64"/>
        <v>0</v>
      </c>
      <c r="G376" s="139">
        <f t="shared" si="66"/>
        <v>0</v>
      </c>
      <c r="H376" s="159">
        <f t="shared" si="65"/>
        <v>0</v>
      </c>
      <c r="O376" s="158">
        <f>SUMIF($R$6:$R$110,#REF!,$Y$6:$Y$110)</f>
        <v>0</v>
      </c>
      <c r="P376" s="158">
        <f>SUMIF($R$6:$R$110,#REF!,$Z$6:$Z$110)</f>
        <v>0</v>
      </c>
      <c r="Q376" s="159">
        <f>SUMIF($R$6:$R$110,#REF!,$AA$6:$AA$110)</f>
        <v>0</v>
      </c>
      <c r="S376" s="161" t="e">
        <f>SUM($C376,#REF!)</f>
        <v>#REF!</v>
      </c>
      <c r="T376" s="162" t="e">
        <f>SUM($D376,#REF!)</f>
        <v>#REF!</v>
      </c>
      <c r="U376" s="163" t="e">
        <f>SUM($E376,#REF!)</f>
        <v>#REF!</v>
      </c>
      <c r="V376" s="163">
        <f t="shared" si="58"/>
        <v>0</v>
      </c>
      <c r="W376" s="163">
        <f t="shared" si="59"/>
        <v>0</v>
      </c>
      <c r="X376" s="164">
        <f t="shared" si="60"/>
        <v>0</v>
      </c>
    </row>
    <row r="377" spans="1:24" ht="15.75" hidden="1" customHeight="1" x14ac:dyDescent="0.25">
      <c r="A377" s="167"/>
      <c r="B377" s="168" t="str">
        <f>[1]Données!S259</f>
        <v>471S04</v>
      </c>
      <c r="C377" s="139">
        <f t="shared" si="61"/>
        <v>0</v>
      </c>
      <c r="D377" s="139">
        <f t="shared" si="62"/>
        <v>0</v>
      </c>
      <c r="E377" s="139">
        <f t="shared" si="63"/>
        <v>0</v>
      </c>
      <c r="F377" s="139">
        <f t="shared" si="64"/>
        <v>0</v>
      </c>
      <c r="G377" s="139">
        <f t="shared" si="66"/>
        <v>0</v>
      </c>
      <c r="H377" s="159">
        <f t="shared" si="65"/>
        <v>0</v>
      </c>
      <c r="O377" s="158">
        <f>SUMIF($R$6:$R$110,#REF!,$Y$6:$Y$110)</f>
        <v>0</v>
      </c>
      <c r="P377" s="158">
        <f>SUMIF($R$6:$R$110,#REF!,$Z$6:$Z$110)</f>
        <v>0</v>
      </c>
      <c r="Q377" s="159">
        <f>SUMIF($R$6:$R$110,#REF!,$AA$6:$AA$110)</f>
        <v>0</v>
      </c>
      <c r="S377" s="161" t="e">
        <f>SUM($C377,#REF!)</f>
        <v>#REF!</v>
      </c>
      <c r="T377" s="162" t="e">
        <f>SUM($D377,#REF!)</f>
        <v>#REF!</v>
      </c>
      <c r="U377" s="163" t="e">
        <f>SUM($E377,#REF!)</f>
        <v>#REF!</v>
      </c>
      <c r="V377" s="163">
        <f t="shared" ref="V377:V440" si="67">SUM($F377,$O377)</f>
        <v>0</v>
      </c>
      <c r="W377" s="163">
        <f t="shared" ref="W377:W440" si="68">SUM($G377,$P377)</f>
        <v>0</v>
      </c>
      <c r="X377" s="164">
        <f t="shared" ref="X377:X440" si="69">SUM($H377,$Q377)</f>
        <v>0</v>
      </c>
    </row>
    <row r="378" spans="1:24" ht="15.75" hidden="1" customHeight="1" x14ac:dyDescent="0.25">
      <c r="A378" s="167"/>
      <c r="B378" s="168" t="str">
        <f>[1]Données!S260</f>
        <v>473CI</v>
      </c>
      <c r="C378" s="139">
        <f t="shared" ref="C378:C441" si="70">SUMIF($A$6:$A$110,B378,$D$6:$D$110)</f>
        <v>0</v>
      </c>
      <c r="D378" s="139">
        <f t="shared" ref="D378:D441" si="71">SUMIF($A$6:$A$110,B378,$E$6:$E$110)</f>
        <v>0</v>
      </c>
      <c r="E378" s="139">
        <f t="shared" ref="E378:E441" si="72">SUMIF($A$6:$A$110,B378,$F$6:$F$110)</f>
        <v>0</v>
      </c>
      <c r="F378" s="139">
        <f t="shared" ref="F378:F441" si="73">SUMIF($A$6:$A$110,B378,$H$6:$H$110)</f>
        <v>0</v>
      </c>
      <c r="G378" s="139">
        <f t="shared" si="66"/>
        <v>0</v>
      </c>
      <c r="H378" s="159">
        <f t="shared" ref="H378:H441" si="74">SUMIF($A$6:$A$110,B378,$J$6:$J$110)</f>
        <v>0</v>
      </c>
      <c r="O378" s="158">
        <f>SUMIF($R$6:$R$110,#REF!,$Y$6:$Y$110)</f>
        <v>0</v>
      </c>
      <c r="P378" s="158">
        <f>SUMIF($R$6:$R$110,#REF!,$Z$6:$Z$110)</f>
        <v>0</v>
      </c>
      <c r="Q378" s="159">
        <f>SUMIF($R$6:$R$110,#REF!,$AA$6:$AA$110)</f>
        <v>0</v>
      </c>
      <c r="S378" s="161" t="e">
        <f>SUM($C378,#REF!)</f>
        <v>#REF!</v>
      </c>
      <c r="T378" s="162" t="e">
        <f>SUM($D378,#REF!)</f>
        <v>#REF!</v>
      </c>
      <c r="U378" s="163" t="e">
        <f>SUM($E378,#REF!)</f>
        <v>#REF!</v>
      </c>
      <c r="V378" s="163">
        <f t="shared" si="67"/>
        <v>0</v>
      </c>
      <c r="W378" s="163">
        <f t="shared" si="68"/>
        <v>0</v>
      </c>
      <c r="X378" s="164">
        <f t="shared" si="69"/>
        <v>0</v>
      </c>
    </row>
    <row r="379" spans="1:24" ht="15.75" hidden="1" customHeight="1" x14ac:dyDescent="0.25">
      <c r="A379" s="167"/>
      <c r="B379" s="168" t="str">
        <f>[1]Données!S261</f>
        <v>474C01</v>
      </c>
      <c r="C379" s="139">
        <f t="shared" si="70"/>
        <v>0</v>
      </c>
      <c r="D379" s="139">
        <f t="shared" si="71"/>
        <v>0</v>
      </c>
      <c r="E379" s="139">
        <f t="shared" si="72"/>
        <v>0</v>
      </c>
      <c r="F379" s="139">
        <f t="shared" si="73"/>
        <v>0</v>
      </c>
      <c r="G379" s="139">
        <f t="shared" ref="G379:G442" si="75">SUMIF($A$6:$A$110,B379,$I$6:$I$110)</f>
        <v>0</v>
      </c>
      <c r="H379" s="159">
        <f t="shared" si="74"/>
        <v>0</v>
      </c>
      <c r="O379" s="158">
        <f>SUMIF($R$6:$R$110,#REF!,$Y$6:$Y$110)</f>
        <v>0</v>
      </c>
      <c r="P379" s="158">
        <f>SUMIF($R$6:$R$110,#REF!,$Z$6:$Z$110)</f>
        <v>0</v>
      </c>
      <c r="Q379" s="159">
        <f>SUMIF($R$6:$R$110,#REF!,$AA$6:$AA$110)</f>
        <v>0</v>
      </c>
      <c r="S379" s="161" t="e">
        <f>SUM($C379,#REF!)</f>
        <v>#REF!</v>
      </c>
      <c r="T379" s="162" t="e">
        <f>SUM($D379,#REF!)</f>
        <v>#REF!</v>
      </c>
      <c r="U379" s="163" t="e">
        <f>SUM($E379,#REF!)</f>
        <v>#REF!</v>
      </c>
      <c r="V379" s="163">
        <f t="shared" si="67"/>
        <v>0</v>
      </c>
      <c r="W379" s="163">
        <f t="shared" si="68"/>
        <v>0</v>
      </c>
      <c r="X379" s="164">
        <f t="shared" si="69"/>
        <v>0</v>
      </c>
    </row>
    <row r="380" spans="1:24" ht="15.75" hidden="1" customHeight="1" x14ac:dyDescent="0.25">
      <c r="A380" s="167"/>
      <c r="B380" s="168" t="str">
        <f>[1]Données!S262</f>
        <v>474C02</v>
      </c>
      <c r="C380" s="139">
        <f t="shared" si="70"/>
        <v>0</v>
      </c>
      <c r="D380" s="139">
        <f t="shared" si="71"/>
        <v>0</v>
      </c>
      <c r="E380" s="139">
        <f t="shared" si="72"/>
        <v>0</v>
      </c>
      <c r="F380" s="139">
        <f t="shared" si="73"/>
        <v>0</v>
      </c>
      <c r="G380" s="139">
        <f t="shared" si="75"/>
        <v>0</v>
      </c>
      <c r="H380" s="159">
        <f t="shared" si="74"/>
        <v>0</v>
      </c>
      <c r="O380" s="158">
        <f>SUMIF($R$6:$R$110,#REF!,$Y$6:$Y$110)</f>
        <v>0</v>
      </c>
      <c r="P380" s="158">
        <f>SUMIF($R$6:$R$110,#REF!,$Z$6:$Z$110)</f>
        <v>0</v>
      </c>
      <c r="Q380" s="159">
        <f>SUMIF($R$6:$R$110,#REF!,$AA$6:$AA$110)</f>
        <v>0</v>
      </c>
      <c r="S380" s="161" t="e">
        <f>SUM($C380,#REF!)</f>
        <v>#REF!</v>
      </c>
      <c r="T380" s="162" t="e">
        <f>SUM($D380,#REF!)</f>
        <v>#REF!</v>
      </c>
      <c r="U380" s="163" t="e">
        <f>SUM($E380,#REF!)</f>
        <v>#REF!</v>
      </c>
      <c r="V380" s="163">
        <f t="shared" si="67"/>
        <v>0</v>
      </c>
      <c r="W380" s="163">
        <f t="shared" si="68"/>
        <v>0</v>
      </c>
      <c r="X380" s="164">
        <f t="shared" si="69"/>
        <v>0</v>
      </c>
    </row>
    <row r="381" spans="1:24" ht="15.75" hidden="1" customHeight="1" x14ac:dyDescent="0.25">
      <c r="A381" s="167"/>
      <c r="B381" s="168" t="str">
        <f>[1]Données!S263</f>
        <v>475C01</v>
      </c>
      <c r="C381" s="139">
        <f t="shared" si="70"/>
        <v>0</v>
      </c>
      <c r="D381" s="139">
        <f t="shared" si="71"/>
        <v>0</v>
      </c>
      <c r="E381" s="139">
        <f t="shared" si="72"/>
        <v>0</v>
      </c>
      <c r="F381" s="139">
        <f t="shared" si="73"/>
        <v>0</v>
      </c>
      <c r="G381" s="139">
        <f t="shared" si="75"/>
        <v>0</v>
      </c>
      <c r="H381" s="159">
        <f t="shared" si="74"/>
        <v>0</v>
      </c>
      <c r="O381" s="158">
        <f>SUMIF($R$6:$R$110,#REF!,$Y$6:$Y$110)</f>
        <v>0</v>
      </c>
      <c r="P381" s="158">
        <f>SUMIF($R$6:$R$110,#REF!,$Z$6:$Z$110)</f>
        <v>0</v>
      </c>
      <c r="Q381" s="159">
        <f>SUMIF($R$6:$R$110,#REF!,$AA$6:$AA$110)</f>
        <v>0</v>
      </c>
      <c r="S381" s="161" t="e">
        <f>SUM($C381,#REF!)</f>
        <v>#REF!</v>
      </c>
      <c r="T381" s="162" t="e">
        <f>SUM($D381,#REF!)</f>
        <v>#REF!</v>
      </c>
      <c r="U381" s="163" t="e">
        <f>SUM($E381,#REF!)</f>
        <v>#REF!</v>
      </c>
      <c r="V381" s="163">
        <f t="shared" si="67"/>
        <v>0</v>
      </c>
      <c r="W381" s="163">
        <f t="shared" si="68"/>
        <v>0</v>
      </c>
      <c r="X381" s="164">
        <f t="shared" si="69"/>
        <v>0</v>
      </c>
    </row>
    <row r="382" spans="1:24" ht="15.75" hidden="1" customHeight="1" x14ac:dyDescent="0.25">
      <c r="A382" s="167"/>
      <c r="B382" s="168" t="str">
        <f>[1]Données!S264</f>
        <v>476S01</v>
      </c>
      <c r="C382" s="139">
        <f t="shared" si="70"/>
        <v>0</v>
      </c>
      <c r="D382" s="139">
        <f t="shared" si="71"/>
        <v>0</v>
      </c>
      <c r="E382" s="139">
        <f t="shared" si="72"/>
        <v>0</v>
      </c>
      <c r="F382" s="139">
        <f t="shared" si="73"/>
        <v>0</v>
      </c>
      <c r="G382" s="139">
        <f t="shared" si="75"/>
        <v>0</v>
      </c>
      <c r="H382" s="159">
        <f t="shared" si="74"/>
        <v>0</v>
      </c>
      <c r="O382" s="158">
        <f>SUMIF($R$6:$R$110,#REF!,$Y$6:$Y$110)</f>
        <v>0</v>
      </c>
      <c r="P382" s="158">
        <f>SUMIF($R$6:$R$110,#REF!,$Z$6:$Z$110)</f>
        <v>0</v>
      </c>
      <c r="Q382" s="159">
        <f>SUMIF($R$6:$R$110,#REF!,$AA$6:$AA$110)</f>
        <v>0</v>
      </c>
      <c r="S382" s="161" t="e">
        <f>SUM($C382,#REF!)</f>
        <v>#REF!</v>
      </c>
      <c r="T382" s="162" t="e">
        <f>SUM($D382,#REF!)</f>
        <v>#REF!</v>
      </c>
      <c r="U382" s="163" t="e">
        <f>SUM($E382,#REF!)</f>
        <v>#REF!</v>
      </c>
      <c r="V382" s="163">
        <f t="shared" si="67"/>
        <v>0</v>
      </c>
      <c r="W382" s="163">
        <f t="shared" si="68"/>
        <v>0</v>
      </c>
      <c r="X382" s="164">
        <f t="shared" si="69"/>
        <v>0</v>
      </c>
    </row>
    <row r="383" spans="1:24" ht="15.75" hidden="1" customHeight="1" x14ac:dyDescent="0.25">
      <c r="A383" s="167"/>
      <c r="B383" s="168" t="str">
        <f>[1]Données!S265</f>
        <v>476S02</v>
      </c>
      <c r="C383" s="139">
        <f t="shared" si="70"/>
        <v>0</v>
      </c>
      <c r="D383" s="139">
        <f t="shared" si="71"/>
        <v>0</v>
      </c>
      <c r="E383" s="139">
        <f t="shared" si="72"/>
        <v>0</v>
      </c>
      <c r="F383" s="139">
        <f t="shared" si="73"/>
        <v>0</v>
      </c>
      <c r="G383" s="139">
        <f t="shared" si="75"/>
        <v>0</v>
      </c>
      <c r="H383" s="159">
        <f t="shared" si="74"/>
        <v>0</v>
      </c>
      <c r="O383" s="158">
        <f>SUMIF($R$6:$R$110,#REF!,$Y$6:$Y$110)</f>
        <v>0</v>
      </c>
      <c r="P383" s="158">
        <f>SUMIF($R$6:$R$110,#REF!,$Z$6:$Z$110)</f>
        <v>0</v>
      </c>
      <c r="Q383" s="159">
        <f>SUMIF($R$6:$R$110,#REF!,$AA$6:$AA$110)</f>
        <v>0</v>
      </c>
      <c r="S383" s="161" t="e">
        <f>SUM($C383,#REF!)</f>
        <v>#REF!</v>
      </c>
      <c r="T383" s="162" t="e">
        <f>SUM($D383,#REF!)</f>
        <v>#REF!</v>
      </c>
      <c r="U383" s="163" t="e">
        <f>SUM($E383,#REF!)</f>
        <v>#REF!</v>
      </c>
      <c r="V383" s="163">
        <f t="shared" si="67"/>
        <v>0</v>
      </c>
      <c r="W383" s="163">
        <f t="shared" si="68"/>
        <v>0</v>
      </c>
      <c r="X383" s="164">
        <f t="shared" si="69"/>
        <v>0</v>
      </c>
    </row>
    <row r="384" spans="1:24" ht="15.75" hidden="1" customHeight="1" x14ac:dyDescent="0.25">
      <c r="A384" s="167"/>
      <c r="B384" s="168" t="str">
        <f>[1]Données!S266</f>
        <v>476S03</v>
      </c>
      <c r="C384" s="139">
        <f t="shared" si="70"/>
        <v>0</v>
      </c>
      <c r="D384" s="139">
        <f t="shared" si="71"/>
        <v>0</v>
      </c>
      <c r="E384" s="139">
        <f t="shared" si="72"/>
        <v>0</v>
      </c>
      <c r="F384" s="139">
        <f t="shared" si="73"/>
        <v>0</v>
      </c>
      <c r="G384" s="139">
        <f t="shared" si="75"/>
        <v>0</v>
      </c>
      <c r="H384" s="159">
        <f t="shared" si="74"/>
        <v>0</v>
      </c>
      <c r="O384" s="158">
        <f>SUMIF($R$6:$R$110,#REF!,$Y$6:$Y$110)</f>
        <v>0</v>
      </c>
      <c r="P384" s="158">
        <f>SUMIF($R$6:$R$110,#REF!,$Z$6:$Z$110)</f>
        <v>0</v>
      </c>
      <c r="Q384" s="159">
        <f>SUMIF($R$6:$R$110,#REF!,$AA$6:$AA$110)</f>
        <v>0</v>
      </c>
      <c r="S384" s="161" t="e">
        <f>SUM($C384,#REF!)</f>
        <v>#REF!</v>
      </c>
      <c r="T384" s="162" t="e">
        <f>SUM($D384,#REF!)</f>
        <v>#REF!</v>
      </c>
      <c r="U384" s="163" t="e">
        <f>SUM($E384,#REF!)</f>
        <v>#REF!</v>
      </c>
      <c r="V384" s="163">
        <f t="shared" si="67"/>
        <v>0</v>
      </c>
      <c r="W384" s="163">
        <f t="shared" si="68"/>
        <v>0</v>
      </c>
      <c r="X384" s="164">
        <f t="shared" si="69"/>
        <v>0</v>
      </c>
    </row>
    <row r="385" spans="1:24" ht="15.75" hidden="1" customHeight="1" x14ac:dyDescent="0.25">
      <c r="A385" s="167"/>
      <c r="B385" s="168" t="str">
        <f>[1]Données!S267</f>
        <v>476S04</v>
      </c>
      <c r="C385" s="139">
        <f t="shared" si="70"/>
        <v>0</v>
      </c>
      <c r="D385" s="139">
        <f t="shared" si="71"/>
        <v>0</v>
      </c>
      <c r="E385" s="139">
        <f t="shared" si="72"/>
        <v>0</v>
      </c>
      <c r="F385" s="139">
        <f t="shared" si="73"/>
        <v>0</v>
      </c>
      <c r="G385" s="139">
        <f t="shared" si="75"/>
        <v>0</v>
      </c>
      <c r="H385" s="159">
        <f t="shared" si="74"/>
        <v>0</v>
      </c>
      <c r="O385" s="158">
        <f>SUMIF($R$6:$R$110,#REF!,$Y$6:$Y$110)</f>
        <v>0</v>
      </c>
      <c r="P385" s="158">
        <f>SUMIF($R$6:$R$110,#REF!,$Z$6:$Z$110)</f>
        <v>0</v>
      </c>
      <c r="Q385" s="159">
        <f>SUMIF($R$6:$R$110,#REF!,$AA$6:$AA$110)</f>
        <v>0</v>
      </c>
      <c r="S385" s="161" t="e">
        <f>SUM($C385,#REF!)</f>
        <v>#REF!</v>
      </c>
      <c r="T385" s="162" t="e">
        <f>SUM($D385,#REF!)</f>
        <v>#REF!</v>
      </c>
      <c r="U385" s="163" t="e">
        <f>SUM($E385,#REF!)</f>
        <v>#REF!</v>
      </c>
      <c r="V385" s="163">
        <f t="shared" si="67"/>
        <v>0</v>
      </c>
      <c r="W385" s="163">
        <f t="shared" si="68"/>
        <v>0</v>
      </c>
      <c r="X385" s="164">
        <f t="shared" si="69"/>
        <v>0</v>
      </c>
    </row>
    <row r="386" spans="1:24" ht="15.75" hidden="1" customHeight="1" x14ac:dyDescent="0.25">
      <c r="A386" s="167"/>
      <c r="B386" s="168" t="str">
        <f>[1]Données!S268</f>
        <v>482S01</v>
      </c>
      <c r="C386" s="139">
        <f t="shared" si="70"/>
        <v>0</v>
      </c>
      <c r="D386" s="139">
        <f t="shared" si="71"/>
        <v>0</v>
      </c>
      <c r="E386" s="139">
        <f t="shared" si="72"/>
        <v>0</v>
      </c>
      <c r="F386" s="139">
        <f t="shared" si="73"/>
        <v>0</v>
      </c>
      <c r="G386" s="139">
        <f t="shared" si="75"/>
        <v>0</v>
      </c>
      <c r="H386" s="159">
        <f t="shared" si="74"/>
        <v>0</v>
      </c>
      <c r="O386" s="158">
        <f>SUMIF($R$6:$R$110,#REF!,$Y$6:$Y$110)</f>
        <v>0</v>
      </c>
      <c r="P386" s="158">
        <f>SUMIF($R$6:$R$110,#REF!,$Z$6:$Z$110)</f>
        <v>0</v>
      </c>
      <c r="Q386" s="159">
        <f>SUMIF($R$6:$R$110,#REF!,$AA$6:$AA$110)</f>
        <v>0</v>
      </c>
      <c r="S386" s="161" t="e">
        <f>SUM($C386,#REF!)</f>
        <v>#REF!</v>
      </c>
      <c r="T386" s="162" t="e">
        <f>SUM($D386,#REF!)</f>
        <v>#REF!</v>
      </c>
      <c r="U386" s="163" t="e">
        <f>SUM($E386,#REF!)</f>
        <v>#REF!</v>
      </c>
      <c r="V386" s="163">
        <f t="shared" si="67"/>
        <v>0</v>
      </c>
      <c r="W386" s="163">
        <f t="shared" si="68"/>
        <v>0</v>
      </c>
      <c r="X386" s="164">
        <f t="shared" si="69"/>
        <v>0</v>
      </c>
    </row>
    <row r="387" spans="1:24" ht="15.75" hidden="1" customHeight="1" x14ac:dyDescent="0.25">
      <c r="A387" s="167"/>
      <c r="B387" s="168" t="str">
        <f>[1]Données!S269</f>
        <v>482S02</v>
      </c>
      <c r="C387" s="139">
        <f t="shared" si="70"/>
        <v>0</v>
      </c>
      <c r="D387" s="139">
        <f t="shared" si="71"/>
        <v>0</v>
      </c>
      <c r="E387" s="139">
        <f t="shared" si="72"/>
        <v>0</v>
      </c>
      <c r="F387" s="139">
        <f t="shared" si="73"/>
        <v>0</v>
      </c>
      <c r="G387" s="139">
        <f t="shared" si="75"/>
        <v>0</v>
      </c>
      <c r="H387" s="159">
        <f t="shared" si="74"/>
        <v>0</v>
      </c>
      <c r="O387" s="158">
        <f>SUMIF($R$6:$R$110,#REF!,$Y$6:$Y$110)</f>
        <v>0</v>
      </c>
      <c r="P387" s="158">
        <f>SUMIF($R$6:$R$110,#REF!,$Z$6:$Z$110)</f>
        <v>0</v>
      </c>
      <c r="Q387" s="159">
        <f>SUMIF($R$6:$R$110,#REF!,$AA$6:$AA$110)</f>
        <v>0</v>
      </c>
      <c r="S387" s="161" t="e">
        <f>SUM($C387,#REF!)</f>
        <v>#REF!</v>
      </c>
      <c r="T387" s="162" t="e">
        <f>SUM($D387,#REF!)</f>
        <v>#REF!</v>
      </c>
      <c r="U387" s="163" t="e">
        <f>SUM($E387,#REF!)</f>
        <v>#REF!</v>
      </c>
      <c r="V387" s="163">
        <f t="shared" si="67"/>
        <v>0</v>
      </c>
      <c r="W387" s="163">
        <f t="shared" si="68"/>
        <v>0</v>
      </c>
      <c r="X387" s="164">
        <f t="shared" si="69"/>
        <v>0</v>
      </c>
    </row>
    <row r="388" spans="1:24" ht="15.75" hidden="1" customHeight="1" x14ac:dyDescent="0.25">
      <c r="A388" s="167"/>
      <c r="B388" s="168" t="str">
        <f>[1]Données!S270</f>
        <v>483C01</v>
      </c>
      <c r="C388" s="139">
        <f t="shared" si="70"/>
        <v>0</v>
      </c>
      <c r="D388" s="139">
        <f t="shared" si="71"/>
        <v>0</v>
      </c>
      <c r="E388" s="139">
        <f t="shared" si="72"/>
        <v>0</v>
      </c>
      <c r="F388" s="139">
        <f t="shared" si="73"/>
        <v>0</v>
      </c>
      <c r="G388" s="139">
        <f t="shared" si="75"/>
        <v>0</v>
      </c>
      <c r="H388" s="159">
        <f t="shared" si="74"/>
        <v>0</v>
      </c>
      <c r="O388" s="158">
        <f>SUMIF($R$6:$R$110,#REF!,$Y$6:$Y$110)</f>
        <v>0</v>
      </c>
      <c r="P388" s="158">
        <f>SUMIF($R$6:$R$110,#REF!,$Z$6:$Z$110)</f>
        <v>0</v>
      </c>
      <c r="Q388" s="159">
        <f>SUMIF($R$6:$R$110,#REF!,$AA$6:$AA$110)</f>
        <v>0</v>
      </c>
      <c r="S388" s="161" t="e">
        <f>SUM($C388,#REF!)</f>
        <v>#REF!</v>
      </c>
      <c r="T388" s="162" t="e">
        <f>SUM($D388,#REF!)</f>
        <v>#REF!</v>
      </c>
      <c r="U388" s="163" t="e">
        <f>SUM($E388,#REF!)</f>
        <v>#REF!</v>
      </c>
      <c r="V388" s="163">
        <f t="shared" si="67"/>
        <v>0</v>
      </c>
      <c r="W388" s="163">
        <f t="shared" si="68"/>
        <v>0</v>
      </c>
      <c r="X388" s="164">
        <f t="shared" si="69"/>
        <v>0</v>
      </c>
    </row>
    <row r="389" spans="1:24" ht="15.75" hidden="1" customHeight="1" x14ac:dyDescent="0.25">
      <c r="A389" s="167"/>
      <c r="B389" s="168" t="str">
        <f>[1]Données!S271</f>
        <v>483C02</v>
      </c>
      <c r="C389" s="139">
        <f t="shared" si="70"/>
        <v>0</v>
      </c>
      <c r="D389" s="139">
        <f t="shared" si="71"/>
        <v>0</v>
      </c>
      <c r="E389" s="139">
        <f t="shared" si="72"/>
        <v>0</v>
      </c>
      <c r="F389" s="139">
        <f t="shared" si="73"/>
        <v>0</v>
      </c>
      <c r="G389" s="139">
        <f t="shared" si="75"/>
        <v>0</v>
      </c>
      <c r="H389" s="159">
        <f t="shared" si="74"/>
        <v>0</v>
      </c>
      <c r="O389" s="158">
        <f>SUMIF($R$6:$R$110,#REF!,$Y$6:$Y$110)</f>
        <v>0</v>
      </c>
      <c r="P389" s="158">
        <f>SUMIF($R$6:$R$110,#REF!,$Z$6:$Z$110)</f>
        <v>0</v>
      </c>
      <c r="Q389" s="159">
        <f>SUMIF($R$6:$R$110,#REF!,$AA$6:$AA$110)</f>
        <v>0</v>
      </c>
      <c r="S389" s="161" t="e">
        <f>SUM($C389,#REF!)</f>
        <v>#REF!</v>
      </c>
      <c r="T389" s="162" t="e">
        <f>SUM($D389,#REF!)</f>
        <v>#REF!</v>
      </c>
      <c r="U389" s="163" t="e">
        <f>SUM($E389,#REF!)</f>
        <v>#REF!</v>
      </c>
      <c r="V389" s="163">
        <f t="shared" si="67"/>
        <v>0</v>
      </c>
      <c r="W389" s="163">
        <f t="shared" si="68"/>
        <v>0</v>
      </c>
      <c r="X389" s="164">
        <f t="shared" si="69"/>
        <v>0</v>
      </c>
    </row>
    <row r="390" spans="1:24" ht="15.75" hidden="1" customHeight="1" x14ac:dyDescent="0.25">
      <c r="A390" s="167"/>
      <c r="B390" s="168" t="str">
        <f>[1]Données!S272</f>
        <v>491C01</v>
      </c>
      <c r="C390" s="139">
        <f t="shared" si="70"/>
        <v>0</v>
      </c>
      <c r="D390" s="139">
        <f t="shared" si="71"/>
        <v>0</v>
      </c>
      <c r="E390" s="139">
        <f t="shared" si="72"/>
        <v>0</v>
      </c>
      <c r="F390" s="139">
        <f t="shared" si="73"/>
        <v>0</v>
      </c>
      <c r="G390" s="139">
        <f t="shared" si="75"/>
        <v>0</v>
      </c>
      <c r="H390" s="159">
        <f t="shared" si="74"/>
        <v>0</v>
      </c>
      <c r="O390" s="158">
        <f>SUMIF($R$6:$R$110,#REF!,$Y$6:$Y$110)</f>
        <v>0</v>
      </c>
      <c r="P390" s="158">
        <f>SUMIF($R$6:$R$110,#REF!,$Z$6:$Z$110)</f>
        <v>0</v>
      </c>
      <c r="Q390" s="159">
        <f>SUMIF($R$6:$R$110,#REF!,$AA$6:$AA$110)</f>
        <v>0</v>
      </c>
      <c r="S390" s="161" t="e">
        <f>SUM($C390,#REF!)</f>
        <v>#REF!</v>
      </c>
      <c r="T390" s="162" t="e">
        <f>SUM($D390,#REF!)</f>
        <v>#REF!</v>
      </c>
      <c r="U390" s="163" t="e">
        <f>SUM($E390,#REF!)</f>
        <v>#REF!</v>
      </c>
      <c r="V390" s="163">
        <f t="shared" si="67"/>
        <v>0</v>
      </c>
      <c r="W390" s="163">
        <f t="shared" si="68"/>
        <v>0</v>
      </c>
      <c r="X390" s="164">
        <f t="shared" si="69"/>
        <v>0</v>
      </c>
    </row>
    <row r="391" spans="1:24" ht="15.75" hidden="1" customHeight="1" x14ac:dyDescent="0.25">
      <c r="A391" s="167"/>
      <c r="B391" s="168" t="str">
        <f>[1]Données!S273</f>
        <v>491S01</v>
      </c>
      <c r="C391" s="139">
        <f t="shared" si="70"/>
        <v>0</v>
      </c>
      <c r="D391" s="139">
        <f t="shared" si="71"/>
        <v>0</v>
      </c>
      <c r="E391" s="139">
        <f t="shared" si="72"/>
        <v>0</v>
      </c>
      <c r="F391" s="139">
        <f t="shared" si="73"/>
        <v>0</v>
      </c>
      <c r="G391" s="139">
        <f t="shared" si="75"/>
        <v>0</v>
      </c>
      <c r="H391" s="159">
        <f t="shared" si="74"/>
        <v>0</v>
      </c>
      <c r="O391" s="158">
        <f>SUMIF($R$6:$R$110,#REF!,$Y$6:$Y$110)</f>
        <v>0</v>
      </c>
      <c r="P391" s="158">
        <f>SUMIF($R$6:$R$110,#REF!,$Z$6:$Z$110)</f>
        <v>0</v>
      </c>
      <c r="Q391" s="159">
        <f>SUMIF($R$6:$R$110,#REF!,$AA$6:$AA$110)</f>
        <v>0</v>
      </c>
      <c r="S391" s="161" t="e">
        <f>SUM($C391,#REF!)</f>
        <v>#REF!</v>
      </c>
      <c r="T391" s="162" t="e">
        <f>SUM($D391,#REF!)</f>
        <v>#REF!</v>
      </c>
      <c r="U391" s="163" t="e">
        <f>SUM($E391,#REF!)</f>
        <v>#REF!</v>
      </c>
      <c r="V391" s="163">
        <f t="shared" si="67"/>
        <v>0</v>
      </c>
      <c r="W391" s="163">
        <f t="shared" si="68"/>
        <v>0</v>
      </c>
      <c r="X391" s="164">
        <f t="shared" si="69"/>
        <v>0</v>
      </c>
    </row>
    <row r="392" spans="1:24" ht="15.75" hidden="1" customHeight="1" x14ac:dyDescent="0.25">
      <c r="A392" s="167"/>
      <c r="B392" s="168" t="str">
        <f>[1]Données!S274</f>
        <v>491S02</v>
      </c>
      <c r="C392" s="139">
        <f t="shared" si="70"/>
        <v>0</v>
      </c>
      <c r="D392" s="139">
        <f t="shared" si="71"/>
        <v>0</v>
      </c>
      <c r="E392" s="139">
        <f t="shared" si="72"/>
        <v>0</v>
      </c>
      <c r="F392" s="139">
        <f t="shared" si="73"/>
        <v>0</v>
      </c>
      <c r="G392" s="139">
        <f t="shared" si="75"/>
        <v>0</v>
      </c>
      <c r="H392" s="159">
        <f t="shared" si="74"/>
        <v>0</v>
      </c>
      <c r="O392" s="158">
        <f>SUMIF($R$6:$R$110,#REF!,$Y$6:$Y$110)</f>
        <v>0</v>
      </c>
      <c r="P392" s="158">
        <f>SUMIF($R$6:$R$110,#REF!,$Z$6:$Z$110)</f>
        <v>0</v>
      </c>
      <c r="Q392" s="159">
        <f>SUMIF($R$6:$R$110,#REF!,$AA$6:$AA$110)</f>
        <v>0</v>
      </c>
      <c r="S392" s="161" t="e">
        <f>SUM($C392,#REF!)</f>
        <v>#REF!</v>
      </c>
      <c r="T392" s="162" t="e">
        <f>SUM($D392,#REF!)</f>
        <v>#REF!</v>
      </c>
      <c r="U392" s="163" t="e">
        <f>SUM($E392,#REF!)</f>
        <v>#REF!</v>
      </c>
      <c r="V392" s="163">
        <f t="shared" si="67"/>
        <v>0</v>
      </c>
      <c r="W392" s="163">
        <f t="shared" si="68"/>
        <v>0</v>
      </c>
      <c r="X392" s="164">
        <f t="shared" si="69"/>
        <v>0</v>
      </c>
    </row>
    <row r="393" spans="1:24" ht="15.75" hidden="1" customHeight="1" x14ac:dyDescent="0.25">
      <c r="A393" s="167"/>
      <c r="B393" s="168" t="str">
        <f>[1]Données!S275</f>
        <v>491S03</v>
      </c>
      <c r="C393" s="139">
        <f t="shared" si="70"/>
        <v>0</v>
      </c>
      <c r="D393" s="139">
        <f t="shared" si="71"/>
        <v>0</v>
      </c>
      <c r="E393" s="139">
        <f t="shared" si="72"/>
        <v>0</v>
      </c>
      <c r="F393" s="139">
        <f t="shared" si="73"/>
        <v>0</v>
      </c>
      <c r="G393" s="139">
        <f t="shared" si="75"/>
        <v>0</v>
      </c>
      <c r="H393" s="159">
        <f t="shared" si="74"/>
        <v>0</v>
      </c>
      <c r="O393" s="158">
        <f>SUMIF($R$6:$R$110,#REF!,$Y$6:$Y$110)</f>
        <v>0</v>
      </c>
      <c r="P393" s="158">
        <f>SUMIF($R$6:$R$110,#REF!,$Z$6:$Z$110)</f>
        <v>0</v>
      </c>
      <c r="Q393" s="159">
        <f>SUMIF($R$6:$R$110,#REF!,$AA$6:$AA$110)</f>
        <v>0</v>
      </c>
      <c r="S393" s="161" t="e">
        <f>SUM($C393,#REF!)</f>
        <v>#REF!</v>
      </c>
      <c r="T393" s="162" t="e">
        <f>SUM($D393,#REF!)</f>
        <v>#REF!</v>
      </c>
      <c r="U393" s="163" t="e">
        <f>SUM($E393,#REF!)</f>
        <v>#REF!</v>
      </c>
      <c r="V393" s="163">
        <f t="shared" si="67"/>
        <v>0</v>
      </c>
      <c r="W393" s="163">
        <f t="shared" si="68"/>
        <v>0</v>
      </c>
      <c r="X393" s="164">
        <f t="shared" si="69"/>
        <v>0</v>
      </c>
    </row>
    <row r="394" spans="1:24" ht="15.75" hidden="1" customHeight="1" x14ac:dyDescent="0.25">
      <c r="A394" s="167"/>
      <c r="B394" s="168" t="str">
        <f>[1]Données!S276</f>
        <v>491S04</v>
      </c>
      <c r="C394" s="139">
        <f t="shared" si="70"/>
        <v>0</v>
      </c>
      <c r="D394" s="139">
        <f t="shared" si="71"/>
        <v>0</v>
      </c>
      <c r="E394" s="139">
        <f t="shared" si="72"/>
        <v>0</v>
      </c>
      <c r="F394" s="139">
        <f t="shared" si="73"/>
        <v>0</v>
      </c>
      <c r="G394" s="139">
        <f t="shared" si="75"/>
        <v>0</v>
      </c>
      <c r="H394" s="159">
        <f t="shared" si="74"/>
        <v>0</v>
      </c>
      <c r="O394" s="158">
        <f>SUMIF($R$6:$R$110,#REF!,$Y$6:$Y$110)</f>
        <v>0</v>
      </c>
      <c r="P394" s="158">
        <f>SUMIF($R$6:$R$110,#REF!,$Z$6:$Z$110)</f>
        <v>0</v>
      </c>
      <c r="Q394" s="159">
        <f>SUMIF($R$6:$R$110,#REF!,$AA$6:$AA$110)</f>
        <v>0</v>
      </c>
      <c r="S394" s="161" t="e">
        <f>SUM($C394,#REF!)</f>
        <v>#REF!</v>
      </c>
      <c r="T394" s="162" t="e">
        <f>SUM($D394,#REF!)</f>
        <v>#REF!</v>
      </c>
      <c r="U394" s="163" t="e">
        <f>SUM($E394,#REF!)</f>
        <v>#REF!</v>
      </c>
      <c r="V394" s="163">
        <f t="shared" si="67"/>
        <v>0</v>
      </c>
      <c r="W394" s="163">
        <f t="shared" si="68"/>
        <v>0</v>
      </c>
      <c r="X394" s="164">
        <f t="shared" si="69"/>
        <v>0</v>
      </c>
    </row>
    <row r="395" spans="1:24" ht="15.75" hidden="1" customHeight="1" x14ac:dyDescent="0.25">
      <c r="A395" s="167"/>
      <c r="B395" s="168" t="str">
        <f>[1]Données!S277</f>
        <v>492CI</v>
      </c>
      <c r="C395" s="139">
        <f t="shared" si="70"/>
        <v>0</v>
      </c>
      <c r="D395" s="139">
        <f t="shared" si="71"/>
        <v>0</v>
      </c>
      <c r="E395" s="139">
        <f t="shared" si="72"/>
        <v>0</v>
      </c>
      <c r="F395" s="139">
        <f t="shared" si="73"/>
        <v>0</v>
      </c>
      <c r="G395" s="139">
        <f t="shared" si="75"/>
        <v>0</v>
      </c>
      <c r="H395" s="159">
        <f t="shared" si="74"/>
        <v>0</v>
      </c>
      <c r="O395" s="158">
        <f>SUMIF($R$6:$R$110,#REF!,$Y$6:$Y$110)</f>
        <v>0</v>
      </c>
      <c r="P395" s="158">
        <f>SUMIF($R$6:$R$110,#REF!,$Z$6:$Z$110)</f>
        <v>0</v>
      </c>
      <c r="Q395" s="159">
        <f>SUMIF($R$6:$R$110,#REF!,$AA$6:$AA$110)</f>
        <v>0</v>
      </c>
      <c r="S395" s="161" t="e">
        <f>SUM($C395,#REF!)</f>
        <v>#REF!</v>
      </c>
      <c r="T395" s="162" t="e">
        <f>SUM($D395,#REF!)</f>
        <v>#REF!</v>
      </c>
      <c r="U395" s="163" t="e">
        <f>SUM($E395,#REF!)</f>
        <v>#REF!</v>
      </c>
      <c r="V395" s="163">
        <f t="shared" si="67"/>
        <v>0</v>
      </c>
      <c r="W395" s="163">
        <f t="shared" si="68"/>
        <v>0</v>
      </c>
      <c r="X395" s="164">
        <f t="shared" si="69"/>
        <v>0</v>
      </c>
    </row>
    <row r="396" spans="1:24" ht="15.75" hidden="1" customHeight="1" x14ac:dyDescent="0.25">
      <c r="A396" s="167"/>
      <c r="B396" s="168" t="str">
        <f>[1]Données!S278</f>
        <v>493C01</v>
      </c>
      <c r="C396" s="139">
        <f t="shared" si="70"/>
        <v>0</v>
      </c>
      <c r="D396" s="139">
        <f t="shared" si="71"/>
        <v>0</v>
      </c>
      <c r="E396" s="139">
        <f t="shared" si="72"/>
        <v>0</v>
      </c>
      <c r="F396" s="139">
        <f t="shared" si="73"/>
        <v>0</v>
      </c>
      <c r="G396" s="139">
        <f t="shared" si="75"/>
        <v>0</v>
      </c>
      <c r="H396" s="159">
        <f t="shared" si="74"/>
        <v>0</v>
      </c>
      <c r="O396" s="158">
        <f>SUMIF($R$6:$R$110,#REF!,$Y$6:$Y$110)</f>
        <v>0</v>
      </c>
      <c r="P396" s="158">
        <f>SUMIF($R$6:$R$110,#REF!,$Z$6:$Z$110)</f>
        <v>0</v>
      </c>
      <c r="Q396" s="159">
        <f>SUMIF($R$6:$R$110,#REF!,$AA$6:$AA$110)</f>
        <v>0</v>
      </c>
      <c r="S396" s="161" t="e">
        <f>SUM($C396,#REF!)</f>
        <v>#REF!</v>
      </c>
      <c r="T396" s="162" t="e">
        <f>SUM($D396,#REF!)</f>
        <v>#REF!</v>
      </c>
      <c r="U396" s="163" t="e">
        <f>SUM($E396,#REF!)</f>
        <v>#REF!</v>
      </c>
      <c r="V396" s="163">
        <f t="shared" si="67"/>
        <v>0</v>
      </c>
      <c r="W396" s="163">
        <f t="shared" si="68"/>
        <v>0</v>
      </c>
      <c r="X396" s="164">
        <f t="shared" si="69"/>
        <v>0</v>
      </c>
    </row>
    <row r="397" spans="1:24" ht="15.75" hidden="1" customHeight="1" x14ac:dyDescent="0.25">
      <c r="A397" s="167"/>
      <c r="B397" s="168" t="str">
        <f>[1]Données!S279</f>
        <v>501C01</v>
      </c>
      <c r="C397" s="139">
        <f t="shared" si="70"/>
        <v>0</v>
      </c>
      <c r="D397" s="139">
        <f t="shared" si="71"/>
        <v>0</v>
      </c>
      <c r="E397" s="139">
        <f t="shared" si="72"/>
        <v>0</v>
      </c>
      <c r="F397" s="139">
        <f t="shared" si="73"/>
        <v>0</v>
      </c>
      <c r="G397" s="139">
        <f t="shared" si="75"/>
        <v>0</v>
      </c>
      <c r="H397" s="159">
        <f t="shared" si="74"/>
        <v>0</v>
      </c>
      <c r="O397" s="158">
        <f>SUMIF($R$6:$R$110,#REF!,$Y$6:$Y$110)</f>
        <v>0</v>
      </c>
      <c r="P397" s="158">
        <f>SUMIF($R$6:$R$110,#REF!,$Z$6:$Z$110)</f>
        <v>0</v>
      </c>
      <c r="Q397" s="159">
        <f>SUMIF($R$6:$R$110,#REF!,$AA$6:$AA$110)</f>
        <v>0</v>
      </c>
      <c r="S397" s="161" t="e">
        <f>SUM($C397,#REF!)</f>
        <v>#REF!</v>
      </c>
      <c r="T397" s="162" t="e">
        <f>SUM($D397,#REF!)</f>
        <v>#REF!</v>
      </c>
      <c r="U397" s="163" t="e">
        <f>SUM($E397,#REF!)</f>
        <v>#REF!</v>
      </c>
      <c r="V397" s="163">
        <f t="shared" si="67"/>
        <v>0</v>
      </c>
      <c r="W397" s="163">
        <f t="shared" si="68"/>
        <v>0</v>
      </c>
      <c r="X397" s="164">
        <f t="shared" si="69"/>
        <v>0</v>
      </c>
    </row>
    <row r="398" spans="1:24" ht="15.75" hidden="1" customHeight="1" x14ac:dyDescent="0.25">
      <c r="A398" s="167"/>
      <c r="B398" s="168" t="str">
        <f>[1]Données!S280</f>
        <v>501C02</v>
      </c>
      <c r="C398" s="139">
        <f t="shared" si="70"/>
        <v>0</v>
      </c>
      <c r="D398" s="139">
        <f t="shared" si="71"/>
        <v>0</v>
      </c>
      <c r="E398" s="139">
        <f t="shared" si="72"/>
        <v>0</v>
      </c>
      <c r="F398" s="139">
        <f t="shared" si="73"/>
        <v>0</v>
      </c>
      <c r="G398" s="139">
        <f t="shared" si="75"/>
        <v>0</v>
      </c>
      <c r="H398" s="159">
        <f t="shared" si="74"/>
        <v>0</v>
      </c>
      <c r="O398" s="158">
        <f>SUMIF($R$6:$R$110,#REF!,$Y$6:$Y$110)</f>
        <v>0</v>
      </c>
      <c r="P398" s="158">
        <f>SUMIF($R$6:$R$110,#REF!,$Z$6:$Z$110)</f>
        <v>0</v>
      </c>
      <c r="Q398" s="159">
        <f>SUMIF($R$6:$R$110,#REF!,$AA$6:$AA$110)</f>
        <v>0</v>
      </c>
      <c r="S398" s="161" t="e">
        <f>SUM($C398,#REF!)</f>
        <v>#REF!</v>
      </c>
      <c r="T398" s="162" t="e">
        <f>SUM($D398,#REF!)</f>
        <v>#REF!</v>
      </c>
      <c r="U398" s="163" t="e">
        <f>SUM($E398,#REF!)</f>
        <v>#REF!</v>
      </c>
      <c r="V398" s="163">
        <f t="shared" si="67"/>
        <v>0</v>
      </c>
      <c r="W398" s="163">
        <f t="shared" si="68"/>
        <v>0</v>
      </c>
      <c r="X398" s="164">
        <f t="shared" si="69"/>
        <v>0</v>
      </c>
    </row>
    <row r="399" spans="1:24" ht="15.75" hidden="1" customHeight="1" x14ac:dyDescent="0.25">
      <c r="A399" s="167"/>
      <c r="B399" s="168" t="str">
        <f>[1]Données!S281</f>
        <v>501C03</v>
      </c>
      <c r="C399" s="139">
        <f t="shared" si="70"/>
        <v>0</v>
      </c>
      <c r="D399" s="139">
        <f t="shared" si="71"/>
        <v>0</v>
      </c>
      <c r="E399" s="139">
        <f t="shared" si="72"/>
        <v>0</v>
      </c>
      <c r="F399" s="139">
        <f t="shared" si="73"/>
        <v>0</v>
      </c>
      <c r="G399" s="139">
        <f t="shared" si="75"/>
        <v>0</v>
      </c>
      <c r="H399" s="159">
        <f t="shared" si="74"/>
        <v>0</v>
      </c>
      <c r="O399" s="158">
        <f>SUMIF($R$6:$R$110,#REF!,$Y$6:$Y$110)</f>
        <v>0</v>
      </c>
      <c r="P399" s="158">
        <f>SUMIF($R$6:$R$110,#REF!,$Z$6:$Z$110)</f>
        <v>0</v>
      </c>
      <c r="Q399" s="159">
        <f>SUMIF($R$6:$R$110,#REF!,$AA$6:$AA$110)</f>
        <v>0</v>
      </c>
      <c r="S399" s="161" t="e">
        <f>SUM($C399,#REF!)</f>
        <v>#REF!</v>
      </c>
      <c r="T399" s="162" t="e">
        <f>SUM($D399,#REF!)</f>
        <v>#REF!</v>
      </c>
      <c r="U399" s="163" t="e">
        <f>SUM($E399,#REF!)</f>
        <v>#REF!</v>
      </c>
      <c r="V399" s="163">
        <f t="shared" si="67"/>
        <v>0</v>
      </c>
      <c r="W399" s="163">
        <f t="shared" si="68"/>
        <v>0</v>
      </c>
      <c r="X399" s="164">
        <f t="shared" si="69"/>
        <v>0</v>
      </c>
    </row>
    <row r="400" spans="1:24" ht="15.75" hidden="1" customHeight="1" x14ac:dyDescent="0.25">
      <c r="A400" s="167"/>
      <c r="B400" s="168" t="str">
        <f>[1]Données!S282</f>
        <v>501C04</v>
      </c>
      <c r="C400" s="139">
        <f t="shared" si="70"/>
        <v>0</v>
      </c>
      <c r="D400" s="139">
        <f t="shared" si="71"/>
        <v>0</v>
      </c>
      <c r="E400" s="139">
        <f t="shared" si="72"/>
        <v>0</v>
      </c>
      <c r="F400" s="139">
        <f t="shared" si="73"/>
        <v>0</v>
      </c>
      <c r="G400" s="139">
        <f t="shared" si="75"/>
        <v>0</v>
      </c>
      <c r="H400" s="159">
        <f t="shared" si="74"/>
        <v>0</v>
      </c>
      <c r="O400" s="158">
        <f>SUMIF($R$6:$R$110,#REF!,$Y$6:$Y$110)</f>
        <v>0</v>
      </c>
      <c r="P400" s="158">
        <f>SUMIF($R$6:$R$110,#REF!,$Z$6:$Z$110)</f>
        <v>0</v>
      </c>
      <c r="Q400" s="159">
        <f>SUMIF($R$6:$R$110,#REF!,$AA$6:$AA$110)</f>
        <v>0</v>
      </c>
      <c r="S400" s="161" t="e">
        <f>SUM($C400,#REF!)</f>
        <v>#REF!</v>
      </c>
      <c r="T400" s="162" t="e">
        <f>SUM($D400,#REF!)</f>
        <v>#REF!</v>
      </c>
      <c r="U400" s="163" t="e">
        <f>SUM($E400,#REF!)</f>
        <v>#REF!</v>
      </c>
      <c r="V400" s="163">
        <f t="shared" si="67"/>
        <v>0</v>
      </c>
      <c r="W400" s="163">
        <f t="shared" si="68"/>
        <v>0</v>
      </c>
      <c r="X400" s="164">
        <f t="shared" si="69"/>
        <v>0</v>
      </c>
    </row>
    <row r="401" spans="1:24" ht="15.75" hidden="1" customHeight="1" x14ac:dyDescent="0.25">
      <c r="A401" s="167"/>
      <c r="B401" s="168" t="str">
        <f>[1]Données!S283</f>
        <v>504CI</v>
      </c>
      <c r="C401" s="139">
        <f t="shared" si="70"/>
        <v>0</v>
      </c>
      <c r="D401" s="139">
        <f t="shared" si="71"/>
        <v>0</v>
      </c>
      <c r="E401" s="139">
        <f t="shared" si="72"/>
        <v>0</v>
      </c>
      <c r="F401" s="139">
        <f t="shared" si="73"/>
        <v>0</v>
      </c>
      <c r="G401" s="139">
        <f t="shared" si="75"/>
        <v>0</v>
      </c>
      <c r="H401" s="159">
        <f t="shared" si="74"/>
        <v>0</v>
      </c>
      <c r="O401" s="158">
        <f>SUMIF($R$6:$R$110,#REF!,$Y$6:$Y$110)</f>
        <v>0</v>
      </c>
      <c r="P401" s="158">
        <f>SUMIF($R$6:$R$110,#REF!,$Z$6:$Z$110)</f>
        <v>0</v>
      </c>
      <c r="Q401" s="159">
        <f>SUMIF($R$6:$R$110,#REF!,$AA$6:$AA$110)</f>
        <v>0</v>
      </c>
      <c r="S401" s="161" t="e">
        <f>SUM($C401,#REF!)</f>
        <v>#REF!</v>
      </c>
      <c r="T401" s="162" t="e">
        <f>SUM($D401,#REF!)</f>
        <v>#REF!</v>
      </c>
      <c r="U401" s="163" t="e">
        <f>SUM($E401,#REF!)</f>
        <v>#REF!</v>
      </c>
      <c r="V401" s="163">
        <f t="shared" si="67"/>
        <v>0</v>
      </c>
      <c r="W401" s="163">
        <f t="shared" si="68"/>
        <v>0</v>
      </c>
      <c r="X401" s="164">
        <f t="shared" si="69"/>
        <v>0</v>
      </c>
    </row>
    <row r="402" spans="1:24" ht="15.75" hidden="1" customHeight="1" x14ac:dyDescent="0.25">
      <c r="A402" s="167"/>
      <c r="B402" s="168" t="str">
        <f>[1]Données!S284</f>
        <v>551CI</v>
      </c>
      <c r="C402" s="139">
        <f t="shared" si="70"/>
        <v>0</v>
      </c>
      <c r="D402" s="139">
        <f t="shared" si="71"/>
        <v>0</v>
      </c>
      <c r="E402" s="139">
        <f t="shared" si="72"/>
        <v>0</v>
      </c>
      <c r="F402" s="139">
        <f t="shared" si="73"/>
        <v>0</v>
      </c>
      <c r="G402" s="139">
        <f t="shared" si="75"/>
        <v>0</v>
      </c>
      <c r="H402" s="159">
        <f t="shared" si="74"/>
        <v>0</v>
      </c>
      <c r="O402" s="158">
        <f>SUMIF($R$6:$R$110,#REF!,$Y$6:$Y$110)</f>
        <v>0</v>
      </c>
      <c r="P402" s="158">
        <f>SUMIF($R$6:$R$110,#REF!,$Z$6:$Z$110)</f>
        <v>0</v>
      </c>
      <c r="Q402" s="159">
        <f>SUMIF($R$6:$R$110,#REF!,$AA$6:$AA$110)</f>
        <v>0</v>
      </c>
      <c r="S402" s="161" t="e">
        <f>SUM($C402,#REF!)</f>
        <v>#REF!</v>
      </c>
      <c r="T402" s="162" t="e">
        <f>SUM($D402,#REF!)</f>
        <v>#REF!</v>
      </c>
      <c r="U402" s="163" t="e">
        <f>SUM($E402,#REF!)</f>
        <v>#REF!</v>
      </c>
      <c r="V402" s="163">
        <f t="shared" si="67"/>
        <v>0</v>
      </c>
      <c r="W402" s="163">
        <f t="shared" si="68"/>
        <v>0</v>
      </c>
      <c r="X402" s="164">
        <f t="shared" si="69"/>
        <v>0</v>
      </c>
    </row>
    <row r="403" spans="1:24" ht="15.75" hidden="1" customHeight="1" x14ac:dyDescent="0.25">
      <c r="A403" s="167"/>
      <c r="B403" s="168" t="str">
        <f>[1]Données!S285</f>
        <v>552CI</v>
      </c>
      <c r="C403" s="139">
        <f t="shared" si="70"/>
        <v>0</v>
      </c>
      <c r="D403" s="139">
        <f t="shared" si="71"/>
        <v>0</v>
      </c>
      <c r="E403" s="139">
        <f t="shared" si="72"/>
        <v>6.25E-2</v>
      </c>
      <c r="F403" s="139">
        <f t="shared" si="73"/>
        <v>0</v>
      </c>
      <c r="G403" s="139">
        <f t="shared" si="75"/>
        <v>0</v>
      </c>
      <c r="H403" s="159">
        <f t="shared" si="74"/>
        <v>0</v>
      </c>
      <c r="O403" s="158">
        <f>SUMIF($R$6:$R$110,#REF!,$Y$6:$Y$110)</f>
        <v>0</v>
      </c>
      <c r="P403" s="158">
        <f>SUMIF($R$6:$R$110,#REF!,$Z$6:$Z$110)</f>
        <v>0</v>
      </c>
      <c r="Q403" s="159">
        <f>SUMIF($R$6:$R$110,#REF!,$AA$6:$AA$110)</f>
        <v>0</v>
      </c>
      <c r="S403" s="161" t="e">
        <f>SUM($C403,#REF!)</f>
        <v>#REF!</v>
      </c>
      <c r="T403" s="162" t="e">
        <f>SUM($D403,#REF!)</f>
        <v>#REF!</v>
      </c>
      <c r="U403" s="163" t="e">
        <f>SUM($E403,#REF!)</f>
        <v>#REF!</v>
      </c>
      <c r="V403" s="163">
        <f t="shared" si="67"/>
        <v>0</v>
      </c>
      <c r="W403" s="163">
        <f t="shared" si="68"/>
        <v>0</v>
      </c>
      <c r="X403" s="164">
        <f t="shared" si="69"/>
        <v>0</v>
      </c>
    </row>
    <row r="404" spans="1:24" ht="15.75" hidden="1" customHeight="1" x14ac:dyDescent="0.25">
      <c r="A404" s="167"/>
      <c r="B404" s="168" t="str">
        <f>[1]Données!S286</f>
        <v>581CI</v>
      </c>
      <c r="C404" s="139">
        <f t="shared" si="70"/>
        <v>0</v>
      </c>
      <c r="D404" s="139">
        <f t="shared" si="71"/>
        <v>0</v>
      </c>
      <c r="E404" s="139">
        <f t="shared" si="72"/>
        <v>0</v>
      </c>
      <c r="F404" s="139">
        <f t="shared" si="73"/>
        <v>0</v>
      </c>
      <c r="G404" s="139">
        <f t="shared" si="75"/>
        <v>0</v>
      </c>
      <c r="H404" s="159">
        <f t="shared" si="74"/>
        <v>0</v>
      </c>
      <c r="O404" s="158">
        <f>SUMIF($R$6:$R$110,#REF!,$Y$6:$Y$110)</f>
        <v>0</v>
      </c>
      <c r="P404" s="158">
        <f>SUMIF($R$6:$R$110,#REF!,$Z$6:$Z$110)</f>
        <v>0</v>
      </c>
      <c r="Q404" s="159">
        <f>SUMIF($R$6:$R$110,#REF!,$AA$6:$AA$110)</f>
        <v>0</v>
      </c>
      <c r="S404" s="161" t="e">
        <f>SUM($C404,#REF!)</f>
        <v>#REF!</v>
      </c>
      <c r="T404" s="162" t="e">
        <f>SUM($D404,#REF!)</f>
        <v>#REF!</v>
      </c>
      <c r="U404" s="163" t="e">
        <f>SUM($E404,#REF!)</f>
        <v>#REF!</v>
      </c>
      <c r="V404" s="163">
        <f t="shared" si="67"/>
        <v>0</v>
      </c>
      <c r="W404" s="163">
        <f t="shared" si="68"/>
        <v>0</v>
      </c>
      <c r="X404" s="164">
        <f t="shared" si="69"/>
        <v>0</v>
      </c>
    </row>
    <row r="405" spans="1:24" ht="15.75" hidden="1" customHeight="1" x14ac:dyDescent="0.25">
      <c r="A405" s="167"/>
      <c r="B405" s="168" t="str">
        <f>[1]Données!S287</f>
        <v>582CI</v>
      </c>
      <c r="C405" s="139">
        <f t="shared" si="70"/>
        <v>0</v>
      </c>
      <c r="D405" s="139">
        <f t="shared" si="71"/>
        <v>0</v>
      </c>
      <c r="E405" s="139">
        <f t="shared" si="72"/>
        <v>0</v>
      </c>
      <c r="F405" s="139">
        <f t="shared" si="73"/>
        <v>0</v>
      </c>
      <c r="G405" s="139">
        <f t="shared" si="75"/>
        <v>0</v>
      </c>
      <c r="H405" s="159">
        <f t="shared" si="74"/>
        <v>0</v>
      </c>
      <c r="O405" s="158">
        <f>SUMIF($R$6:$R$110,#REF!,$Y$6:$Y$110)</f>
        <v>0</v>
      </c>
      <c r="P405" s="158">
        <f>SUMIF($R$6:$R$110,#REF!,$Z$6:$Z$110)</f>
        <v>0</v>
      </c>
      <c r="Q405" s="159">
        <f>SUMIF($R$6:$R$110,#REF!,$AA$6:$AA$110)</f>
        <v>0</v>
      </c>
      <c r="S405" s="161" t="e">
        <f>SUM($C405,#REF!)</f>
        <v>#REF!</v>
      </c>
      <c r="T405" s="162" t="e">
        <f>SUM($D405,#REF!)</f>
        <v>#REF!</v>
      </c>
      <c r="U405" s="163" t="e">
        <f>SUM($E405,#REF!)</f>
        <v>#REF!</v>
      </c>
      <c r="V405" s="163">
        <f t="shared" si="67"/>
        <v>0</v>
      </c>
      <c r="W405" s="163">
        <f t="shared" si="68"/>
        <v>0</v>
      </c>
      <c r="X405" s="164">
        <f t="shared" si="69"/>
        <v>0</v>
      </c>
    </row>
    <row r="406" spans="1:24" ht="15.75" hidden="1" customHeight="1" x14ac:dyDescent="0.25">
      <c r="A406" s="167"/>
      <c r="B406" s="168" t="str">
        <f>[1]Données!S288</f>
        <v>583CI</v>
      </c>
      <c r="C406" s="139">
        <f t="shared" si="70"/>
        <v>0</v>
      </c>
      <c r="D406" s="139">
        <f t="shared" si="71"/>
        <v>0</v>
      </c>
      <c r="E406" s="139">
        <f t="shared" si="72"/>
        <v>0</v>
      </c>
      <c r="F406" s="139">
        <f t="shared" si="73"/>
        <v>0</v>
      </c>
      <c r="G406" s="139">
        <f t="shared" si="75"/>
        <v>0</v>
      </c>
      <c r="H406" s="159">
        <f t="shared" si="74"/>
        <v>0</v>
      </c>
      <c r="O406" s="158">
        <f>SUMIF($R$6:$R$110,#REF!,$Y$6:$Y$110)</f>
        <v>0</v>
      </c>
      <c r="P406" s="158">
        <f>SUMIF($R$6:$R$110,#REF!,$Z$6:$Z$110)</f>
        <v>0</v>
      </c>
      <c r="Q406" s="159">
        <f>SUMIF($R$6:$R$110,#REF!,$AA$6:$AA$110)</f>
        <v>0</v>
      </c>
      <c r="S406" s="161" t="e">
        <f>SUM($C406,#REF!)</f>
        <v>#REF!</v>
      </c>
      <c r="T406" s="162" t="e">
        <f>SUM($D406,#REF!)</f>
        <v>#REF!</v>
      </c>
      <c r="U406" s="163" t="e">
        <f>SUM($E406,#REF!)</f>
        <v>#REF!</v>
      </c>
      <c r="V406" s="163">
        <f t="shared" si="67"/>
        <v>0</v>
      </c>
      <c r="W406" s="163">
        <f t="shared" si="68"/>
        <v>0</v>
      </c>
      <c r="X406" s="164">
        <f t="shared" si="69"/>
        <v>0</v>
      </c>
    </row>
    <row r="407" spans="1:24" ht="15.75" hidden="1" customHeight="1" x14ac:dyDescent="0.25">
      <c r="A407" s="167"/>
      <c r="B407" s="168" t="str">
        <f>[1]Données!S289</f>
        <v>584CI</v>
      </c>
      <c r="C407" s="139">
        <f t="shared" si="70"/>
        <v>0</v>
      </c>
      <c r="D407" s="139">
        <f t="shared" si="71"/>
        <v>0</v>
      </c>
      <c r="E407" s="139">
        <f t="shared" si="72"/>
        <v>0</v>
      </c>
      <c r="F407" s="139">
        <f t="shared" si="73"/>
        <v>0</v>
      </c>
      <c r="G407" s="139">
        <f t="shared" si="75"/>
        <v>0</v>
      </c>
      <c r="H407" s="159">
        <f t="shared" si="74"/>
        <v>0</v>
      </c>
      <c r="O407" s="158">
        <f>SUMIF($R$6:$R$110,#REF!,$Y$6:$Y$110)</f>
        <v>0</v>
      </c>
      <c r="P407" s="158">
        <f>SUMIF($R$6:$R$110,#REF!,$Z$6:$Z$110)</f>
        <v>0</v>
      </c>
      <c r="Q407" s="159">
        <f>SUMIF($R$6:$R$110,#REF!,$AA$6:$AA$110)</f>
        <v>0</v>
      </c>
      <c r="S407" s="161" t="e">
        <f>SUM($C407,#REF!)</f>
        <v>#REF!</v>
      </c>
      <c r="T407" s="162" t="e">
        <f>SUM($D407,#REF!)</f>
        <v>#REF!</v>
      </c>
      <c r="U407" s="163" t="e">
        <f>SUM($E407,#REF!)</f>
        <v>#REF!</v>
      </c>
      <c r="V407" s="163">
        <f t="shared" si="67"/>
        <v>0</v>
      </c>
      <c r="W407" s="163">
        <f t="shared" si="68"/>
        <v>0</v>
      </c>
      <c r="X407" s="164">
        <f t="shared" si="69"/>
        <v>0</v>
      </c>
    </row>
    <row r="408" spans="1:24" ht="15.75" hidden="1" customHeight="1" x14ac:dyDescent="0.25">
      <c r="A408" s="167"/>
      <c r="B408" s="168" t="str">
        <f>[1]Données!S290</f>
        <v>586C01</v>
      </c>
      <c r="C408" s="139">
        <f t="shared" si="70"/>
        <v>0</v>
      </c>
      <c r="D408" s="139">
        <f t="shared" si="71"/>
        <v>0</v>
      </c>
      <c r="E408" s="139">
        <f t="shared" si="72"/>
        <v>0</v>
      </c>
      <c r="F408" s="139">
        <f t="shared" si="73"/>
        <v>0</v>
      </c>
      <c r="G408" s="139">
        <f t="shared" si="75"/>
        <v>0</v>
      </c>
      <c r="H408" s="159">
        <f t="shared" si="74"/>
        <v>0</v>
      </c>
      <c r="O408" s="158">
        <f>SUMIF($R$6:$R$110,#REF!,$Y$6:$Y$110)</f>
        <v>0</v>
      </c>
      <c r="P408" s="158">
        <f>SUMIF($R$6:$R$110,#REF!,$Z$6:$Z$110)</f>
        <v>0</v>
      </c>
      <c r="Q408" s="159">
        <f>SUMIF($R$6:$R$110,#REF!,$AA$6:$AA$110)</f>
        <v>0</v>
      </c>
      <c r="S408" s="161" t="e">
        <f>SUM($C408,#REF!)</f>
        <v>#REF!</v>
      </c>
      <c r="T408" s="162" t="e">
        <f>SUM($D408,#REF!)</f>
        <v>#REF!</v>
      </c>
      <c r="U408" s="163" t="e">
        <f>SUM($E408,#REF!)</f>
        <v>#REF!</v>
      </c>
      <c r="V408" s="163">
        <f t="shared" si="67"/>
        <v>0</v>
      </c>
      <c r="W408" s="163">
        <f t="shared" si="68"/>
        <v>0</v>
      </c>
      <c r="X408" s="164">
        <f t="shared" si="69"/>
        <v>0</v>
      </c>
    </row>
    <row r="409" spans="1:24" ht="15.75" hidden="1" customHeight="1" x14ac:dyDescent="0.25">
      <c r="A409" s="167"/>
      <c r="B409" s="168" t="str">
        <f>[1]Données!S291</f>
        <v>587CI</v>
      </c>
      <c r="C409" s="139">
        <f t="shared" si="70"/>
        <v>0</v>
      </c>
      <c r="D409" s="139">
        <f t="shared" si="71"/>
        <v>0</v>
      </c>
      <c r="E409" s="139">
        <f t="shared" si="72"/>
        <v>0</v>
      </c>
      <c r="F409" s="139">
        <f t="shared" si="73"/>
        <v>0</v>
      </c>
      <c r="G409" s="139">
        <f t="shared" si="75"/>
        <v>0</v>
      </c>
      <c r="H409" s="159">
        <f t="shared" si="74"/>
        <v>0</v>
      </c>
      <c r="O409" s="158">
        <f>SUMIF($R$6:$R$110,#REF!,$Y$6:$Y$110)</f>
        <v>0</v>
      </c>
      <c r="P409" s="158">
        <f>SUMIF($R$6:$R$110,#REF!,$Z$6:$Z$110)</f>
        <v>0</v>
      </c>
      <c r="Q409" s="159">
        <f>SUMIF($R$6:$R$110,#REF!,$AA$6:$AA$110)</f>
        <v>0</v>
      </c>
      <c r="S409" s="161" t="e">
        <f>SUM($C409,#REF!)</f>
        <v>#REF!</v>
      </c>
      <c r="T409" s="162" t="e">
        <f>SUM($D409,#REF!)</f>
        <v>#REF!</v>
      </c>
      <c r="U409" s="163" t="e">
        <f>SUM($E409,#REF!)</f>
        <v>#REF!</v>
      </c>
      <c r="V409" s="163">
        <f t="shared" si="67"/>
        <v>0</v>
      </c>
      <c r="W409" s="163">
        <f t="shared" si="68"/>
        <v>0</v>
      </c>
      <c r="X409" s="164">
        <f t="shared" si="69"/>
        <v>0</v>
      </c>
    </row>
    <row r="410" spans="1:24" ht="15.75" hidden="1" customHeight="1" x14ac:dyDescent="0.25">
      <c r="A410" s="167"/>
      <c r="B410" s="168" t="str">
        <f>[1]Données!S292</f>
        <v>588CI</v>
      </c>
      <c r="C410" s="139">
        <f t="shared" si="70"/>
        <v>0</v>
      </c>
      <c r="D410" s="139">
        <f t="shared" si="71"/>
        <v>0</v>
      </c>
      <c r="E410" s="139">
        <f t="shared" si="72"/>
        <v>0</v>
      </c>
      <c r="F410" s="139">
        <f t="shared" si="73"/>
        <v>0</v>
      </c>
      <c r="G410" s="139">
        <f t="shared" si="75"/>
        <v>0</v>
      </c>
      <c r="H410" s="159">
        <f t="shared" si="74"/>
        <v>0</v>
      </c>
      <c r="O410" s="158">
        <f>SUMIF($R$6:$R$110,#REF!,$Y$6:$Y$110)</f>
        <v>0</v>
      </c>
      <c r="P410" s="158">
        <f>SUMIF($R$6:$R$110,#REF!,$Z$6:$Z$110)</f>
        <v>0</v>
      </c>
      <c r="Q410" s="159">
        <f>SUMIF($R$6:$R$110,#REF!,$AA$6:$AA$110)</f>
        <v>0</v>
      </c>
      <c r="S410" s="161" t="e">
        <f>SUM($C410,#REF!)</f>
        <v>#REF!</v>
      </c>
      <c r="T410" s="162" t="e">
        <f>SUM($D410,#REF!)</f>
        <v>#REF!</v>
      </c>
      <c r="U410" s="163" t="e">
        <f>SUM($E410,#REF!)</f>
        <v>#REF!</v>
      </c>
      <c r="V410" s="163">
        <f t="shared" si="67"/>
        <v>0</v>
      </c>
      <c r="W410" s="163">
        <f t="shared" si="68"/>
        <v>0</v>
      </c>
      <c r="X410" s="164">
        <f t="shared" si="69"/>
        <v>0</v>
      </c>
    </row>
    <row r="411" spans="1:24" ht="15.75" hidden="1" customHeight="1" x14ac:dyDescent="0.25">
      <c r="A411" s="167"/>
      <c r="B411" s="168" t="str">
        <f>[1]Données!S293</f>
        <v>589CI</v>
      </c>
      <c r="C411" s="139">
        <f t="shared" si="70"/>
        <v>0</v>
      </c>
      <c r="D411" s="139">
        <f t="shared" si="71"/>
        <v>0</v>
      </c>
      <c r="E411" s="139">
        <f t="shared" si="72"/>
        <v>0</v>
      </c>
      <c r="F411" s="139">
        <f t="shared" si="73"/>
        <v>0</v>
      </c>
      <c r="G411" s="139">
        <f t="shared" si="75"/>
        <v>0</v>
      </c>
      <c r="H411" s="159">
        <f t="shared" si="74"/>
        <v>0</v>
      </c>
      <c r="O411" s="158">
        <f>SUMIF($R$6:$R$110,#REF!,$Y$6:$Y$110)</f>
        <v>0</v>
      </c>
      <c r="P411" s="158">
        <f>SUMIF($R$6:$R$110,#REF!,$Z$6:$Z$110)</f>
        <v>0</v>
      </c>
      <c r="Q411" s="159">
        <f>SUMIF($R$6:$R$110,#REF!,$AA$6:$AA$110)</f>
        <v>0</v>
      </c>
      <c r="S411" s="161" t="e">
        <f>SUM($C411,#REF!)</f>
        <v>#REF!</v>
      </c>
      <c r="T411" s="162" t="e">
        <f>SUM($D411,#REF!)</f>
        <v>#REF!</v>
      </c>
      <c r="U411" s="163" t="e">
        <f>SUM($E411,#REF!)</f>
        <v>#REF!</v>
      </c>
      <c r="V411" s="163">
        <f t="shared" si="67"/>
        <v>0</v>
      </c>
      <c r="W411" s="163">
        <f t="shared" si="68"/>
        <v>0</v>
      </c>
      <c r="X411" s="164">
        <f t="shared" si="69"/>
        <v>0</v>
      </c>
    </row>
    <row r="412" spans="1:24" ht="15.75" hidden="1" customHeight="1" x14ac:dyDescent="0.25">
      <c r="A412" s="167"/>
      <c r="B412" s="168" t="str">
        <f>[1]Données!S294</f>
        <v>590CI</v>
      </c>
      <c r="C412" s="139">
        <f t="shared" si="70"/>
        <v>0</v>
      </c>
      <c r="D412" s="139">
        <f t="shared" si="71"/>
        <v>0</v>
      </c>
      <c r="E412" s="139">
        <f t="shared" si="72"/>
        <v>0</v>
      </c>
      <c r="F412" s="139">
        <f t="shared" si="73"/>
        <v>0</v>
      </c>
      <c r="G412" s="139">
        <f t="shared" si="75"/>
        <v>0</v>
      </c>
      <c r="H412" s="159">
        <f t="shared" si="74"/>
        <v>0</v>
      </c>
      <c r="O412" s="158">
        <f>SUMIF($R$6:$R$110,#REF!,$Y$6:$Y$110)</f>
        <v>0</v>
      </c>
      <c r="P412" s="158">
        <f>SUMIF($R$6:$R$110,#REF!,$Z$6:$Z$110)</f>
        <v>0</v>
      </c>
      <c r="Q412" s="159">
        <f>SUMIF($R$6:$R$110,#REF!,$AA$6:$AA$110)</f>
        <v>0</v>
      </c>
      <c r="S412" s="161" t="e">
        <f>SUM($C412,#REF!)</f>
        <v>#REF!</v>
      </c>
      <c r="T412" s="162" t="e">
        <f>SUM($D412,#REF!)</f>
        <v>#REF!</v>
      </c>
      <c r="U412" s="163" t="e">
        <f>SUM($E412,#REF!)</f>
        <v>#REF!</v>
      </c>
      <c r="V412" s="163">
        <f t="shared" si="67"/>
        <v>0</v>
      </c>
      <c r="W412" s="163">
        <f t="shared" si="68"/>
        <v>0</v>
      </c>
      <c r="X412" s="164">
        <f t="shared" si="69"/>
        <v>0</v>
      </c>
    </row>
    <row r="413" spans="1:24" ht="15.75" hidden="1" customHeight="1" x14ac:dyDescent="0.25">
      <c r="A413" s="167"/>
      <c r="B413" s="168" t="str">
        <f>[1]Données!S295</f>
        <v>651CI</v>
      </c>
      <c r="C413" s="139">
        <f t="shared" si="70"/>
        <v>0</v>
      </c>
      <c r="D413" s="139">
        <f t="shared" si="71"/>
        <v>0</v>
      </c>
      <c r="E413" s="139">
        <f t="shared" si="72"/>
        <v>0</v>
      </c>
      <c r="F413" s="139">
        <f t="shared" si="73"/>
        <v>0</v>
      </c>
      <c r="G413" s="139">
        <f t="shared" si="75"/>
        <v>0</v>
      </c>
      <c r="H413" s="159">
        <f t="shared" si="74"/>
        <v>0</v>
      </c>
      <c r="O413" s="158">
        <f>SUMIF($R$6:$R$110,#REF!,$Y$6:$Y$110)</f>
        <v>0</v>
      </c>
      <c r="P413" s="158">
        <f>SUMIF($R$6:$R$110,#REF!,$Z$6:$Z$110)</f>
        <v>0</v>
      </c>
      <c r="Q413" s="159">
        <f>SUMIF($R$6:$R$110,#REF!,$AA$6:$AA$110)</f>
        <v>0</v>
      </c>
      <c r="S413" s="161" t="e">
        <f>SUM($C413,#REF!)</f>
        <v>#REF!</v>
      </c>
      <c r="T413" s="162" t="e">
        <f>SUM($D413,#REF!)</f>
        <v>#REF!</v>
      </c>
      <c r="U413" s="163" t="e">
        <f>SUM($E413,#REF!)</f>
        <v>#REF!</v>
      </c>
      <c r="V413" s="163">
        <f t="shared" si="67"/>
        <v>0</v>
      </c>
      <c r="W413" s="163">
        <f t="shared" si="68"/>
        <v>0</v>
      </c>
      <c r="X413" s="164">
        <f t="shared" si="69"/>
        <v>0</v>
      </c>
    </row>
    <row r="414" spans="1:24" ht="15.75" hidden="1" customHeight="1" x14ac:dyDescent="0.25">
      <c r="A414" s="167"/>
      <c r="B414" s="168" t="str">
        <f>[1]Données!S296</f>
        <v>652C01</v>
      </c>
      <c r="C414" s="139">
        <f t="shared" si="70"/>
        <v>0</v>
      </c>
      <c r="D414" s="139">
        <f t="shared" si="71"/>
        <v>0</v>
      </c>
      <c r="E414" s="139">
        <f t="shared" si="72"/>
        <v>0</v>
      </c>
      <c r="F414" s="139">
        <f t="shared" si="73"/>
        <v>0</v>
      </c>
      <c r="G414" s="139">
        <f t="shared" si="75"/>
        <v>0</v>
      </c>
      <c r="H414" s="159">
        <f t="shared" si="74"/>
        <v>0</v>
      </c>
      <c r="O414" s="158">
        <f>SUMIF($R$6:$R$110,#REF!,$Y$6:$Y$110)</f>
        <v>0</v>
      </c>
      <c r="P414" s="158">
        <f>SUMIF($R$6:$R$110,#REF!,$Z$6:$Z$110)</f>
        <v>0</v>
      </c>
      <c r="Q414" s="159">
        <f>SUMIF($R$6:$R$110,#REF!,$AA$6:$AA$110)</f>
        <v>0</v>
      </c>
      <c r="S414" s="161" t="e">
        <f>SUM($C414,#REF!)</f>
        <v>#REF!</v>
      </c>
      <c r="T414" s="162" t="e">
        <f>SUM($D414,#REF!)</f>
        <v>#REF!</v>
      </c>
      <c r="U414" s="163" t="e">
        <f>SUM($E414,#REF!)</f>
        <v>#REF!</v>
      </c>
      <c r="V414" s="163">
        <f t="shared" si="67"/>
        <v>0</v>
      </c>
      <c r="W414" s="163">
        <f t="shared" si="68"/>
        <v>0</v>
      </c>
      <c r="X414" s="164">
        <f t="shared" si="69"/>
        <v>0</v>
      </c>
    </row>
    <row r="415" spans="1:24" ht="15.75" hidden="1" customHeight="1" x14ac:dyDescent="0.25">
      <c r="A415" s="167"/>
      <c r="B415" s="168" t="str">
        <f>[1]Données!S297</f>
        <v>652CI</v>
      </c>
      <c r="C415" s="139">
        <f t="shared" si="70"/>
        <v>0</v>
      </c>
      <c r="D415" s="139">
        <f t="shared" si="71"/>
        <v>0</v>
      </c>
      <c r="E415" s="139">
        <f t="shared" si="72"/>
        <v>0</v>
      </c>
      <c r="F415" s="139">
        <f t="shared" si="73"/>
        <v>0</v>
      </c>
      <c r="G415" s="139">
        <f t="shared" si="75"/>
        <v>0</v>
      </c>
      <c r="H415" s="159">
        <f t="shared" si="74"/>
        <v>0</v>
      </c>
      <c r="O415" s="158">
        <f>SUMIF($R$6:$R$110,#REF!,$Y$6:$Y$110)</f>
        <v>0</v>
      </c>
      <c r="P415" s="158">
        <f>SUMIF($R$6:$R$110,#REF!,$Z$6:$Z$110)</f>
        <v>0</v>
      </c>
      <c r="Q415" s="159">
        <f>SUMIF($R$6:$R$110,#REF!,$AA$6:$AA$110)</f>
        <v>0</v>
      </c>
      <c r="S415" s="161" t="e">
        <f>SUM($C415,#REF!)</f>
        <v>#REF!</v>
      </c>
      <c r="T415" s="162" t="e">
        <f>SUM($D415,#REF!)</f>
        <v>#REF!</v>
      </c>
      <c r="U415" s="163" t="e">
        <f>SUM($E415,#REF!)</f>
        <v>#REF!</v>
      </c>
      <c r="V415" s="163">
        <f t="shared" si="67"/>
        <v>0</v>
      </c>
      <c r="W415" s="163">
        <f t="shared" si="68"/>
        <v>0</v>
      </c>
      <c r="X415" s="164">
        <f t="shared" si="69"/>
        <v>0</v>
      </c>
    </row>
    <row r="416" spans="1:24" ht="15.75" hidden="1" customHeight="1" x14ac:dyDescent="0.25">
      <c r="A416" s="167"/>
      <c r="B416" s="168" t="str">
        <f>[1]Données!S298</f>
        <v>653CI</v>
      </c>
      <c r="C416" s="139">
        <f t="shared" si="70"/>
        <v>0</v>
      </c>
      <c r="D416" s="139">
        <f t="shared" si="71"/>
        <v>0</v>
      </c>
      <c r="E416" s="139">
        <f t="shared" si="72"/>
        <v>0</v>
      </c>
      <c r="F416" s="139">
        <f t="shared" si="73"/>
        <v>0</v>
      </c>
      <c r="G416" s="139">
        <f t="shared" si="75"/>
        <v>0</v>
      </c>
      <c r="H416" s="159">
        <f t="shared" si="74"/>
        <v>0</v>
      </c>
      <c r="O416" s="158">
        <f>SUMIF($R$6:$R$110,#REF!,$Y$6:$Y$110)</f>
        <v>0</v>
      </c>
      <c r="P416" s="158">
        <f>SUMIF($R$6:$R$110,#REF!,$Z$6:$Z$110)</f>
        <v>0</v>
      </c>
      <c r="Q416" s="159">
        <f>SUMIF($R$6:$R$110,#REF!,$AA$6:$AA$110)</f>
        <v>0</v>
      </c>
      <c r="S416" s="161" t="e">
        <f>SUM($C416,#REF!)</f>
        <v>#REF!</v>
      </c>
      <c r="T416" s="162" t="e">
        <f>SUM($D416,#REF!)</f>
        <v>#REF!</v>
      </c>
      <c r="U416" s="163" t="e">
        <f>SUM($E416,#REF!)</f>
        <v>#REF!</v>
      </c>
      <c r="V416" s="163">
        <f t="shared" si="67"/>
        <v>0</v>
      </c>
      <c r="W416" s="163">
        <f t="shared" si="68"/>
        <v>0</v>
      </c>
      <c r="X416" s="164">
        <f t="shared" si="69"/>
        <v>0</v>
      </c>
    </row>
    <row r="417" spans="1:24" ht="15.75" hidden="1" customHeight="1" x14ac:dyDescent="0.25">
      <c r="A417" s="167"/>
      <c r="B417" s="168" t="str">
        <f>[1]Données!S299</f>
        <v>654C01</v>
      </c>
      <c r="C417" s="139">
        <f t="shared" si="70"/>
        <v>0</v>
      </c>
      <c r="D417" s="139">
        <f t="shared" si="71"/>
        <v>0</v>
      </c>
      <c r="E417" s="139">
        <f t="shared" si="72"/>
        <v>0</v>
      </c>
      <c r="F417" s="139">
        <f t="shared" si="73"/>
        <v>0</v>
      </c>
      <c r="G417" s="139">
        <f t="shared" si="75"/>
        <v>0</v>
      </c>
      <c r="H417" s="159">
        <f t="shared" si="74"/>
        <v>0</v>
      </c>
      <c r="O417" s="158">
        <f>SUMIF($R$6:$R$110,#REF!,$Y$6:$Y$110)</f>
        <v>0</v>
      </c>
      <c r="P417" s="158">
        <f>SUMIF($R$6:$R$110,#REF!,$Z$6:$Z$110)</f>
        <v>0</v>
      </c>
      <c r="Q417" s="159">
        <f>SUMIF($R$6:$R$110,#REF!,$AA$6:$AA$110)</f>
        <v>0</v>
      </c>
      <c r="S417" s="161" t="e">
        <f>SUM($C417,#REF!)</f>
        <v>#REF!</v>
      </c>
      <c r="T417" s="162" t="e">
        <f>SUM($D417,#REF!)</f>
        <v>#REF!</v>
      </c>
      <c r="U417" s="163" t="e">
        <f>SUM($E417,#REF!)</f>
        <v>#REF!</v>
      </c>
      <c r="V417" s="163">
        <f t="shared" si="67"/>
        <v>0</v>
      </c>
      <c r="W417" s="163">
        <f t="shared" si="68"/>
        <v>0</v>
      </c>
      <c r="X417" s="164">
        <f t="shared" si="69"/>
        <v>0</v>
      </c>
    </row>
    <row r="418" spans="1:24" ht="15.75" hidden="1" customHeight="1" x14ac:dyDescent="0.25">
      <c r="A418" s="167"/>
      <c r="B418" s="168" t="str">
        <f>[1]Données!S300</f>
        <v>654C02</v>
      </c>
      <c r="C418" s="139">
        <f t="shared" si="70"/>
        <v>0</v>
      </c>
      <c r="D418" s="139">
        <f t="shared" si="71"/>
        <v>0</v>
      </c>
      <c r="E418" s="139">
        <f t="shared" si="72"/>
        <v>0</v>
      </c>
      <c r="F418" s="139">
        <f t="shared" si="73"/>
        <v>0</v>
      </c>
      <c r="G418" s="139">
        <f t="shared" si="75"/>
        <v>0</v>
      </c>
      <c r="H418" s="159">
        <f t="shared" si="74"/>
        <v>0</v>
      </c>
      <c r="O418" s="158">
        <f>SUMIF($R$6:$R$110,#REF!,$Y$6:$Y$110)</f>
        <v>0</v>
      </c>
      <c r="P418" s="158">
        <f>SUMIF($R$6:$R$110,#REF!,$Z$6:$Z$110)</f>
        <v>0</v>
      </c>
      <c r="Q418" s="159">
        <f>SUMIF($R$6:$R$110,#REF!,$AA$6:$AA$110)</f>
        <v>0</v>
      </c>
      <c r="S418" s="161" t="e">
        <f>SUM($C418,#REF!)</f>
        <v>#REF!</v>
      </c>
      <c r="T418" s="162" t="e">
        <f>SUM($D418,#REF!)</f>
        <v>#REF!</v>
      </c>
      <c r="U418" s="163" t="e">
        <f>SUM($E418,#REF!)</f>
        <v>#REF!</v>
      </c>
      <c r="V418" s="163">
        <f t="shared" si="67"/>
        <v>0</v>
      </c>
      <c r="W418" s="163">
        <f t="shared" si="68"/>
        <v>0</v>
      </c>
      <c r="X418" s="164">
        <f t="shared" si="69"/>
        <v>0</v>
      </c>
    </row>
    <row r="419" spans="1:24" ht="15.75" hidden="1" customHeight="1" x14ac:dyDescent="0.25">
      <c r="A419" s="167"/>
      <c r="B419" s="168" t="str">
        <f>[1]Données!S301</f>
        <v>654C03</v>
      </c>
      <c r="C419" s="139">
        <f t="shared" si="70"/>
        <v>0</v>
      </c>
      <c r="D419" s="139">
        <f t="shared" si="71"/>
        <v>0</v>
      </c>
      <c r="E419" s="139">
        <f t="shared" si="72"/>
        <v>0</v>
      </c>
      <c r="F419" s="139">
        <f t="shared" si="73"/>
        <v>0</v>
      </c>
      <c r="G419" s="139">
        <f t="shared" si="75"/>
        <v>0</v>
      </c>
      <c r="H419" s="159">
        <f t="shared" si="74"/>
        <v>0</v>
      </c>
      <c r="O419" s="158">
        <f>SUMIF($R$6:$R$110,#REF!,$Y$6:$Y$110)</f>
        <v>0</v>
      </c>
      <c r="P419" s="158">
        <f>SUMIF($R$6:$R$110,#REF!,$Z$6:$Z$110)</f>
        <v>0</v>
      </c>
      <c r="Q419" s="159">
        <f>SUMIF($R$6:$R$110,#REF!,$AA$6:$AA$110)</f>
        <v>0</v>
      </c>
      <c r="S419" s="161" t="e">
        <f>SUM($C419,#REF!)</f>
        <v>#REF!</v>
      </c>
      <c r="T419" s="162" t="e">
        <f>SUM($D419,#REF!)</f>
        <v>#REF!</v>
      </c>
      <c r="U419" s="163" t="e">
        <f>SUM($E419,#REF!)</f>
        <v>#REF!</v>
      </c>
      <c r="V419" s="163">
        <f t="shared" si="67"/>
        <v>0</v>
      </c>
      <c r="W419" s="163">
        <f t="shared" si="68"/>
        <v>0</v>
      </c>
      <c r="X419" s="164">
        <f t="shared" si="69"/>
        <v>0</v>
      </c>
    </row>
    <row r="420" spans="1:24" ht="15.75" hidden="1" customHeight="1" x14ac:dyDescent="0.25">
      <c r="A420" s="167"/>
      <c r="B420" s="168" t="str">
        <f>[1]Données!S302</f>
        <v>654C04</v>
      </c>
      <c r="C420" s="139">
        <f t="shared" si="70"/>
        <v>0</v>
      </c>
      <c r="D420" s="139">
        <f t="shared" si="71"/>
        <v>0</v>
      </c>
      <c r="E420" s="139">
        <f t="shared" si="72"/>
        <v>0</v>
      </c>
      <c r="F420" s="139">
        <f t="shared" si="73"/>
        <v>0</v>
      </c>
      <c r="G420" s="139">
        <f t="shared" si="75"/>
        <v>0</v>
      </c>
      <c r="H420" s="159">
        <f t="shared" si="74"/>
        <v>0</v>
      </c>
      <c r="O420" s="158">
        <f>SUMIF($R$6:$R$110,#REF!,$Y$6:$Y$110)</f>
        <v>0</v>
      </c>
      <c r="P420" s="158">
        <f>SUMIF($R$6:$R$110,#REF!,$Z$6:$Z$110)</f>
        <v>0</v>
      </c>
      <c r="Q420" s="159">
        <f>SUMIF($R$6:$R$110,#REF!,$AA$6:$AA$110)</f>
        <v>0</v>
      </c>
      <c r="S420" s="161" t="e">
        <f>SUM($C420,#REF!)</f>
        <v>#REF!</v>
      </c>
      <c r="T420" s="162" t="e">
        <f>SUM($D420,#REF!)</f>
        <v>#REF!</v>
      </c>
      <c r="U420" s="163" t="e">
        <f>SUM($E420,#REF!)</f>
        <v>#REF!</v>
      </c>
      <c r="V420" s="163">
        <f t="shared" si="67"/>
        <v>0</v>
      </c>
      <c r="W420" s="163">
        <f t="shared" si="68"/>
        <v>0</v>
      </c>
      <c r="X420" s="164">
        <f t="shared" si="69"/>
        <v>0</v>
      </c>
    </row>
    <row r="421" spans="1:24" ht="15.75" hidden="1" customHeight="1" x14ac:dyDescent="0.25">
      <c r="A421" s="167"/>
      <c r="B421" s="168" t="str">
        <f>[1]Données!S303</f>
        <v>654C05</v>
      </c>
      <c r="C421" s="139">
        <f t="shared" si="70"/>
        <v>0</v>
      </c>
      <c r="D421" s="139">
        <f t="shared" si="71"/>
        <v>0</v>
      </c>
      <c r="E421" s="139">
        <f t="shared" si="72"/>
        <v>0</v>
      </c>
      <c r="F421" s="139">
        <f t="shared" si="73"/>
        <v>0</v>
      </c>
      <c r="G421" s="139">
        <f t="shared" si="75"/>
        <v>0</v>
      </c>
      <c r="H421" s="159">
        <f t="shared" si="74"/>
        <v>0</v>
      </c>
      <c r="O421" s="158">
        <f>SUMIF($R$6:$R$110,#REF!,$Y$6:$Y$110)</f>
        <v>0</v>
      </c>
      <c r="P421" s="158">
        <f>SUMIF($R$6:$R$110,#REF!,$Z$6:$Z$110)</f>
        <v>0</v>
      </c>
      <c r="Q421" s="159">
        <f>SUMIF($R$6:$R$110,#REF!,$AA$6:$AA$110)</f>
        <v>0</v>
      </c>
      <c r="S421" s="161" t="e">
        <f>SUM($C421,#REF!)</f>
        <v>#REF!</v>
      </c>
      <c r="T421" s="162" t="e">
        <f>SUM($D421,#REF!)</f>
        <v>#REF!</v>
      </c>
      <c r="U421" s="163" t="e">
        <f>SUM($E421,#REF!)</f>
        <v>#REF!</v>
      </c>
      <c r="V421" s="163">
        <f t="shared" si="67"/>
        <v>0</v>
      </c>
      <c r="W421" s="163">
        <f t="shared" si="68"/>
        <v>0</v>
      </c>
      <c r="X421" s="164">
        <f t="shared" si="69"/>
        <v>0</v>
      </c>
    </row>
    <row r="422" spans="1:24" ht="15.75" hidden="1" customHeight="1" x14ac:dyDescent="0.25">
      <c r="A422" s="167"/>
      <c r="B422" s="168" t="str">
        <f>[1]Données!S304</f>
        <v>654C06</v>
      </c>
      <c r="C422" s="139">
        <f t="shared" si="70"/>
        <v>0</v>
      </c>
      <c r="D422" s="139">
        <f t="shared" si="71"/>
        <v>0</v>
      </c>
      <c r="E422" s="139">
        <f t="shared" si="72"/>
        <v>0</v>
      </c>
      <c r="F422" s="139">
        <f t="shared" si="73"/>
        <v>0</v>
      </c>
      <c r="G422" s="139">
        <f t="shared" si="75"/>
        <v>0</v>
      </c>
      <c r="H422" s="159">
        <f t="shared" si="74"/>
        <v>0</v>
      </c>
      <c r="O422" s="158">
        <f>SUMIF($R$6:$R$110,#REF!,$Y$6:$Y$110)</f>
        <v>0</v>
      </c>
      <c r="P422" s="158">
        <f>SUMIF($R$6:$R$110,#REF!,$Z$6:$Z$110)</f>
        <v>0</v>
      </c>
      <c r="Q422" s="159">
        <f>SUMIF($R$6:$R$110,#REF!,$AA$6:$AA$110)</f>
        <v>0</v>
      </c>
      <c r="S422" s="161" t="e">
        <f>SUM($C422,#REF!)</f>
        <v>#REF!</v>
      </c>
      <c r="T422" s="162" t="e">
        <f>SUM($D422,#REF!)</f>
        <v>#REF!</v>
      </c>
      <c r="U422" s="163" t="e">
        <f>SUM($E422,#REF!)</f>
        <v>#REF!</v>
      </c>
      <c r="V422" s="163">
        <f t="shared" si="67"/>
        <v>0</v>
      </c>
      <c r="W422" s="163">
        <f t="shared" si="68"/>
        <v>0</v>
      </c>
      <c r="X422" s="164">
        <f t="shared" si="69"/>
        <v>0</v>
      </c>
    </row>
    <row r="423" spans="1:24" ht="15.75" hidden="1" customHeight="1" x14ac:dyDescent="0.25">
      <c r="A423" s="167"/>
      <c r="B423" s="168" t="str">
        <f>[1]Données!S305</f>
        <v>654C07</v>
      </c>
      <c r="C423" s="139">
        <f t="shared" si="70"/>
        <v>0</v>
      </c>
      <c r="D423" s="139">
        <f t="shared" si="71"/>
        <v>0</v>
      </c>
      <c r="E423" s="139">
        <f t="shared" si="72"/>
        <v>0</v>
      </c>
      <c r="F423" s="139">
        <f t="shared" si="73"/>
        <v>0</v>
      </c>
      <c r="G423" s="139">
        <f t="shared" si="75"/>
        <v>0</v>
      </c>
      <c r="H423" s="159">
        <f t="shared" si="74"/>
        <v>0</v>
      </c>
      <c r="O423" s="158">
        <f>SUMIF($R$6:$R$110,#REF!,$Y$6:$Y$110)</f>
        <v>0</v>
      </c>
      <c r="P423" s="158">
        <f>SUMIF($R$6:$R$110,#REF!,$Z$6:$Z$110)</f>
        <v>0</v>
      </c>
      <c r="Q423" s="159">
        <f>SUMIF($R$6:$R$110,#REF!,$AA$6:$AA$110)</f>
        <v>0</v>
      </c>
      <c r="S423" s="161" t="e">
        <f>SUM($C423,#REF!)</f>
        <v>#REF!</v>
      </c>
      <c r="T423" s="162" t="e">
        <f>SUM($D423,#REF!)</f>
        <v>#REF!</v>
      </c>
      <c r="U423" s="163" t="e">
        <f>SUM($E423,#REF!)</f>
        <v>#REF!</v>
      </c>
      <c r="V423" s="163">
        <f t="shared" si="67"/>
        <v>0</v>
      </c>
      <c r="W423" s="163">
        <f t="shared" si="68"/>
        <v>0</v>
      </c>
      <c r="X423" s="164">
        <f t="shared" si="69"/>
        <v>0</v>
      </c>
    </row>
    <row r="424" spans="1:24" ht="15.75" hidden="1" customHeight="1" x14ac:dyDescent="0.25">
      <c r="A424" s="167"/>
      <c r="B424" s="168" t="str">
        <f>[1]Données!S306</f>
        <v>654C08</v>
      </c>
      <c r="C424" s="139">
        <f t="shared" si="70"/>
        <v>0</v>
      </c>
      <c r="D424" s="139">
        <f t="shared" si="71"/>
        <v>0</v>
      </c>
      <c r="E424" s="139">
        <f t="shared" si="72"/>
        <v>8.3333333333333329E-2</v>
      </c>
      <c r="F424" s="139">
        <f t="shared" si="73"/>
        <v>0</v>
      </c>
      <c r="G424" s="139">
        <f t="shared" si="75"/>
        <v>0</v>
      </c>
      <c r="H424" s="159">
        <f t="shared" si="74"/>
        <v>0</v>
      </c>
      <c r="O424" s="158">
        <f>SUMIF($R$6:$R$110,#REF!,$Y$6:$Y$110)</f>
        <v>0</v>
      </c>
      <c r="P424" s="158">
        <f>SUMIF($R$6:$R$110,#REF!,$Z$6:$Z$110)</f>
        <v>0</v>
      </c>
      <c r="Q424" s="159">
        <f>SUMIF($R$6:$R$110,#REF!,$AA$6:$AA$110)</f>
        <v>0</v>
      </c>
      <c r="S424" s="161" t="e">
        <f>SUM($C424,#REF!)</f>
        <v>#REF!</v>
      </c>
      <c r="T424" s="162" t="e">
        <f>SUM($D424,#REF!)</f>
        <v>#REF!</v>
      </c>
      <c r="U424" s="163" t="e">
        <f>SUM($E424,#REF!)</f>
        <v>#REF!</v>
      </c>
      <c r="V424" s="163">
        <f t="shared" si="67"/>
        <v>0</v>
      </c>
      <c r="W424" s="163">
        <f t="shared" si="68"/>
        <v>0</v>
      </c>
      <c r="X424" s="164">
        <f t="shared" si="69"/>
        <v>0</v>
      </c>
    </row>
    <row r="425" spans="1:24" ht="15.75" hidden="1" customHeight="1" x14ac:dyDescent="0.25">
      <c r="A425" s="167"/>
      <c r="B425" s="168" t="str">
        <f>[1]Données!S307</f>
        <v>654C09</v>
      </c>
      <c r="C425" s="139">
        <f t="shared" si="70"/>
        <v>0</v>
      </c>
      <c r="D425" s="139">
        <f t="shared" si="71"/>
        <v>0</v>
      </c>
      <c r="E425" s="139">
        <f t="shared" si="72"/>
        <v>0</v>
      </c>
      <c r="F425" s="139">
        <f t="shared" si="73"/>
        <v>0</v>
      </c>
      <c r="G425" s="139">
        <f t="shared" si="75"/>
        <v>0</v>
      </c>
      <c r="H425" s="159">
        <f t="shared" si="74"/>
        <v>0</v>
      </c>
      <c r="O425" s="158">
        <f>SUMIF($R$6:$R$110,#REF!,$Y$6:$Y$110)</f>
        <v>0</v>
      </c>
      <c r="P425" s="158">
        <f>SUMIF($R$6:$R$110,#REF!,$Z$6:$Z$110)</f>
        <v>0</v>
      </c>
      <c r="Q425" s="159">
        <f>SUMIF($R$6:$R$110,#REF!,$AA$6:$AA$110)</f>
        <v>0</v>
      </c>
      <c r="S425" s="161" t="e">
        <f>SUM($C425,#REF!)</f>
        <v>#REF!</v>
      </c>
      <c r="T425" s="162" t="e">
        <f>SUM($D425,#REF!)</f>
        <v>#REF!</v>
      </c>
      <c r="U425" s="163" t="e">
        <f>SUM($E425,#REF!)</f>
        <v>#REF!</v>
      </c>
      <c r="V425" s="163">
        <f t="shared" si="67"/>
        <v>0</v>
      </c>
      <c r="W425" s="163">
        <f t="shared" si="68"/>
        <v>0</v>
      </c>
      <c r="X425" s="164">
        <f t="shared" si="69"/>
        <v>0</v>
      </c>
    </row>
    <row r="426" spans="1:24" ht="15.75" hidden="1" customHeight="1" x14ac:dyDescent="0.25">
      <c r="A426" s="167"/>
      <c r="B426" s="168" t="str">
        <f>[1]Données!S308</f>
        <v xml:space="preserve">655CI </v>
      </c>
      <c r="C426" s="139">
        <f t="shared" si="70"/>
        <v>0</v>
      </c>
      <c r="D426" s="139">
        <f t="shared" si="71"/>
        <v>0</v>
      </c>
      <c r="E426" s="139">
        <f t="shared" si="72"/>
        <v>0</v>
      </c>
      <c r="F426" s="139">
        <f t="shared" si="73"/>
        <v>0</v>
      </c>
      <c r="G426" s="139">
        <f t="shared" si="75"/>
        <v>0</v>
      </c>
      <c r="H426" s="159">
        <f t="shared" si="74"/>
        <v>0</v>
      </c>
      <c r="O426" s="158">
        <f>SUMIF($R$6:$R$110,#REF!,$Y$6:$Y$110)</f>
        <v>0</v>
      </c>
      <c r="P426" s="158">
        <f>SUMIF($R$6:$R$110,#REF!,$Z$6:$Z$110)</f>
        <v>0</v>
      </c>
      <c r="Q426" s="159">
        <f>SUMIF($R$6:$R$110,#REF!,$AA$6:$AA$110)</f>
        <v>0</v>
      </c>
      <c r="S426" s="161" t="e">
        <f>SUM($C426,#REF!)</f>
        <v>#REF!</v>
      </c>
      <c r="T426" s="162" t="e">
        <f>SUM($D426,#REF!)</f>
        <v>#REF!</v>
      </c>
      <c r="U426" s="163" t="e">
        <f>SUM($E426,#REF!)</f>
        <v>#REF!</v>
      </c>
      <c r="V426" s="163">
        <f t="shared" si="67"/>
        <v>0</v>
      </c>
      <c r="W426" s="163">
        <f t="shared" si="68"/>
        <v>0</v>
      </c>
      <c r="X426" s="164">
        <f t="shared" si="69"/>
        <v>0</v>
      </c>
    </row>
    <row r="427" spans="1:24" ht="15.75" hidden="1" customHeight="1" x14ac:dyDescent="0.25">
      <c r="A427" s="167"/>
      <c r="B427" s="168" t="str">
        <f>[1]Données!S309</f>
        <v>657C01</v>
      </c>
      <c r="C427" s="139">
        <f t="shared" si="70"/>
        <v>0</v>
      </c>
      <c r="D427" s="139">
        <f t="shared" si="71"/>
        <v>0</v>
      </c>
      <c r="E427" s="139">
        <f t="shared" si="72"/>
        <v>0</v>
      </c>
      <c r="F427" s="139">
        <f t="shared" si="73"/>
        <v>0</v>
      </c>
      <c r="G427" s="139">
        <f t="shared" si="75"/>
        <v>0</v>
      </c>
      <c r="H427" s="159">
        <f t="shared" si="74"/>
        <v>0</v>
      </c>
      <c r="O427" s="158">
        <f>SUMIF($R$6:$R$110,#REF!,$Y$6:$Y$110)</f>
        <v>0</v>
      </c>
      <c r="P427" s="158">
        <f>SUMIF($R$6:$R$110,#REF!,$Z$6:$Z$110)</f>
        <v>0</v>
      </c>
      <c r="Q427" s="159">
        <f>SUMIF($R$6:$R$110,#REF!,$AA$6:$AA$110)</f>
        <v>0</v>
      </c>
      <c r="S427" s="161" t="e">
        <f>SUM($C427,#REF!)</f>
        <v>#REF!</v>
      </c>
      <c r="T427" s="162" t="e">
        <f>SUM($D427,#REF!)</f>
        <v>#REF!</v>
      </c>
      <c r="U427" s="163" t="e">
        <f>SUM($E427,#REF!)</f>
        <v>#REF!</v>
      </c>
      <c r="V427" s="163">
        <f t="shared" si="67"/>
        <v>0</v>
      </c>
      <c r="W427" s="163">
        <f t="shared" si="68"/>
        <v>0</v>
      </c>
      <c r="X427" s="164">
        <f t="shared" si="69"/>
        <v>0</v>
      </c>
    </row>
    <row r="428" spans="1:24" ht="15.75" hidden="1" customHeight="1" x14ac:dyDescent="0.25">
      <c r="A428" s="167"/>
      <c r="B428" s="168" t="str">
        <f>[1]Données!S310</f>
        <v>658C01</v>
      </c>
      <c r="C428" s="139">
        <f t="shared" si="70"/>
        <v>0</v>
      </c>
      <c r="D428" s="139">
        <f t="shared" si="71"/>
        <v>0</v>
      </c>
      <c r="E428" s="139">
        <f t="shared" si="72"/>
        <v>0</v>
      </c>
      <c r="F428" s="139">
        <f t="shared" si="73"/>
        <v>0</v>
      </c>
      <c r="G428" s="139">
        <f t="shared" si="75"/>
        <v>0</v>
      </c>
      <c r="H428" s="159">
        <f t="shared" si="74"/>
        <v>0</v>
      </c>
      <c r="O428" s="158">
        <f>SUMIF($R$6:$R$110,#REF!,$Y$6:$Y$110)</f>
        <v>0</v>
      </c>
      <c r="P428" s="158">
        <f>SUMIF($R$6:$R$110,#REF!,$Z$6:$Z$110)</f>
        <v>0</v>
      </c>
      <c r="Q428" s="159">
        <f>SUMIF($R$6:$R$110,#REF!,$AA$6:$AA$110)</f>
        <v>0</v>
      </c>
      <c r="S428" s="161" t="e">
        <f>SUM($C428,#REF!)</f>
        <v>#REF!</v>
      </c>
      <c r="T428" s="162" t="e">
        <f>SUM($D428,#REF!)</f>
        <v>#REF!</v>
      </c>
      <c r="U428" s="163" t="e">
        <f>SUM($E428,#REF!)</f>
        <v>#REF!</v>
      </c>
      <c r="V428" s="163">
        <f t="shared" si="67"/>
        <v>0</v>
      </c>
      <c r="W428" s="163">
        <f t="shared" si="68"/>
        <v>0</v>
      </c>
      <c r="X428" s="164">
        <f t="shared" si="69"/>
        <v>0</v>
      </c>
    </row>
    <row r="429" spans="1:24" ht="15.75" hidden="1" customHeight="1" x14ac:dyDescent="0.25">
      <c r="A429" s="167"/>
      <c r="B429" s="168" t="str">
        <f>[1]Données!S311</f>
        <v>658C02</v>
      </c>
      <c r="C429" s="139">
        <f t="shared" si="70"/>
        <v>0</v>
      </c>
      <c r="D429" s="139">
        <f t="shared" si="71"/>
        <v>0</v>
      </c>
      <c r="E429" s="139">
        <f t="shared" si="72"/>
        <v>0</v>
      </c>
      <c r="F429" s="139">
        <f t="shared" si="73"/>
        <v>0</v>
      </c>
      <c r="G429" s="139">
        <f t="shared" si="75"/>
        <v>0</v>
      </c>
      <c r="H429" s="159">
        <f t="shared" si="74"/>
        <v>0</v>
      </c>
      <c r="O429" s="158">
        <f>SUMIF($R$6:$R$110,#REF!,$Y$6:$Y$110)</f>
        <v>0</v>
      </c>
      <c r="P429" s="158">
        <f>SUMIF($R$6:$R$110,#REF!,$Z$6:$Z$110)</f>
        <v>0</v>
      </c>
      <c r="Q429" s="159">
        <f>SUMIF($R$6:$R$110,#REF!,$AA$6:$AA$110)</f>
        <v>0</v>
      </c>
      <c r="S429" s="161" t="e">
        <f>SUM($C429,#REF!)</f>
        <v>#REF!</v>
      </c>
      <c r="T429" s="162" t="e">
        <f>SUM($D429,#REF!)</f>
        <v>#REF!</v>
      </c>
      <c r="U429" s="163" t="e">
        <f>SUM($E429,#REF!)</f>
        <v>#REF!</v>
      </c>
      <c r="V429" s="163">
        <f t="shared" si="67"/>
        <v>0</v>
      </c>
      <c r="W429" s="163">
        <f t="shared" si="68"/>
        <v>0</v>
      </c>
      <c r="X429" s="164">
        <f t="shared" si="69"/>
        <v>0</v>
      </c>
    </row>
    <row r="430" spans="1:24" ht="15.75" hidden="1" customHeight="1" x14ac:dyDescent="0.25">
      <c r="A430" s="167"/>
      <c r="B430" s="168" t="str">
        <f>[1]Données!S312</f>
        <v>658C03</v>
      </c>
      <c r="C430" s="139">
        <f t="shared" si="70"/>
        <v>0</v>
      </c>
      <c r="D430" s="139">
        <f t="shared" si="71"/>
        <v>0</v>
      </c>
      <c r="E430" s="139">
        <f t="shared" si="72"/>
        <v>0</v>
      </c>
      <c r="F430" s="139">
        <f t="shared" si="73"/>
        <v>0</v>
      </c>
      <c r="G430" s="139">
        <f t="shared" si="75"/>
        <v>0</v>
      </c>
      <c r="H430" s="159">
        <f t="shared" si="74"/>
        <v>0</v>
      </c>
      <c r="O430" s="158">
        <f>SUMIF($R$6:$R$110,#REF!,$Y$6:$Y$110)</f>
        <v>0</v>
      </c>
      <c r="P430" s="158">
        <f>SUMIF($R$6:$R$110,#REF!,$Z$6:$Z$110)</f>
        <v>0</v>
      </c>
      <c r="Q430" s="159">
        <f>SUMIF($R$6:$R$110,#REF!,$AA$6:$AA$110)</f>
        <v>0</v>
      </c>
      <c r="S430" s="161" t="e">
        <f>SUM($C430,#REF!)</f>
        <v>#REF!</v>
      </c>
      <c r="T430" s="162" t="e">
        <f>SUM($D430,#REF!)</f>
        <v>#REF!</v>
      </c>
      <c r="U430" s="163" t="e">
        <f>SUM($E430,#REF!)</f>
        <v>#REF!</v>
      </c>
      <c r="V430" s="163">
        <f t="shared" si="67"/>
        <v>0</v>
      </c>
      <c r="W430" s="163">
        <f t="shared" si="68"/>
        <v>0</v>
      </c>
      <c r="X430" s="164">
        <f t="shared" si="69"/>
        <v>0</v>
      </c>
    </row>
    <row r="431" spans="1:24" ht="15.75" hidden="1" customHeight="1" x14ac:dyDescent="0.25">
      <c r="A431" s="167"/>
      <c r="B431" s="168" t="str">
        <f>[1]Données!S313</f>
        <v>658C04</v>
      </c>
      <c r="C431" s="139">
        <f t="shared" si="70"/>
        <v>0</v>
      </c>
      <c r="D431" s="139">
        <f t="shared" si="71"/>
        <v>0</v>
      </c>
      <c r="E431" s="139">
        <f t="shared" si="72"/>
        <v>0</v>
      </c>
      <c r="F431" s="139">
        <f t="shared" si="73"/>
        <v>0</v>
      </c>
      <c r="G431" s="139">
        <f t="shared" si="75"/>
        <v>0</v>
      </c>
      <c r="H431" s="159">
        <f t="shared" si="74"/>
        <v>0</v>
      </c>
      <c r="O431" s="158">
        <f>SUMIF($R$6:$R$110,#REF!,$Y$6:$Y$110)</f>
        <v>0</v>
      </c>
      <c r="P431" s="158">
        <f>SUMIF($R$6:$R$110,#REF!,$Z$6:$Z$110)</f>
        <v>0</v>
      </c>
      <c r="Q431" s="159">
        <f>SUMIF($R$6:$R$110,#REF!,$AA$6:$AA$110)</f>
        <v>0</v>
      </c>
      <c r="S431" s="161" t="e">
        <f>SUM($C431,#REF!)</f>
        <v>#REF!</v>
      </c>
      <c r="T431" s="162" t="e">
        <f>SUM($D431,#REF!)</f>
        <v>#REF!</v>
      </c>
      <c r="U431" s="163" t="e">
        <f>SUM($E431,#REF!)</f>
        <v>#REF!</v>
      </c>
      <c r="V431" s="163">
        <f t="shared" si="67"/>
        <v>0</v>
      </c>
      <c r="W431" s="163">
        <f t="shared" si="68"/>
        <v>0</v>
      </c>
      <c r="X431" s="164">
        <f t="shared" si="69"/>
        <v>0</v>
      </c>
    </row>
    <row r="432" spans="1:24" ht="15.75" hidden="1" customHeight="1" x14ac:dyDescent="0.25">
      <c r="A432" s="167"/>
      <c r="B432" s="168" t="str">
        <f>[1]Données!S314</f>
        <v>659C01</v>
      </c>
      <c r="C432" s="139">
        <f t="shared" si="70"/>
        <v>0</v>
      </c>
      <c r="D432" s="139">
        <f t="shared" si="71"/>
        <v>0</v>
      </c>
      <c r="E432" s="139">
        <f t="shared" si="72"/>
        <v>0</v>
      </c>
      <c r="F432" s="139">
        <f t="shared" si="73"/>
        <v>0</v>
      </c>
      <c r="G432" s="139">
        <f t="shared" si="75"/>
        <v>0</v>
      </c>
      <c r="H432" s="159">
        <f t="shared" si="74"/>
        <v>0</v>
      </c>
      <c r="O432" s="158">
        <f>SUMIF($R$6:$R$110,#REF!,$Y$6:$Y$110)</f>
        <v>0</v>
      </c>
      <c r="P432" s="158">
        <f>SUMIF($R$6:$R$110,#REF!,$Z$6:$Z$110)</f>
        <v>0</v>
      </c>
      <c r="Q432" s="159">
        <f>SUMIF($R$6:$R$110,#REF!,$AA$6:$AA$110)</f>
        <v>0</v>
      </c>
      <c r="S432" s="161" t="e">
        <f>SUM($C432,#REF!)</f>
        <v>#REF!</v>
      </c>
      <c r="T432" s="162" t="e">
        <f>SUM($D432,#REF!)</f>
        <v>#REF!</v>
      </c>
      <c r="U432" s="163" t="e">
        <f>SUM($E432,#REF!)</f>
        <v>#REF!</v>
      </c>
      <c r="V432" s="163">
        <f t="shared" si="67"/>
        <v>0</v>
      </c>
      <c r="W432" s="163">
        <f t="shared" si="68"/>
        <v>0</v>
      </c>
      <c r="X432" s="164">
        <f t="shared" si="69"/>
        <v>0</v>
      </c>
    </row>
    <row r="433" spans="1:24" ht="15.75" hidden="1" customHeight="1" x14ac:dyDescent="0.25">
      <c r="A433" s="167"/>
      <c r="B433" s="168" t="str">
        <f>[1]Données!S315</f>
        <v>660C01</v>
      </c>
      <c r="C433" s="139">
        <f t="shared" si="70"/>
        <v>0</v>
      </c>
      <c r="D433" s="139">
        <f t="shared" si="71"/>
        <v>0</v>
      </c>
      <c r="E433" s="139">
        <f t="shared" si="72"/>
        <v>0</v>
      </c>
      <c r="F433" s="139">
        <f t="shared" si="73"/>
        <v>0</v>
      </c>
      <c r="G433" s="139">
        <f t="shared" si="75"/>
        <v>0</v>
      </c>
      <c r="H433" s="159">
        <f t="shared" si="74"/>
        <v>0</v>
      </c>
      <c r="O433" s="158">
        <f>SUMIF($R$6:$R$110,#REF!,$Y$6:$Y$110)</f>
        <v>0</v>
      </c>
      <c r="P433" s="158">
        <f>SUMIF($R$6:$R$110,#REF!,$Z$6:$Z$110)</f>
        <v>0</v>
      </c>
      <c r="Q433" s="159">
        <f>SUMIF($R$6:$R$110,#REF!,$AA$6:$AA$110)</f>
        <v>0</v>
      </c>
      <c r="S433" s="161" t="e">
        <f>SUM($C433,#REF!)</f>
        <v>#REF!</v>
      </c>
      <c r="T433" s="162" t="e">
        <f>SUM($D433,#REF!)</f>
        <v>#REF!</v>
      </c>
      <c r="U433" s="163" t="e">
        <f>SUM($E433,#REF!)</f>
        <v>#REF!</v>
      </c>
      <c r="V433" s="163">
        <f t="shared" si="67"/>
        <v>0</v>
      </c>
      <c r="W433" s="163">
        <f t="shared" si="68"/>
        <v>0</v>
      </c>
      <c r="X433" s="164">
        <f t="shared" si="69"/>
        <v>0</v>
      </c>
    </row>
    <row r="434" spans="1:24" ht="15.75" hidden="1" customHeight="1" x14ac:dyDescent="0.25">
      <c r="A434" s="167"/>
      <c r="B434" s="168" t="str">
        <f>[1]Données!S316</f>
        <v>670C01</v>
      </c>
      <c r="C434" s="139">
        <f t="shared" si="70"/>
        <v>0</v>
      </c>
      <c r="D434" s="139">
        <f t="shared" si="71"/>
        <v>0</v>
      </c>
      <c r="E434" s="139">
        <f t="shared" si="72"/>
        <v>0</v>
      </c>
      <c r="F434" s="139">
        <f t="shared" si="73"/>
        <v>0</v>
      </c>
      <c r="G434" s="139">
        <f t="shared" si="75"/>
        <v>0</v>
      </c>
      <c r="H434" s="159">
        <f t="shared" si="74"/>
        <v>0</v>
      </c>
      <c r="O434" s="158">
        <f>SUMIF($R$6:$R$110,#REF!,$Y$6:$Y$110)</f>
        <v>0</v>
      </c>
      <c r="P434" s="158">
        <f>SUMIF($R$6:$R$110,#REF!,$Z$6:$Z$110)</f>
        <v>0</v>
      </c>
      <c r="Q434" s="159">
        <f>SUMIF($R$6:$R$110,#REF!,$AA$6:$AA$110)</f>
        <v>0</v>
      </c>
      <c r="S434" s="161" t="e">
        <f>SUM($C434,#REF!)</f>
        <v>#REF!</v>
      </c>
      <c r="T434" s="162" t="e">
        <f>SUM($D434,#REF!)</f>
        <v>#REF!</v>
      </c>
      <c r="U434" s="163" t="e">
        <f>SUM($E434,#REF!)</f>
        <v>#REF!</v>
      </c>
      <c r="V434" s="163">
        <f t="shared" si="67"/>
        <v>0</v>
      </c>
      <c r="W434" s="163">
        <f t="shared" si="68"/>
        <v>0</v>
      </c>
      <c r="X434" s="164">
        <f t="shared" si="69"/>
        <v>0</v>
      </c>
    </row>
    <row r="435" spans="1:24" ht="15.75" hidden="1" customHeight="1" x14ac:dyDescent="0.25">
      <c r="A435" s="167"/>
      <c r="B435" s="168" t="str">
        <f>[1]Données!S317</f>
        <v>672C01</v>
      </c>
      <c r="C435" s="139">
        <f t="shared" si="70"/>
        <v>0</v>
      </c>
      <c r="D435" s="139">
        <f t="shared" si="71"/>
        <v>0</v>
      </c>
      <c r="E435" s="139">
        <f t="shared" si="72"/>
        <v>0</v>
      </c>
      <c r="F435" s="139">
        <f t="shared" si="73"/>
        <v>0</v>
      </c>
      <c r="G435" s="139">
        <f t="shared" si="75"/>
        <v>0</v>
      </c>
      <c r="H435" s="159">
        <f t="shared" si="74"/>
        <v>0</v>
      </c>
      <c r="O435" s="158">
        <f>SUMIF($R$6:$R$110,#REF!,$Y$6:$Y$110)</f>
        <v>0</v>
      </c>
      <c r="P435" s="158">
        <f>SUMIF($R$6:$R$110,#REF!,$Z$6:$Z$110)</f>
        <v>0</v>
      </c>
      <c r="Q435" s="159">
        <f>SUMIF($R$6:$R$110,#REF!,$AA$6:$AA$110)</f>
        <v>0</v>
      </c>
      <c r="S435" s="161" t="e">
        <f>SUM($C435,#REF!)</f>
        <v>#REF!</v>
      </c>
      <c r="T435" s="162" t="e">
        <f>SUM($D435,#REF!)</f>
        <v>#REF!</v>
      </c>
      <c r="U435" s="163" t="e">
        <f>SUM($E435,#REF!)</f>
        <v>#REF!</v>
      </c>
      <c r="V435" s="163">
        <f t="shared" si="67"/>
        <v>0</v>
      </c>
      <c r="W435" s="163">
        <f t="shared" si="68"/>
        <v>0</v>
      </c>
      <c r="X435" s="164">
        <f t="shared" si="69"/>
        <v>0</v>
      </c>
    </row>
    <row r="436" spans="1:24" ht="15.75" hidden="1" customHeight="1" x14ac:dyDescent="0.25">
      <c r="A436" s="167"/>
      <c r="B436" s="168" t="str">
        <f>[1]Données!S318</f>
        <v>673C01</v>
      </c>
      <c r="C436" s="139">
        <f t="shared" si="70"/>
        <v>0</v>
      </c>
      <c r="D436" s="139">
        <f t="shared" si="71"/>
        <v>0</v>
      </c>
      <c r="E436" s="139">
        <f t="shared" si="72"/>
        <v>0</v>
      </c>
      <c r="F436" s="139">
        <f t="shared" si="73"/>
        <v>0</v>
      </c>
      <c r="G436" s="139">
        <f t="shared" si="75"/>
        <v>0</v>
      </c>
      <c r="H436" s="159">
        <f t="shared" si="74"/>
        <v>0</v>
      </c>
      <c r="O436" s="158">
        <f>SUMIF($R$6:$R$110,#REF!,$Y$6:$Y$110)</f>
        <v>0</v>
      </c>
      <c r="P436" s="158">
        <f>SUMIF($R$6:$R$110,#REF!,$Z$6:$Z$110)</f>
        <v>0</v>
      </c>
      <c r="Q436" s="159">
        <f>SUMIF($R$6:$R$110,#REF!,$AA$6:$AA$110)</f>
        <v>0</v>
      </c>
      <c r="S436" s="161" t="e">
        <f>SUM($C436,#REF!)</f>
        <v>#REF!</v>
      </c>
      <c r="T436" s="162" t="e">
        <f>SUM($D436,#REF!)</f>
        <v>#REF!</v>
      </c>
      <c r="U436" s="163" t="e">
        <f>SUM($E436,#REF!)</f>
        <v>#REF!</v>
      </c>
      <c r="V436" s="163">
        <f t="shared" si="67"/>
        <v>0</v>
      </c>
      <c r="W436" s="163">
        <f t="shared" si="68"/>
        <v>0</v>
      </c>
      <c r="X436" s="164">
        <f t="shared" si="69"/>
        <v>0</v>
      </c>
    </row>
    <row r="437" spans="1:24" ht="15.75" hidden="1" customHeight="1" x14ac:dyDescent="0.25">
      <c r="A437" s="167"/>
      <c r="B437" s="168" t="str">
        <f>[1]Données!S319</f>
        <v>674CI</v>
      </c>
      <c r="C437" s="139">
        <f t="shared" si="70"/>
        <v>0</v>
      </c>
      <c r="D437" s="139">
        <f t="shared" si="71"/>
        <v>0</v>
      </c>
      <c r="E437" s="139">
        <f t="shared" si="72"/>
        <v>0</v>
      </c>
      <c r="F437" s="139">
        <f t="shared" si="73"/>
        <v>0</v>
      </c>
      <c r="G437" s="139">
        <f t="shared" si="75"/>
        <v>0</v>
      </c>
      <c r="H437" s="159">
        <f t="shared" si="74"/>
        <v>0</v>
      </c>
      <c r="O437" s="158">
        <f>SUMIF($R$6:$R$110,#REF!,$Y$6:$Y$110)</f>
        <v>0</v>
      </c>
      <c r="P437" s="158">
        <f>SUMIF($R$6:$R$110,#REF!,$Z$6:$Z$110)</f>
        <v>0</v>
      </c>
      <c r="Q437" s="159">
        <f>SUMIF($R$6:$R$110,#REF!,$AA$6:$AA$110)</f>
        <v>0</v>
      </c>
      <c r="S437" s="161" t="e">
        <f>SUM($C437,#REF!)</f>
        <v>#REF!</v>
      </c>
      <c r="T437" s="162" t="e">
        <f>SUM($D437,#REF!)</f>
        <v>#REF!</v>
      </c>
      <c r="U437" s="163" t="e">
        <f>SUM($E437,#REF!)</f>
        <v>#REF!</v>
      </c>
      <c r="V437" s="163">
        <f t="shared" si="67"/>
        <v>0</v>
      </c>
      <c r="W437" s="163">
        <f t="shared" si="68"/>
        <v>0</v>
      </c>
      <c r="X437" s="164">
        <f t="shared" si="69"/>
        <v>0</v>
      </c>
    </row>
    <row r="438" spans="1:24" ht="15.75" hidden="1" customHeight="1" x14ac:dyDescent="0.25">
      <c r="A438" s="167"/>
      <c r="B438" s="168" t="str">
        <f>[1]Données!S320</f>
        <v>681C01</v>
      </c>
      <c r="C438" s="139">
        <f t="shared" si="70"/>
        <v>0</v>
      </c>
      <c r="D438" s="139">
        <f t="shared" si="71"/>
        <v>0</v>
      </c>
      <c r="E438" s="139">
        <f t="shared" si="72"/>
        <v>0</v>
      </c>
      <c r="F438" s="139">
        <f t="shared" si="73"/>
        <v>0</v>
      </c>
      <c r="G438" s="139">
        <f t="shared" si="75"/>
        <v>0</v>
      </c>
      <c r="H438" s="159">
        <f t="shared" si="74"/>
        <v>0</v>
      </c>
      <c r="O438" s="158">
        <f>SUMIF($R$6:$R$110,#REF!,$Y$6:$Y$110)</f>
        <v>0</v>
      </c>
      <c r="P438" s="158">
        <f>SUMIF($R$6:$R$110,#REF!,$Z$6:$Z$110)</f>
        <v>0</v>
      </c>
      <c r="Q438" s="159">
        <f>SUMIF($R$6:$R$110,#REF!,$AA$6:$AA$110)</f>
        <v>0</v>
      </c>
      <c r="S438" s="161" t="e">
        <f>SUM($C438,#REF!)</f>
        <v>#REF!</v>
      </c>
      <c r="T438" s="162" t="e">
        <f>SUM($D438,#REF!)</f>
        <v>#REF!</v>
      </c>
      <c r="U438" s="163" t="e">
        <f>SUM($E438,#REF!)</f>
        <v>#REF!</v>
      </c>
      <c r="V438" s="163">
        <f t="shared" si="67"/>
        <v>0</v>
      </c>
      <c r="W438" s="163">
        <f t="shared" si="68"/>
        <v>0</v>
      </c>
      <c r="X438" s="164">
        <f t="shared" si="69"/>
        <v>0</v>
      </c>
    </row>
    <row r="439" spans="1:24" ht="15.75" hidden="1" customHeight="1" x14ac:dyDescent="0.25">
      <c r="A439" s="167"/>
      <c r="B439" s="168" t="str">
        <f>[1]Données!S321</f>
        <v>681S01</v>
      </c>
      <c r="C439" s="139">
        <f t="shared" si="70"/>
        <v>0</v>
      </c>
      <c r="D439" s="139">
        <f t="shared" si="71"/>
        <v>0</v>
      </c>
      <c r="E439" s="139">
        <f t="shared" si="72"/>
        <v>0</v>
      </c>
      <c r="F439" s="139">
        <f t="shared" si="73"/>
        <v>0</v>
      </c>
      <c r="G439" s="139">
        <f t="shared" si="75"/>
        <v>0</v>
      </c>
      <c r="H439" s="159">
        <f t="shared" si="74"/>
        <v>0</v>
      </c>
      <c r="O439" s="158">
        <f>SUMIF($R$6:$R$110,#REF!,$Y$6:$Y$110)</f>
        <v>0</v>
      </c>
      <c r="P439" s="158">
        <f>SUMIF($R$6:$R$110,#REF!,$Z$6:$Z$110)</f>
        <v>0</v>
      </c>
      <c r="Q439" s="159">
        <f>SUMIF($R$6:$R$110,#REF!,$AA$6:$AA$110)</f>
        <v>0</v>
      </c>
      <c r="S439" s="161" t="e">
        <f>SUM($C439,#REF!)</f>
        <v>#REF!</v>
      </c>
      <c r="T439" s="162" t="e">
        <f>SUM($D439,#REF!)</f>
        <v>#REF!</v>
      </c>
      <c r="U439" s="163" t="e">
        <f>SUM($E439,#REF!)</f>
        <v>#REF!</v>
      </c>
      <c r="V439" s="163">
        <f t="shared" si="67"/>
        <v>0</v>
      </c>
      <c r="W439" s="163">
        <f t="shared" si="68"/>
        <v>0</v>
      </c>
      <c r="X439" s="164">
        <f t="shared" si="69"/>
        <v>0</v>
      </c>
    </row>
    <row r="440" spans="1:24" ht="15.75" hidden="1" customHeight="1" x14ac:dyDescent="0.25">
      <c r="A440" s="167"/>
      <c r="B440" s="168" t="str">
        <f>[1]Données!S322</f>
        <v>681S02</v>
      </c>
      <c r="C440" s="139">
        <f t="shared" si="70"/>
        <v>0</v>
      </c>
      <c r="D440" s="139">
        <f t="shared" si="71"/>
        <v>0</v>
      </c>
      <c r="E440" s="139">
        <f t="shared" si="72"/>
        <v>0</v>
      </c>
      <c r="F440" s="139">
        <f t="shared" si="73"/>
        <v>0</v>
      </c>
      <c r="G440" s="139">
        <f t="shared" si="75"/>
        <v>0</v>
      </c>
      <c r="H440" s="159">
        <f t="shared" si="74"/>
        <v>0</v>
      </c>
      <c r="O440" s="158">
        <f>SUMIF($R$6:$R$110,#REF!,$Y$6:$Y$110)</f>
        <v>0</v>
      </c>
      <c r="P440" s="158">
        <f>SUMIF($R$6:$R$110,#REF!,$Z$6:$Z$110)</f>
        <v>0</v>
      </c>
      <c r="Q440" s="159">
        <f>SUMIF($R$6:$R$110,#REF!,$AA$6:$AA$110)</f>
        <v>0</v>
      </c>
      <c r="S440" s="161" t="e">
        <f>SUM($C440,#REF!)</f>
        <v>#REF!</v>
      </c>
      <c r="T440" s="162" t="e">
        <f>SUM($D440,#REF!)</f>
        <v>#REF!</v>
      </c>
      <c r="U440" s="163" t="e">
        <f>SUM($E440,#REF!)</f>
        <v>#REF!</v>
      </c>
      <c r="V440" s="163">
        <f t="shared" si="67"/>
        <v>0</v>
      </c>
      <c r="W440" s="163">
        <f t="shared" si="68"/>
        <v>0</v>
      </c>
      <c r="X440" s="164">
        <f t="shared" si="69"/>
        <v>0</v>
      </c>
    </row>
    <row r="441" spans="1:24" ht="15.75" hidden="1" customHeight="1" x14ac:dyDescent="0.25">
      <c r="A441" s="167"/>
      <c r="B441" s="168" t="str">
        <f>[1]Données!S323</f>
        <v>681S03</v>
      </c>
      <c r="C441" s="139">
        <f t="shared" si="70"/>
        <v>0</v>
      </c>
      <c r="D441" s="139">
        <f t="shared" si="71"/>
        <v>0</v>
      </c>
      <c r="E441" s="139">
        <f t="shared" si="72"/>
        <v>0</v>
      </c>
      <c r="F441" s="139">
        <f t="shared" si="73"/>
        <v>0</v>
      </c>
      <c r="G441" s="139">
        <f t="shared" si="75"/>
        <v>0</v>
      </c>
      <c r="H441" s="159">
        <f t="shared" si="74"/>
        <v>0</v>
      </c>
      <c r="O441" s="158">
        <f>SUMIF($R$6:$R$110,#REF!,$Y$6:$Y$110)</f>
        <v>0</v>
      </c>
      <c r="P441" s="158">
        <f>SUMIF($R$6:$R$110,#REF!,$Z$6:$Z$110)</f>
        <v>0</v>
      </c>
      <c r="Q441" s="159">
        <f>SUMIF($R$6:$R$110,#REF!,$AA$6:$AA$110)</f>
        <v>0</v>
      </c>
      <c r="S441" s="161" t="e">
        <f>SUM($C441,#REF!)</f>
        <v>#REF!</v>
      </c>
      <c r="T441" s="162" t="e">
        <f>SUM($D441,#REF!)</f>
        <v>#REF!</v>
      </c>
      <c r="U441" s="163" t="e">
        <f>SUM($E441,#REF!)</f>
        <v>#REF!</v>
      </c>
      <c r="V441" s="163">
        <f t="shared" ref="V441:V504" si="76">SUM($F441,$O441)</f>
        <v>0</v>
      </c>
      <c r="W441" s="163">
        <f t="shared" ref="W441:W504" si="77">SUM($G441,$P441)</f>
        <v>0</v>
      </c>
      <c r="X441" s="164">
        <f t="shared" ref="X441:X504" si="78">SUM($H441,$Q441)</f>
        <v>0</v>
      </c>
    </row>
    <row r="442" spans="1:24" ht="15.75" hidden="1" customHeight="1" x14ac:dyDescent="0.25">
      <c r="A442" s="167"/>
      <c r="B442" s="168" t="str">
        <f>[1]Données!S324</f>
        <v>681S04</v>
      </c>
      <c r="C442" s="139">
        <f t="shared" ref="C442:C505" si="79">SUMIF($A$6:$A$110,B442,$D$6:$D$110)</f>
        <v>0</v>
      </c>
      <c r="D442" s="139">
        <f t="shared" ref="D442:D505" si="80">SUMIF($A$6:$A$110,B442,$E$6:$E$110)</f>
        <v>0</v>
      </c>
      <c r="E442" s="139">
        <f t="shared" ref="E442:E505" si="81">SUMIF($A$6:$A$110,B442,$F$6:$F$110)</f>
        <v>0</v>
      </c>
      <c r="F442" s="139">
        <f t="shared" ref="F442:F505" si="82">SUMIF($A$6:$A$110,B442,$H$6:$H$110)</f>
        <v>0</v>
      </c>
      <c r="G442" s="139">
        <f t="shared" si="75"/>
        <v>0</v>
      </c>
      <c r="H442" s="159">
        <f t="shared" ref="H442:H505" si="83">SUMIF($A$6:$A$110,B442,$J$6:$J$110)</f>
        <v>0</v>
      </c>
      <c r="O442" s="158">
        <f>SUMIF($R$6:$R$110,#REF!,$Y$6:$Y$110)</f>
        <v>0</v>
      </c>
      <c r="P442" s="158">
        <f>SUMIF($R$6:$R$110,#REF!,$Z$6:$Z$110)</f>
        <v>0</v>
      </c>
      <c r="Q442" s="159">
        <f>SUMIF($R$6:$R$110,#REF!,$AA$6:$AA$110)</f>
        <v>0</v>
      </c>
      <c r="S442" s="161" t="e">
        <f>SUM($C442,#REF!)</f>
        <v>#REF!</v>
      </c>
      <c r="T442" s="162" t="e">
        <f>SUM($D442,#REF!)</f>
        <v>#REF!</v>
      </c>
      <c r="U442" s="163" t="e">
        <f>SUM($E442,#REF!)</f>
        <v>#REF!</v>
      </c>
      <c r="V442" s="163">
        <f t="shared" si="76"/>
        <v>0</v>
      </c>
      <c r="W442" s="163">
        <f t="shared" si="77"/>
        <v>0</v>
      </c>
      <c r="X442" s="164">
        <f t="shared" si="78"/>
        <v>0</v>
      </c>
    </row>
    <row r="443" spans="1:24" ht="15.75" hidden="1" customHeight="1" x14ac:dyDescent="0.25">
      <c r="A443" s="167"/>
      <c r="B443" s="168" t="str">
        <f>[1]Données!S325</f>
        <v>682CI</v>
      </c>
      <c r="C443" s="139">
        <f t="shared" si="79"/>
        <v>0</v>
      </c>
      <c r="D443" s="139">
        <f t="shared" si="80"/>
        <v>0</v>
      </c>
      <c r="E443" s="139">
        <f t="shared" si="81"/>
        <v>0</v>
      </c>
      <c r="F443" s="139">
        <f t="shared" si="82"/>
        <v>0</v>
      </c>
      <c r="G443" s="139">
        <f t="shared" ref="G443:G506" si="84">SUMIF($A$6:$A$110,B443,$I$6:$I$110)</f>
        <v>0</v>
      </c>
      <c r="H443" s="159">
        <f t="shared" si="83"/>
        <v>0</v>
      </c>
      <c r="O443" s="158">
        <f>SUMIF($R$6:$R$110,#REF!,$Y$6:$Y$110)</f>
        <v>0</v>
      </c>
      <c r="P443" s="158">
        <f>SUMIF($R$6:$R$110,#REF!,$Z$6:$Z$110)</f>
        <v>0</v>
      </c>
      <c r="Q443" s="159">
        <f>SUMIF($R$6:$R$110,#REF!,$AA$6:$AA$110)</f>
        <v>0</v>
      </c>
      <c r="S443" s="161" t="e">
        <f>SUM($C443,#REF!)</f>
        <v>#REF!</v>
      </c>
      <c r="T443" s="162" t="e">
        <f>SUM($D443,#REF!)</f>
        <v>#REF!</v>
      </c>
      <c r="U443" s="163" t="e">
        <f>SUM($E443,#REF!)</f>
        <v>#REF!</v>
      </c>
      <c r="V443" s="163">
        <f t="shared" si="76"/>
        <v>0</v>
      </c>
      <c r="W443" s="163">
        <f t="shared" si="77"/>
        <v>0</v>
      </c>
      <c r="X443" s="164">
        <f t="shared" si="78"/>
        <v>0</v>
      </c>
    </row>
    <row r="444" spans="1:24" ht="15.75" hidden="1" customHeight="1" x14ac:dyDescent="0.25">
      <c r="A444" s="167"/>
      <c r="B444" s="168" t="str">
        <f>[1]Données!S326</f>
        <v>690CI</v>
      </c>
      <c r="C444" s="139">
        <f t="shared" si="79"/>
        <v>0</v>
      </c>
      <c r="D444" s="139">
        <f t="shared" si="80"/>
        <v>0</v>
      </c>
      <c r="E444" s="139">
        <f t="shared" si="81"/>
        <v>0</v>
      </c>
      <c r="F444" s="139">
        <f t="shared" si="82"/>
        <v>0</v>
      </c>
      <c r="G444" s="139">
        <f t="shared" si="84"/>
        <v>0</v>
      </c>
      <c r="H444" s="159">
        <f t="shared" si="83"/>
        <v>0</v>
      </c>
      <c r="O444" s="158">
        <f>SUMIF($R$6:$R$110,#REF!,$Y$6:$Y$110)</f>
        <v>0</v>
      </c>
      <c r="P444" s="158">
        <f>SUMIF($R$6:$R$110,#REF!,$Z$6:$Z$110)</f>
        <v>0</v>
      </c>
      <c r="Q444" s="159">
        <f>SUMIF($R$6:$R$110,#REF!,$AA$6:$AA$110)</f>
        <v>0</v>
      </c>
      <c r="S444" s="161" t="e">
        <f>SUM($C444,#REF!)</f>
        <v>#REF!</v>
      </c>
      <c r="T444" s="162" t="e">
        <f>SUM($D444,#REF!)</f>
        <v>#REF!</v>
      </c>
      <c r="U444" s="163" t="e">
        <f>SUM($E444,#REF!)</f>
        <v>#REF!</v>
      </c>
      <c r="V444" s="163">
        <f t="shared" si="76"/>
        <v>0</v>
      </c>
      <c r="W444" s="163">
        <f t="shared" si="77"/>
        <v>0</v>
      </c>
      <c r="X444" s="164">
        <f t="shared" si="78"/>
        <v>0</v>
      </c>
    </row>
    <row r="445" spans="1:24" ht="15.75" hidden="1" customHeight="1" x14ac:dyDescent="0.25">
      <c r="A445" s="167"/>
      <c r="B445" s="168" t="str">
        <f>[1]Données!S327</f>
        <v>691C01</v>
      </c>
      <c r="C445" s="139">
        <f t="shared" si="79"/>
        <v>0</v>
      </c>
      <c r="D445" s="139">
        <f t="shared" si="80"/>
        <v>0</v>
      </c>
      <c r="E445" s="139">
        <f t="shared" si="81"/>
        <v>0</v>
      </c>
      <c r="F445" s="139">
        <f t="shared" si="82"/>
        <v>0</v>
      </c>
      <c r="G445" s="139">
        <f t="shared" si="84"/>
        <v>0</v>
      </c>
      <c r="H445" s="159">
        <f t="shared" si="83"/>
        <v>0</v>
      </c>
      <c r="O445" s="158">
        <f>SUMIF($R$6:$R$110,#REF!,$Y$6:$Y$110)</f>
        <v>0</v>
      </c>
      <c r="P445" s="158">
        <f>SUMIF($R$6:$R$110,#REF!,$Z$6:$Z$110)</f>
        <v>0</v>
      </c>
      <c r="Q445" s="159">
        <f>SUMIF($R$6:$R$110,#REF!,$AA$6:$AA$110)</f>
        <v>0</v>
      </c>
      <c r="S445" s="161" t="e">
        <f>SUM($C445,#REF!)</f>
        <v>#REF!</v>
      </c>
      <c r="T445" s="162" t="e">
        <f>SUM($D445,#REF!)</f>
        <v>#REF!</v>
      </c>
      <c r="U445" s="163" t="e">
        <f>SUM($E445,#REF!)</f>
        <v>#REF!</v>
      </c>
      <c r="V445" s="163">
        <f t="shared" si="76"/>
        <v>0</v>
      </c>
      <c r="W445" s="163">
        <f t="shared" si="77"/>
        <v>0</v>
      </c>
      <c r="X445" s="164">
        <f t="shared" si="78"/>
        <v>0</v>
      </c>
    </row>
    <row r="446" spans="1:24" ht="15.75" hidden="1" customHeight="1" x14ac:dyDescent="0.25">
      <c r="A446" s="167"/>
      <c r="B446" s="168" t="str">
        <f>[1]Données!S328</f>
        <v>691S01</v>
      </c>
      <c r="C446" s="139">
        <f t="shared" si="79"/>
        <v>0</v>
      </c>
      <c r="D446" s="139">
        <f t="shared" si="80"/>
        <v>0</v>
      </c>
      <c r="E446" s="139">
        <f t="shared" si="81"/>
        <v>0</v>
      </c>
      <c r="F446" s="139">
        <f t="shared" si="82"/>
        <v>0</v>
      </c>
      <c r="G446" s="139">
        <f t="shared" si="84"/>
        <v>0</v>
      </c>
      <c r="H446" s="159">
        <f t="shared" si="83"/>
        <v>0</v>
      </c>
      <c r="O446" s="158">
        <f>SUMIF($R$6:$R$110,#REF!,$Y$6:$Y$110)</f>
        <v>0</v>
      </c>
      <c r="P446" s="158">
        <f>SUMIF($R$6:$R$110,#REF!,$Z$6:$Z$110)</f>
        <v>0</v>
      </c>
      <c r="Q446" s="159">
        <f>SUMIF($R$6:$R$110,#REF!,$AA$6:$AA$110)</f>
        <v>0</v>
      </c>
      <c r="S446" s="161" t="e">
        <f>SUM($C446,#REF!)</f>
        <v>#REF!</v>
      </c>
      <c r="T446" s="162" t="e">
        <f>SUM($D446,#REF!)</f>
        <v>#REF!</v>
      </c>
      <c r="U446" s="163" t="e">
        <f>SUM($E446,#REF!)</f>
        <v>#REF!</v>
      </c>
      <c r="V446" s="163">
        <f t="shared" si="76"/>
        <v>0</v>
      </c>
      <c r="W446" s="163">
        <f t="shared" si="77"/>
        <v>0</v>
      </c>
      <c r="X446" s="164">
        <f t="shared" si="78"/>
        <v>0</v>
      </c>
    </row>
    <row r="447" spans="1:24" ht="15.75" hidden="1" customHeight="1" x14ac:dyDescent="0.25">
      <c r="A447" s="167"/>
      <c r="B447" s="168" t="str">
        <f>[1]Données!S329</f>
        <v>691S02</v>
      </c>
      <c r="C447" s="139">
        <f t="shared" si="79"/>
        <v>0</v>
      </c>
      <c r="D447" s="139">
        <f t="shared" si="80"/>
        <v>0</v>
      </c>
      <c r="E447" s="139">
        <f t="shared" si="81"/>
        <v>0</v>
      </c>
      <c r="F447" s="139">
        <f t="shared" si="82"/>
        <v>0</v>
      </c>
      <c r="G447" s="139">
        <f t="shared" si="84"/>
        <v>0</v>
      </c>
      <c r="H447" s="159">
        <f t="shared" si="83"/>
        <v>0</v>
      </c>
      <c r="O447" s="158">
        <f>SUMIF($R$6:$R$110,#REF!,$Y$6:$Y$110)</f>
        <v>0</v>
      </c>
      <c r="P447" s="158">
        <f>SUMIF($R$6:$R$110,#REF!,$Z$6:$Z$110)</f>
        <v>0</v>
      </c>
      <c r="Q447" s="159">
        <f>SUMIF($R$6:$R$110,#REF!,$AA$6:$AA$110)</f>
        <v>0</v>
      </c>
      <c r="S447" s="161" t="e">
        <f>SUM($C447,#REF!)</f>
        <v>#REF!</v>
      </c>
      <c r="T447" s="162" t="e">
        <f>SUM($D447,#REF!)</f>
        <v>#REF!</v>
      </c>
      <c r="U447" s="163" t="e">
        <f>SUM($E447,#REF!)</f>
        <v>#REF!</v>
      </c>
      <c r="V447" s="163">
        <f t="shared" si="76"/>
        <v>0</v>
      </c>
      <c r="W447" s="163">
        <f t="shared" si="77"/>
        <v>0</v>
      </c>
      <c r="X447" s="164">
        <f t="shared" si="78"/>
        <v>0</v>
      </c>
    </row>
    <row r="448" spans="1:24" ht="15.75" hidden="1" customHeight="1" x14ac:dyDescent="0.25">
      <c r="A448" s="167"/>
      <c r="B448" s="168" t="str">
        <f>[1]Données!S330</f>
        <v>691S03</v>
      </c>
      <c r="C448" s="139">
        <f t="shared" si="79"/>
        <v>0</v>
      </c>
      <c r="D448" s="139">
        <f t="shared" si="80"/>
        <v>0</v>
      </c>
      <c r="E448" s="139">
        <f t="shared" si="81"/>
        <v>0</v>
      </c>
      <c r="F448" s="139">
        <f t="shared" si="82"/>
        <v>0</v>
      </c>
      <c r="G448" s="139">
        <f t="shared" si="84"/>
        <v>0</v>
      </c>
      <c r="H448" s="159">
        <f t="shared" si="83"/>
        <v>0</v>
      </c>
      <c r="O448" s="158">
        <f>SUMIF($R$6:$R$110,#REF!,$Y$6:$Y$110)</f>
        <v>0</v>
      </c>
      <c r="P448" s="158">
        <f>SUMIF($R$6:$R$110,#REF!,$Z$6:$Z$110)</f>
        <v>0</v>
      </c>
      <c r="Q448" s="159">
        <f>SUMIF($R$6:$R$110,#REF!,$AA$6:$AA$110)</f>
        <v>0</v>
      </c>
      <c r="S448" s="161" t="e">
        <f>SUM($C448,#REF!)</f>
        <v>#REF!</v>
      </c>
      <c r="T448" s="162" t="e">
        <f>SUM($D448,#REF!)</f>
        <v>#REF!</v>
      </c>
      <c r="U448" s="163" t="e">
        <f>SUM($E448,#REF!)</f>
        <v>#REF!</v>
      </c>
      <c r="V448" s="163">
        <f t="shared" si="76"/>
        <v>0</v>
      </c>
      <c r="W448" s="163">
        <f t="shared" si="77"/>
        <v>0</v>
      </c>
      <c r="X448" s="164">
        <f t="shared" si="78"/>
        <v>0</v>
      </c>
    </row>
    <row r="449" spans="1:24" ht="15.75" hidden="1" customHeight="1" x14ac:dyDescent="0.25">
      <c r="A449" s="167"/>
      <c r="B449" s="168" t="str">
        <f>[1]Données!S331</f>
        <v>691S04</v>
      </c>
      <c r="C449" s="139">
        <f t="shared" si="79"/>
        <v>0</v>
      </c>
      <c r="D449" s="139">
        <f t="shared" si="80"/>
        <v>0</v>
      </c>
      <c r="E449" s="139">
        <f t="shared" si="81"/>
        <v>0</v>
      </c>
      <c r="F449" s="139">
        <f t="shared" si="82"/>
        <v>0</v>
      </c>
      <c r="G449" s="139">
        <f t="shared" si="84"/>
        <v>0</v>
      </c>
      <c r="H449" s="159">
        <f t="shared" si="83"/>
        <v>0</v>
      </c>
      <c r="O449" s="158">
        <f>SUMIF($R$6:$R$110,#REF!,$Y$6:$Y$110)</f>
        <v>0</v>
      </c>
      <c r="P449" s="158">
        <f>SUMIF($R$6:$R$110,#REF!,$Z$6:$Z$110)</f>
        <v>0</v>
      </c>
      <c r="Q449" s="159">
        <f>SUMIF($R$6:$R$110,#REF!,$AA$6:$AA$110)</f>
        <v>0</v>
      </c>
      <c r="S449" s="161" t="e">
        <f>SUM($C449,#REF!)</f>
        <v>#REF!</v>
      </c>
      <c r="T449" s="162" t="e">
        <f>SUM($D449,#REF!)</f>
        <v>#REF!</v>
      </c>
      <c r="U449" s="163" t="e">
        <f>SUM($E449,#REF!)</f>
        <v>#REF!</v>
      </c>
      <c r="V449" s="163">
        <f t="shared" si="76"/>
        <v>0</v>
      </c>
      <c r="W449" s="163">
        <f t="shared" si="77"/>
        <v>0</v>
      </c>
      <c r="X449" s="164">
        <f t="shared" si="78"/>
        <v>0</v>
      </c>
    </row>
    <row r="450" spans="1:24" ht="15.75" hidden="1" customHeight="1" x14ac:dyDescent="0.25">
      <c r="A450" s="167"/>
      <c r="B450" s="168" t="str">
        <f>[1]Données!S332</f>
        <v>691S05</v>
      </c>
      <c r="C450" s="139">
        <f t="shared" si="79"/>
        <v>0</v>
      </c>
      <c r="D450" s="139">
        <f t="shared" si="80"/>
        <v>0</v>
      </c>
      <c r="E450" s="139">
        <f t="shared" si="81"/>
        <v>0</v>
      </c>
      <c r="F450" s="139">
        <f t="shared" si="82"/>
        <v>0</v>
      </c>
      <c r="G450" s="139">
        <f t="shared" si="84"/>
        <v>0</v>
      </c>
      <c r="H450" s="159">
        <f t="shared" si="83"/>
        <v>0</v>
      </c>
      <c r="O450" s="158">
        <f>SUMIF($R$6:$R$110,#REF!,$Y$6:$Y$110)</f>
        <v>0</v>
      </c>
      <c r="P450" s="158">
        <f>SUMIF($R$6:$R$110,#REF!,$Z$6:$Z$110)</f>
        <v>0</v>
      </c>
      <c r="Q450" s="159">
        <f>SUMIF($R$6:$R$110,#REF!,$AA$6:$AA$110)</f>
        <v>0</v>
      </c>
      <c r="S450" s="161" t="e">
        <f>SUM($C450,#REF!)</f>
        <v>#REF!</v>
      </c>
      <c r="T450" s="162" t="e">
        <f>SUM($D450,#REF!)</f>
        <v>#REF!</v>
      </c>
      <c r="U450" s="163" t="e">
        <f>SUM($E450,#REF!)</f>
        <v>#REF!</v>
      </c>
      <c r="V450" s="163">
        <f t="shared" si="76"/>
        <v>0</v>
      </c>
      <c r="W450" s="163">
        <f t="shared" si="77"/>
        <v>0</v>
      </c>
      <c r="X450" s="164">
        <f t="shared" si="78"/>
        <v>0</v>
      </c>
    </row>
    <row r="451" spans="1:24" ht="15.75" hidden="1" customHeight="1" x14ac:dyDescent="0.25">
      <c r="A451" s="167"/>
      <c r="B451" s="168" t="str">
        <f>[1]Données!S333</f>
        <v>691S06</v>
      </c>
      <c r="C451" s="139">
        <f t="shared" si="79"/>
        <v>0</v>
      </c>
      <c r="D451" s="139">
        <f t="shared" si="80"/>
        <v>0</v>
      </c>
      <c r="E451" s="139">
        <f t="shared" si="81"/>
        <v>0</v>
      </c>
      <c r="F451" s="139">
        <f t="shared" si="82"/>
        <v>0</v>
      </c>
      <c r="G451" s="139">
        <f t="shared" si="84"/>
        <v>0</v>
      </c>
      <c r="H451" s="159">
        <f t="shared" si="83"/>
        <v>0</v>
      </c>
      <c r="O451" s="158">
        <f>SUMIF($R$6:$R$110,#REF!,$Y$6:$Y$110)</f>
        <v>0</v>
      </c>
      <c r="P451" s="158">
        <f>SUMIF($R$6:$R$110,#REF!,$Z$6:$Z$110)</f>
        <v>0</v>
      </c>
      <c r="Q451" s="159">
        <f>SUMIF($R$6:$R$110,#REF!,$AA$6:$AA$110)</f>
        <v>0</v>
      </c>
      <c r="S451" s="161" t="e">
        <f>SUM($C451,#REF!)</f>
        <v>#REF!</v>
      </c>
      <c r="T451" s="162" t="e">
        <f>SUM($D451,#REF!)</f>
        <v>#REF!</v>
      </c>
      <c r="U451" s="163" t="e">
        <f>SUM($E451,#REF!)</f>
        <v>#REF!</v>
      </c>
      <c r="V451" s="163">
        <f t="shared" si="76"/>
        <v>0</v>
      </c>
      <c r="W451" s="163">
        <f t="shared" si="77"/>
        <v>0</v>
      </c>
      <c r="X451" s="164">
        <f t="shared" si="78"/>
        <v>0</v>
      </c>
    </row>
    <row r="452" spans="1:24" ht="15.75" hidden="1" customHeight="1" x14ac:dyDescent="0.25">
      <c r="A452" s="167"/>
      <c r="B452" s="168" t="str">
        <f>[1]Données!S334</f>
        <v>691S07</v>
      </c>
      <c r="C452" s="139">
        <f t="shared" si="79"/>
        <v>0</v>
      </c>
      <c r="D452" s="139">
        <f t="shared" si="80"/>
        <v>0</v>
      </c>
      <c r="E452" s="139">
        <f t="shared" si="81"/>
        <v>0</v>
      </c>
      <c r="F452" s="139">
        <f t="shared" si="82"/>
        <v>0</v>
      </c>
      <c r="G452" s="139">
        <f t="shared" si="84"/>
        <v>0</v>
      </c>
      <c r="H452" s="159">
        <f t="shared" si="83"/>
        <v>0</v>
      </c>
      <c r="O452" s="158">
        <f>SUMIF($R$6:$R$110,#REF!,$Y$6:$Y$110)</f>
        <v>0</v>
      </c>
      <c r="P452" s="158">
        <f>SUMIF($R$6:$R$110,#REF!,$Z$6:$Z$110)</f>
        <v>0</v>
      </c>
      <c r="Q452" s="159">
        <f>SUMIF($R$6:$R$110,#REF!,$AA$6:$AA$110)</f>
        <v>0</v>
      </c>
      <c r="S452" s="161" t="e">
        <f>SUM($C452,#REF!)</f>
        <v>#REF!</v>
      </c>
      <c r="T452" s="162" t="e">
        <f>SUM($D452,#REF!)</f>
        <v>#REF!</v>
      </c>
      <c r="U452" s="163" t="e">
        <f>SUM($E452,#REF!)</f>
        <v>#REF!</v>
      </c>
      <c r="V452" s="163">
        <f t="shared" si="76"/>
        <v>0</v>
      </c>
      <c r="W452" s="163">
        <f t="shared" si="77"/>
        <v>0</v>
      </c>
      <c r="X452" s="164">
        <f t="shared" si="78"/>
        <v>0</v>
      </c>
    </row>
    <row r="453" spans="1:24" ht="15.75" hidden="1" customHeight="1" x14ac:dyDescent="0.25">
      <c r="A453" s="167"/>
      <c r="B453" s="168" t="str">
        <f>[1]Données!S335</f>
        <v>691S08</v>
      </c>
      <c r="C453" s="139">
        <f t="shared" si="79"/>
        <v>0</v>
      </c>
      <c r="D453" s="139">
        <f t="shared" si="80"/>
        <v>0</v>
      </c>
      <c r="E453" s="139">
        <f t="shared" si="81"/>
        <v>0</v>
      </c>
      <c r="F453" s="139">
        <f t="shared" si="82"/>
        <v>0</v>
      </c>
      <c r="G453" s="139">
        <f t="shared" si="84"/>
        <v>0</v>
      </c>
      <c r="H453" s="159">
        <f t="shared" si="83"/>
        <v>0</v>
      </c>
      <c r="O453" s="158">
        <f>SUMIF($R$6:$R$110,#REF!,$Y$6:$Y$110)</f>
        <v>0</v>
      </c>
      <c r="P453" s="158">
        <f>SUMIF($R$6:$R$110,#REF!,$Z$6:$Z$110)</f>
        <v>0</v>
      </c>
      <c r="Q453" s="159">
        <f>SUMIF($R$6:$R$110,#REF!,$AA$6:$AA$110)</f>
        <v>0</v>
      </c>
      <c r="S453" s="161" t="e">
        <f>SUM($C453,#REF!)</f>
        <v>#REF!</v>
      </c>
      <c r="T453" s="162" t="e">
        <f>SUM($D453,#REF!)</f>
        <v>#REF!</v>
      </c>
      <c r="U453" s="163" t="e">
        <f>SUM($E453,#REF!)</f>
        <v>#REF!</v>
      </c>
      <c r="V453" s="163">
        <f t="shared" si="76"/>
        <v>0</v>
      </c>
      <c r="W453" s="163">
        <f t="shared" si="77"/>
        <v>0</v>
      </c>
      <c r="X453" s="164">
        <f t="shared" si="78"/>
        <v>0</v>
      </c>
    </row>
    <row r="454" spans="1:24" ht="15.75" hidden="1" customHeight="1" x14ac:dyDescent="0.25">
      <c r="A454" s="167"/>
      <c r="B454" s="168" t="str">
        <f>[1]Données!S336</f>
        <v>691S09</v>
      </c>
      <c r="C454" s="139">
        <f t="shared" si="79"/>
        <v>0</v>
      </c>
      <c r="D454" s="139">
        <f t="shared" si="80"/>
        <v>0</v>
      </c>
      <c r="E454" s="139">
        <f t="shared" si="81"/>
        <v>0</v>
      </c>
      <c r="F454" s="139">
        <f t="shared" si="82"/>
        <v>0</v>
      </c>
      <c r="G454" s="139">
        <f t="shared" si="84"/>
        <v>0</v>
      </c>
      <c r="H454" s="159">
        <f t="shared" si="83"/>
        <v>0</v>
      </c>
      <c r="O454" s="158">
        <f>SUMIF($R$6:$R$110,#REF!,$Y$6:$Y$110)</f>
        <v>0</v>
      </c>
      <c r="P454" s="158">
        <f>SUMIF($R$6:$R$110,#REF!,$Z$6:$Z$110)</f>
        <v>0</v>
      </c>
      <c r="Q454" s="159">
        <f>SUMIF($R$6:$R$110,#REF!,$AA$6:$AA$110)</f>
        <v>0</v>
      </c>
      <c r="S454" s="161" t="e">
        <f>SUM($C454,#REF!)</f>
        <v>#REF!</v>
      </c>
      <c r="T454" s="162" t="e">
        <f>SUM($D454,#REF!)</f>
        <v>#REF!</v>
      </c>
      <c r="U454" s="163" t="e">
        <f>SUM($E454,#REF!)</f>
        <v>#REF!</v>
      </c>
      <c r="V454" s="163">
        <f t="shared" si="76"/>
        <v>0</v>
      </c>
      <c r="W454" s="163">
        <f t="shared" si="77"/>
        <v>0</v>
      </c>
      <c r="X454" s="164">
        <f t="shared" si="78"/>
        <v>0</v>
      </c>
    </row>
    <row r="455" spans="1:24" ht="15.75" hidden="1" customHeight="1" x14ac:dyDescent="0.25">
      <c r="A455" s="167"/>
      <c r="B455" s="168" t="str">
        <f>[1]Données!S337</f>
        <v>692CI</v>
      </c>
      <c r="C455" s="139">
        <f t="shared" si="79"/>
        <v>0</v>
      </c>
      <c r="D455" s="139">
        <f t="shared" si="80"/>
        <v>0</v>
      </c>
      <c r="E455" s="139">
        <f t="shared" si="81"/>
        <v>0</v>
      </c>
      <c r="F455" s="139">
        <f t="shared" si="82"/>
        <v>0</v>
      </c>
      <c r="G455" s="139">
        <f t="shared" si="84"/>
        <v>0</v>
      </c>
      <c r="H455" s="159">
        <f t="shared" si="83"/>
        <v>0</v>
      </c>
      <c r="O455" s="158">
        <f>SUMIF($R$6:$R$110,#REF!,$Y$6:$Y$110)</f>
        <v>0</v>
      </c>
      <c r="P455" s="158">
        <f>SUMIF($R$6:$R$110,#REF!,$Z$6:$Z$110)</f>
        <v>0</v>
      </c>
      <c r="Q455" s="159">
        <f>SUMIF($R$6:$R$110,#REF!,$AA$6:$AA$110)</f>
        <v>0</v>
      </c>
      <c r="S455" s="161" t="e">
        <f>SUM($C455,#REF!)</f>
        <v>#REF!</v>
      </c>
      <c r="T455" s="162" t="e">
        <f>SUM($D455,#REF!)</f>
        <v>#REF!</v>
      </c>
      <c r="U455" s="163" t="e">
        <f>SUM($E455,#REF!)</f>
        <v>#REF!</v>
      </c>
      <c r="V455" s="163">
        <f t="shared" si="76"/>
        <v>0</v>
      </c>
      <c r="W455" s="163">
        <f t="shared" si="77"/>
        <v>0</v>
      </c>
      <c r="X455" s="164">
        <f t="shared" si="78"/>
        <v>0</v>
      </c>
    </row>
    <row r="456" spans="1:24" ht="15.75" hidden="1" customHeight="1" x14ac:dyDescent="0.25">
      <c r="A456" s="167"/>
      <c r="B456" s="168" t="str">
        <f>[1]Données!S338</f>
        <v>693C01</v>
      </c>
      <c r="C456" s="139">
        <f t="shared" si="79"/>
        <v>0</v>
      </c>
      <c r="D456" s="139">
        <f t="shared" si="80"/>
        <v>0</v>
      </c>
      <c r="E456" s="139">
        <f t="shared" si="81"/>
        <v>0</v>
      </c>
      <c r="F456" s="139">
        <f t="shared" si="82"/>
        <v>0</v>
      </c>
      <c r="G456" s="139">
        <f t="shared" si="84"/>
        <v>0</v>
      </c>
      <c r="H456" s="159">
        <f t="shared" si="83"/>
        <v>0</v>
      </c>
      <c r="O456" s="158">
        <f>SUMIF($R$6:$R$110,#REF!,$Y$6:$Y$110)</f>
        <v>0</v>
      </c>
      <c r="P456" s="158">
        <f>SUMIF($R$6:$R$110,#REF!,$Z$6:$Z$110)</f>
        <v>0</v>
      </c>
      <c r="Q456" s="159">
        <f>SUMIF($R$6:$R$110,#REF!,$AA$6:$AA$110)</f>
        <v>0</v>
      </c>
      <c r="S456" s="161" t="e">
        <f>SUM($C456,#REF!)</f>
        <v>#REF!</v>
      </c>
      <c r="T456" s="162" t="e">
        <f>SUM($D456,#REF!)</f>
        <v>#REF!</v>
      </c>
      <c r="U456" s="163" t="e">
        <f>SUM($E456,#REF!)</f>
        <v>#REF!</v>
      </c>
      <c r="V456" s="163">
        <f t="shared" si="76"/>
        <v>0</v>
      </c>
      <c r="W456" s="163">
        <f t="shared" si="77"/>
        <v>0</v>
      </c>
      <c r="X456" s="164">
        <f t="shared" si="78"/>
        <v>0</v>
      </c>
    </row>
    <row r="457" spans="1:24" ht="15.75" hidden="1" customHeight="1" x14ac:dyDescent="0.25">
      <c r="A457" s="167"/>
      <c r="B457" s="168" t="str">
        <f>[1]Données!S339</f>
        <v>694CI</v>
      </c>
      <c r="C457" s="139">
        <f t="shared" si="79"/>
        <v>0</v>
      </c>
      <c r="D457" s="139">
        <f t="shared" si="80"/>
        <v>0</v>
      </c>
      <c r="E457" s="139">
        <f t="shared" si="81"/>
        <v>0</v>
      </c>
      <c r="F457" s="139">
        <f t="shared" si="82"/>
        <v>0</v>
      </c>
      <c r="G457" s="139">
        <f t="shared" si="84"/>
        <v>0</v>
      </c>
      <c r="H457" s="159">
        <f t="shared" si="83"/>
        <v>0</v>
      </c>
      <c r="O457" s="158">
        <f>SUMIF($R$6:$R$110,#REF!,$Y$6:$Y$110)</f>
        <v>0</v>
      </c>
      <c r="P457" s="158">
        <f>SUMIF($R$6:$R$110,#REF!,$Z$6:$Z$110)</f>
        <v>0</v>
      </c>
      <c r="Q457" s="159">
        <f>SUMIF($R$6:$R$110,#REF!,$AA$6:$AA$110)</f>
        <v>0</v>
      </c>
      <c r="S457" s="161" t="e">
        <f>SUM($C457,#REF!)</f>
        <v>#REF!</v>
      </c>
      <c r="T457" s="162" t="e">
        <f>SUM($D457,#REF!)</f>
        <v>#REF!</v>
      </c>
      <c r="U457" s="163" t="e">
        <f>SUM($E457,#REF!)</f>
        <v>#REF!</v>
      </c>
      <c r="V457" s="163">
        <f t="shared" si="76"/>
        <v>0</v>
      </c>
      <c r="W457" s="163">
        <f t="shared" si="77"/>
        <v>0</v>
      </c>
      <c r="X457" s="164">
        <f t="shared" si="78"/>
        <v>0</v>
      </c>
    </row>
    <row r="458" spans="1:24" ht="15.75" hidden="1" customHeight="1" x14ac:dyDescent="0.25">
      <c r="A458" s="167"/>
      <c r="B458" s="168" t="str">
        <f>[1]Données!S340</f>
        <v>695C01</v>
      </c>
      <c r="C458" s="139">
        <f t="shared" si="79"/>
        <v>0</v>
      </c>
      <c r="D458" s="139">
        <f t="shared" si="80"/>
        <v>0</v>
      </c>
      <c r="E458" s="139">
        <f t="shared" si="81"/>
        <v>0</v>
      </c>
      <c r="F458" s="139">
        <f t="shared" si="82"/>
        <v>0</v>
      </c>
      <c r="G458" s="139">
        <f t="shared" si="84"/>
        <v>0</v>
      </c>
      <c r="H458" s="159">
        <f t="shared" si="83"/>
        <v>0</v>
      </c>
      <c r="O458" s="158">
        <f>SUMIF($R$6:$R$110,#REF!,$Y$6:$Y$110)</f>
        <v>0</v>
      </c>
      <c r="P458" s="158">
        <f>SUMIF($R$6:$R$110,#REF!,$Z$6:$Z$110)</f>
        <v>0</v>
      </c>
      <c r="Q458" s="159">
        <f>SUMIF($R$6:$R$110,#REF!,$AA$6:$AA$110)</f>
        <v>0</v>
      </c>
      <c r="S458" s="161" t="e">
        <f>SUM($C458,#REF!)</f>
        <v>#REF!</v>
      </c>
      <c r="T458" s="162" t="e">
        <f>SUM($D458,#REF!)</f>
        <v>#REF!</v>
      </c>
      <c r="U458" s="163" t="e">
        <f>SUM($E458,#REF!)</f>
        <v>#REF!</v>
      </c>
      <c r="V458" s="163">
        <f t="shared" si="76"/>
        <v>0</v>
      </c>
      <c r="W458" s="163">
        <f t="shared" si="77"/>
        <v>0</v>
      </c>
      <c r="X458" s="164">
        <f t="shared" si="78"/>
        <v>0</v>
      </c>
    </row>
    <row r="459" spans="1:24" ht="15.75" hidden="1" customHeight="1" x14ac:dyDescent="0.25">
      <c r="A459" s="167"/>
      <c r="B459" s="168" t="str">
        <f>[1]Données!S341</f>
        <v>697CI</v>
      </c>
      <c r="C459" s="139">
        <f t="shared" si="79"/>
        <v>0</v>
      </c>
      <c r="D459" s="139">
        <f t="shared" si="80"/>
        <v>0</v>
      </c>
      <c r="E459" s="139">
        <f t="shared" si="81"/>
        <v>0</v>
      </c>
      <c r="F459" s="139">
        <f t="shared" si="82"/>
        <v>0</v>
      </c>
      <c r="G459" s="139">
        <f t="shared" si="84"/>
        <v>0</v>
      </c>
      <c r="H459" s="159">
        <f t="shared" si="83"/>
        <v>0</v>
      </c>
      <c r="O459" s="158">
        <f>SUMIF($R$6:$R$110,#REF!,$Y$6:$Y$110)</f>
        <v>0</v>
      </c>
      <c r="P459" s="158">
        <f>SUMIF($R$6:$R$110,#REF!,$Z$6:$Z$110)</f>
        <v>0</v>
      </c>
      <c r="Q459" s="159">
        <f>SUMIF($R$6:$R$110,#REF!,$AA$6:$AA$110)</f>
        <v>0</v>
      </c>
      <c r="S459" s="161" t="e">
        <f>SUM($C459,#REF!)</f>
        <v>#REF!</v>
      </c>
      <c r="T459" s="162" t="e">
        <f>SUM($D459,#REF!)</f>
        <v>#REF!</v>
      </c>
      <c r="U459" s="163" t="e">
        <f>SUM($E459,#REF!)</f>
        <v>#REF!</v>
      </c>
      <c r="V459" s="163">
        <f t="shared" si="76"/>
        <v>0</v>
      </c>
      <c r="W459" s="163">
        <f t="shared" si="77"/>
        <v>0</v>
      </c>
      <c r="X459" s="164">
        <f t="shared" si="78"/>
        <v>0</v>
      </c>
    </row>
    <row r="460" spans="1:24" ht="15.75" hidden="1" customHeight="1" x14ac:dyDescent="0.25">
      <c r="A460" s="167"/>
      <c r="B460" s="168" t="str">
        <f>[1]Données!S342</f>
        <v>698CI</v>
      </c>
      <c r="C460" s="139">
        <f t="shared" si="79"/>
        <v>0</v>
      </c>
      <c r="D460" s="139">
        <f t="shared" si="80"/>
        <v>0</v>
      </c>
      <c r="E460" s="139">
        <f t="shared" si="81"/>
        <v>0</v>
      </c>
      <c r="F460" s="139">
        <f t="shared" si="82"/>
        <v>0</v>
      </c>
      <c r="G460" s="139">
        <f t="shared" si="84"/>
        <v>0</v>
      </c>
      <c r="H460" s="159">
        <f t="shared" si="83"/>
        <v>0</v>
      </c>
      <c r="O460" s="158">
        <f>SUMIF($R$6:$R$110,#REF!,$Y$6:$Y$110)</f>
        <v>0</v>
      </c>
      <c r="P460" s="158">
        <f>SUMIF($R$6:$R$110,#REF!,$Z$6:$Z$110)</f>
        <v>0</v>
      </c>
      <c r="Q460" s="159">
        <f>SUMIF($R$6:$R$110,#REF!,$AA$6:$AA$110)</f>
        <v>0</v>
      </c>
      <c r="S460" s="161" t="e">
        <f>SUM($C460,#REF!)</f>
        <v>#REF!</v>
      </c>
      <c r="T460" s="162" t="e">
        <f>SUM($D460,#REF!)</f>
        <v>#REF!</v>
      </c>
      <c r="U460" s="163" t="e">
        <f>SUM($E460,#REF!)</f>
        <v>#REF!</v>
      </c>
      <c r="V460" s="163">
        <f t="shared" si="76"/>
        <v>0</v>
      </c>
      <c r="W460" s="163">
        <f t="shared" si="77"/>
        <v>0</v>
      </c>
      <c r="X460" s="164">
        <f t="shared" si="78"/>
        <v>0</v>
      </c>
    </row>
    <row r="461" spans="1:24" ht="15.75" hidden="1" customHeight="1" x14ac:dyDescent="0.25">
      <c r="A461" s="167"/>
      <c r="B461" s="168" t="str">
        <f>[1]Données!S343</f>
        <v>699C01</v>
      </c>
      <c r="C461" s="139">
        <f t="shared" si="79"/>
        <v>0</v>
      </c>
      <c r="D461" s="139">
        <f t="shared" si="80"/>
        <v>0</v>
      </c>
      <c r="E461" s="139">
        <f t="shared" si="81"/>
        <v>0</v>
      </c>
      <c r="F461" s="139">
        <f t="shared" si="82"/>
        <v>0</v>
      </c>
      <c r="G461" s="139">
        <f t="shared" si="84"/>
        <v>0</v>
      </c>
      <c r="H461" s="159">
        <f t="shared" si="83"/>
        <v>0</v>
      </c>
      <c r="O461" s="158">
        <f>SUMIF($R$6:$R$110,#REF!,$Y$6:$Y$110)</f>
        <v>0</v>
      </c>
      <c r="P461" s="158">
        <f>SUMIF($R$6:$R$110,#REF!,$Z$6:$Z$110)</f>
        <v>0</v>
      </c>
      <c r="Q461" s="159">
        <f>SUMIF($R$6:$R$110,#REF!,$AA$6:$AA$110)</f>
        <v>0</v>
      </c>
      <c r="S461" s="161" t="e">
        <f>SUM($C461,#REF!)</f>
        <v>#REF!</v>
      </c>
      <c r="T461" s="162" t="e">
        <f>SUM($D461,#REF!)</f>
        <v>#REF!</v>
      </c>
      <c r="U461" s="163" t="e">
        <f>SUM($E461,#REF!)</f>
        <v>#REF!</v>
      </c>
      <c r="V461" s="163">
        <f t="shared" si="76"/>
        <v>0</v>
      </c>
      <c r="W461" s="163">
        <f t="shared" si="77"/>
        <v>0</v>
      </c>
      <c r="X461" s="164">
        <f t="shared" si="78"/>
        <v>0</v>
      </c>
    </row>
    <row r="462" spans="1:24" ht="15.75" hidden="1" customHeight="1" x14ac:dyDescent="0.25">
      <c r="A462" s="167"/>
      <c r="B462" s="168" t="str">
        <f>[1]Données!S344</f>
        <v>702CI</v>
      </c>
      <c r="C462" s="139">
        <f t="shared" si="79"/>
        <v>0</v>
      </c>
      <c r="D462" s="139">
        <f t="shared" si="80"/>
        <v>0</v>
      </c>
      <c r="E462" s="139">
        <f t="shared" si="81"/>
        <v>0</v>
      </c>
      <c r="F462" s="139">
        <f t="shared" si="82"/>
        <v>0</v>
      </c>
      <c r="G462" s="139">
        <f t="shared" si="84"/>
        <v>0</v>
      </c>
      <c r="H462" s="159">
        <f t="shared" si="83"/>
        <v>0</v>
      </c>
      <c r="O462" s="158">
        <f>SUMIF($R$6:$R$110,#REF!,$Y$6:$Y$110)</f>
        <v>0</v>
      </c>
      <c r="P462" s="158">
        <f>SUMIF($R$6:$R$110,#REF!,$Z$6:$Z$110)</f>
        <v>0</v>
      </c>
      <c r="Q462" s="159">
        <f>SUMIF($R$6:$R$110,#REF!,$AA$6:$AA$110)</f>
        <v>0</v>
      </c>
      <c r="S462" s="161" t="e">
        <f>SUM($C462,#REF!)</f>
        <v>#REF!</v>
      </c>
      <c r="T462" s="162" t="e">
        <f>SUM($D462,#REF!)</f>
        <v>#REF!</v>
      </c>
      <c r="U462" s="163" t="e">
        <f>SUM($E462,#REF!)</f>
        <v>#REF!</v>
      </c>
      <c r="V462" s="163">
        <f t="shared" si="76"/>
        <v>0</v>
      </c>
      <c r="W462" s="163">
        <f t="shared" si="77"/>
        <v>0</v>
      </c>
      <c r="X462" s="164">
        <f t="shared" si="78"/>
        <v>0</v>
      </c>
    </row>
    <row r="463" spans="1:24" ht="15.75" hidden="1" customHeight="1" x14ac:dyDescent="0.25">
      <c r="A463" s="167"/>
      <c r="B463" s="168" t="str">
        <f>[1]Données!S345</f>
        <v>703C01</v>
      </c>
      <c r="C463" s="139">
        <f t="shared" si="79"/>
        <v>0</v>
      </c>
      <c r="D463" s="139">
        <f t="shared" si="80"/>
        <v>0</v>
      </c>
      <c r="E463" s="139">
        <f t="shared" si="81"/>
        <v>0</v>
      </c>
      <c r="F463" s="139">
        <f t="shared" si="82"/>
        <v>0</v>
      </c>
      <c r="G463" s="139">
        <f t="shared" si="84"/>
        <v>0</v>
      </c>
      <c r="H463" s="159">
        <f t="shared" si="83"/>
        <v>0</v>
      </c>
      <c r="O463" s="158">
        <f>SUMIF($R$6:$R$110,#REF!,$Y$6:$Y$110)</f>
        <v>0</v>
      </c>
      <c r="P463" s="158">
        <f>SUMIF($R$6:$R$110,#REF!,$Z$6:$Z$110)</f>
        <v>0</v>
      </c>
      <c r="Q463" s="159">
        <f>SUMIF($R$6:$R$110,#REF!,$AA$6:$AA$110)</f>
        <v>0</v>
      </c>
      <c r="S463" s="161" t="e">
        <f>SUM($C463,#REF!)</f>
        <v>#REF!</v>
      </c>
      <c r="T463" s="162" t="e">
        <f>SUM($D463,#REF!)</f>
        <v>#REF!</v>
      </c>
      <c r="U463" s="163" t="e">
        <f>SUM($E463,#REF!)</f>
        <v>#REF!</v>
      </c>
      <c r="V463" s="163">
        <f t="shared" si="76"/>
        <v>0</v>
      </c>
      <c r="W463" s="163">
        <f t="shared" si="77"/>
        <v>0</v>
      </c>
      <c r="X463" s="164">
        <f t="shared" si="78"/>
        <v>0</v>
      </c>
    </row>
    <row r="464" spans="1:24" ht="15.75" hidden="1" customHeight="1" x14ac:dyDescent="0.25">
      <c r="A464" s="167"/>
      <c r="B464" s="168" t="str">
        <f>[1]Données!S346</f>
        <v>704C01</v>
      </c>
      <c r="C464" s="139">
        <f t="shared" si="79"/>
        <v>0</v>
      </c>
      <c r="D464" s="139">
        <f t="shared" si="80"/>
        <v>0</v>
      </c>
      <c r="E464" s="139">
        <f t="shared" si="81"/>
        <v>0</v>
      </c>
      <c r="F464" s="139">
        <f t="shared" si="82"/>
        <v>0</v>
      </c>
      <c r="G464" s="139">
        <f t="shared" si="84"/>
        <v>0</v>
      </c>
      <c r="H464" s="159">
        <f t="shared" si="83"/>
        <v>0</v>
      </c>
      <c r="O464" s="158">
        <f>SUMIF($R$6:$R$110,#REF!,$Y$6:$Y$110)</f>
        <v>0</v>
      </c>
      <c r="P464" s="158">
        <f>SUMIF($R$6:$R$110,#REF!,$Z$6:$Z$110)</f>
        <v>0</v>
      </c>
      <c r="Q464" s="159">
        <f>SUMIF($R$6:$R$110,#REF!,$AA$6:$AA$110)</f>
        <v>0</v>
      </c>
      <c r="S464" s="161" t="e">
        <f>SUM($C464,#REF!)</f>
        <v>#REF!</v>
      </c>
      <c r="T464" s="162" t="e">
        <f>SUM($D464,#REF!)</f>
        <v>#REF!</v>
      </c>
      <c r="U464" s="163" t="e">
        <f>SUM($E464,#REF!)</f>
        <v>#REF!</v>
      </c>
      <c r="V464" s="163">
        <f t="shared" si="76"/>
        <v>0</v>
      </c>
      <c r="W464" s="163">
        <f t="shared" si="77"/>
        <v>0</v>
      </c>
      <c r="X464" s="164">
        <f t="shared" si="78"/>
        <v>0</v>
      </c>
    </row>
    <row r="465" spans="1:24" ht="15.75" hidden="1" customHeight="1" x14ac:dyDescent="0.25">
      <c r="A465" s="167"/>
      <c r="B465" s="168" t="str">
        <f>[1]Données!S347</f>
        <v>711CI</v>
      </c>
      <c r="C465" s="139">
        <f t="shared" si="79"/>
        <v>0</v>
      </c>
      <c r="D465" s="139">
        <f t="shared" si="80"/>
        <v>0</v>
      </c>
      <c r="E465" s="139">
        <f t="shared" si="81"/>
        <v>0</v>
      </c>
      <c r="F465" s="139">
        <f t="shared" si="82"/>
        <v>0</v>
      </c>
      <c r="G465" s="139">
        <f t="shared" si="84"/>
        <v>0</v>
      </c>
      <c r="H465" s="159">
        <f t="shared" si="83"/>
        <v>0</v>
      </c>
      <c r="O465" s="158">
        <f>SUMIF($R$6:$R$110,#REF!,$Y$6:$Y$110)</f>
        <v>0</v>
      </c>
      <c r="P465" s="158">
        <f>SUMIF($R$6:$R$110,#REF!,$Z$6:$Z$110)</f>
        <v>0</v>
      </c>
      <c r="Q465" s="159">
        <f>SUMIF($R$6:$R$110,#REF!,$AA$6:$AA$110)</f>
        <v>0</v>
      </c>
      <c r="S465" s="161" t="e">
        <f>SUM($C465,#REF!)</f>
        <v>#REF!</v>
      </c>
      <c r="T465" s="162" t="e">
        <f>SUM($D465,#REF!)</f>
        <v>#REF!</v>
      </c>
      <c r="U465" s="163" t="e">
        <f>SUM($E465,#REF!)</f>
        <v>#REF!</v>
      </c>
      <c r="V465" s="163">
        <f t="shared" si="76"/>
        <v>0</v>
      </c>
      <c r="W465" s="163">
        <f t="shared" si="77"/>
        <v>0</v>
      </c>
      <c r="X465" s="164">
        <f t="shared" si="78"/>
        <v>0</v>
      </c>
    </row>
    <row r="466" spans="1:24" ht="15.75" hidden="1" customHeight="1" x14ac:dyDescent="0.25">
      <c r="A466" s="167"/>
      <c r="B466" s="168" t="str">
        <f>[1]Données!S348</f>
        <v>712C01</v>
      </c>
      <c r="C466" s="139">
        <f t="shared" si="79"/>
        <v>0</v>
      </c>
      <c r="D466" s="139">
        <f t="shared" si="80"/>
        <v>0</v>
      </c>
      <c r="E466" s="139">
        <f t="shared" si="81"/>
        <v>0</v>
      </c>
      <c r="F466" s="139">
        <f t="shared" si="82"/>
        <v>0</v>
      </c>
      <c r="G466" s="139">
        <f t="shared" si="84"/>
        <v>0</v>
      </c>
      <c r="H466" s="159">
        <f t="shared" si="83"/>
        <v>0</v>
      </c>
      <c r="O466" s="158">
        <f>SUMIF($R$6:$R$110,#REF!,$Y$6:$Y$110)</f>
        <v>0</v>
      </c>
      <c r="P466" s="158">
        <f>SUMIF($R$6:$R$110,#REF!,$Z$6:$Z$110)</f>
        <v>0</v>
      </c>
      <c r="Q466" s="159">
        <f>SUMIF($R$6:$R$110,#REF!,$AA$6:$AA$110)</f>
        <v>0</v>
      </c>
      <c r="S466" s="161" t="e">
        <f>SUM($C466,#REF!)</f>
        <v>#REF!</v>
      </c>
      <c r="T466" s="162" t="e">
        <f>SUM($D466,#REF!)</f>
        <v>#REF!</v>
      </c>
      <c r="U466" s="163" t="e">
        <f>SUM($E466,#REF!)</f>
        <v>#REF!</v>
      </c>
      <c r="V466" s="163">
        <f t="shared" si="76"/>
        <v>0</v>
      </c>
      <c r="W466" s="163">
        <f t="shared" si="77"/>
        <v>0</v>
      </c>
      <c r="X466" s="164">
        <f t="shared" si="78"/>
        <v>0</v>
      </c>
    </row>
    <row r="467" spans="1:24" ht="15.75" hidden="1" customHeight="1" x14ac:dyDescent="0.25">
      <c r="A467" s="167"/>
      <c r="B467" s="168" t="str">
        <f>[1]Données!S349</f>
        <v>713CI</v>
      </c>
      <c r="C467" s="139">
        <f t="shared" si="79"/>
        <v>0</v>
      </c>
      <c r="D467" s="139">
        <f t="shared" si="80"/>
        <v>0</v>
      </c>
      <c r="E467" s="139">
        <f t="shared" si="81"/>
        <v>0</v>
      </c>
      <c r="F467" s="139">
        <f t="shared" si="82"/>
        <v>0</v>
      </c>
      <c r="G467" s="139">
        <f t="shared" si="84"/>
        <v>0</v>
      </c>
      <c r="H467" s="159">
        <f t="shared" si="83"/>
        <v>0</v>
      </c>
      <c r="O467" s="158">
        <f>SUMIF($R$6:$R$110,#REF!,$Y$6:$Y$110)</f>
        <v>0</v>
      </c>
      <c r="P467" s="158">
        <f>SUMIF($R$6:$R$110,#REF!,$Z$6:$Z$110)</f>
        <v>0</v>
      </c>
      <c r="Q467" s="159">
        <f>SUMIF($R$6:$R$110,#REF!,$AA$6:$AA$110)</f>
        <v>0</v>
      </c>
      <c r="S467" s="161" t="e">
        <f>SUM($C467,#REF!)</f>
        <v>#REF!</v>
      </c>
      <c r="T467" s="162" t="e">
        <f>SUM($D467,#REF!)</f>
        <v>#REF!</v>
      </c>
      <c r="U467" s="163" t="e">
        <f>SUM($E467,#REF!)</f>
        <v>#REF!</v>
      </c>
      <c r="V467" s="163">
        <f t="shared" si="76"/>
        <v>0</v>
      </c>
      <c r="W467" s="163">
        <f t="shared" si="77"/>
        <v>0</v>
      </c>
      <c r="X467" s="164">
        <f t="shared" si="78"/>
        <v>0</v>
      </c>
    </row>
    <row r="468" spans="1:24" ht="15.75" hidden="1" customHeight="1" x14ac:dyDescent="0.25">
      <c r="A468" s="167"/>
      <c r="B468" s="168" t="str">
        <f>[1]Données!S350</f>
        <v>714C01</v>
      </c>
      <c r="C468" s="139">
        <f t="shared" si="79"/>
        <v>0</v>
      </c>
      <c r="D468" s="139">
        <f t="shared" si="80"/>
        <v>0</v>
      </c>
      <c r="E468" s="139">
        <f t="shared" si="81"/>
        <v>0</v>
      </c>
      <c r="F468" s="139">
        <f t="shared" si="82"/>
        <v>0</v>
      </c>
      <c r="G468" s="139">
        <f t="shared" si="84"/>
        <v>0</v>
      </c>
      <c r="H468" s="159">
        <f t="shared" si="83"/>
        <v>0</v>
      </c>
      <c r="O468" s="158">
        <f>SUMIF($R$6:$R$110,#REF!,$Y$6:$Y$110)</f>
        <v>0</v>
      </c>
      <c r="P468" s="158">
        <f>SUMIF($R$6:$R$110,#REF!,$Z$6:$Z$110)</f>
        <v>0</v>
      </c>
      <c r="Q468" s="159">
        <f>SUMIF($R$6:$R$110,#REF!,$AA$6:$AA$110)</f>
        <v>0</v>
      </c>
      <c r="S468" s="161" t="e">
        <f>SUM($C468,#REF!)</f>
        <v>#REF!</v>
      </c>
      <c r="T468" s="162" t="e">
        <f>SUM($D468,#REF!)</f>
        <v>#REF!</v>
      </c>
      <c r="U468" s="163" t="e">
        <f>SUM($E468,#REF!)</f>
        <v>#REF!</v>
      </c>
      <c r="V468" s="163">
        <f t="shared" si="76"/>
        <v>0</v>
      </c>
      <c r="W468" s="163">
        <f t="shared" si="77"/>
        <v>0</v>
      </c>
      <c r="X468" s="164">
        <f t="shared" si="78"/>
        <v>0</v>
      </c>
    </row>
    <row r="469" spans="1:24" ht="15.75" hidden="1" customHeight="1" x14ac:dyDescent="0.25">
      <c r="A469" s="167"/>
      <c r="B469" s="168" t="str">
        <f>[1]Données!S351</f>
        <v>714C02</v>
      </c>
      <c r="C469" s="139">
        <f t="shared" si="79"/>
        <v>0</v>
      </c>
      <c r="D469" s="139">
        <f t="shared" si="80"/>
        <v>0</v>
      </c>
      <c r="E469" s="139">
        <f t="shared" si="81"/>
        <v>0</v>
      </c>
      <c r="F469" s="139">
        <f t="shared" si="82"/>
        <v>0</v>
      </c>
      <c r="G469" s="139">
        <f t="shared" si="84"/>
        <v>0</v>
      </c>
      <c r="H469" s="159">
        <f t="shared" si="83"/>
        <v>0</v>
      </c>
      <c r="O469" s="158">
        <f>SUMIF($R$6:$R$110,#REF!,$Y$6:$Y$110)</f>
        <v>0</v>
      </c>
      <c r="P469" s="158">
        <f>SUMIF($R$6:$R$110,#REF!,$Z$6:$Z$110)</f>
        <v>0</v>
      </c>
      <c r="Q469" s="159">
        <f>SUMIF($R$6:$R$110,#REF!,$AA$6:$AA$110)</f>
        <v>0</v>
      </c>
      <c r="S469" s="161" t="e">
        <f>SUM($C469,#REF!)</f>
        <v>#REF!</v>
      </c>
      <c r="T469" s="162" t="e">
        <f>SUM($D469,#REF!)</f>
        <v>#REF!</v>
      </c>
      <c r="U469" s="163" t="e">
        <f>SUM($E469,#REF!)</f>
        <v>#REF!</v>
      </c>
      <c r="V469" s="163">
        <f t="shared" si="76"/>
        <v>0</v>
      </c>
      <c r="W469" s="163">
        <f t="shared" si="77"/>
        <v>0</v>
      </c>
      <c r="X469" s="164">
        <f t="shared" si="78"/>
        <v>0</v>
      </c>
    </row>
    <row r="470" spans="1:24" ht="15.75" hidden="1" customHeight="1" x14ac:dyDescent="0.25">
      <c r="A470" s="167"/>
      <c r="B470" s="168" t="str">
        <f>[1]Données!S352</f>
        <v>714C03</v>
      </c>
      <c r="C470" s="139">
        <f t="shared" si="79"/>
        <v>0</v>
      </c>
      <c r="D470" s="139">
        <f t="shared" si="80"/>
        <v>0</v>
      </c>
      <c r="E470" s="139">
        <f t="shared" si="81"/>
        <v>0</v>
      </c>
      <c r="F470" s="139">
        <f t="shared" si="82"/>
        <v>0</v>
      </c>
      <c r="G470" s="139">
        <f t="shared" si="84"/>
        <v>0</v>
      </c>
      <c r="H470" s="159">
        <f t="shared" si="83"/>
        <v>0</v>
      </c>
      <c r="O470" s="158">
        <f>SUMIF($R$6:$R$110,#REF!,$Y$6:$Y$110)</f>
        <v>0</v>
      </c>
      <c r="P470" s="158">
        <f>SUMIF($R$6:$R$110,#REF!,$Z$6:$Z$110)</f>
        <v>0</v>
      </c>
      <c r="Q470" s="159">
        <f>SUMIF($R$6:$R$110,#REF!,$AA$6:$AA$110)</f>
        <v>0</v>
      </c>
      <c r="S470" s="161" t="e">
        <f>SUM($C470,#REF!)</f>
        <v>#REF!</v>
      </c>
      <c r="T470" s="162" t="e">
        <f>SUM($D470,#REF!)</f>
        <v>#REF!</v>
      </c>
      <c r="U470" s="163" t="e">
        <f>SUM($E470,#REF!)</f>
        <v>#REF!</v>
      </c>
      <c r="V470" s="163">
        <f t="shared" si="76"/>
        <v>0</v>
      </c>
      <c r="W470" s="163">
        <f t="shared" si="77"/>
        <v>0</v>
      </c>
      <c r="X470" s="164">
        <f t="shared" si="78"/>
        <v>0</v>
      </c>
    </row>
    <row r="471" spans="1:24" ht="15.75" hidden="1" customHeight="1" x14ac:dyDescent="0.25">
      <c r="A471" s="167"/>
      <c r="B471" s="168" t="str">
        <f>[1]Données!S353</f>
        <v>714C04</v>
      </c>
      <c r="C471" s="139">
        <f t="shared" si="79"/>
        <v>0</v>
      </c>
      <c r="D471" s="139">
        <f t="shared" si="80"/>
        <v>0</v>
      </c>
      <c r="E471" s="139">
        <f t="shared" si="81"/>
        <v>0</v>
      </c>
      <c r="F471" s="139">
        <f t="shared" si="82"/>
        <v>0</v>
      </c>
      <c r="G471" s="139">
        <f t="shared" si="84"/>
        <v>0</v>
      </c>
      <c r="H471" s="159">
        <f t="shared" si="83"/>
        <v>0</v>
      </c>
      <c r="O471" s="158">
        <f>SUMIF($R$6:$R$110,#REF!,$Y$6:$Y$110)</f>
        <v>0</v>
      </c>
      <c r="P471" s="158">
        <f>SUMIF($R$6:$R$110,#REF!,$Z$6:$Z$110)</f>
        <v>0</v>
      </c>
      <c r="Q471" s="159">
        <f>SUMIF($R$6:$R$110,#REF!,$AA$6:$AA$110)</f>
        <v>0</v>
      </c>
      <c r="S471" s="161" t="e">
        <f>SUM($C471,#REF!)</f>
        <v>#REF!</v>
      </c>
      <c r="T471" s="162" t="e">
        <f>SUM($D471,#REF!)</f>
        <v>#REF!</v>
      </c>
      <c r="U471" s="163" t="e">
        <f>SUM($E471,#REF!)</f>
        <v>#REF!</v>
      </c>
      <c r="V471" s="163">
        <f t="shared" si="76"/>
        <v>0</v>
      </c>
      <c r="W471" s="163">
        <f t="shared" si="77"/>
        <v>0</v>
      </c>
      <c r="X471" s="164">
        <f t="shared" si="78"/>
        <v>0</v>
      </c>
    </row>
    <row r="472" spans="1:24" ht="15.75" hidden="1" customHeight="1" x14ac:dyDescent="0.25">
      <c r="A472" s="167"/>
      <c r="B472" s="168" t="str">
        <f>[1]Données!S354</f>
        <v>715CI</v>
      </c>
      <c r="C472" s="139">
        <f t="shared" si="79"/>
        <v>0</v>
      </c>
      <c r="D472" s="139">
        <f t="shared" si="80"/>
        <v>0</v>
      </c>
      <c r="E472" s="139">
        <f t="shared" si="81"/>
        <v>0</v>
      </c>
      <c r="F472" s="139">
        <f t="shared" si="82"/>
        <v>0</v>
      </c>
      <c r="G472" s="139">
        <f t="shared" si="84"/>
        <v>0</v>
      </c>
      <c r="H472" s="159">
        <f t="shared" si="83"/>
        <v>0</v>
      </c>
      <c r="O472" s="158">
        <f>SUMIF($R$6:$R$110,#REF!,$Y$6:$Y$110)</f>
        <v>0</v>
      </c>
      <c r="P472" s="158">
        <f>SUMIF($R$6:$R$110,#REF!,$Z$6:$Z$110)</f>
        <v>0</v>
      </c>
      <c r="Q472" s="159">
        <f>SUMIF($R$6:$R$110,#REF!,$AA$6:$AA$110)</f>
        <v>0</v>
      </c>
      <c r="S472" s="161" t="e">
        <f>SUM($C472,#REF!)</f>
        <v>#REF!</v>
      </c>
      <c r="T472" s="162" t="e">
        <f>SUM($D472,#REF!)</f>
        <v>#REF!</v>
      </c>
      <c r="U472" s="163" t="e">
        <f>SUM($E472,#REF!)</f>
        <v>#REF!</v>
      </c>
      <c r="V472" s="163">
        <f t="shared" si="76"/>
        <v>0</v>
      </c>
      <c r="W472" s="163">
        <f t="shared" si="77"/>
        <v>0</v>
      </c>
      <c r="X472" s="164">
        <f t="shared" si="78"/>
        <v>0</v>
      </c>
    </row>
    <row r="473" spans="1:24" ht="15.75" hidden="1" customHeight="1" x14ac:dyDescent="0.25">
      <c r="A473" s="167"/>
      <c r="B473" s="168" t="str">
        <f>[1]Données!S355</f>
        <v>718C01</v>
      </c>
      <c r="C473" s="139">
        <f t="shared" si="79"/>
        <v>0</v>
      </c>
      <c r="D473" s="139">
        <f t="shared" si="80"/>
        <v>0</v>
      </c>
      <c r="E473" s="139">
        <f t="shared" si="81"/>
        <v>0</v>
      </c>
      <c r="F473" s="139">
        <f t="shared" si="82"/>
        <v>0</v>
      </c>
      <c r="G473" s="139">
        <f t="shared" si="84"/>
        <v>0</v>
      </c>
      <c r="H473" s="159">
        <f t="shared" si="83"/>
        <v>0</v>
      </c>
      <c r="O473" s="158">
        <f>SUMIF($R$6:$R$110,#REF!,$Y$6:$Y$110)</f>
        <v>0</v>
      </c>
      <c r="P473" s="158">
        <f>SUMIF($R$6:$R$110,#REF!,$Z$6:$Z$110)</f>
        <v>0</v>
      </c>
      <c r="Q473" s="159">
        <f>SUMIF($R$6:$R$110,#REF!,$AA$6:$AA$110)</f>
        <v>0</v>
      </c>
      <c r="S473" s="161" t="e">
        <f>SUM($C473,#REF!)</f>
        <v>#REF!</v>
      </c>
      <c r="T473" s="162" t="e">
        <f>SUM($D473,#REF!)</f>
        <v>#REF!</v>
      </c>
      <c r="U473" s="163" t="e">
        <f>SUM($E473,#REF!)</f>
        <v>#REF!</v>
      </c>
      <c r="V473" s="163">
        <f t="shared" si="76"/>
        <v>0</v>
      </c>
      <c r="W473" s="163">
        <f t="shared" si="77"/>
        <v>0</v>
      </c>
      <c r="X473" s="164">
        <f t="shared" si="78"/>
        <v>0</v>
      </c>
    </row>
    <row r="474" spans="1:24" ht="15.75" hidden="1" customHeight="1" x14ac:dyDescent="0.25">
      <c r="A474" s="167"/>
      <c r="B474" s="168" t="str">
        <f>[1]Données!S356</f>
        <v>721C01</v>
      </c>
      <c r="C474" s="139">
        <f t="shared" si="79"/>
        <v>0</v>
      </c>
      <c r="D474" s="139">
        <f t="shared" si="80"/>
        <v>0</v>
      </c>
      <c r="E474" s="139">
        <f t="shared" si="81"/>
        <v>0</v>
      </c>
      <c r="F474" s="139">
        <f t="shared" si="82"/>
        <v>0</v>
      </c>
      <c r="G474" s="139">
        <f t="shared" si="84"/>
        <v>0</v>
      </c>
      <c r="H474" s="159">
        <f t="shared" si="83"/>
        <v>0</v>
      </c>
      <c r="O474" s="158">
        <f>SUMIF($R$6:$R$110,#REF!,$Y$6:$Y$110)</f>
        <v>0</v>
      </c>
      <c r="P474" s="158">
        <f>SUMIF($R$6:$R$110,#REF!,$Z$6:$Z$110)</f>
        <v>0</v>
      </c>
      <c r="Q474" s="159">
        <f>SUMIF($R$6:$R$110,#REF!,$AA$6:$AA$110)</f>
        <v>0</v>
      </c>
      <c r="S474" s="161" t="e">
        <f>SUM($C474,#REF!)</f>
        <v>#REF!</v>
      </c>
      <c r="T474" s="162" t="e">
        <f>SUM($D474,#REF!)</f>
        <v>#REF!</v>
      </c>
      <c r="U474" s="163" t="e">
        <f>SUM($E474,#REF!)</f>
        <v>#REF!</v>
      </c>
      <c r="V474" s="163">
        <f t="shared" si="76"/>
        <v>0</v>
      </c>
      <c r="W474" s="163">
        <f t="shared" si="77"/>
        <v>0</v>
      </c>
      <c r="X474" s="164">
        <f t="shared" si="78"/>
        <v>0</v>
      </c>
    </row>
    <row r="475" spans="1:24" ht="15.75" hidden="1" customHeight="1" x14ac:dyDescent="0.25">
      <c r="A475" s="167"/>
      <c r="B475" s="168" t="str">
        <f>[1]Données!S357</f>
        <v>742C01</v>
      </c>
      <c r="C475" s="139">
        <f t="shared" si="79"/>
        <v>0</v>
      </c>
      <c r="D475" s="139">
        <f t="shared" si="80"/>
        <v>0</v>
      </c>
      <c r="E475" s="139">
        <f t="shared" si="81"/>
        <v>0</v>
      </c>
      <c r="F475" s="139">
        <f t="shared" si="82"/>
        <v>0</v>
      </c>
      <c r="G475" s="139">
        <f t="shared" si="84"/>
        <v>0</v>
      </c>
      <c r="H475" s="159">
        <f t="shared" si="83"/>
        <v>0</v>
      </c>
      <c r="O475" s="158">
        <f>SUMIF($R$6:$R$110,#REF!,$Y$6:$Y$110)</f>
        <v>0</v>
      </c>
      <c r="P475" s="158">
        <f>SUMIF($R$6:$R$110,#REF!,$Z$6:$Z$110)</f>
        <v>0</v>
      </c>
      <c r="Q475" s="159">
        <f>SUMIF($R$6:$R$110,#REF!,$AA$6:$AA$110)</f>
        <v>0</v>
      </c>
      <c r="S475" s="161" t="e">
        <f>SUM($C475,#REF!)</f>
        <v>#REF!</v>
      </c>
      <c r="T475" s="162" t="e">
        <f>SUM($D475,#REF!)</f>
        <v>#REF!</v>
      </c>
      <c r="U475" s="163" t="e">
        <f>SUM($E475,#REF!)</f>
        <v>#REF!</v>
      </c>
      <c r="V475" s="163">
        <f t="shared" si="76"/>
        <v>0</v>
      </c>
      <c r="W475" s="163">
        <f t="shared" si="77"/>
        <v>0</v>
      </c>
      <c r="X475" s="164">
        <f t="shared" si="78"/>
        <v>0</v>
      </c>
    </row>
    <row r="476" spans="1:24" ht="15.75" hidden="1" customHeight="1" x14ac:dyDescent="0.25">
      <c r="A476" s="167"/>
      <c r="B476" s="168" t="str">
        <f>[1]Données!S358</f>
        <v>743C01</v>
      </c>
      <c r="C476" s="139">
        <f t="shared" si="79"/>
        <v>0</v>
      </c>
      <c r="D476" s="139">
        <f t="shared" si="80"/>
        <v>0</v>
      </c>
      <c r="E476" s="139">
        <f t="shared" si="81"/>
        <v>0</v>
      </c>
      <c r="F476" s="139">
        <f t="shared" si="82"/>
        <v>0</v>
      </c>
      <c r="G476" s="139">
        <f t="shared" si="84"/>
        <v>0</v>
      </c>
      <c r="H476" s="159">
        <f t="shared" si="83"/>
        <v>0</v>
      </c>
      <c r="O476" s="158">
        <f>SUMIF($R$6:$R$110,#REF!,$Y$6:$Y$110)</f>
        <v>0</v>
      </c>
      <c r="P476" s="158">
        <f>SUMIF($R$6:$R$110,#REF!,$Z$6:$Z$110)</f>
        <v>0</v>
      </c>
      <c r="Q476" s="159">
        <f>SUMIF($R$6:$R$110,#REF!,$AA$6:$AA$110)</f>
        <v>0</v>
      </c>
      <c r="S476" s="161" t="e">
        <f>SUM($C476,#REF!)</f>
        <v>#REF!</v>
      </c>
      <c r="T476" s="162" t="e">
        <f>SUM($D476,#REF!)</f>
        <v>#REF!</v>
      </c>
      <c r="U476" s="163" t="e">
        <f>SUM($E476,#REF!)</f>
        <v>#REF!</v>
      </c>
      <c r="V476" s="163">
        <f t="shared" si="76"/>
        <v>0</v>
      </c>
      <c r="W476" s="163">
        <f t="shared" si="77"/>
        <v>0</v>
      </c>
      <c r="X476" s="164">
        <f t="shared" si="78"/>
        <v>0</v>
      </c>
    </row>
    <row r="477" spans="1:24" ht="15.75" hidden="1" customHeight="1" x14ac:dyDescent="0.25">
      <c r="A477" s="167"/>
      <c r="B477" s="168" t="str">
        <f>[1]Données!S359</f>
        <v>750C01</v>
      </c>
      <c r="C477" s="139">
        <f t="shared" si="79"/>
        <v>0</v>
      </c>
      <c r="D477" s="139">
        <f t="shared" si="80"/>
        <v>0</v>
      </c>
      <c r="E477" s="139">
        <f t="shared" si="81"/>
        <v>0</v>
      </c>
      <c r="F477" s="139">
        <f t="shared" si="82"/>
        <v>0</v>
      </c>
      <c r="G477" s="139">
        <f t="shared" si="84"/>
        <v>0</v>
      </c>
      <c r="H477" s="159">
        <f t="shared" si="83"/>
        <v>0</v>
      </c>
      <c r="O477" s="158">
        <f>SUMIF($R$6:$R$110,#REF!,$Y$6:$Y$110)</f>
        <v>0</v>
      </c>
      <c r="P477" s="158">
        <f>SUMIF($R$6:$R$110,#REF!,$Z$6:$Z$110)</f>
        <v>0</v>
      </c>
      <c r="Q477" s="159">
        <f>SUMIF($R$6:$R$110,#REF!,$AA$6:$AA$110)</f>
        <v>0</v>
      </c>
      <c r="S477" s="161" t="e">
        <f>SUM($C477,#REF!)</f>
        <v>#REF!</v>
      </c>
      <c r="T477" s="162" t="e">
        <f>SUM($D477,#REF!)</f>
        <v>#REF!</v>
      </c>
      <c r="U477" s="163" t="e">
        <f>SUM($E477,#REF!)</f>
        <v>#REF!</v>
      </c>
      <c r="V477" s="163">
        <f t="shared" si="76"/>
        <v>0</v>
      </c>
      <c r="W477" s="163">
        <f t="shared" si="77"/>
        <v>0</v>
      </c>
      <c r="X477" s="164">
        <f t="shared" si="78"/>
        <v>0</v>
      </c>
    </row>
    <row r="478" spans="1:24" ht="15.75" hidden="1" customHeight="1" x14ac:dyDescent="0.25">
      <c r="A478" s="167"/>
      <c r="B478" s="168" t="str">
        <f>[1]Données!S360</f>
        <v>751C01</v>
      </c>
      <c r="C478" s="139">
        <f t="shared" si="79"/>
        <v>0</v>
      </c>
      <c r="D478" s="139">
        <f t="shared" si="80"/>
        <v>0</v>
      </c>
      <c r="E478" s="139">
        <f t="shared" si="81"/>
        <v>0</v>
      </c>
      <c r="F478" s="139">
        <f t="shared" si="82"/>
        <v>0</v>
      </c>
      <c r="G478" s="139">
        <f t="shared" si="84"/>
        <v>0</v>
      </c>
      <c r="H478" s="159">
        <f t="shared" si="83"/>
        <v>0</v>
      </c>
      <c r="O478" s="158">
        <f>SUMIF($R$6:$R$110,#REF!,$Y$6:$Y$110)</f>
        <v>0</v>
      </c>
      <c r="P478" s="158">
        <f>SUMIF($R$6:$R$110,#REF!,$Z$6:$Z$110)</f>
        <v>0</v>
      </c>
      <c r="Q478" s="159">
        <f>SUMIF($R$6:$R$110,#REF!,$AA$6:$AA$110)</f>
        <v>0</v>
      </c>
      <c r="S478" s="161" t="e">
        <f>SUM($C478,#REF!)</f>
        <v>#REF!</v>
      </c>
      <c r="T478" s="162" t="e">
        <f>SUM($D478,#REF!)</f>
        <v>#REF!</v>
      </c>
      <c r="U478" s="163" t="e">
        <f>SUM($E478,#REF!)</f>
        <v>#REF!</v>
      </c>
      <c r="V478" s="163">
        <f t="shared" si="76"/>
        <v>0</v>
      </c>
      <c r="W478" s="163">
        <f t="shared" si="77"/>
        <v>0</v>
      </c>
      <c r="X478" s="164">
        <f t="shared" si="78"/>
        <v>0</v>
      </c>
    </row>
    <row r="479" spans="1:24" ht="15.75" hidden="1" customHeight="1" x14ac:dyDescent="0.25">
      <c r="A479" s="167"/>
      <c r="B479" s="168" t="str">
        <f>[1]Données!S361</f>
        <v>752C01</v>
      </c>
      <c r="C479" s="139">
        <f t="shared" si="79"/>
        <v>0</v>
      </c>
      <c r="D479" s="139">
        <f t="shared" si="80"/>
        <v>0</v>
      </c>
      <c r="E479" s="139">
        <f t="shared" si="81"/>
        <v>0</v>
      </c>
      <c r="F479" s="139">
        <f t="shared" si="82"/>
        <v>0</v>
      </c>
      <c r="G479" s="139">
        <f t="shared" si="84"/>
        <v>0</v>
      </c>
      <c r="H479" s="159">
        <f t="shared" si="83"/>
        <v>0</v>
      </c>
      <c r="O479" s="158">
        <f>SUMIF($R$6:$R$110,#REF!,$Y$6:$Y$110)</f>
        <v>0</v>
      </c>
      <c r="P479" s="158">
        <f>SUMIF($R$6:$R$110,#REF!,$Z$6:$Z$110)</f>
        <v>0</v>
      </c>
      <c r="Q479" s="159">
        <f>SUMIF($R$6:$R$110,#REF!,$AA$6:$AA$110)</f>
        <v>0</v>
      </c>
      <c r="S479" s="161" t="e">
        <f>SUM($C479,#REF!)</f>
        <v>#REF!</v>
      </c>
      <c r="T479" s="162" t="e">
        <f>SUM($D479,#REF!)</f>
        <v>#REF!</v>
      </c>
      <c r="U479" s="163" t="e">
        <f>SUM($E479,#REF!)</f>
        <v>#REF!</v>
      </c>
      <c r="V479" s="163">
        <f t="shared" si="76"/>
        <v>0</v>
      </c>
      <c r="W479" s="163">
        <f t="shared" si="77"/>
        <v>0</v>
      </c>
      <c r="X479" s="164">
        <f t="shared" si="78"/>
        <v>0</v>
      </c>
    </row>
    <row r="480" spans="1:24" ht="15.75" hidden="1" customHeight="1" x14ac:dyDescent="0.25">
      <c r="A480" s="167"/>
      <c r="B480" s="168" t="str">
        <f>[1]Données!S362</f>
        <v>753C01</v>
      </c>
      <c r="C480" s="139">
        <f t="shared" si="79"/>
        <v>0</v>
      </c>
      <c r="D480" s="139">
        <f t="shared" si="80"/>
        <v>0</v>
      </c>
      <c r="E480" s="139">
        <f t="shared" si="81"/>
        <v>0</v>
      </c>
      <c r="F480" s="139">
        <f t="shared" si="82"/>
        <v>0</v>
      </c>
      <c r="G480" s="139">
        <f t="shared" si="84"/>
        <v>0</v>
      </c>
      <c r="H480" s="159">
        <f t="shared" si="83"/>
        <v>0</v>
      </c>
      <c r="O480" s="158">
        <f>SUMIF($R$6:$R$110,#REF!,$Y$6:$Y$110)</f>
        <v>0</v>
      </c>
      <c r="P480" s="158">
        <f>SUMIF($R$6:$R$110,#REF!,$Z$6:$Z$110)</f>
        <v>0</v>
      </c>
      <c r="Q480" s="159">
        <f>SUMIF($R$6:$R$110,#REF!,$AA$6:$AA$110)</f>
        <v>0</v>
      </c>
      <c r="S480" s="161" t="e">
        <f>SUM($C480,#REF!)</f>
        <v>#REF!</v>
      </c>
      <c r="T480" s="162" t="e">
        <f>SUM($D480,#REF!)</f>
        <v>#REF!</v>
      </c>
      <c r="U480" s="163" t="e">
        <f>SUM($E480,#REF!)</f>
        <v>#REF!</v>
      </c>
      <c r="V480" s="163">
        <f t="shared" si="76"/>
        <v>0</v>
      </c>
      <c r="W480" s="163">
        <f t="shared" si="77"/>
        <v>0</v>
      </c>
      <c r="X480" s="164">
        <f t="shared" si="78"/>
        <v>0</v>
      </c>
    </row>
    <row r="481" spans="1:24" ht="15.75" hidden="1" customHeight="1" x14ac:dyDescent="0.25">
      <c r="A481" s="167"/>
      <c r="B481" s="168" t="str">
        <f>[1]Données!S363</f>
        <v>754C01</v>
      </c>
      <c r="C481" s="139">
        <f t="shared" si="79"/>
        <v>0</v>
      </c>
      <c r="D481" s="139">
        <f t="shared" si="80"/>
        <v>0</v>
      </c>
      <c r="E481" s="139">
        <f t="shared" si="81"/>
        <v>0</v>
      </c>
      <c r="F481" s="139">
        <f t="shared" si="82"/>
        <v>0</v>
      </c>
      <c r="G481" s="139">
        <f t="shared" si="84"/>
        <v>0</v>
      </c>
      <c r="H481" s="159">
        <f t="shared" si="83"/>
        <v>0</v>
      </c>
      <c r="O481" s="158">
        <f>SUMIF($R$6:$R$110,#REF!,$Y$6:$Y$110)</f>
        <v>0</v>
      </c>
      <c r="P481" s="158">
        <f>SUMIF($R$6:$R$110,#REF!,$Z$6:$Z$110)</f>
        <v>0</v>
      </c>
      <c r="Q481" s="159">
        <f>SUMIF($R$6:$R$110,#REF!,$AA$6:$AA$110)</f>
        <v>0</v>
      </c>
      <c r="S481" s="161" t="e">
        <f>SUM($C481,#REF!)</f>
        <v>#REF!</v>
      </c>
      <c r="T481" s="162" t="e">
        <f>SUM($D481,#REF!)</f>
        <v>#REF!</v>
      </c>
      <c r="U481" s="163" t="e">
        <f>SUM($E481,#REF!)</f>
        <v>#REF!</v>
      </c>
      <c r="V481" s="163">
        <f t="shared" si="76"/>
        <v>0</v>
      </c>
      <c r="W481" s="163">
        <f t="shared" si="77"/>
        <v>0</v>
      </c>
      <c r="X481" s="164">
        <f t="shared" si="78"/>
        <v>0</v>
      </c>
    </row>
    <row r="482" spans="1:24" ht="15.75" hidden="1" customHeight="1" x14ac:dyDescent="0.25">
      <c r="A482" s="167"/>
      <c r="B482" s="168" t="str">
        <f>[1]Données!S364</f>
        <v>755C01</v>
      </c>
      <c r="C482" s="139">
        <f t="shared" si="79"/>
        <v>0</v>
      </c>
      <c r="D482" s="139">
        <f t="shared" si="80"/>
        <v>0</v>
      </c>
      <c r="E482" s="139">
        <f t="shared" si="81"/>
        <v>0</v>
      </c>
      <c r="F482" s="139">
        <f t="shared" si="82"/>
        <v>0</v>
      </c>
      <c r="G482" s="139">
        <f t="shared" si="84"/>
        <v>0</v>
      </c>
      <c r="H482" s="159">
        <f t="shared" si="83"/>
        <v>0</v>
      </c>
      <c r="O482" s="158">
        <f>SUMIF($R$6:$R$110,#REF!,$Y$6:$Y$110)</f>
        <v>0</v>
      </c>
      <c r="P482" s="158">
        <f>SUMIF($R$6:$R$110,#REF!,$Z$6:$Z$110)</f>
        <v>0</v>
      </c>
      <c r="Q482" s="159">
        <f>SUMIF($R$6:$R$110,#REF!,$AA$6:$AA$110)</f>
        <v>0</v>
      </c>
      <c r="S482" s="161" t="e">
        <f>SUM($C482,#REF!)</f>
        <v>#REF!</v>
      </c>
      <c r="T482" s="162" t="e">
        <f>SUM($D482,#REF!)</f>
        <v>#REF!</v>
      </c>
      <c r="U482" s="163" t="e">
        <f>SUM($E482,#REF!)</f>
        <v>#REF!</v>
      </c>
      <c r="V482" s="163">
        <f t="shared" si="76"/>
        <v>0</v>
      </c>
      <c r="W482" s="163">
        <f t="shared" si="77"/>
        <v>0</v>
      </c>
      <c r="X482" s="164">
        <f t="shared" si="78"/>
        <v>0</v>
      </c>
    </row>
    <row r="483" spans="1:24" ht="15.75" hidden="1" customHeight="1" x14ac:dyDescent="0.25">
      <c r="A483" s="167"/>
      <c r="B483" s="168" t="str">
        <f>[1]Données!S365</f>
        <v>756C01</v>
      </c>
      <c r="C483" s="139">
        <f t="shared" si="79"/>
        <v>0</v>
      </c>
      <c r="D483" s="139">
        <f t="shared" si="80"/>
        <v>0</v>
      </c>
      <c r="E483" s="139">
        <f t="shared" si="81"/>
        <v>0</v>
      </c>
      <c r="F483" s="139">
        <f t="shared" si="82"/>
        <v>0</v>
      </c>
      <c r="G483" s="139">
        <f t="shared" si="84"/>
        <v>0</v>
      </c>
      <c r="H483" s="159">
        <f t="shared" si="83"/>
        <v>0</v>
      </c>
      <c r="O483" s="158">
        <f>SUMIF($R$6:$R$110,#REF!,$Y$6:$Y$110)</f>
        <v>0</v>
      </c>
      <c r="P483" s="158">
        <f>SUMIF($R$6:$R$110,#REF!,$Z$6:$Z$110)</f>
        <v>0</v>
      </c>
      <c r="Q483" s="159">
        <f>SUMIF($R$6:$R$110,#REF!,$AA$6:$AA$110)</f>
        <v>0</v>
      </c>
      <c r="S483" s="161" t="e">
        <f>SUM($C483,#REF!)</f>
        <v>#REF!</v>
      </c>
      <c r="T483" s="162" t="e">
        <f>SUM($D483,#REF!)</f>
        <v>#REF!</v>
      </c>
      <c r="U483" s="163" t="e">
        <f>SUM($E483,#REF!)</f>
        <v>#REF!</v>
      </c>
      <c r="V483" s="163">
        <f t="shared" si="76"/>
        <v>0</v>
      </c>
      <c r="W483" s="163">
        <f t="shared" si="77"/>
        <v>0</v>
      </c>
      <c r="X483" s="164">
        <f t="shared" si="78"/>
        <v>0</v>
      </c>
    </row>
    <row r="484" spans="1:24" ht="15.75" hidden="1" customHeight="1" x14ac:dyDescent="0.25">
      <c r="A484" s="167"/>
      <c r="B484" s="168" t="str">
        <f>[1]Données!S366</f>
        <v>761C01</v>
      </c>
      <c r="C484" s="139">
        <f t="shared" si="79"/>
        <v>0</v>
      </c>
      <c r="D484" s="139">
        <f t="shared" si="80"/>
        <v>0</v>
      </c>
      <c r="E484" s="139">
        <f t="shared" si="81"/>
        <v>0</v>
      </c>
      <c r="F484" s="139">
        <f t="shared" si="82"/>
        <v>0</v>
      </c>
      <c r="G484" s="139">
        <f t="shared" si="84"/>
        <v>0</v>
      </c>
      <c r="H484" s="159">
        <f t="shared" si="83"/>
        <v>0</v>
      </c>
      <c r="O484" s="158">
        <f>SUMIF($R$6:$R$110,#REF!,$Y$6:$Y$110)</f>
        <v>0</v>
      </c>
      <c r="P484" s="158">
        <f>SUMIF($R$6:$R$110,#REF!,$Z$6:$Z$110)</f>
        <v>0</v>
      </c>
      <c r="Q484" s="159">
        <f>SUMIF($R$6:$R$110,#REF!,$AA$6:$AA$110)</f>
        <v>0</v>
      </c>
      <c r="S484" s="161" t="e">
        <f>SUM($C484,#REF!)</f>
        <v>#REF!</v>
      </c>
      <c r="T484" s="162" t="e">
        <f>SUM($D484,#REF!)</f>
        <v>#REF!</v>
      </c>
      <c r="U484" s="163" t="e">
        <f>SUM($E484,#REF!)</f>
        <v>#REF!</v>
      </c>
      <c r="V484" s="163">
        <f t="shared" si="76"/>
        <v>0</v>
      </c>
      <c r="W484" s="163">
        <f t="shared" si="77"/>
        <v>0</v>
      </c>
      <c r="X484" s="164">
        <f t="shared" si="78"/>
        <v>0</v>
      </c>
    </row>
    <row r="485" spans="1:24" ht="15.75" hidden="1" customHeight="1" x14ac:dyDescent="0.25">
      <c r="A485" s="167"/>
      <c r="B485" s="168" t="str">
        <f>[1]Données!S367</f>
        <v>761CI</v>
      </c>
      <c r="C485" s="139">
        <f t="shared" si="79"/>
        <v>0</v>
      </c>
      <c r="D485" s="139">
        <f t="shared" si="80"/>
        <v>0</v>
      </c>
      <c r="E485" s="139">
        <f t="shared" si="81"/>
        <v>0</v>
      </c>
      <c r="F485" s="139">
        <f t="shared" si="82"/>
        <v>0</v>
      </c>
      <c r="G485" s="139">
        <f t="shared" si="84"/>
        <v>0</v>
      </c>
      <c r="H485" s="159">
        <f t="shared" si="83"/>
        <v>0</v>
      </c>
      <c r="O485" s="158">
        <f>SUMIF($R$6:$R$110,#REF!,$Y$6:$Y$110)</f>
        <v>0</v>
      </c>
      <c r="P485" s="158">
        <f>SUMIF($R$6:$R$110,#REF!,$Z$6:$Z$110)</f>
        <v>0</v>
      </c>
      <c r="Q485" s="159">
        <f>SUMIF($R$6:$R$110,#REF!,$AA$6:$AA$110)</f>
        <v>0</v>
      </c>
      <c r="S485" s="161" t="e">
        <f>SUM($C485,#REF!)</f>
        <v>#REF!</v>
      </c>
      <c r="T485" s="162" t="e">
        <f>SUM($D485,#REF!)</f>
        <v>#REF!</v>
      </c>
      <c r="U485" s="163" t="e">
        <f>SUM($E485,#REF!)</f>
        <v>#REF!</v>
      </c>
      <c r="V485" s="163">
        <f t="shared" si="76"/>
        <v>0</v>
      </c>
      <c r="W485" s="163">
        <f t="shared" si="77"/>
        <v>0</v>
      </c>
      <c r="X485" s="164">
        <f t="shared" si="78"/>
        <v>0</v>
      </c>
    </row>
    <row r="486" spans="1:24" ht="15.75" hidden="1" customHeight="1" x14ac:dyDescent="0.25">
      <c r="A486" s="167"/>
      <c r="B486" s="168" t="str">
        <f>[1]Données!S368</f>
        <v>762C01</v>
      </c>
      <c r="C486" s="139">
        <f t="shared" si="79"/>
        <v>0</v>
      </c>
      <c r="D486" s="139">
        <f t="shared" si="80"/>
        <v>0</v>
      </c>
      <c r="E486" s="139">
        <f t="shared" si="81"/>
        <v>0</v>
      </c>
      <c r="F486" s="139">
        <f t="shared" si="82"/>
        <v>0</v>
      </c>
      <c r="G486" s="139">
        <f t="shared" si="84"/>
        <v>0</v>
      </c>
      <c r="H486" s="159">
        <f t="shared" si="83"/>
        <v>0</v>
      </c>
      <c r="O486" s="158">
        <f>SUMIF($R$6:$R$110,#REF!,$Y$6:$Y$110)</f>
        <v>0</v>
      </c>
      <c r="P486" s="158">
        <f>SUMIF($R$6:$R$110,#REF!,$Z$6:$Z$110)</f>
        <v>0</v>
      </c>
      <c r="Q486" s="159">
        <f>SUMIF($R$6:$R$110,#REF!,$AA$6:$AA$110)</f>
        <v>0</v>
      </c>
      <c r="S486" s="161" t="e">
        <f>SUM($C486,#REF!)</f>
        <v>#REF!</v>
      </c>
      <c r="T486" s="162" t="e">
        <f>SUM($D486,#REF!)</f>
        <v>#REF!</v>
      </c>
      <c r="U486" s="163" t="e">
        <f>SUM($E486,#REF!)</f>
        <v>#REF!</v>
      </c>
      <c r="V486" s="163">
        <f t="shared" si="76"/>
        <v>0</v>
      </c>
      <c r="W486" s="163">
        <f t="shared" si="77"/>
        <v>0</v>
      </c>
      <c r="X486" s="164">
        <f t="shared" si="78"/>
        <v>0</v>
      </c>
    </row>
    <row r="487" spans="1:24" ht="15.75" hidden="1" customHeight="1" x14ac:dyDescent="0.25">
      <c r="A487" s="167"/>
      <c r="B487" s="168" t="str">
        <f>[1]Données!S369</f>
        <v>763C01</v>
      </c>
      <c r="C487" s="139">
        <f t="shared" si="79"/>
        <v>0</v>
      </c>
      <c r="D487" s="139">
        <f t="shared" si="80"/>
        <v>0</v>
      </c>
      <c r="E487" s="139">
        <f t="shared" si="81"/>
        <v>0</v>
      </c>
      <c r="F487" s="139">
        <f t="shared" si="82"/>
        <v>0</v>
      </c>
      <c r="G487" s="139">
        <f t="shared" si="84"/>
        <v>0</v>
      </c>
      <c r="H487" s="159">
        <f t="shared" si="83"/>
        <v>0</v>
      </c>
      <c r="O487" s="158">
        <f>SUMIF($R$6:$R$110,#REF!,$Y$6:$Y$110)</f>
        <v>0</v>
      </c>
      <c r="P487" s="158">
        <f>SUMIF($R$6:$R$110,#REF!,$Z$6:$Z$110)</f>
        <v>0</v>
      </c>
      <c r="Q487" s="159">
        <f>SUMIF($R$6:$R$110,#REF!,$AA$6:$AA$110)</f>
        <v>0</v>
      </c>
      <c r="S487" s="161" t="e">
        <f>SUM($C487,#REF!)</f>
        <v>#REF!</v>
      </c>
      <c r="T487" s="162" t="e">
        <f>SUM($D487,#REF!)</f>
        <v>#REF!</v>
      </c>
      <c r="U487" s="163" t="e">
        <f>SUM($E487,#REF!)</f>
        <v>#REF!</v>
      </c>
      <c r="V487" s="163">
        <f t="shared" si="76"/>
        <v>0</v>
      </c>
      <c r="W487" s="163">
        <f t="shared" si="77"/>
        <v>0</v>
      </c>
      <c r="X487" s="164">
        <f t="shared" si="78"/>
        <v>0</v>
      </c>
    </row>
    <row r="488" spans="1:24" ht="15.75" hidden="1" customHeight="1" x14ac:dyDescent="0.25">
      <c r="A488" s="167"/>
      <c r="B488" s="168" t="str">
        <f>[1]Données!S370</f>
        <v>771CI</v>
      </c>
      <c r="C488" s="139">
        <f t="shared" si="79"/>
        <v>0</v>
      </c>
      <c r="D488" s="139">
        <f t="shared" si="80"/>
        <v>0</v>
      </c>
      <c r="E488" s="139">
        <f t="shared" si="81"/>
        <v>0</v>
      </c>
      <c r="F488" s="139">
        <f t="shared" si="82"/>
        <v>0</v>
      </c>
      <c r="G488" s="139">
        <f t="shared" si="84"/>
        <v>0</v>
      </c>
      <c r="H488" s="159">
        <f t="shared" si="83"/>
        <v>0</v>
      </c>
      <c r="O488" s="158">
        <f>SUMIF($R$6:$R$110,#REF!,$Y$6:$Y$110)</f>
        <v>0</v>
      </c>
      <c r="P488" s="158">
        <f>SUMIF($R$6:$R$110,#REF!,$Z$6:$Z$110)</f>
        <v>0</v>
      </c>
      <c r="Q488" s="159">
        <f>SUMIF($R$6:$R$110,#REF!,$AA$6:$AA$110)</f>
        <v>0</v>
      </c>
      <c r="S488" s="161" t="e">
        <f>SUM($C488,#REF!)</f>
        <v>#REF!</v>
      </c>
      <c r="T488" s="162" t="e">
        <f>SUM($D488,#REF!)</f>
        <v>#REF!</v>
      </c>
      <c r="U488" s="163" t="e">
        <f>SUM($E488,#REF!)</f>
        <v>#REF!</v>
      </c>
      <c r="V488" s="163">
        <f t="shared" si="76"/>
        <v>0</v>
      </c>
      <c r="W488" s="163">
        <f t="shared" si="77"/>
        <v>0</v>
      </c>
      <c r="X488" s="164">
        <f t="shared" si="78"/>
        <v>0</v>
      </c>
    </row>
    <row r="489" spans="1:24" ht="15.75" hidden="1" customHeight="1" x14ac:dyDescent="0.25">
      <c r="A489" s="167"/>
      <c r="B489" s="168" t="str">
        <f>[1]Données!S371</f>
        <v xml:space="preserve">782CI </v>
      </c>
      <c r="C489" s="139">
        <f t="shared" si="79"/>
        <v>0</v>
      </c>
      <c r="D489" s="139">
        <f t="shared" si="80"/>
        <v>0</v>
      </c>
      <c r="E489" s="139">
        <f t="shared" si="81"/>
        <v>0</v>
      </c>
      <c r="F489" s="139">
        <f t="shared" si="82"/>
        <v>0</v>
      </c>
      <c r="G489" s="139">
        <f t="shared" si="84"/>
        <v>0</v>
      </c>
      <c r="H489" s="159">
        <f t="shared" si="83"/>
        <v>0</v>
      </c>
      <c r="O489" s="158">
        <f>SUMIF($R$6:$R$110,#REF!,$Y$6:$Y$110)</f>
        <v>0</v>
      </c>
      <c r="P489" s="158">
        <f>SUMIF($R$6:$R$110,#REF!,$Z$6:$Z$110)</f>
        <v>0</v>
      </c>
      <c r="Q489" s="159">
        <f>SUMIF($R$6:$R$110,#REF!,$AA$6:$AA$110)</f>
        <v>0</v>
      </c>
      <c r="S489" s="161" t="e">
        <f>SUM($C489,#REF!)</f>
        <v>#REF!</v>
      </c>
      <c r="T489" s="162" t="e">
        <f>SUM($D489,#REF!)</f>
        <v>#REF!</v>
      </c>
      <c r="U489" s="163" t="e">
        <f>SUM($E489,#REF!)</f>
        <v>#REF!</v>
      </c>
      <c r="V489" s="163">
        <f t="shared" si="76"/>
        <v>0</v>
      </c>
      <c r="W489" s="163">
        <f t="shared" si="77"/>
        <v>0</v>
      </c>
      <c r="X489" s="164">
        <f t="shared" si="78"/>
        <v>0</v>
      </c>
    </row>
    <row r="490" spans="1:24" ht="15.75" hidden="1" customHeight="1" x14ac:dyDescent="0.25">
      <c r="A490" s="167"/>
      <c r="B490" s="168" t="str">
        <f>[1]Données!S372</f>
        <v>783CI</v>
      </c>
      <c r="C490" s="139">
        <f t="shared" si="79"/>
        <v>0</v>
      </c>
      <c r="D490" s="139">
        <f t="shared" si="80"/>
        <v>0</v>
      </c>
      <c r="E490" s="139">
        <f t="shared" si="81"/>
        <v>0</v>
      </c>
      <c r="F490" s="139">
        <f t="shared" si="82"/>
        <v>0</v>
      </c>
      <c r="G490" s="139">
        <f t="shared" si="84"/>
        <v>0</v>
      </c>
      <c r="H490" s="159">
        <f t="shared" si="83"/>
        <v>0</v>
      </c>
      <c r="O490" s="158">
        <f>SUMIF($R$6:$R$110,#REF!,$Y$6:$Y$110)</f>
        <v>0</v>
      </c>
      <c r="P490" s="158">
        <f>SUMIF($R$6:$R$110,#REF!,$Z$6:$Z$110)</f>
        <v>0</v>
      </c>
      <c r="Q490" s="159">
        <f>SUMIF($R$6:$R$110,#REF!,$AA$6:$AA$110)</f>
        <v>0</v>
      </c>
      <c r="S490" s="161" t="e">
        <f>SUM($C490,#REF!)</f>
        <v>#REF!</v>
      </c>
      <c r="T490" s="162" t="e">
        <f>SUM($D490,#REF!)</f>
        <v>#REF!</v>
      </c>
      <c r="U490" s="163" t="e">
        <f>SUM($E490,#REF!)</f>
        <v>#REF!</v>
      </c>
      <c r="V490" s="163">
        <f t="shared" si="76"/>
        <v>0</v>
      </c>
      <c r="W490" s="163">
        <f t="shared" si="77"/>
        <v>0</v>
      </c>
      <c r="X490" s="164">
        <f t="shared" si="78"/>
        <v>0</v>
      </c>
    </row>
    <row r="491" spans="1:24" ht="15.75" hidden="1" customHeight="1" x14ac:dyDescent="0.25">
      <c r="A491" s="167"/>
      <c r="B491" s="168" t="str">
        <f>[1]Données!S373</f>
        <v>784C01</v>
      </c>
      <c r="C491" s="139">
        <f t="shared" si="79"/>
        <v>0</v>
      </c>
      <c r="D491" s="139">
        <f t="shared" si="80"/>
        <v>0</v>
      </c>
      <c r="E491" s="139">
        <f t="shared" si="81"/>
        <v>0</v>
      </c>
      <c r="F491" s="139">
        <f t="shared" si="82"/>
        <v>0</v>
      </c>
      <c r="G491" s="139">
        <f t="shared" si="84"/>
        <v>0</v>
      </c>
      <c r="H491" s="159">
        <f t="shared" si="83"/>
        <v>0</v>
      </c>
      <c r="O491" s="158">
        <f>SUMIF($R$6:$R$110,#REF!,$Y$6:$Y$110)</f>
        <v>0</v>
      </c>
      <c r="P491" s="158">
        <f>SUMIF($R$6:$R$110,#REF!,$Z$6:$Z$110)</f>
        <v>0</v>
      </c>
      <c r="Q491" s="159">
        <f>SUMIF($R$6:$R$110,#REF!,$AA$6:$AA$110)</f>
        <v>0</v>
      </c>
      <c r="S491" s="161" t="e">
        <f>SUM($C491,#REF!)</f>
        <v>#REF!</v>
      </c>
      <c r="T491" s="162" t="e">
        <f>SUM($D491,#REF!)</f>
        <v>#REF!</v>
      </c>
      <c r="U491" s="163" t="e">
        <f>SUM($E491,#REF!)</f>
        <v>#REF!</v>
      </c>
      <c r="V491" s="163">
        <f t="shared" si="76"/>
        <v>0</v>
      </c>
      <c r="W491" s="163">
        <f t="shared" si="77"/>
        <v>0</v>
      </c>
      <c r="X491" s="164">
        <f t="shared" si="78"/>
        <v>0</v>
      </c>
    </row>
    <row r="492" spans="1:24" ht="15.75" hidden="1" customHeight="1" x14ac:dyDescent="0.25">
      <c r="A492" s="167"/>
      <c r="B492" s="168" t="str">
        <f>[1]Données!S374</f>
        <v>792C01</v>
      </c>
      <c r="C492" s="139">
        <f t="shared" si="79"/>
        <v>4.1666666666666664E-2</v>
      </c>
      <c r="D492" s="139">
        <f t="shared" si="80"/>
        <v>0</v>
      </c>
      <c r="E492" s="139">
        <f t="shared" si="81"/>
        <v>0</v>
      </c>
      <c r="F492" s="139">
        <f t="shared" si="82"/>
        <v>0</v>
      </c>
      <c r="G492" s="139">
        <f t="shared" si="84"/>
        <v>0</v>
      </c>
      <c r="H492" s="159">
        <f t="shared" si="83"/>
        <v>0</v>
      </c>
      <c r="O492" s="158">
        <f>SUMIF($R$6:$R$110,#REF!,$Y$6:$Y$110)</f>
        <v>0</v>
      </c>
      <c r="P492" s="158">
        <f>SUMIF($R$6:$R$110,#REF!,$Z$6:$Z$110)</f>
        <v>0</v>
      </c>
      <c r="Q492" s="159">
        <f>SUMIF($R$6:$R$110,#REF!,$AA$6:$AA$110)</f>
        <v>0</v>
      </c>
      <c r="S492" s="161" t="e">
        <f>SUM($C492,#REF!)</f>
        <v>#REF!</v>
      </c>
      <c r="T492" s="162" t="e">
        <f>SUM($D492,#REF!)</f>
        <v>#REF!</v>
      </c>
      <c r="U492" s="163" t="e">
        <f>SUM($E492,#REF!)</f>
        <v>#REF!</v>
      </c>
      <c r="V492" s="163">
        <f t="shared" si="76"/>
        <v>0</v>
      </c>
      <c r="W492" s="163">
        <f t="shared" si="77"/>
        <v>0</v>
      </c>
      <c r="X492" s="164">
        <f t="shared" si="78"/>
        <v>0</v>
      </c>
    </row>
    <row r="493" spans="1:24" ht="15.75" hidden="1" customHeight="1" x14ac:dyDescent="0.25">
      <c r="A493" s="167"/>
      <c r="B493" s="168" t="str">
        <f>[1]Données!S375</f>
        <v>801CI</v>
      </c>
      <c r="C493" s="139">
        <f t="shared" si="79"/>
        <v>0</v>
      </c>
      <c r="D493" s="139">
        <f t="shared" si="80"/>
        <v>0</v>
      </c>
      <c r="E493" s="139">
        <f t="shared" si="81"/>
        <v>0</v>
      </c>
      <c r="F493" s="139">
        <f t="shared" si="82"/>
        <v>0</v>
      </c>
      <c r="G493" s="139">
        <f t="shared" si="84"/>
        <v>0</v>
      </c>
      <c r="H493" s="159">
        <f t="shared" si="83"/>
        <v>0</v>
      </c>
      <c r="O493" s="158">
        <f>SUMIF($R$6:$R$110,#REF!,$Y$6:$Y$110)</f>
        <v>0</v>
      </c>
      <c r="P493" s="158">
        <f>SUMIF($R$6:$R$110,#REF!,$Z$6:$Z$110)</f>
        <v>0</v>
      </c>
      <c r="Q493" s="159">
        <f>SUMIF($R$6:$R$110,#REF!,$AA$6:$AA$110)</f>
        <v>0</v>
      </c>
      <c r="S493" s="161" t="e">
        <f>SUM($C493,#REF!)</f>
        <v>#REF!</v>
      </c>
      <c r="T493" s="162" t="e">
        <f>SUM($D493,#REF!)</f>
        <v>#REF!</v>
      </c>
      <c r="U493" s="163" t="e">
        <f>SUM($E493,#REF!)</f>
        <v>#REF!</v>
      </c>
      <c r="V493" s="163">
        <f t="shared" si="76"/>
        <v>0</v>
      </c>
      <c r="W493" s="163">
        <f t="shared" si="77"/>
        <v>0</v>
      </c>
      <c r="X493" s="164">
        <f t="shared" si="78"/>
        <v>0</v>
      </c>
    </row>
    <row r="494" spans="1:24" ht="15.75" hidden="1" customHeight="1" x14ac:dyDescent="0.25">
      <c r="A494" s="167"/>
      <c r="B494" s="168" t="str">
        <f>[1]Données!S376</f>
        <v>802C01</v>
      </c>
      <c r="C494" s="139">
        <f t="shared" si="79"/>
        <v>0</v>
      </c>
      <c r="D494" s="139">
        <f t="shared" si="80"/>
        <v>0</v>
      </c>
      <c r="E494" s="139">
        <f t="shared" si="81"/>
        <v>0</v>
      </c>
      <c r="F494" s="139">
        <f t="shared" si="82"/>
        <v>0</v>
      </c>
      <c r="G494" s="139">
        <f t="shared" si="84"/>
        <v>0</v>
      </c>
      <c r="H494" s="159">
        <f t="shared" si="83"/>
        <v>0</v>
      </c>
      <c r="O494" s="158">
        <f>SUMIF($R$6:$R$110,#REF!,$Y$6:$Y$110)</f>
        <v>0</v>
      </c>
      <c r="P494" s="158">
        <f>SUMIF($R$6:$R$110,#REF!,$Z$6:$Z$110)</f>
        <v>0</v>
      </c>
      <c r="Q494" s="159">
        <f>SUMIF($R$6:$R$110,#REF!,$AA$6:$AA$110)</f>
        <v>0</v>
      </c>
      <c r="S494" s="161" t="e">
        <f>SUM($C494,#REF!)</f>
        <v>#REF!</v>
      </c>
      <c r="T494" s="162" t="e">
        <f>SUM($D494,#REF!)</f>
        <v>#REF!</v>
      </c>
      <c r="U494" s="163" t="e">
        <f>SUM($E494,#REF!)</f>
        <v>#REF!</v>
      </c>
      <c r="V494" s="163">
        <f t="shared" si="76"/>
        <v>0</v>
      </c>
      <c r="W494" s="163">
        <f t="shared" si="77"/>
        <v>0</v>
      </c>
      <c r="X494" s="164">
        <f t="shared" si="78"/>
        <v>0</v>
      </c>
    </row>
    <row r="495" spans="1:24" ht="15.75" hidden="1" customHeight="1" x14ac:dyDescent="0.25">
      <c r="A495" s="167"/>
      <c r="B495" s="168" t="str">
        <f>[1]Données!S377</f>
        <v>811CI</v>
      </c>
      <c r="C495" s="139">
        <f t="shared" si="79"/>
        <v>0</v>
      </c>
      <c r="D495" s="139">
        <f t="shared" si="80"/>
        <v>0</v>
      </c>
      <c r="E495" s="139">
        <f t="shared" si="81"/>
        <v>0</v>
      </c>
      <c r="F495" s="139">
        <f t="shared" si="82"/>
        <v>0</v>
      </c>
      <c r="G495" s="139">
        <f t="shared" si="84"/>
        <v>0</v>
      </c>
      <c r="H495" s="159">
        <f t="shared" si="83"/>
        <v>0</v>
      </c>
      <c r="O495" s="170">
        <f>SUMIF($R$6:$R$110,#REF!,$Y$6:$Y$110)</f>
        <v>0</v>
      </c>
      <c r="P495" s="170">
        <f>SUMIF($R$6:$R$110,#REF!,$Z$6:$Z$110)</f>
        <v>0</v>
      </c>
      <c r="Q495" s="171">
        <f>SUMIF($R$6:$R$110,#REF!,$AA$6:$AA$110)</f>
        <v>0</v>
      </c>
      <c r="S495" s="161" t="e">
        <f>SUM($C495,#REF!)</f>
        <v>#REF!</v>
      </c>
      <c r="T495" s="162" t="e">
        <f>SUM($D495,#REF!)</f>
        <v>#REF!</v>
      </c>
      <c r="U495" s="163" t="e">
        <f>SUM($E495,#REF!)</f>
        <v>#REF!</v>
      </c>
      <c r="V495" s="163">
        <f t="shared" si="76"/>
        <v>0</v>
      </c>
      <c r="W495" s="163">
        <f t="shared" si="77"/>
        <v>0</v>
      </c>
      <c r="X495" s="164">
        <f t="shared" si="78"/>
        <v>0</v>
      </c>
    </row>
    <row r="496" spans="1:24" ht="15" hidden="1" x14ac:dyDescent="0.25">
      <c r="A496" s="167"/>
      <c r="B496" s="168" t="str">
        <f>[1]Données!S378</f>
        <v>812C01</v>
      </c>
      <c r="C496" s="139">
        <f t="shared" si="79"/>
        <v>0</v>
      </c>
      <c r="D496" s="139">
        <f t="shared" si="80"/>
        <v>0</v>
      </c>
      <c r="E496" s="139">
        <f t="shared" si="81"/>
        <v>0</v>
      </c>
      <c r="F496" s="139">
        <f t="shared" si="82"/>
        <v>0</v>
      </c>
      <c r="G496" s="139">
        <f t="shared" si="84"/>
        <v>0</v>
      </c>
      <c r="H496" s="159">
        <f t="shared" si="83"/>
        <v>0</v>
      </c>
      <c r="O496" s="158">
        <f>SUMIF($R$6:$R$110,#REF!,$Y$6:$Y$110)</f>
        <v>0</v>
      </c>
      <c r="P496" s="158">
        <f>SUMIF($R$6:$R$110,#REF!,$Z$6:$Z$110)</f>
        <v>0</v>
      </c>
      <c r="Q496" s="159">
        <f>SUMIF($R$6:$R$110,#REF!,$AA$6:$AA$110)</f>
        <v>0</v>
      </c>
      <c r="S496" s="161" t="e">
        <f>SUM($C496,#REF!)</f>
        <v>#REF!</v>
      </c>
      <c r="T496" s="162" t="e">
        <f>SUM($D496,#REF!)</f>
        <v>#REF!</v>
      </c>
      <c r="U496" s="163" t="e">
        <f>SUM($E496,#REF!)</f>
        <v>#REF!</v>
      </c>
      <c r="V496" s="163">
        <f t="shared" si="76"/>
        <v>0</v>
      </c>
      <c r="W496" s="163">
        <f t="shared" si="77"/>
        <v>0</v>
      </c>
      <c r="X496" s="164">
        <f t="shared" si="78"/>
        <v>0</v>
      </c>
    </row>
    <row r="497" spans="1:24" ht="15" hidden="1" x14ac:dyDescent="0.25">
      <c r="A497" s="167"/>
      <c r="B497" s="168" t="str">
        <f>[1]Données!S379</f>
        <v>812C02</v>
      </c>
      <c r="C497" s="139">
        <f t="shared" si="79"/>
        <v>0</v>
      </c>
      <c r="D497" s="139">
        <f t="shared" si="80"/>
        <v>0</v>
      </c>
      <c r="E497" s="139">
        <f t="shared" si="81"/>
        <v>0</v>
      </c>
      <c r="F497" s="139">
        <f t="shared" si="82"/>
        <v>0</v>
      </c>
      <c r="G497" s="139">
        <f t="shared" si="84"/>
        <v>0</v>
      </c>
      <c r="H497" s="159">
        <f t="shared" si="83"/>
        <v>0</v>
      </c>
      <c r="O497" s="158">
        <f>SUMIF($R$6:$R$110,#REF!,$Y$6:$Y$110)</f>
        <v>0</v>
      </c>
      <c r="P497" s="158">
        <f>SUMIF($R$6:$R$110,#REF!,$Z$6:$Z$110)</f>
        <v>0</v>
      </c>
      <c r="Q497" s="159">
        <f>SUMIF($R$6:$R$110,#REF!,$AA$6:$AA$110)</f>
        <v>0</v>
      </c>
      <c r="S497" s="161" t="e">
        <f>SUM($C497,#REF!)</f>
        <v>#REF!</v>
      </c>
      <c r="T497" s="162" t="e">
        <f>SUM($D497,#REF!)</f>
        <v>#REF!</v>
      </c>
      <c r="U497" s="163" t="e">
        <f>SUM($E497,#REF!)</f>
        <v>#REF!</v>
      </c>
      <c r="V497" s="163">
        <f t="shared" si="76"/>
        <v>0</v>
      </c>
      <c r="W497" s="163">
        <f t="shared" si="77"/>
        <v>0</v>
      </c>
      <c r="X497" s="164">
        <f t="shared" si="78"/>
        <v>0</v>
      </c>
    </row>
    <row r="498" spans="1:24" ht="15" hidden="1" x14ac:dyDescent="0.25">
      <c r="A498" s="167"/>
      <c r="B498" s="168" t="str">
        <f>[1]Données!S380</f>
        <v>812C03</v>
      </c>
      <c r="C498" s="139">
        <f t="shared" si="79"/>
        <v>0</v>
      </c>
      <c r="D498" s="139">
        <f t="shared" si="80"/>
        <v>0</v>
      </c>
      <c r="E498" s="139">
        <f t="shared" si="81"/>
        <v>0</v>
      </c>
      <c r="F498" s="139">
        <f t="shared" si="82"/>
        <v>0</v>
      </c>
      <c r="G498" s="139">
        <f t="shared" si="84"/>
        <v>0</v>
      </c>
      <c r="H498" s="159">
        <f t="shared" si="83"/>
        <v>0</v>
      </c>
      <c r="O498" s="158">
        <f>SUMIF($R$6:$R$110,#REF!,$Y$6:$Y$110)</f>
        <v>0</v>
      </c>
      <c r="P498" s="158">
        <f>SUMIF($R$6:$R$110,#REF!,$Z$6:$Z$110)</f>
        <v>0</v>
      </c>
      <c r="Q498" s="159">
        <f>SUMIF($R$6:$R$110,#REF!,$AA$6:$AA$110)</f>
        <v>0</v>
      </c>
      <c r="S498" s="161" t="e">
        <f>SUM($C498,#REF!)</f>
        <v>#REF!</v>
      </c>
      <c r="T498" s="162" t="e">
        <f>SUM($D498,#REF!)</f>
        <v>#REF!</v>
      </c>
      <c r="U498" s="163" t="e">
        <f>SUM($E498,#REF!)</f>
        <v>#REF!</v>
      </c>
      <c r="V498" s="163">
        <f t="shared" si="76"/>
        <v>0</v>
      </c>
      <c r="W498" s="163">
        <f t="shared" si="77"/>
        <v>0</v>
      </c>
      <c r="X498" s="164">
        <f t="shared" si="78"/>
        <v>0</v>
      </c>
    </row>
    <row r="499" spans="1:24" ht="15" hidden="1" x14ac:dyDescent="0.25">
      <c r="A499" s="167"/>
      <c r="B499" s="168" t="str">
        <f>[1]Données!S381</f>
        <v>821CI</v>
      </c>
      <c r="C499" s="139">
        <f t="shared" si="79"/>
        <v>0</v>
      </c>
      <c r="D499" s="139">
        <f t="shared" si="80"/>
        <v>0</v>
      </c>
      <c r="E499" s="139">
        <f t="shared" si="81"/>
        <v>0</v>
      </c>
      <c r="F499" s="139">
        <f t="shared" si="82"/>
        <v>0</v>
      </c>
      <c r="G499" s="139">
        <f t="shared" si="84"/>
        <v>0</v>
      </c>
      <c r="H499" s="159">
        <f t="shared" si="83"/>
        <v>0</v>
      </c>
      <c r="O499" s="158">
        <f>SUMIF($R$6:$R$110,#REF!,$Y$6:$Y$110)</f>
        <v>0</v>
      </c>
      <c r="P499" s="158">
        <f>SUMIF($R$6:$R$110,#REF!,$Z$6:$Z$110)</f>
        <v>0</v>
      </c>
      <c r="Q499" s="159">
        <f>SUMIF($R$6:$R$110,#REF!,$AA$6:$AA$110)</f>
        <v>0</v>
      </c>
      <c r="S499" s="161" t="e">
        <f>SUM($C499,#REF!)</f>
        <v>#REF!</v>
      </c>
      <c r="T499" s="162" t="e">
        <f>SUM($D499,#REF!)</f>
        <v>#REF!</v>
      </c>
      <c r="U499" s="163" t="e">
        <f>SUM($E499,#REF!)</f>
        <v>#REF!</v>
      </c>
      <c r="V499" s="163">
        <f t="shared" si="76"/>
        <v>0</v>
      </c>
      <c r="W499" s="163">
        <f t="shared" si="77"/>
        <v>0</v>
      </c>
      <c r="X499" s="164">
        <f t="shared" si="78"/>
        <v>0</v>
      </c>
    </row>
    <row r="500" spans="1:24" ht="15" hidden="1" x14ac:dyDescent="0.25">
      <c r="A500" s="167"/>
      <c r="B500" s="168" t="str">
        <f>[1]Données!S382</f>
        <v>831CI</v>
      </c>
      <c r="C500" s="139">
        <f t="shared" si="79"/>
        <v>0</v>
      </c>
      <c r="D500" s="139">
        <f t="shared" si="80"/>
        <v>0</v>
      </c>
      <c r="E500" s="139">
        <f t="shared" si="81"/>
        <v>0</v>
      </c>
      <c r="F500" s="139">
        <f t="shared" si="82"/>
        <v>0</v>
      </c>
      <c r="G500" s="139">
        <f t="shared" si="84"/>
        <v>0</v>
      </c>
      <c r="H500" s="159">
        <f t="shared" si="83"/>
        <v>0</v>
      </c>
      <c r="O500" s="158">
        <f>SUMIF($R$6:$R$110,#REF!,$Y$6:$Y$110)</f>
        <v>0</v>
      </c>
      <c r="P500" s="158">
        <f>SUMIF($R$6:$R$110,#REF!,$Z$6:$Z$110)</f>
        <v>0</v>
      </c>
      <c r="Q500" s="159">
        <f>SUMIF($R$6:$R$110,#REF!,$AA$6:$AA$110)</f>
        <v>0</v>
      </c>
      <c r="S500" s="161" t="e">
        <f>SUM($C500,#REF!)</f>
        <v>#REF!</v>
      </c>
      <c r="T500" s="162" t="e">
        <f>SUM($D500,#REF!)</f>
        <v>#REF!</v>
      </c>
      <c r="U500" s="163" t="e">
        <f>SUM($E500,#REF!)</f>
        <v>#REF!</v>
      </c>
      <c r="V500" s="163">
        <f t="shared" si="76"/>
        <v>0</v>
      </c>
      <c r="W500" s="163">
        <f t="shared" si="77"/>
        <v>0</v>
      </c>
      <c r="X500" s="164">
        <f t="shared" si="78"/>
        <v>0</v>
      </c>
    </row>
    <row r="501" spans="1:24" ht="15" hidden="1" x14ac:dyDescent="0.25">
      <c r="A501" s="167"/>
      <c r="B501" s="168" t="str">
        <f>[1]Données!S383</f>
        <v>841CI</v>
      </c>
      <c r="C501" s="139">
        <f t="shared" si="79"/>
        <v>0</v>
      </c>
      <c r="D501" s="139">
        <f t="shared" si="80"/>
        <v>0</v>
      </c>
      <c r="E501" s="139">
        <f t="shared" si="81"/>
        <v>0</v>
      </c>
      <c r="F501" s="139">
        <f t="shared" si="82"/>
        <v>0</v>
      </c>
      <c r="G501" s="139">
        <f t="shared" si="84"/>
        <v>0</v>
      </c>
      <c r="H501" s="159">
        <f t="shared" si="83"/>
        <v>0</v>
      </c>
      <c r="O501" s="158">
        <f>SUMIF($R$6:$R$110,#REF!,$Y$6:$Y$110)</f>
        <v>0</v>
      </c>
      <c r="P501" s="158">
        <f>SUMIF($R$6:$R$110,#REF!,$Z$6:$Z$110)</f>
        <v>0</v>
      </c>
      <c r="Q501" s="159">
        <f>SUMIF($R$6:$R$110,#REF!,$AA$6:$AA$110)</f>
        <v>0</v>
      </c>
      <c r="S501" s="161" t="e">
        <f>SUM($C501,#REF!)</f>
        <v>#REF!</v>
      </c>
      <c r="T501" s="162" t="e">
        <f>SUM($D501,#REF!)</f>
        <v>#REF!</v>
      </c>
      <c r="U501" s="163" t="e">
        <f>SUM($E501,#REF!)</f>
        <v>#REF!</v>
      </c>
      <c r="V501" s="163">
        <f t="shared" si="76"/>
        <v>0</v>
      </c>
      <c r="W501" s="163">
        <f t="shared" si="77"/>
        <v>0</v>
      </c>
      <c r="X501" s="164">
        <f t="shared" si="78"/>
        <v>0</v>
      </c>
    </row>
    <row r="502" spans="1:24" ht="15" hidden="1" x14ac:dyDescent="0.25">
      <c r="A502" s="167"/>
      <c r="B502" s="168" t="str">
        <f>[1]Données!S384</f>
        <v>851C01</v>
      </c>
      <c r="C502" s="139">
        <f t="shared" si="79"/>
        <v>0</v>
      </c>
      <c r="D502" s="139">
        <f t="shared" si="80"/>
        <v>0</v>
      </c>
      <c r="E502" s="139">
        <f t="shared" si="81"/>
        <v>0</v>
      </c>
      <c r="F502" s="139">
        <f t="shared" si="82"/>
        <v>0</v>
      </c>
      <c r="G502" s="139">
        <f t="shared" si="84"/>
        <v>0</v>
      </c>
      <c r="H502" s="159">
        <f t="shared" si="83"/>
        <v>0</v>
      </c>
      <c r="O502" s="158">
        <f>SUMIF($R$6:$R$110,#REF!,$Y$6:$Y$110)</f>
        <v>0</v>
      </c>
      <c r="P502" s="158">
        <f>SUMIF($R$6:$R$110,#REF!,$Z$6:$Z$110)</f>
        <v>0</v>
      </c>
      <c r="Q502" s="159">
        <f>SUMIF($R$6:$R$110,#REF!,$AA$6:$AA$110)</f>
        <v>0</v>
      </c>
      <c r="S502" s="161" t="e">
        <f>SUM($C502,#REF!)</f>
        <v>#REF!</v>
      </c>
      <c r="T502" s="162" t="e">
        <f>SUM($D502,#REF!)</f>
        <v>#REF!</v>
      </c>
      <c r="U502" s="163" t="e">
        <f>SUM($E502,#REF!)</f>
        <v>#REF!</v>
      </c>
      <c r="V502" s="163">
        <f t="shared" si="76"/>
        <v>0</v>
      </c>
      <c r="W502" s="163">
        <f t="shared" si="77"/>
        <v>0</v>
      </c>
      <c r="X502" s="164">
        <f t="shared" si="78"/>
        <v>0</v>
      </c>
    </row>
    <row r="503" spans="1:24" ht="15" hidden="1" x14ac:dyDescent="0.25">
      <c r="A503" s="167"/>
      <c r="B503" s="168" t="str">
        <f>[1]Données!S385</f>
        <v>861C01</v>
      </c>
      <c r="C503" s="139">
        <f t="shared" si="79"/>
        <v>0</v>
      </c>
      <c r="D503" s="139">
        <f t="shared" si="80"/>
        <v>0</v>
      </c>
      <c r="E503" s="139">
        <f t="shared" si="81"/>
        <v>0</v>
      </c>
      <c r="F503" s="139">
        <f t="shared" si="82"/>
        <v>0</v>
      </c>
      <c r="G503" s="139">
        <f t="shared" si="84"/>
        <v>0</v>
      </c>
      <c r="H503" s="159">
        <f t="shared" si="83"/>
        <v>0</v>
      </c>
      <c r="O503" s="158">
        <f>SUMIF($R$6:$R$110,#REF!,$Y$6:$Y$110)</f>
        <v>0</v>
      </c>
      <c r="P503" s="158">
        <f>SUMIF($R$6:$R$110,#REF!,$Z$6:$Z$110)</f>
        <v>0</v>
      </c>
      <c r="Q503" s="159">
        <f>SUMIF($R$6:$R$110,#REF!,$AA$6:$AA$110)</f>
        <v>0</v>
      </c>
      <c r="S503" s="161" t="e">
        <f>SUM($C503,#REF!)</f>
        <v>#REF!</v>
      </c>
      <c r="T503" s="162" t="e">
        <f>SUM($D503,#REF!)</f>
        <v>#REF!</v>
      </c>
      <c r="U503" s="163" t="e">
        <f>SUM($E503,#REF!)</f>
        <v>#REF!</v>
      </c>
      <c r="V503" s="163">
        <f t="shared" si="76"/>
        <v>0</v>
      </c>
      <c r="W503" s="163">
        <f t="shared" si="77"/>
        <v>0</v>
      </c>
      <c r="X503" s="164">
        <f t="shared" si="78"/>
        <v>0</v>
      </c>
    </row>
    <row r="504" spans="1:24" ht="15" hidden="1" x14ac:dyDescent="0.25">
      <c r="A504" s="167"/>
      <c r="B504" s="168" t="str">
        <f>[1]Données!S386</f>
        <v>861C02</v>
      </c>
      <c r="C504" s="139">
        <f t="shared" si="79"/>
        <v>0</v>
      </c>
      <c r="D504" s="139">
        <f t="shared" si="80"/>
        <v>0</v>
      </c>
      <c r="E504" s="139">
        <f t="shared" si="81"/>
        <v>0</v>
      </c>
      <c r="F504" s="139">
        <f t="shared" si="82"/>
        <v>0</v>
      </c>
      <c r="G504" s="139">
        <f t="shared" si="84"/>
        <v>0</v>
      </c>
      <c r="H504" s="159">
        <f t="shared" si="83"/>
        <v>0</v>
      </c>
      <c r="O504" s="158">
        <f>SUMIF($R$6:$R$110,#REF!,$Y$6:$Y$110)</f>
        <v>0</v>
      </c>
      <c r="P504" s="158">
        <f>SUMIF($R$6:$R$110,#REF!,$Z$6:$Z$110)</f>
        <v>0</v>
      </c>
      <c r="Q504" s="159">
        <f>SUMIF($R$6:$R$110,#REF!,$AA$6:$AA$110)</f>
        <v>0</v>
      </c>
      <c r="S504" s="161" t="e">
        <f>SUM($C504,#REF!)</f>
        <v>#REF!</v>
      </c>
      <c r="T504" s="162" t="e">
        <f>SUM($D504,#REF!)</f>
        <v>#REF!</v>
      </c>
      <c r="U504" s="163" t="e">
        <f>SUM($E504,#REF!)</f>
        <v>#REF!</v>
      </c>
      <c r="V504" s="163">
        <f t="shared" si="76"/>
        <v>0</v>
      </c>
      <c r="W504" s="163">
        <f t="shared" si="77"/>
        <v>0</v>
      </c>
      <c r="X504" s="164">
        <f t="shared" si="78"/>
        <v>0</v>
      </c>
    </row>
    <row r="505" spans="1:24" ht="15" hidden="1" x14ac:dyDescent="0.25">
      <c r="A505" s="167"/>
      <c r="B505" s="168" t="str">
        <f>[1]Données!S387</f>
        <v>871CI</v>
      </c>
      <c r="C505" s="139">
        <f t="shared" si="79"/>
        <v>0</v>
      </c>
      <c r="D505" s="139">
        <f t="shared" si="80"/>
        <v>0</v>
      </c>
      <c r="E505" s="139">
        <f t="shared" si="81"/>
        <v>0</v>
      </c>
      <c r="F505" s="139">
        <f t="shared" si="82"/>
        <v>0</v>
      </c>
      <c r="G505" s="139">
        <f t="shared" si="84"/>
        <v>0</v>
      </c>
      <c r="H505" s="159">
        <f t="shared" si="83"/>
        <v>0</v>
      </c>
      <c r="O505" s="158">
        <f>SUMIF($R$6:$R$110,#REF!,$Y$6:$Y$110)</f>
        <v>0</v>
      </c>
      <c r="P505" s="158">
        <f>SUMIF($R$6:$R$110,#REF!,$Z$6:$Z$110)</f>
        <v>0</v>
      </c>
      <c r="Q505" s="159">
        <f>SUMIF($R$6:$R$110,#REF!,$AA$6:$AA$110)</f>
        <v>0</v>
      </c>
      <c r="S505" s="161" t="e">
        <f>SUM($C505,#REF!)</f>
        <v>#REF!</v>
      </c>
      <c r="T505" s="162" t="e">
        <f>SUM($D505,#REF!)</f>
        <v>#REF!</v>
      </c>
      <c r="U505" s="163" t="e">
        <f>SUM($E505,#REF!)</f>
        <v>#REF!</v>
      </c>
      <c r="V505" s="163">
        <f t="shared" ref="V505:V511" si="85">SUM($F505,$O505)</f>
        <v>0</v>
      </c>
      <c r="W505" s="163">
        <f t="shared" ref="W505:W511" si="86">SUM($G505,$P505)</f>
        <v>0</v>
      </c>
      <c r="X505" s="164">
        <f t="shared" ref="X505:X511" si="87">SUM($H505,$Q505)</f>
        <v>0</v>
      </c>
    </row>
    <row r="506" spans="1:24" ht="15" hidden="1" x14ac:dyDescent="0.25">
      <c r="A506" s="167"/>
      <c r="B506" s="168" t="str">
        <f>[1]Données!S388</f>
        <v>901C01</v>
      </c>
      <c r="C506" s="139">
        <f t="shared" ref="C506:C510" si="88">SUMIF($A$6:$A$110,B506,$D$6:$D$110)</f>
        <v>0</v>
      </c>
      <c r="D506" s="139">
        <f t="shared" ref="D506:D511" si="89">SUMIF($A$6:$A$110,B506,$E$6:$E$110)</f>
        <v>0</v>
      </c>
      <c r="E506" s="139">
        <f t="shared" ref="E506:E511" si="90">SUMIF($A$6:$A$110,B506,$F$6:$F$110)</f>
        <v>0</v>
      </c>
      <c r="F506" s="139">
        <f t="shared" ref="F506:F511" si="91">SUMIF($A$6:$A$110,B506,$H$6:$H$110)</f>
        <v>0</v>
      </c>
      <c r="G506" s="139">
        <f t="shared" si="84"/>
        <v>0</v>
      </c>
      <c r="H506" s="159">
        <f t="shared" ref="H506:H511" si="92">SUMIF($A$6:$A$110,B506,$J$6:$J$110)</f>
        <v>0</v>
      </c>
      <c r="O506" s="158">
        <f>SUMIF($R$6:$R$110,#REF!,$Y$6:$Y$110)</f>
        <v>0</v>
      </c>
      <c r="P506" s="158">
        <f>SUMIF($R$6:$R$110,#REF!,$Z$6:$Z$110)</f>
        <v>0</v>
      </c>
      <c r="Q506" s="159">
        <f>SUMIF($R$6:$R$110,#REF!,$AA$6:$AA$110)</f>
        <v>0</v>
      </c>
      <c r="S506" s="161" t="e">
        <f>SUM($C506,#REF!)</f>
        <v>#REF!</v>
      </c>
      <c r="T506" s="162" t="e">
        <f>SUM($D506,#REF!)</f>
        <v>#REF!</v>
      </c>
      <c r="U506" s="163" t="e">
        <f>SUM($E506,#REF!)</f>
        <v>#REF!</v>
      </c>
      <c r="V506" s="163">
        <f t="shared" si="85"/>
        <v>0</v>
      </c>
      <c r="W506" s="163">
        <f t="shared" si="86"/>
        <v>0</v>
      </c>
      <c r="X506" s="164">
        <f t="shared" si="87"/>
        <v>0</v>
      </c>
    </row>
    <row r="507" spans="1:24" ht="15" hidden="1" x14ac:dyDescent="0.25">
      <c r="A507" s="167"/>
      <c r="B507" s="168" t="str">
        <f>[1]Données!S389</f>
        <v>901SE1</v>
      </c>
      <c r="C507" s="139">
        <f t="shared" si="88"/>
        <v>0</v>
      </c>
      <c r="D507" s="139">
        <f t="shared" si="89"/>
        <v>0</v>
      </c>
      <c r="E507" s="139">
        <f t="shared" si="90"/>
        <v>0</v>
      </c>
      <c r="F507" s="139">
        <f t="shared" si="91"/>
        <v>0</v>
      </c>
      <c r="G507" s="139">
        <f t="shared" ref="G507:G511" si="93">SUMIF($A$6:$A$110,B507,$I$6:$I$110)</f>
        <v>0</v>
      </c>
      <c r="H507" s="159">
        <f t="shared" si="92"/>
        <v>0</v>
      </c>
      <c r="O507" s="158">
        <f>SUMIF($R$6:$R$110,#REF!,$Y$6:$Y$110)</f>
        <v>0</v>
      </c>
      <c r="P507" s="158">
        <f>SUMIF($R$6:$R$110,#REF!,$Z$6:$Z$110)</f>
        <v>0</v>
      </c>
      <c r="Q507" s="159">
        <f>SUMIF($R$6:$R$110,#REF!,$AA$6:$AA$110)</f>
        <v>0</v>
      </c>
      <c r="S507" s="161" t="e">
        <f>SUM($C507,#REF!)</f>
        <v>#REF!</v>
      </c>
      <c r="T507" s="162" t="e">
        <f>SUM($D507,#REF!)</f>
        <v>#REF!</v>
      </c>
      <c r="U507" s="163" t="e">
        <f>SUM($E507,#REF!)</f>
        <v>#REF!</v>
      </c>
      <c r="V507" s="163">
        <f t="shared" si="85"/>
        <v>0</v>
      </c>
      <c r="W507" s="163">
        <f t="shared" si="86"/>
        <v>0</v>
      </c>
      <c r="X507" s="164">
        <f t="shared" si="87"/>
        <v>0</v>
      </c>
    </row>
    <row r="508" spans="1:24" ht="15" hidden="1" x14ac:dyDescent="0.25">
      <c r="A508" s="167"/>
      <c r="B508" s="168" t="str">
        <f>[1]Données!S390</f>
        <v>901SE2</v>
      </c>
      <c r="C508" s="139">
        <f t="shared" si="88"/>
        <v>0</v>
      </c>
      <c r="D508" s="139">
        <f t="shared" si="89"/>
        <v>0</v>
      </c>
      <c r="E508" s="139">
        <f t="shared" si="90"/>
        <v>0</v>
      </c>
      <c r="F508" s="139">
        <f t="shared" si="91"/>
        <v>0</v>
      </c>
      <c r="G508" s="139">
        <f t="shared" si="93"/>
        <v>0</v>
      </c>
      <c r="H508" s="159">
        <f t="shared" si="92"/>
        <v>0</v>
      </c>
      <c r="O508" s="158">
        <f>SUMIF($R$6:$R$110,#REF!,$Y$6:$Y$110)</f>
        <v>0</v>
      </c>
      <c r="P508" s="158">
        <f>SUMIF($R$6:$R$110,#REF!,$Z$6:$Z$110)</f>
        <v>0</v>
      </c>
      <c r="Q508" s="159">
        <f>SUMIF($R$6:$R$110,#REF!,$AA$6:$AA$110)</f>
        <v>0</v>
      </c>
      <c r="S508" s="161" t="e">
        <f>SUM($C508,#REF!)</f>
        <v>#REF!</v>
      </c>
      <c r="T508" s="162" t="e">
        <f>SUM($D508,#REF!)</f>
        <v>#REF!</v>
      </c>
      <c r="U508" s="163" t="e">
        <f>SUM($E508,#REF!)</f>
        <v>#REF!</v>
      </c>
      <c r="V508" s="163">
        <f t="shared" si="85"/>
        <v>0</v>
      </c>
      <c r="W508" s="163">
        <f t="shared" si="86"/>
        <v>0</v>
      </c>
      <c r="X508" s="164">
        <f t="shared" si="87"/>
        <v>0</v>
      </c>
    </row>
    <row r="509" spans="1:24" ht="15" hidden="1" x14ac:dyDescent="0.25">
      <c r="A509" s="167"/>
      <c r="B509" s="168" t="str">
        <f>[1]Données!S391</f>
        <v>905C01</v>
      </c>
      <c r="C509" s="139">
        <f t="shared" si="88"/>
        <v>0</v>
      </c>
      <c r="D509" s="139">
        <f t="shared" si="89"/>
        <v>0</v>
      </c>
      <c r="E509" s="139">
        <f t="shared" si="90"/>
        <v>0</v>
      </c>
      <c r="F509" s="139">
        <f t="shared" si="91"/>
        <v>0</v>
      </c>
      <c r="G509" s="139">
        <f t="shared" si="93"/>
        <v>0</v>
      </c>
      <c r="H509" s="159">
        <f t="shared" si="92"/>
        <v>0</v>
      </c>
      <c r="O509" s="158">
        <f>SUMIF($R$6:$R$110,#REF!,$Y$6:$Y$110)</f>
        <v>0</v>
      </c>
      <c r="P509" s="158">
        <f>SUMIF($R$6:$R$110,#REF!,$Z$6:$Z$110)</f>
        <v>0</v>
      </c>
      <c r="Q509" s="159">
        <f>SUMIF($R$6:$R$110,#REF!,$AA$6:$AA$110)</f>
        <v>0</v>
      </c>
      <c r="S509" s="161" t="e">
        <f>SUM($C509,#REF!)</f>
        <v>#REF!</v>
      </c>
      <c r="T509" s="162" t="e">
        <f>SUM($D509,#REF!)</f>
        <v>#REF!</v>
      </c>
      <c r="U509" s="163" t="e">
        <f>SUM($E509,#REF!)</f>
        <v>#REF!</v>
      </c>
      <c r="V509" s="163">
        <f t="shared" si="85"/>
        <v>0</v>
      </c>
      <c r="W509" s="163">
        <f t="shared" si="86"/>
        <v>0</v>
      </c>
      <c r="X509" s="164">
        <f t="shared" si="87"/>
        <v>0</v>
      </c>
    </row>
    <row r="510" spans="1:24" ht="15" hidden="1" x14ac:dyDescent="0.25">
      <c r="A510" s="167"/>
      <c r="B510" s="168" t="str">
        <f>[1]Données!S392</f>
        <v>906C01</v>
      </c>
      <c r="C510" s="139">
        <f t="shared" si="88"/>
        <v>0</v>
      </c>
      <c r="D510" s="139">
        <f t="shared" si="89"/>
        <v>0</v>
      </c>
      <c r="E510" s="139">
        <f t="shared" si="90"/>
        <v>0</v>
      </c>
      <c r="F510" s="139">
        <f t="shared" si="91"/>
        <v>0</v>
      </c>
      <c r="G510" s="139">
        <f t="shared" si="93"/>
        <v>0</v>
      </c>
      <c r="H510" s="159">
        <f t="shared" si="92"/>
        <v>0</v>
      </c>
      <c r="O510" s="158">
        <f>SUMIF($R$6:$R$110,#REF!,$Y$6:$Y$110)</f>
        <v>0</v>
      </c>
      <c r="P510" s="158">
        <f>SUMIF($R$6:$R$110,#REF!,$Z$6:$Z$110)</f>
        <v>0</v>
      </c>
      <c r="Q510" s="159">
        <f>SUMIF($R$6:$R$110,#REF!,$AA$6:$AA$110)</f>
        <v>0</v>
      </c>
      <c r="S510" s="161" t="e">
        <f>SUM($C510,#REF!)</f>
        <v>#REF!</v>
      </c>
      <c r="T510" s="162" t="e">
        <f>SUM($D510,#REF!)</f>
        <v>#REF!</v>
      </c>
      <c r="U510" s="163" t="e">
        <f>SUM($E510,#REF!)</f>
        <v>#REF!</v>
      </c>
      <c r="V510" s="163">
        <f t="shared" si="85"/>
        <v>0</v>
      </c>
      <c r="W510" s="163">
        <f t="shared" si="86"/>
        <v>0</v>
      </c>
      <c r="X510" s="164">
        <f t="shared" si="87"/>
        <v>0</v>
      </c>
    </row>
    <row r="511" spans="1:24" ht="15.75" hidden="1" thickBot="1" x14ac:dyDescent="0.3">
      <c r="A511" s="167"/>
      <c r="B511" s="168"/>
      <c r="C511" s="139"/>
      <c r="D511" s="139">
        <f t="shared" si="89"/>
        <v>0</v>
      </c>
      <c r="E511" s="139">
        <f t="shared" si="90"/>
        <v>0</v>
      </c>
      <c r="F511" s="139">
        <f t="shared" si="91"/>
        <v>0</v>
      </c>
      <c r="G511" s="139">
        <f t="shared" si="93"/>
        <v>0</v>
      </c>
      <c r="H511" s="159">
        <f t="shared" si="92"/>
        <v>0</v>
      </c>
      <c r="O511" s="172"/>
      <c r="P511" s="172"/>
      <c r="Q511" s="173"/>
      <c r="S511" s="161" t="e">
        <f>SUM($C511,#REF!)</f>
        <v>#REF!</v>
      </c>
      <c r="T511" s="162" t="e">
        <f>SUM($D511,#REF!)</f>
        <v>#REF!</v>
      </c>
      <c r="U511" s="163" t="e">
        <f>SUM($E511,#REF!)</f>
        <v>#REF!</v>
      </c>
      <c r="V511" s="163">
        <f t="shared" si="85"/>
        <v>0</v>
      </c>
      <c r="W511" s="163">
        <f t="shared" si="86"/>
        <v>0</v>
      </c>
      <c r="X511" s="164">
        <f t="shared" si="87"/>
        <v>0</v>
      </c>
    </row>
    <row r="512" spans="1:24" hidden="1" x14ac:dyDescent="0.2">
      <c r="B512" s="168"/>
    </row>
    <row r="513" spans="2:2" hidden="1" x14ac:dyDescent="0.2">
      <c r="B513" s="168"/>
    </row>
    <row r="514" spans="2:2" hidden="1" x14ac:dyDescent="0.2">
      <c r="B514" s="168"/>
    </row>
    <row r="515" spans="2:2" hidden="1" x14ac:dyDescent="0.2">
      <c r="B515" s="166"/>
    </row>
    <row r="516" spans="2:2" hidden="1" x14ac:dyDescent="0.2"/>
    <row r="517" spans="2:2" hidden="1" x14ac:dyDescent="0.2"/>
    <row r="518" spans="2:2" hidden="1" x14ac:dyDescent="0.2"/>
    <row r="519" spans="2:2" hidden="1" x14ac:dyDescent="0.2"/>
    <row r="520" spans="2:2" hidden="1" x14ac:dyDescent="0.2"/>
    <row r="521" spans="2:2" hidden="1" x14ac:dyDescent="0.2"/>
    <row r="522" spans="2:2" hidden="1" x14ac:dyDescent="0.2"/>
    <row r="523" spans="2:2" hidden="1" x14ac:dyDescent="0.2"/>
    <row r="524" spans="2:2" hidden="1" x14ac:dyDescent="0.2"/>
    <row r="525" spans="2:2" hidden="1" x14ac:dyDescent="0.2"/>
    <row r="526" spans="2:2" hidden="1" x14ac:dyDescent="0.2"/>
    <row r="527" spans="2:2" hidden="1" x14ac:dyDescent="0.2"/>
    <row r="528" spans="2:2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spans="4:7" hidden="1" x14ac:dyDescent="0.2"/>
    <row r="674" spans="4:7" hidden="1" x14ac:dyDescent="0.2"/>
    <row r="675" spans="4:7" hidden="1" x14ac:dyDescent="0.2"/>
    <row r="676" spans="4:7" hidden="1" x14ac:dyDescent="0.2"/>
    <row r="677" spans="4:7" hidden="1" x14ac:dyDescent="0.2"/>
    <row r="678" spans="4:7" hidden="1" x14ac:dyDescent="0.2"/>
    <row r="679" spans="4:7" hidden="1" x14ac:dyDescent="0.2"/>
    <row r="680" spans="4:7" hidden="1" x14ac:dyDescent="0.2"/>
    <row r="681" spans="4:7" hidden="1" x14ac:dyDescent="0.2"/>
    <row r="682" spans="4:7" hidden="1" x14ac:dyDescent="0.2"/>
    <row r="683" spans="4:7" hidden="1" x14ac:dyDescent="0.2"/>
    <row r="684" spans="4:7" hidden="1" x14ac:dyDescent="0.2"/>
    <row r="685" spans="4:7" hidden="1" x14ac:dyDescent="0.2"/>
    <row r="686" spans="4:7" hidden="1" x14ac:dyDescent="0.2"/>
    <row r="687" spans="4:7" ht="15" hidden="1" thickBot="1" x14ac:dyDescent="0.25"/>
    <row r="688" spans="4:7" ht="29.25" hidden="1" thickBot="1" x14ac:dyDescent="0.25">
      <c r="D688" s="133" t="s">
        <v>48</v>
      </c>
      <c r="E688" s="134" t="s">
        <v>49</v>
      </c>
      <c r="F688" s="134" t="s">
        <v>50</v>
      </c>
      <c r="G688" s="134" t="s">
        <v>5</v>
      </c>
    </row>
    <row r="689" spans="4:7" hidden="1" x14ac:dyDescent="0.2">
      <c r="D689" s="137">
        <f>$M$112</f>
        <v>0</v>
      </c>
      <c r="E689" s="138">
        <f>IF($N$112=-1,"",$N$112)</f>
        <v>0</v>
      </c>
      <c r="F689" s="138">
        <f>$O$96</f>
        <v>0</v>
      </c>
      <c r="G689" s="138"/>
    </row>
    <row r="690" spans="4:7" hidden="1" x14ac:dyDescent="0.2">
      <c r="D690" s="142"/>
      <c r="E690" s="143"/>
      <c r="F690" s="143"/>
      <c r="G690" s="143"/>
    </row>
    <row r="691" spans="4:7" ht="15" hidden="1" thickBot="1" x14ac:dyDescent="0.25">
      <c r="D691" s="144" t="str">
        <f>$I$118</f>
        <v/>
      </c>
      <c r="E691" s="145" t="str">
        <f>$J$118</f>
        <v/>
      </c>
      <c r="F691" s="145" t="e">
        <f>$K$118</f>
        <v>#REF!</v>
      </c>
      <c r="G691" s="174">
        <f>$C$95</f>
        <v>4</v>
      </c>
    </row>
    <row r="692" spans="4:7" hidden="1" x14ac:dyDescent="0.2"/>
  </sheetData>
  <sheetProtection selectLockedCells="1"/>
  <mergeCells count="140">
    <mergeCell ref="A119:H119"/>
    <mergeCell ref="O119:Q119"/>
    <mergeCell ref="S119:X119"/>
    <mergeCell ref="A120:B120"/>
    <mergeCell ref="A113:B113"/>
    <mergeCell ref="C113:F113"/>
    <mergeCell ref="G113:I113"/>
    <mergeCell ref="J113:K113"/>
    <mergeCell ref="A114:B114"/>
    <mergeCell ref="C114:D114"/>
    <mergeCell ref="E114:F114"/>
    <mergeCell ref="G114:H114"/>
    <mergeCell ref="D112:H112"/>
    <mergeCell ref="I112:K112"/>
    <mergeCell ref="U112:Y112"/>
    <mergeCell ref="Z112:AB112"/>
    <mergeCell ref="A94:B94"/>
    <mergeCell ref="I94:J94"/>
    <mergeCell ref="R94:S94"/>
    <mergeCell ref="Z94:AA94"/>
    <mergeCell ref="A95:B95"/>
    <mergeCell ref="R95:S95"/>
    <mergeCell ref="E92:G92"/>
    <mergeCell ref="J92:K92"/>
    <mergeCell ref="V92:X92"/>
    <mergeCell ref="AA92:AB92"/>
    <mergeCell ref="E93:F93"/>
    <mergeCell ref="H93:K93"/>
    <mergeCell ref="V93:W93"/>
    <mergeCell ref="Y93:AB93"/>
    <mergeCell ref="X85:Y85"/>
    <mergeCell ref="X86:Y86"/>
    <mergeCell ref="X87:Y87"/>
    <mergeCell ref="X88:Y88"/>
    <mergeCell ref="X89:Y89"/>
    <mergeCell ref="D90:H90"/>
    <mergeCell ref="I90:K90"/>
    <mergeCell ref="X90:AA90"/>
    <mergeCell ref="X81:Y81"/>
    <mergeCell ref="X82:Y82"/>
    <mergeCell ref="X83:Y83"/>
    <mergeCell ref="X84:Y84"/>
    <mergeCell ref="X77:Y77"/>
    <mergeCell ref="X78:Y78"/>
    <mergeCell ref="X79:Y79"/>
    <mergeCell ref="X80:Y80"/>
    <mergeCell ref="A73:B73"/>
    <mergeCell ref="X74:Y74"/>
    <mergeCell ref="X75:Y75"/>
    <mergeCell ref="X76:Y76"/>
    <mergeCell ref="E71:F71"/>
    <mergeCell ref="H71:K71"/>
    <mergeCell ref="T71:U71"/>
    <mergeCell ref="W71:AA71"/>
    <mergeCell ref="A72:B72"/>
    <mergeCell ref="I72:J72"/>
    <mergeCell ref="T72:U72"/>
    <mergeCell ref="D68:H68"/>
    <mergeCell ref="I68:K68"/>
    <mergeCell ref="Y68:AB68"/>
    <mergeCell ref="E70:G70"/>
    <mergeCell ref="J70:K70"/>
    <mergeCell ref="Y62:Z62"/>
    <mergeCell ref="Y63:Z63"/>
    <mergeCell ref="Y64:Z64"/>
    <mergeCell ref="Y65:Z65"/>
    <mergeCell ref="Y66:Z66"/>
    <mergeCell ref="Y67:Z67"/>
    <mergeCell ref="Y58:Z58"/>
    <mergeCell ref="Y59:Z59"/>
    <mergeCell ref="Y60:Z60"/>
    <mergeCell ref="Y61:Z61"/>
    <mergeCell ref="Y54:Z54"/>
    <mergeCell ref="Y55:Z55"/>
    <mergeCell ref="Y56:Z56"/>
    <mergeCell ref="Y57:Z57"/>
    <mergeCell ref="A50:B50"/>
    <mergeCell ref="Y51:Z51"/>
    <mergeCell ref="Y52:Z52"/>
    <mergeCell ref="Y53:Z53"/>
    <mergeCell ref="E48:F48"/>
    <mergeCell ref="H48:K48"/>
    <mergeCell ref="U48:V48"/>
    <mergeCell ref="X48:AB48"/>
    <mergeCell ref="A49:B49"/>
    <mergeCell ref="I49:J49"/>
    <mergeCell ref="U49:V49"/>
    <mergeCell ref="X43:Y43"/>
    <mergeCell ref="X44:Y44"/>
    <mergeCell ref="D45:H45"/>
    <mergeCell ref="I45:K45"/>
    <mergeCell ref="X45:AA45"/>
    <mergeCell ref="E47:G47"/>
    <mergeCell ref="J47:K47"/>
    <mergeCell ref="X37:Y37"/>
    <mergeCell ref="X38:Y38"/>
    <mergeCell ref="X39:Y39"/>
    <mergeCell ref="X40:Y40"/>
    <mergeCell ref="X41:Y41"/>
    <mergeCell ref="X42:Y42"/>
    <mergeCell ref="X33:Y33"/>
    <mergeCell ref="X34:Y34"/>
    <mergeCell ref="X35:Y35"/>
    <mergeCell ref="X36:Y36"/>
    <mergeCell ref="X29:Y29"/>
    <mergeCell ref="X30:Y30"/>
    <mergeCell ref="X31:Y31"/>
    <mergeCell ref="X32:Y32"/>
    <mergeCell ref="W25:AA25"/>
    <mergeCell ref="A26:B26"/>
    <mergeCell ref="I26:J26"/>
    <mergeCell ref="T26:U26"/>
    <mergeCell ref="A27:B27"/>
    <mergeCell ref="X28:Y28"/>
    <mergeCell ref="E24:G24"/>
    <mergeCell ref="J24:K24"/>
    <mergeCell ref="E25:F25"/>
    <mergeCell ref="H25:K25"/>
    <mergeCell ref="T25:U25"/>
    <mergeCell ref="Y19:Z19"/>
    <mergeCell ref="Y20:Z20"/>
    <mergeCell ref="Y21:Z21"/>
    <mergeCell ref="D22:H22"/>
    <mergeCell ref="I22:K22"/>
    <mergeCell ref="Y22:AB22"/>
    <mergeCell ref="Y12:Z12"/>
    <mergeCell ref="Y13:Z13"/>
    <mergeCell ref="Y14:Z14"/>
    <mergeCell ref="Y15:Z15"/>
    <mergeCell ref="Y16:Z16"/>
    <mergeCell ref="Y17:Z17"/>
    <mergeCell ref="Y8:Z8"/>
    <mergeCell ref="Y9:Z9"/>
    <mergeCell ref="Y10:Z10"/>
    <mergeCell ref="Y11:Z11"/>
    <mergeCell ref="A4:B4"/>
    <mergeCell ref="Y5:Z5"/>
    <mergeCell ref="Y6:Z6"/>
    <mergeCell ref="Y7:Z7"/>
    <mergeCell ref="Y18:Z18"/>
  </mergeCells>
  <conditionalFormatting sqref="M6:N6 M7:M88 M90:M110">
    <cfRule type="containsText" dxfId="39" priority="128" operator="containsText" text="Rtt">
      <formula>NOT(ISERROR(SEARCH("Rtt",M6)))</formula>
    </cfRule>
  </conditionalFormatting>
  <conditionalFormatting sqref="L26 L49 L72 L93:L94">
    <cfRule type="cellIs" dxfId="38" priority="127" operator="equal">
      <formula>1</formula>
    </cfRule>
  </conditionalFormatting>
  <conditionalFormatting sqref="H94">
    <cfRule type="expression" dxfId="37" priority="126">
      <formula>$M$97=1</formula>
    </cfRule>
  </conditionalFormatting>
  <conditionalFormatting sqref="K94">
    <cfRule type="expression" dxfId="36" priority="125">
      <formula>$M$100=5</formula>
    </cfRule>
  </conditionalFormatting>
  <conditionalFormatting sqref="I94">
    <cfRule type="expression" dxfId="35" priority="129">
      <formula>#REF!=3</formula>
    </cfRule>
  </conditionalFormatting>
  <conditionalFormatting sqref="W26">
    <cfRule type="expression" dxfId="34" priority="59">
      <formula>$M$29=1</formula>
    </cfRule>
  </conditionalFormatting>
  <conditionalFormatting sqref="Y26">
    <cfRule type="expression" dxfId="33" priority="58">
      <formula>$M$30=2</formula>
    </cfRule>
  </conditionalFormatting>
  <conditionalFormatting sqref="X26">
    <cfRule type="expression" dxfId="32" priority="57">
      <formula>$M$31=3</formula>
    </cfRule>
  </conditionalFormatting>
  <conditionalFormatting sqref="Z26">
    <cfRule type="expression" dxfId="31" priority="56">
      <formula>$M$32=4</formula>
    </cfRule>
  </conditionalFormatting>
  <conditionalFormatting sqref="AA26">
    <cfRule type="expression" dxfId="30" priority="55">
      <formula>$M$33=5</formula>
    </cfRule>
  </conditionalFormatting>
  <conditionalFormatting sqref="X45:AA45">
    <cfRule type="cellIs" dxfId="29" priority="54" operator="greaterThan">
      <formula>0</formula>
    </cfRule>
  </conditionalFormatting>
  <conditionalFormatting sqref="W72">
    <cfRule type="expression" dxfId="28" priority="53">
      <formula>$M$75=1</formula>
    </cfRule>
  </conditionalFormatting>
  <conditionalFormatting sqref="Y72">
    <cfRule type="expression" dxfId="27" priority="52">
      <formula>$M$76=2</formula>
    </cfRule>
  </conditionalFormatting>
  <conditionalFormatting sqref="X72">
    <cfRule type="expression" dxfId="26" priority="51">
      <formula>$M$77=3</formula>
    </cfRule>
  </conditionalFormatting>
  <conditionalFormatting sqref="Z72">
    <cfRule type="expression" dxfId="25" priority="50">
      <formula>$M$78=4</formula>
    </cfRule>
  </conditionalFormatting>
  <conditionalFormatting sqref="AA72">
    <cfRule type="expression" dxfId="24" priority="49">
      <formula>$M$79=5</formula>
    </cfRule>
  </conditionalFormatting>
  <conditionalFormatting sqref="X90:AA90">
    <cfRule type="cellIs" dxfId="23" priority="48" operator="greaterThan">
      <formula>0</formula>
    </cfRule>
  </conditionalFormatting>
  <conditionalFormatting sqref="Y22:AB22">
    <cfRule type="cellIs" dxfId="22" priority="28" operator="greaterThan">
      <formula>0</formula>
    </cfRule>
  </conditionalFormatting>
  <conditionalFormatting sqref="X49">
    <cfRule type="expression" dxfId="21" priority="27">
      <formula>$M$52=1</formula>
    </cfRule>
  </conditionalFormatting>
  <conditionalFormatting sqref="Z49">
    <cfRule type="expression" dxfId="20" priority="26">
      <formula>$M$53=2</formula>
    </cfRule>
  </conditionalFormatting>
  <conditionalFormatting sqref="Y49">
    <cfRule type="expression" dxfId="19" priority="25">
      <formula>$M$54=3</formula>
    </cfRule>
  </conditionalFormatting>
  <conditionalFormatting sqref="AA49">
    <cfRule type="expression" dxfId="18" priority="24">
      <formula>$M$55=4</formula>
    </cfRule>
  </conditionalFormatting>
  <conditionalFormatting sqref="AB49">
    <cfRule type="expression" dxfId="17" priority="23">
      <formula>$M$56=5</formula>
    </cfRule>
  </conditionalFormatting>
  <conditionalFormatting sqref="Y68:AB68">
    <cfRule type="cellIs" dxfId="16" priority="22" operator="greaterThan">
      <formula>0</formula>
    </cfRule>
  </conditionalFormatting>
  <conditionalFormatting sqref="K26">
    <cfRule type="expression" dxfId="15" priority="13">
      <formula>$M$100=5</formula>
    </cfRule>
  </conditionalFormatting>
  <conditionalFormatting sqref="H72">
    <cfRule type="expression" dxfId="14" priority="20">
      <formula>$M$97=1</formula>
    </cfRule>
  </conditionalFormatting>
  <conditionalFormatting sqref="K72">
    <cfRule type="expression" dxfId="13" priority="19">
      <formula>$M$100=5</formula>
    </cfRule>
  </conditionalFormatting>
  <conditionalFormatting sqref="I72">
    <cfRule type="expression" dxfId="12" priority="21">
      <formula>#REF!=3</formula>
    </cfRule>
  </conditionalFormatting>
  <conditionalFormatting sqref="H49">
    <cfRule type="expression" dxfId="11" priority="17">
      <formula>$M$97=1</formula>
    </cfRule>
  </conditionalFormatting>
  <conditionalFormatting sqref="K49">
    <cfRule type="expression" dxfId="10" priority="16">
      <formula>$M$100=5</formula>
    </cfRule>
  </conditionalFormatting>
  <conditionalFormatting sqref="I49">
    <cfRule type="expression" dxfId="9" priority="18">
      <formula>#REF!=3</formula>
    </cfRule>
  </conditionalFormatting>
  <conditionalFormatting sqref="H26">
    <cfRule type="expression" dxfId="8" priority="14">
      <formula>$M$97=1</formula>
    </cfRule>
  </conditionalFormatting>
  <conditionalFormatting sqref="I26">
    <cfRule type="expression" dxfId="7" priority="15">
      <formula>#REF!=3</formula>
    </cfRule>
  </conditionalFormatting>
  <conditionalFormatting sqref="R122:X207 S121:X121 C121:H511 S208:X511 O121:Q511">
    <cfRule type="cellIs" dxfId="6" priority="9" operator="greaterThan">
      <formula>0</formula>
    </cfRule>
  </conditionalFormatting>
  <conditionalFormatting sqref="B116:H118">
    <cfRule type="cellIs" dxfId="5" priority="8" operator="greaterThan">
      <formula>0</formula>
    </cfRule>
  </conditionalFormatting>
  <conditionalFormatting sqref="B122:B515">
    <cfRule type="containsText" dxfId="4" priority="7" operator="containsText" text="CI">
      <formula>NOT(ISERROR(SEARCH("CI",B122)))</formula>
    </cfRule>
  </conditionalFormatting>
  <conditionalFormatting sqref="AC93:AC94">
    <cfRule type="cellIs" dxfId="3" priority="3" operator="equal">
      <formula>1</formula>
    </cfRule>
  </conditionalFormatting>
  <conditionalFormatting sqref="Y94">
    <cfRule type="expression" dxfId="2" priority="2">
      <formula>$M$97=1</formula>
    </cfRule>
  </conditionalFormatting>
  <conditionalFormatting sqref="AB94">
    <cfRule type="expression" dxfId="1" priority="1">
      <formula>$M$100=5</formula>
    </cfRule>
  </conditionalFormatting>
  <conditionalFormatting sqref="Z94">
    <cfRule type="expression" dxfId="0" priority="4">
      <formula>#REF!=3</formula>
    </cfRule>
  </conditionalFormatting>
  <dataValidations count="19">
    <dataValidation type="time" allowBlank="1" showInputMessage="1" showErrorMessage="1" sqref="T52 S75 T6 W29 S29:U29 U97">
      <formula1>0</formula1>
      <formula2>0.326388888888889</formula2>
    </dataValidation>
    <dataValidation type="time" allowBlank="1" showInputMessage="1" showErrorMessage="1" sqref="T75:U88 E52:F66 S76:S88 E29:F43 T53:T66 S30:U43 E75:F88 U52:V66 T7:T20 V97:W110 E6:F20 U6:V20 U98:U110 E97:F110">
      <formula1>0</formula1>
      <formula2>0.333333333333333</formula2>
    </dataValidation>
    <dataValidation type="list" allowBlank="1" showInputMessage="1" sqref="C75:C88 C52:C66 C6:C20 C97:C110 S52:S66 R75:R88 S6:S20 R29:R43 C29:C43 P6:P15 T97:T110">
      <formula1>Liste_travaux</formula1>
    </dataValidation>
    <dataValidation type="list" allowBlank="1" showInputMessage="1" showErrorMessage="1" sqref="P26 P94:Q94 P49:Q49 P72">
      <formula1>Codes_Agents</formula1>
    </dataValidation>
    <dataValidation allowBlank="1" showInputMessage="1" sqref="R49 Q26 Q72 Y6:AB20"/>
    <dataValidation type="time" errorStyle="warning" operator="lessThan" allowBlank="1" showErrorMessage="1" errorTitle="Heures sup" error="Vous étes en heures sup!!!" sqref="I45 I112 I22 I91 I68:I69 Y68 X90 Y22 X45 Z112">
      <formula1>0.325</formula1>
    </dataValidation>
    <dataValidation type="list" allowBlank="1" showInputMessage="1" showErrorMessage="1" sqref="P29:P43 P97:Q110 P52:Q66 P16:P20 P75:P88 Q6:Q20">
      <formula1>Liste_neulin_codes</formula1>
    </dataValidation>
    <dataValidation errorStyle="warning" allowBlank="1" error="Mauvais n° Br" sqref="H29:K43 H52:K66 X52:AB66 W75:AA88 X6:X20 X29:AA43 W30:W43 H6:K20 H97:K110 H75:K88 Y97:AB110"/>
    <dataValidation type="whole" errorStyle="warning" allowBlank="1" showInputMessage="1" showErrorMessage="1" error="Mauvais n° Br" sqref="G69 X93:X96 G91 G46 W67:W68 V89:V90 V70:V74 W21:W22 V24:V28 V44:V45 W47:W51 G93:G96 G71:G74 G23 G48:G51 U92:U93 G25:G28 G4:G5">
      <formula1>12000000</formula1>
      <formula2>12999999</formula2>
    </dataValidation>
    <dataValidation type="whole" errorStyle="warning" allowBlank="1" showInputMessage="1" showErrorMessage="1" error="Mauvais  Numéro de réclamation" sqref="G29:G43 G52:G66 G75:G88 G6:G20 G97:G110 W52:W66 V75:V88 W6:W20 V29:V43 X97:X110">
      <formula1>12000000</formula1>
      <formula2>13999999</formula2>
    </dataValidation>
    <dataValidation type="list" allowBlank="1" showInputMessage="1" showErrorMessage="1" sqref="R97:R110">
      <formula1>INDIRECT($A$95)</formula1>
    </dataValidation>
    <dataValidation allowBlank="1" showDropDown="1" showInputMessage="1" showErrorMessage="1" sqref="R95:S95"/>
    <dataValidation type="list" allowBlank="1" showInputMessage="1" showErrorMessage="1" sqref="A6:A20">
      <formula1>INDIRECT($C$21)</formula1>
    </dataValidation>
    <dataValidation type="list" allowBlank="1" showDropDown="1" sqref="A27:B27 A95:B95 A73:B73 A50:B50">
      <formula1>$AA$4:$AA$8</formula1>
    </dataValidation>
    <dataValidation type="list" allowBlank="1" showInputMessage="1" showErrorMessage="1" sqref="A29:A43">
      <formula1>INDIRECT($C$44)</formula1>
    </dataValidation>
    <dataValidation type="list" allowBlank="1" showInputMessage="1" showErrorMessage="1" sqref="A52:A66">
      <formula1>INDIRECT($C$67)</formula1>
    </dataValidation>
    <dataValidation type="list" allowBlank="1" showInputMessage="1" showErrorMessage="1" sqref="A75:A88">
      <formula1>INDIRECT($C$89)</formula1>
    </dataValidation>
    <dataValidation type="list" allowBlank="1" showInputMessage="1" showErrorMessage="1" sqref="A97:A110">
      <formula1>INDIRECT($C$111)</formula1>
    </dataValidation>
    <dataValidation allowBlank="1" showInputMessage="1" showErrorMessage="1" sqref="B97:B110 B75:B88 B52:B66 B29:B43 B6:B20"/>
  </dataValidations>
  <pageMargins left="0.19" right="0.27" top="0.53" bottom="0.41" header="0.31496062992125984" footer="0.31496062992125984"/>
  <pageSetup paperSize="9" scale="80" orientation="landscape" horizontalDpi="200" verticalDpi="200" r:id="rId1"/>
  <headerFooter>
    <oddHeader>&amp;C&amp;URapport journalier</oddHead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[1]Données!#REF!</xm:f>
          </x14:formula1>
          <xm:sqref>C21 C89 C44 C67 C111</xm:sqref>
        </x14:dataValidation>
        <x14:dataValidation type="list" allowBlank="1" showDropDown="1">
          <x14:formula1>
            <xm:f>[1]Données!#REF!</xm:f>
          </x14:formula1>
          <xm:sqref>A4:B4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5"/>
  <sheetViews>
    <sheetView tabSelected="1" zoomScale="80" zoomScaleNormal="80" workbookViewId="0">
      <selection activeCell="E12" sqref="E12"/>
    </sheetView>
  </sheetViews>
  <sheetFormatPr baseColWidth="10" defaultRowHeight="15.75" x14ac:dyDescent="0.25"/>
  <cols>
    <col min="1" max="1" width="20" customWidth="1"/>
    <col min="2" max="2" width="29.75" customWidth="1"/>
    <col min="3" max="3" width="27" customWidth="1"/>
    <col min="4" max="6" width="20" customWidth="1"/>
  </cols>
  <sheetData>
    <row r="1" spans="1:11" ht="16.5" thickBot="1" x14ac:dyDescent="0.3">
      <c r="D1" s="176" t="s">
        <v>61</v>
      </c>
    </row>
    <row r="2" spans="1:11" ht="16.5" thickBot="1" x14ac:dyDescent="0.3">
      <c r="A2" s="228" t="s">
        <v>62</v>
      </c>
      <c r="B2" s="229" t="s">
        <v>63</v>
      </c>
      <c r="C2" s="230" t="s">
        <v>64</v>
      </c>
    </row>
    <row r="3" spans="1:11" ht="21" x14ac:dyDescent="0.35">
      <c r="A3" s="2"/>
      <c r="B3" s="2"/>
      <c r="C3" s="2"/>
      <c r="G3" s="175" t="s">
        <v>58</v>
      </c>
    </row>
    <row r="4" spans="1:11" x14ac:dyDescent="0.25">
      <c r="A4" s="2"/>
      <c r="B4" s="2"/>
      <c r="C4" s="2"/>
    </row>
    <row r="5" spans="1:11" ht="21" x14ac:dyDescent="0.35">
      <c r="A5" s="2"/>
      <c r="B5" s="2"/>
      <c r="C5" s="2"/>
      <c r="I5" s="175" t="s">
        <v>59</v>
      </c>
    </row>
    <row r="6" spans="1:11" x14ac:dyDescent="0.25">
      <c r="A6" s="2"/>
      <c r="B6" s="2"/>
      <c r="C6" s="2"/>
    </row>
    <row r="7" spans="1:11" x14ac:dyDescent="0.25">
      <c r="A7" s="2"/>
      <c r="B7" s="2"/>
      <c r="C7" s="2"/>
    </row>
    <row r="8" spans="1:11" ht="21" x14ac:dyDescent="0.35">
      <c r="A8" s="2"/>
      <c r="B8" s="2"/>
      <c r="C8" s="2"/>
      <c r="K8" s="175" t="s">
        <v>60</v>
      </c>
    </row>
    <row r="9" spans="1:11" x14ac:dyDescent="0.25">
      <c r="A9" s="2"/>
      <c r="B9" s="2"/>
      <c r="C9" s="2"/>
    </row>
    <row r="10" spans="1:11" x14ac:dyDescent="0.25">
      <c r="A10" s="2"/>
      <c r="B10" s="2"/>
      <c r="C10" s="2"/>
    </row>
    <row r="11" spans="1:11" x14ac:dyDescent="0.25">
      <c r="A11" s="2"/>
      <c r="B11" s="2"/>
      <c r="C11" s="2"/>
    </row>
    <row r="12" spans="1:11" x14ac:dyDescent="0.25">
      <c r="A12" s="2"/>
      <c r="B12" s="2"/>
      <c r="C12" s="2"/>
    </row>
    <row r="13" spans="1:11" x14ac:dyDescent="0.25">
      <c r="A13" s="2"/>
      <c r="B13" s="2"/>
      <c r="C13" s="2"/>
    </row>
    <row r="14" spans="1:11" x14ac:dyDescent="0.25">
      <c r="A14" s="2"/>
      <c r="B14" s="2"/>
      <c r="C14" s="2"/>
    </row>
    <row r="15" spans="1:11" x14ac:dyDescent="0.25">
      <c r="A15" s="2"/>
      <c r="B15" s="2"/>
      <c r="C15" s="2"/>
    </row>
    <row r="16" spans="1:11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 t="s">
        <v>65</v>
      </c>
      <c r="C30" s="2"/>
    </row>
    <row r="31" spans="1:3" x14ac:dyDescent="0.25">
      <c r="A31" s="2"/>
      <c r="B31" s="2"/>
      <c r="C31" s="2"/>
    </row>
    <row r="32" spans="1:3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27"/>
      <c r="B95" s="227"/>
      <c r="C95" s="227"/>
    </row>
  </sheetData>
  <mergeCells count="1">
    <mergeCell ref="A95:C95"/>
  </mergeCells>
  <hyperlinks>
    <hyperlink ref="D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011</vt:lpstr>
      <vt:lpstr>BrCro</vt:lpstr>
      <vt:lpstr>'011'!Jeudi</vt:lpstr>
      <vt:lpstr>'011'!Lundi</vt:lpstr>
      <vt:lpstr>'011'!Mardi</vt:lpstr>
      <vt:lpstr>'011'!Mercredi</vt:lpstr>
      <vt:lpstr>'011'!Vendredi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Nicolas.plantegenet</dc:creator>
  <cp:lastModifiedBy>Guy Blancher</cp:lastModifiedBy>
  <dcterms:created xsi:type="dcterms:W3CDTF">2014-04-24T18:23:39Z</dcterms:created>
  <dcterms:modified xsi:type="dcterms:W3CDTF">2014-04-25T09:12:08Z</dcterms:modified>
</cp:coreProperties>
</file>