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 tabRatio="478"/>
  </bookViews>
  <sheets>
    <sheet name="Février 2014" sheetId="4" r:id="rId1"/>
    <sheet name="Paramètres" sheetId="2" r:id="rId2"/>
  </sheets>
  <definedNames>
    <definedName name="Année">OFFSET(Paramètres!$C$2,,,COUNTA(Paramètres!$C:$C))</definedName>
    <definedName name="Employé">OFFSET(Paramètres!$E$2,,,COUNTA(Paramètres!$E:$E))</definedName>
    <definedName name="Horaires">OFFSET(Paramètres!$H$2,,,COUNTA(Paramètres!$H:$H))</definedName>
    <definedName name="Mois">OFFSET(Paramètres!$A$2,,,COUNTA(Paramètres!$A:$A))</definedName>
  </definedNames>
  <calcPr calcId="152511"/>
  <webPublishing codePage="1252"/>
</workbook>
</file>

<file path=xl/calcChain.xml><?xml version="1.0" encoding="utf-8"?>
<calcChain xmlns="http://schemas.openxmlformats.org/spreadsheetml/2006/main">
  <c r="D4" i="4" l="1"/>
  <c r="C3" i="4"/>
  <c r="C4" i="4" l="1"/>
  <c r="C6" i="4" l="1"/>
  <c r="C7" i="4" s="1"/>
  <c r="C22" i="4" l="1"/>
  <c r="C38" i="4"/>
  <c r="C31" i="4"/>
  <c r="C15" i="4"/>
  <c r="C8" i="4"/>
  <c r="C24" i="4" s="1"/>
  <c r="C39" i="4"/>
  <c r="C23" i="4"/>
  <c r="C14" i="4"/>
  <c r="C30" i="4"/>
  <c r="C9" i="4" l="1"/>
  <c r="C10" i="4" s="1"/>
  <c r="C42" i="4" s="1"/>
  <c r="C40" i="4"/>
  <c r="C32" i="4"/>
  <c r="C16" i="4"/>
  <c r="C33" i="4"/>
  <c r="C26" i="4" l="1"/>
  <c r="C18" i="4"/>
  <c r="C17" i="4"/>
  <c r="C34" i="4"/>
  <c r="C25" i="4"/>
  <c r="C41" i="4"/>
  <c r="I35" i="4"/>
  <c r="H35" i="4"/>
  <c r="F35" i="4"/>
  <c r="E35" i="4"/>
  <c r="K34" i="4"/>
  <c r="K33" i="4"/>
  <c r="K32" i="4"/>
  <c r="K31" i="4"/>
  <c r="K30" i="4"/>
  <c r="I27" i="4"/>
  <c r="H27" i="4"/>
  <c r="F27" i="4"/>
  <c r="E27" i="4"/>
  <c r="K26" i="4"/>
  <c r="K25" i="4"/>
  <c r="K24" i="4"/>
  <c r="K23" i="4"/>
  <c r="K22" i="4"/>
  <c r="I19" i="4"/>
  <c r="H19" i="4"/>
  <c r="F19" i="4"/>
  <c r="E19" i="4"/>
  <c r="K18" i="4"/>
  <c r="K17" i="4"/>
  <c r="K16" i="4"/>
  <c r="K15" i="4"/>
  <c r="K14" i="4"/>
  <c r="I11" i="4"/>
  <c r="H11" i="4"/>
  <c r="F11" i="4"/>
  <c r="E11" i="4"/>
  <c r="K10" i="4"/>
  <c r="K9" i="4"/>
  <c r="K8" i="4"/>
  <c r="K7" i="4"/>
  <c r="K6" i="4"/>
  <c r="K35" i="4" l="1"/>
  <c r="K19" i="4"/>
  <c r="K27" i="4"/>
  <c r="K11" i="4"/>
</calcChain>
</file>

<file path=xl/sharedStrings.xml><?xml version="1.0" encoding="utf-8"?>
<sst xmlns="http://schemas.openxmlformats.org/spreadsheetml/2006/main" count="135" uniqueCount="49">
  <si>
    <t>Jour</t>
  </si>
  <si>
    <t>Heures normales</t>
  </si>
  <si>
    <t>Maladie</t>
  </si>
  <si>
    <t>Congés</t>
  </si>
  <si>
    <t>Total</t>
  </si>
  <si>
    <t>Mardi</t>
  </si>
  <si>
    <t>Mercredi</t>
  </si>
  <si>
    <t>Jeudi</t>
  </si>
  <si>
    <t>Vendredi</t>
  </si>
  <si>
    <t>Nbre heures total</t>
  </si>
  <si>
    <t>Date</t>
  </si>
  <si>
    <t>Salariée</t>
  </si>
  <si>
    <t>Fonction</t>
  </si>
  <si>
    <t xml:space="preserve">Lundi </t>
  </si>
  <si>
    <t>Horaires</t>
  </si>
  <si>
    <t>non travaillé</t>
  </si>
  <si>
    <t>Heures complém.</t>
  </si>
  <si>
    <t>Récupération</t>
  </si>
  <si>
    <t>Mois</t>
  </si>
  <si>
    <t>Obs.</t>
  </si>
  <si>
    <t>9h-12h30/13h30-16h</t>
  </si>
  <si>
    <t>Année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</si>
  <si>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</si>
  <si>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</si>
  <si>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</si>
  <si>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</si>
  <si>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</si>
  <si>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</si>
  <si>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</si>
  <si>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</si>
  <si>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</si>
  <si>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</si>
  <si>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</si>
  <si>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</si>
  <si>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</si>
  <si>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Employés</t>
  </si>
  <si>
    <t>Tartempion</t>
  </si>
  <si>
    <t>Quidam</t>
  </si>
  <si>
    <t>Sézigue</t>
  </si>
  <si>
    <t>Duchemol</t>
  </si>
  <si>
    <t>Michu</t>
  </si>
  <si>
    <t>Directeur</t>
  </si>
  <si>
    <t>Sous-directeur</t>
  </si>
  <si>
    <t>RH</t>
  </si>
  <si>
    <t>Chef des achats</t>
  </si>
  <si>
    <t>Chef des ventes</t>
  </si>
  <si>
    <t>férié</t>
  </si>
  <si>
    <t>délégation</t>
  </si>
  <si>
    <t>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</si>
</sst>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;;;"/>
    <numFmt numFmtId="166" formatCode="dd/mm/yyyy"/>
  </numFmts>
  <fonts count="10" x14ac:knownFonts="1">
    <font>
      <sz val="10"/>
      <color theme="1"/>
      <name val="Verdana"/>
      <family val="2"/>
      <scheme val="minor"/>
    </font>
    <font>
      <sz val="11"/>
      <color theme="2" tint="-0.64998321481978816"/>
      <name val="Verdana"/>
      <family val="2"/>
      <scheme val="minor"/>
    </font>
    <font>
      <sz val="10"/>
      <color theme="1"/>
      <name val="Verdana"/>
      <family val="2"/>
      <scheme val="minor"/>
    </font>
    <font>
      <sz val="9"/>
      <color theme="1"/>
      <name val="Verdana"/>
      <family val="2"/>
      <scheme val="minor"/>
    </font>
    <font>
      <sz val="9"/>
      <color theme="2" tint="-0.64998321481978816"/>
      <name val="Verdana"/>
      <family val="2"/>
      <scheme val="minor"/>
    </font>
    <font>
      <b/>
      <sz val="9"/>
      <color theme="1"/>
      <name val="Verdana"/>
      <family val="2"/>
      <scheme val="minor"/>
    </font>
    <font>
      <b/>
      <sz val="10"/>
      <color theme="0"/>
      <name val="Verdana"/>
      <family val="2"/>
      <scheme val="minor"/>
    </font>
    <font>
      <b/>
      <sz val="11"/>
      <color theme="2" tint="-0.64998321481978816"/>
      <name val="Verdana"/>
      <family val="2"/>
      <scheme val="minor"/>
    </font>
    <font>
      <u/>
      <sz val="10"/>
      <color theme="10"/>
      <name val="Verdana"/>
      <family val="2"/>
      <scheme val="minor"/>
    </font>
    <font>
      <b/>
      <sz val="10"/>
      <color theme="2" tint="-0.64998321481978816"/>
      <name val="Verdan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6">
    <xf numFmtId="0" fontId="0" fillId="0" borderId="0" xfId="0"/>
    <xf numFmtId="2" fontId="5" fillId="0" borderId="0" xfId="0" applyNumberFormat="1" applyFont="1" applyFill="1" applyBorder="1" applyAlignment="1">
      <alignment horizontal="center" vertical="center"/>
    </xf>
    <xf numFmtId="0" fontId="8" fillId="0" borderId="0" xfId="1"/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14" fontId="3" fillId="4" borderId="1" xfId="0" applyNumberFormat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 customBuiltin="1"/>
  </cellStyles>
  <dxfs count="0"/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spect">
  <a:themeElements>
    <a:clrScheme name="Devise">
      <a:dk1>
        <a:sysClr val="windowText" lastClr="000000"/>
      </a:dk1>
      <a:lt1>
        <a:sysClr val="window" lastClr="FFFFFF"/>
      </a:lt1>
      <a:dk2>
        <a:srgbClr val="4A606E"/>
      </a:dk2>
      <a:lt2>
        <a:srgbClr val="D1E1E3"/>
      </a:lt2>
      <a:accent1>
        <a:srgbClr val="79B5B0"/>
      </a:accent1>
      <a:accent2>
        <a:srgbClr val="B4BC4C"/>
      </a:accent2>
      <a:accent3>
        <a:srgbClr val="B77851"/>
      </a:accent3>
      <a:accent4>
        <a:srgbClr val="776A5B"/>
      </a:accent4>
      <a:accent5>
        <a:srgbClr val="B6AD76"/>
      </a:accent5>
      <a:accent6>
        <a:srgbClr val="95AEB1"/>
      </a:accent6>
      <a:hlink>
        <a:srgbClr val="3ECCED"/>
      </a:hlink>
      <a:folHlink>
        <a:srgbClr val="2C6C93"/>
      </a:folHlink>
    </a:clrScheme>
    <a:fontScheme name="Aspect">
      <a:majorFont>
        <a:latin typeface="Verdana"/>
        <a:ea typeface=""/>
        <a:cs typeface=""/>
        <a:font script="Jpan" typeface="ＭＳ ゴシック"/>
        <a:font script="Hang" typeface="굴림"/>
        <a:font script="Hans" typeface="黑体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ajorFont>
      <a:minorFont>
        <a:latin typeface="Verdana"/>
        <a:ea typeface=""/>
        <a:cs typeface=""/>
        <a:font script="Jpan" typeface="ＭＳ ゴシック"/>
        <a:font script="Hang" typeface="굴림"/>
        <a:font script="Hans" typeface="宋体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inorFont>
    </a:fontScheme>
    <a:fmtScheme name="Aspec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270000"/>
              </a:schemeClr>
            </a:gs>
            <a:gs pos="25000">
              <a:schemeClr val="phClr">
                <a:tint val="60000"/>
                <a:satMod val="300000"/>
              </a:schemeClr>
            </a:gs>
            <a:gs pos="100000">
              <a:schemeClr val="phClr">
                <a:tint val="29000"/>
                <a:satMod val="40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5000"/>
                <a:satMod val="155000"/>
              </a:schemeClr>
            </a:gs>
            <a:gs pos="60000">
              <a:schemeClr val="phClr">
                <a:shade val="95000"/>
                <a:satMod val="150000"/>
              </a:schemeClr>
            </a:gs>
            <a:gs pos="100000">
              <a:schemeClr val="phClr">
                <a:tint val="87000"/>
                <a:satMod val="250000"/>
              </a:schemeClr>
            </a:gs>
          </a:gsLst>
          <a:lin ang="16200000" scaled="0"/>
        </a:gradFill>
      </a:fillStyleLst>
      <a:lnStyleLst>
        <a:ln w="500" cap="flat" cmpd="sng" algn="ctr">
          <a:solidFill>
            <a:schemeClr val="phClr">
              <a:satMod val="150000"/>
            </a:schemeClr>
          </a:solidFill>
          <a:prstDash val="solid"/>
        </a:ln>
        <a:ln w="50800" cap="flat" cmpd="thickThin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2000000"/>
            </a:lightRig>
          </a:scene3d>
          <a:sp3d prstMaterial="powder">
            <a:bevelT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5000"/>
                <a:satMod val="150000"/>
              </a:schemeClr>
            </a:gs>
            <a:gs pos="35000">
              <a:schemeClr val="phClr">
                <a:shade val="70000"/>
                <a:satMod val="155000"/>
              </a:schemeClr>
            </a:gs>
            <a:gs pos="100000">
              <a:schemeClr val="phClr">
                <a:tint val="90000"/>
                <a:satMod val="175000"/>
              </a:schemeClr>
            </a:gs>
          </a:gsLst>
          <a:lin ang="16200000" scaled="0"/>
        </a:gradFill>
        <a:blipFill>
          <a:blip xmlns:r="http://schemas.openxmlformats.org/officeDocument/2006/relationships" r:embed="rId1">
            <a:duotone>
              <a:schemeClr val="phClr">
                <a:shade val="0"/>
                <a:satMod val="350000"/>
              </a:schemeClr>
              <a:schemeClr val="phClr">
                <a:tint val="80000"/>
              </a:schemeClr>
            </a:duotone>
          </a:blip>
          <a:tile tx="0" ty="0" sx="75000" sy="75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B1:M47"/>
  <sheetViews>
    <sheetView showZeros="0" tabSelected="1" zoomScale="85" zoomScaleNormal="85" zoomScaleSheetLayoutView="90" zoomScalePageLayoutView="80" workbookViewId="0">
      <pane ySplit="4" topLeftCell="A5" activePane="bottomLeft" state="frozenSplit"/>
      <selection pane="bottomLeft" activeCell="I3" sqref="I3:J3"/>
    </sheetView>
  </sheetViews>
  <sheetFormatPr baseColWidth="10" defaultColWidth="7.25" defaultRowHeight="12.75" x14ac:dyDescent="0.2"/>
  <cols>
    <col min="1" max="1" width="1.625" style="17" customWidth="1"/>
    <col min="2" max="2" width="14.875" style="17" customWidth="1"/>
    <col min="3" max="3" width="12.5" style="17" customWidth="1"/>
    <col min="4" max="4" width="17.5" style="17" customWidth="1"/>
    <col min="5" max="5" width="9.75" style="17" customWidth="1"/>
    <col min="6" max="6" width="10.75" style="17" customWidth="1"/>
    <col min="7" max="8" width="9.75" style="17" customWidth="1"/>
    <col min="9" max="9" width="10.625" style="17" customWidth="1"/>
    <col min="10" max="10" width="18.125" style="17" customWidth="1"/>
    <col min="11" max="11" width="12.875" style="17" customWidth="1"/>
    <col min="12" max="12" width="14.375" style="17" customWidth="1"/>
    <col min="13" max="13" width="25.875" style="17" customWidth="1"/>
    <col min="14" max="16384" width="7.25" style="17"/>
  </cols>
  <sheetData>
    <row r="1" spans="2:13" ht="18" customHeight="1" x14ac:dyDescent="0.2">
      <c r="B1" s="14" t="s">
        <v>11</v>
      </c>
      <c r="C1" s="32" t="s">
        <v>36</v>
      </c>
      <c r="D1" s="32"/>
      <c r="E1" s="15"/>
      <c r="F1" s="16"/>
      <c r="G1" s="16"/>
      <c r="H1" s="14" t="s">
        <v>21</v>
      </c>
      <c r="I1" s="32">
        <v>2016</v>
      </c>
      <c r="J1" s="32"/>
      <c r="K1" s="4"/>
    </row>
    <row r="2" spans="2:13" s="18" customFormat="1" ht="18" customHeight="1" x14ac:dyDescent="0.2">
      <c r="E2" s="19"/>
      <c r="F2" s="20"/>
      <c r="G2" s="20"/>
      <c r="H2" s="21"/>
      <c r="I2" s="17"/>
      <c r="J2" s="17"/>
      <c r="K2" s="17"/>
    </row>
    <row r="3" spans="2:13" s="18" customFormat="1" ht="18" customHeight="1" x14ac:dyDescent="0.2">
      <c r="B3" s="14" t="s">
        <v>12</v>
      </c>
      <c r="C3" s="34" t="str">
        <f>VLOOKUP(C1,Paramètres!E:F,2,0)</f>
        <v>Directeur</v>
      </c>
      <c r="D3" s="34"/>
      <c r="E3" s="19"/>
      <c r="F3" s="20"/>
      <c r="G3" s="20"/>
      <c r="H3" s="14" t="s">
        <v>18</v>
      </c>
      <c r="I3" s="32" t="s">
        <v>22</v>
      </c>
      <c r="J3" s="32"/>
      <c r="K3" s="17"/>
      <c r="L3" s="17"/>
      <c r="M3" s="22"/>
    </row>
    <row r="4" spans="2:13" s="18" customFormat="1" ht="18" customHeight="1" x14ac:dyDescent="0.2">
      <c r="B4" s="17"/>
      <c r="C4" s="23">
        <f>DATE(I1,D4,1)</f>
        <v>42401</v>
      </c>
      <c r="D4" s="23">
        <f>VLOOKUP(I3,Paramètres!A2:B13,2,0)</f>
        <v>2</v>
      </c>
      <c r="E4" s="17"/>
      <c r="F4" s="17"/>
      <c r="G4" s="17"/>
      <c r="H4" s="17"/>
      <c r="I4" s="17"/>
      <c r="J4" s="17"/>
      <c r="K4" s="17"/>
      <c r="L4" s="17"/>
      <c r="M4" s="22"/>
    </row>
    <row r="5" spans="2:13" ht="27.75" customHeight="1" x14ac:dyDescent="0.2">
      <c r="B5" s="9" t="s">
        <v>0</v>
      </c>
      <c r="C5" s="9" t="s">
        <v>10</v>
      </c>
      <c r="D5" s="9" t="s">
        <v>14</v>
      </c>
      <c r="E5" s="9" t="s">
        <v>1</v>
      </c>
      <c r="F5" s="9" t="s">
        <v>16</v>
      </c>
      <c r="G5" s="9" t="s">
        <v>17</v>
      </c>
      <c r="H5" s="9" t="s">
        <v>2</v>
      </c>
      <c r="I5" s="9" t="s">
        <v>3</v>
      </c>
      <c r="J5" s="9" t="s">
        <v>19</v>
      </c>
      <c r="K5" s="9" t="s">
        <v>4</v>
      </c>
      <c r="M5" s="22"/>
    </row>
    <row r="6" spans="2:13" ht="18" customHeight="1" x14ac:dyDescent="0.2">
      <c r="B6" s="24" t="s">
        <v>13</v>
      </c>
      <c r="C6" s="35">
        <f>C4-WEEKDAY(C4-1)+1</f>
        <v>42401</v>
      </c>
      <c r="D6" s="26"/>
      <c r="E6" s="10"/>
      <c r="F6" s="10"/>
      <c r="G6" s="10"/>
      <c r="H6" s="10"/>
      <c r="I6" s="10"/>
      <c r="J6" s="10"/>
      <c r="K6" s="10">
        <f>IF(SUM(E6:I6)&gt;24,"Total &gt; 24 heures.",SUM(E6:I6))</f>
        <v>0</v>
      </c>
      <c r="M6" s="22"/>
    </row>
    <row r="7" spans="2:13" ht="18" customHeight="1" x14ac:dyDescent="0.2">
      <c r="B7" s="24" t="s">
        <v>5</v>
      </c>
      <c r="C7" s="35">
        <f>C6+1</f>
        <v>42402</v>
      </c>
      <c r="D7" s="26"/>
      <c r="E7" s="11"/>
      <c r="F7" s="11"/>
      <c r="G7" s="11"/>
      <c r="H7" s="11"/>
      <c r="I7" s="11"/>
      <c r="J7" s="11"/>
      <c r="K7" s="11">
        <f>IF(SUM(E7:I7)&gt;24,"Total &gt; 24 heures.",SUM(E7:I7))</f>
        <v>0</v>
      </c>
      <c r="L7" s="27"/>
      <c r="M7" s="22"/>
    </row>
    <row r="8" spans="2:13" ht="18" customHeight="1" x14ac:dyDescent="0.2">
      <c r="B8" s="24" t="s">
        <v>6</v>
      </c>
      <c r="C8" s="35">
        <f t="shared" ref="C8:C10" si="0">C7+1</f>
        <v>42403</v>
      </c>
      <c r="D8" s="26"/>
      <c r="E8" s="10"/>
      <c r="F8" s="10"/>
      <c r="G8" s="10"/>
      <c r="H8" s="10"/>
      <c r="I8" s="10"/>
      <c r="J8" s="10"/>
      <c r="K8" s="10">
        <f>IF(SUM(E8:I8)&gt;24,"Total &gt; 24 heures.",SUM(E8:I8))</f>
        <v>0</v>
      </c>
      <c r="L8" s="27"/>
      <c r="M8" s="22"/>
    </row>
    <row r="9" spans="2:13" ht="18" customHeight="1" x14ac:dyDescent="0.2">
      <c r="B9" s="24" t="s">
        <v>7</v>
      </c>
      <c r="C9" s="35">
        <f t="shared" si="0"/>
        <v>42404</v>
      </c>
      <c r="D9" s="26"/>
      <c r="E9" s="11"/>
      <c r="F9" s="11"/>
      <c r="G9" s="11"/>
      <c r="H9" s="11"/>
      <c r="I9" s="11"/>
      <c r="J9" s="11"/>
      <c r="K9" s="11">
        <f>IF(SUM(E9:I9)&gt;24,"Total &gt; 24 heures.",SUM(E9:I9))</f>
        <v>0</v>
      </c>
      <c r="L9" s="27"/>
      <c r="M9" s="22"/>
    </row>
    <row r="10" spans="2:13" ht="18" customHeight="1" x14ac:dyDescent="0.2">
      <c r="B10" s="24" t="s">
        <v>8</v>
      </c>
      <c r="C10" s="35">
        <f t="shared" si="0"/>
        <v>42405</v>
      </c>
      <c r="D10" s="26" t="s">
        <v>20</v>
      </c>
      <c r="E10" s="10">
        <v>6</v>
      </c>
      <c r="F10" s="10"/>
      <c r="G10" s="10"/>
      <c r="H10" s="10"/>
      <c r="I10" s="10"/>
      <c r="J10" s="10"/>
      <c r="K10" s="10">
        <f>IF(SUM(E10:I10)&gt;24,"Total &gt; 24 heures.",SUM(E10:I10))</f>
        <v>6</v>
      </c>
      <c r="L10" s="27"/>
      <c r="M10" s="22"/>
    </row>
    <row r="11" spans="2:13" ht="18" customHeight="1" x14ac:dyDescent="0.2">
      <c r="B11" s="33" t="s">
        <v>9</v>
      </c>
      <c r="C11" s="33"/>
      <c r="D11" s="28"/>
      <c r="E11" s="12">
        <f>SUM(E6:E10)</f>
        <v>6</v>
      </c>
      <c r="F11" s="12">
        <f>SUM(F6:F10)</f>
        <v>0</v>
      </c>
      <c r="G11" s="12"/>
      <c r="H11" s="12">
        <f>SUM(H6:H10)</f>
        <v>0</v>
      </c>
      <c r="I11" s="12">
        <f>SUM(I6:I10)</f>
        <v>0</v>
      </c>
      <c r="J11" s="12"/>
      <c r="K11" s="12">
        <f>SUM(K6:K10)</f>
        <v>6</v>
      </c>
      <c r="L11" s="27"/>
      <c r="M11" s="22"/>
    </row>
    <row r="12" spans="2:13" s="13" customFormat="1" ht="18" customHeight="1" x14ac:dyDescent="0.2">
      <c r="B12" s="29"/>
      <c r="C12" s="30"/>
      <c r="D12" s="30"/>
      <c r="E12" s="1"/>
      <c r="F12" s="1"/>
      <c r="G12" s="1"/>
      <c r="H12" s="1"/>
      <c r="I12" s="1"/>
      <c r="J12" s="1"/>
      <c r="K12" s="1"/>
      <c r="L12" s="27"/>
      <c r="M12" s="22"/>
    </row>
    <row r="13" spans="2:13" s="13" customFormat="1" ht="27.95" customHeight="1" x14ac:dyDescent="0.2">
      <c r="B13" s="9" t="s">
        <v>0</v>
      </c>
      <c r="C13" s="9" t="s">
        <v>10</v>
      </c>
      <c r="D13" s="9" t="s">
        <v>14</v>
      </c>
      <c r="E13" s="9" t="s">
        <v>1</v>
      </c>
      <c r="F13" s="9" t="s">
        <v>16</v>
      </c>
      <c r="G13" s="9" t="s">
        <v>17</v>
      </c>
      <c r="H13" s="9" t="s">
        <v>2</v>
      </c>
      <c r="I13" s="9" t="s">
        <v>3</v>
      </c>
      <c r="J13" s="9" t="s">
        <v>19</v>
      </c>
      <c r="K13" s="9" t="s">
        <v>4</v>
      </c>
      <c r="L13" s="27"/>
      <c r="M13" s="22"/>
    </row>
    <row r="14" spans="2:13" s="13" customFormat="1" ht="18" customHeight="1" x14ac:dyDescent="0.2">
      <c r="B14" s="24" t="s">
        <v>13</v>
      </c>
      <c r="C14" s="35">
        <f>C6+7</f>
        <v>42408</v>
      </c>
      <c r="D14" s="26" t="s">
        <v>20</v>
      </c>
      <c r="E14" s="10">
        <v>6</v>
      </c>
      <c r="F14" s="10"/>
      <c r="G14" s="10"/>
      <c r="H14" s="10"/>
      <c r="I14" s="10"/>
      <c r="J14" s="10"/>
      <c r="K14" s="10">
        <f t="shared" ref="K14:K18" si="1">IF(SUM(E14:I14)&gt;24,"Total &gt; 24 heures.",SUM(E14:I14))</f>
        <v>6</v>
      </c>
      <c r="L14" s="31"/>
    </row>
    <row r="15" spans="2:13" s="13" customFormat="1" ht="18" customHeight="1" x14ac:dyDescent="0.2">
      <c r="B15" s="24" t="s">
        <v>5</v>
      </c>
      <c r="C15" s="35">
        <f t="shared" ref="C15:C18" si="2">C7+7</f>
        <v>42409</v>
      </c>
      <c r="D15" s="26" t="s">
        <v>20</v>
      </c>
      <c r="E15" s="11">
        <v>6</v>
      </c>
      <c r="F15" s="11"/>
      <c r="G15" s="11"/>
      <c r="H15" s="11"/>
      <c r="I15" s="11"/>
      <c r="J15" s="11"/>
      <c r="K15" s="11">
        <f t="shared" si="1"/>
        <v>6</v>
      </c>
      <c r="L15" s="31"/>
    </row>
    <row r="16" spans="2:13" s="13" customFormat="1" ht="18" customHeight="1" x14ac:dyDescent="0.2">
      <c r="B16" s="24" t="s">
        <v>6</v>
      </c>
      <c r="C16" s="35">
        <f t="shared" si="2"/>
        <v>42410</v>
      </c>
      <c r="D16" s="26" t="s">
        <v>15</v>
      </c>
      <c r="E16" s="10"/>
      <c r="F16" s="10"/>
      <c r="G16" s="10"/>
      <c r="H16" s="10"/>
      <c r="I16" s="10"/>
      <c r="J16" s="10"/>
      <c r="K16" s="10">
        <f t="shared" si="1"/>
        <v>0</v>
      </c>
      <c r="L16" s="31"/>
    </row>
    <row r="17" spans="2:12" s="13" customFormat="1" ht="18" customHeight="1" x14ac:dyDescent="0.2">
      <c r="B17" s="24" t="s">
        <v>7</v>
      </c>
      <c r="C17" s="35">
        <f t="shared" si="2"/>
        <v>42411</v>
      </c>
      <c r="D17" s="26" t="s">
        <v>20</v>
      </c>
      <c r="E17" s="11">
        <v>6</v>
      </c>
      <c r="F17" s="11"/>
      <c r="G17" s="11"/>
      <c r="H17" s="11"/>
      <c r="I17" s="11"/>
      <c r="J17" s="11"/>
      <c r="K17" s="11">
        <f t="shared" si="1"/>
        <v>6</v>
      </c>
      <c r="L17" s="31"/>
    </row>
    <row r="18" spans="2:12" s="13" customFormat="1" ht="18" customHeight="1" x14ac:dyDescent="0.2">
      <c r="B18" s="24" t="s">
        <v>8</v>
      </c>
      <c r="C18" s="35">
        <f t="shared" si="2"/>
        <v>42412</v>
      </c>
      <c r="D18" s="26" t="s">
        <v>20</v>
      </c>
      <c r="E18" s="10">
        <v>6</v>
      </c>
      <c r="F18" s="10"/>
      <c r="G18" s="10"/>
      <c r="H18" s="10"/>
      <c r="I18" s="10"/>
      <c r="J18" s="10"/>
      <c r="K18" s="10">
        <f t="shared" si="1"/>
        <v>6</v>
      </c>
      <c r="L18" s="31"/>
    </row>
    <row r="19" spans="2:12" s="13" customFormat="1" ht="18" customHeight="1" x14ac:dyDescent="0.2">
      <c r="B19" s="28" t="s">
        <v>9</v>
      </c>
      <c r="C19" s="28"/>
      <c r="D19" s="28"/>
      <c r="E19" s="12">
        <f>SUM(E14:E18)</f>
        <v>24</v>
      </c>
      <c r="F19" s="12">
        <f>SUM(F14:F18)</f>
        <v>0</v>
      </c>
      <c r="G19" s="12"/>
      <c r="H19" s="12">
        <f>SUM(H14:H18)</f>
        <v>0</v>
      </c>
      <c r="I19" s="12">
        <f>SUM(I14:I18)</f>
        <v>0</v>
      </c>
      <c r="J19" s="12"/>
      <c r="K19" s="12">
        <f>SUM(K14:K18)</f>
        <v>24</v>
      </c>
      <c r="L19" s="31"/>
    </row>
    <row r="20" spans="2:12" s="13" customFormat="1" ht="18" customHeight="1" x14ac:dyDescent="0.2">
      <c r="B20" s="29"/>
      <c r="C20" s="30"/>
      <c r="D20" s="30"/>
      <c r="E20" s="1"/>
      <c r="F20" s="1"/>
      <c r="G20" s="1"/>
      <c r="H20" s="1"/>
      <c r="I20" s="1"/>
      <c r="J20" s="1"/>
      <c r="K20" s="1"/>
      <c r="L20" s="31"/>
    </row>
    <row r="21" spans="2:12" s="13" customFormat="1" ht="27.95" customHeight="1" x14ac:dyDescent="0.2">
      <c r="B21" s="9" t="s">
        <v>0</v>
      </c>
      <c r="C21" s="9" t="s">
        <v>10</v>
      </c>
      <c r="D21" s="9" t="s">
        <v>14</v>
      </c>
      <c r="E21" s="9" t="s">
        <v>1</v>
      </c>
      <c r="F21" s="9" t="s">
        <v>16</v>
      </c>
      <c r="G21" s="9" t="s">
        <v>17</v>
      </c>
      <c r="H21" s="9" t="s">
        <v>2</v>
      </c>
      <c r="I21" s="9" t="s">
        <v>3</v>
      </c>
      <c r="J21" s="9" t="s">
        <v>19</v>
      </c>
      <c r="K21" s="9" t="s">
        <v>4</v>
      </c>
    </row>
    <row r="22" spans="2:12" s="13" customFormat="1" ht="18" customHeight="1" x14ac:dyDescent="0.2">
      <c r="B22" s="24" t="s">
        <v>13</v>
      </c>
      <c r="C22" s="35">
        <f>C6+14</f>
        <v>42415</v>
      </c>
      <c r="D22" s="26" t="s">
        <v>20</v>
      </c>
      <c r="E22" s="10">
        <v>6</v>
      </c>
      <c r="F22" s="10"/>
      <c r="G22" s="10"/>
      <c r="H22" s="10"/>
      <c r="I22" s="10"/>
      <c r="J22" s="10"/>
      <c r="K22" s="10">
        <f t="shared" ref="K22:K26" si="3">IF(SUM(E22:I22)&gt;24,"Total &gt; 24 heures.",SUM(E22:I22))</f>
        <v>6</v>
      </c>
    </row>
    <row r="23" spans="2:12" s="13" customFormat="1" ht="18" customHeight="1" x14ac:dyDescent="0.2">
      <c r="B23" s="24" t="s">
        <v>5</v>
      </c>
      <c r="C23" s="35">
        <f t="shared" ref="C23:C26" si="4">C7+14</f>
        <v>42416</v>
      </c>
      <c r="D23" s="26" t="s">
        <v>20</v>
      </c>
      <c r="E23" s="11">
        <v>6</v>
      </c>
      <c r="F23" s="11"/>
      <c r="G23" s="11"/>
      <c r="H23" s="11"/>
      <c r="I23" s="11"/>
      <c r="J23" s="11"/>
      <c r="K23" s="11">
        <f t="shared" si="3"/>
        <v>6</v>
      </c>
    </row>
    <row r="24" spans="2:12" s="13" customFormat="1" ht="18" customHeight="1" x14ac:dyDescent="0.2">
      <c r="B24" s="24" t="s">
        <v>6</v>
      </c>
      <c r="C24" s="35">
        <f t="shared" si="4"/>
        <v>42417</v>
      </c>
      <c r="D24" s="26" t="s">
        <v>15</v>
      </c>
      <c r="E24" s="10"/>
      <c r="F24" s="10"/>
      <c r="G24" s="10"/>
      <c r="H24" s="10"/>
      <c r="I24" s="10"/>
      <c r="J24" s="10"/>
      <c r="K24" s="10">
        <f t="shared" si="3"/>
        <v>0</v>
      </c>
    </row>
    <row r="25" spans="2:12" s="13" customFormat="1" ht="18" customHeight="1" x14ac:dyDescent="0.2">
      <c r="B25" s="24" t="s">
        <v>7</v>
      </c>
      <c r="C25" s="35">
        <f t="shared" si="4"/>
        <v>42418</v>
      </c>
      <c r="D25" s="26" t="s">
        <v>20</v>
      </c>
      <c r="E25" s="11">
        <v>6</v>
      </c>
      <c r="F25" s="11"/>
      <c r="G25" s="11"/>
      <c r="H25" s="11"/>
      <c r="I25" s="11"/>
      <c r="J25" s="11"/>
      <c r="K25" s="11">
        <f t="shared" si="3"/>
        <v>6</v>
      </c>
    </row>
    <row r="26" spans="2:12" s="13" customFormat="1" ht="18" customHeight="1" x14ac:dyDescent="0.2">
      <c r="B26" s="24" t="s">
        <v>8</v>
      </c>
      <c r="C26" s="35">
        <f t="shared" si="4"/>
        <v>42419</v>
      </c>
      <c r="D26" s="26" t="s">
        <v>20</v>
      </c>
      <c r="E26" s="10">
        <v>6</v>
      </c>
      <c r="F26" s="10"/>
      <c r="G26" s="10"/>
      <c r="H26" s="10"/>
      <c r="I26" s="10"/>
      <c r="J26" s="10"/>
      <c r="K26" s="10">
        <f t="shared" si="3"/>
        <v>6</v>
      </c>
    </row>
    <row r="27" spans="2:12" s="13" customFormat="1" ht="18" customHeight="1" x14ac:dyDescent="0.2">
      <c r="B27" s="28" t="s">
        <v>9</v>
      </c>
      <c r="C27" s="28"/>
      <c r="D27" s="28"/>
      <c r="E27" s="12">
        <f>SUM(E22:E26)</f>
        <v>24</v>
      </c>
      <c r="F27" s="12">
        <f>SUM(F22:F26)</f>
        <v>0</v>
      </c>
      <c r="G27" s="12"/>
      <c r="H27" s="12">
        <f>SUM(H22:H26)</f>
        <v>0</v>
      </c>
      <c r="I27" s="12">
        <f>SUM(I22:I26)</f>
        <v>0</v>
      </c>
      <c r="J27" s="12"/>
      <c r="K27" s="12">
        <f>SUM(K22:K26)</f>
        <v>24</v>
      </c>
    </row>
    <row r="28" spans="2:12" s="13" customFormat="1" ht="18" customHeight="1" x14ac:dyDescent="0.2">
      <c r="B28" s="29"/>
      <c r="C28" s="30"/>
      <c r="D28" s="30"/>
      <c r="E28" s="1"/>
      <c r="F28" s="1"/>
      <c r="G28" s="1"/>
      <c r="H28" s="1"/>
      <c r="I28" s="1"/>
      <c r="J28" s="1"/>
      <c r="K28" s="1"/>
    </row>
    <row r="29" spans="2:12" s="13" customFormat="1" ht="27.95" customHeight="1" x14ac:dyDescent="0.2">
      <c r="B29" s="9" t="s">
        <v>0</v>
      </c>
      <c r="C29" s="9" t="s">
        <v>10</v>
      </c>
      <c r="D29" s="9" t="s">
        <v>14</v>
      </c>
      <c r="E29" s="9" t="s">
        <v>1</v>
      </c>
      <c r="F29" s="9" t="s">
        <v>16</v>
      </c>
      <c r="G29" s="9" t="s">
        <v>17</v>
      </c>
      <c r="H29" s="9" t="s">
        <v>2</v>
      </c>
      <c r="I29" s="9" t="s">
        <v>3</v>
      </c>
      <c r="J29" s="9" t="s">
        <v>19</v>
      </c>
      <c r="K29" s="9" t="s">
        <v>4</v>
      </c>
    </row>
    <row r="30" spans="2:12" s="13" customFormat="1" ht="18" customHeight="1" x14ac:dyDescent="0.2">
      <c r="B30" s="24" t="s">
        <v>13</v>
      </c>
      <c r="C30" s="35">
        <f>C6+21</f>
        <v>42422</v>
      </c>
      <c r="D30" s="26" t="s">
        <v>20</v>
      </c>
      <c r="E30" s="10">
        <v>6</v>
      </c>
      <c r="F30" s="10"/>
      <c r="G30" s="10"/>
      <c r="H30" s="10"/>
      <c r="I30" s="10"/>
      <c r="J30" s="10"/>
      <c r="K30" s="10">
        <f t="shared" ref="K30:K34" si="5">IF(SUM(E30:I30)&gt;24,"Total &gt; 24 heures.",SUM(E30:I30))</f>
        <v>6</v>
      </c>
    </row>
    <row r="31" spans="2:12" s="13" customFormat="1" ht="18" customHeight="1" x14ac:dyDescent="0.2">
      <c r="B31" s="24" t="s">
        <v>5</v>
      </c>
      <c r="C31" s="35">
        <f t="shared" ref="C31:C34" si="6">C7+21</f>
        <v>42423</v>
      </c>
      <c r="D31" s="26" t="s">
        <v>20</v>
      </c>
      <c r="E31" s="11">
        <v>6</v>
      </c>
      <c r="F31" s="11"/>
      <c r="G31" s="11"/>
      <c r="H31" s="11"/>
      <c r="I31" s="11"/>
      <c r="J31" s="11"/>
      <c r="K31" s="11">
        <f t="shared" si="5"/>
        <v>6</v>
      </c>
    </row>
    <row r="32" spans="2:12" s="13" customFormat="1" ht="18" customHeight="1" x14ac:dyDescent="0.2">
      <c r="B32" s="24" t="s">
        <v>6</v>
      </c>
      <c r="C32" s="35">
        <f t="shared" si="6"/>
        <v>42424</v>
      </c>
      <c r="D32" s="26" t="s">
        <v>15</v>
      </c>
      <c r="E32" s="10"/>
      <c r="F32" s="10"/>
      <c r="G32" s="10"/>
      <c r="H32" s="10"/>
      <c r="I32" s="10"/>
      <c r="J32" s="10"/>
      <c r="K32" s="10">
        <f t="shared" si="5"/>
        <v>0</v>
      </c>
    </row>
    <row r="33" spans="2:11" s="13" customFormat="1" ht="18" customHeight="1" x14ac:dyDescent="0.2">
      <c r="B33" s="24" t="s">
        <v>7</v>
      </c>
      <c r="C33" s="35">
        <f t="shared" si="6"/>
        <v>42425</v>
      </c>
      <c r="D33" s="26" t="s">
        <v>20</v>
      </c>
      <c r="E33" s="11">
        <v>6</v>
      </c>
      <c r="F33" s="11"/>
      <c r="G33" s="11"/>
      <c r="H33" s="11"/>
      <c r="I33" s="11"/>
      <c r="J33" s="11"/>
      <c r="K33" s="11">
        <f t="shared" si="5"/>
        <v>6</v>
      </c>
    </row>
    <row r="34" spans="2:11" s="13" customFormat="1" ht="18" customHeight="1" x14ac:dyDescent="0.2">
      <c r="B34" s="24" t="s">
        <v>8</v>
      </c>
      <c r="C34" s="35">
        <f t="shared" si="6"/>
        <v>42426</v>
      </c>
      <c r="D34" s="26" t="s">
        <v>20</v>
      </c>
      <c r="E34" s="10">
        <v>6</v>
      </c>
      <c r="F34" s="10"/>
      <c r="G34" s="10"/>
      <c r="H34" s="10"/>
      <c r="I34" s="10"/>
      <c r="J34" s="10"/>
      <c r="K34" s="10">
        <f t="shared" si="5"/>
        <v>6</v>
      </c>
    </row>
    <row r="35" spans="2:11" s="13" customFormat="1" ht="18" customHeight="1" x14ac:dyDescent="0.2">
      <c r="B35" s="28" t="s">
        <v>9</v>
      </c>
      <c r="C35" s="28"/>
      <c r="D35" s="28"/>
      <c r="E35" s="12">
        <f>SUM(E30:E34)</f>
        <v>24</v>
      </c>
      <c r="F35" s="12">
        <f>SUM(F30:F34)</f>
        <v>0</v>
      </c>
      <c r="G35" s="12"/>
      <c r="H35" s="12">
        <f>SUM(H30:H34)</f>
        <v>0</v>
      </c>
      <c r="I35" s="12">
        <f>SUM(I30:I34)</f>
        <v>0</v>
      </c>
      <c r="J35" s="12"/>
      <c r="K35" s="12">
        <f>SUM(K30:K34)</f>
        <v>24</v>
      </c>
    </row>
    <row r="36" spans="2:11" s="13" customFormat="1" ht="18" customHeight="1" x14ac:dyDescent="0.2">
      <c r="B36" s="29"/>
      <c r="C36" s="30"/>
      <c r="D36" s="30"/>
      <c r="E36" s="1"/>
      <c r="F36" s="1"/>
      <c r="G36" s="1"/>
      <c r="H36" s="1"/>
      <c r="I36" s="1"/>
      <c r="J36" s="1"/>
      <c r="K36" s="1"/>
    </row>
    <row r="37" spans="2:11" s="13" customFormat="1" ht="27.95" customHeight="1" x14ac:dyDescent="0.2">
      <c r="B37" s="9" t="s">
        <v>0</v>
      </c>
      <c r="C37" s="9" t="s">
        <v>10</v>
      </c>
      <c r="D37" s="9" t="s">
        <v>14</v>
      </c>
      <c r="E37" s="9" t="s">
        <v>1</v>
      </c>
      <c r="F37" s="9" t="s">
        <v>16</v>
      </c>
      <c r="G37" s="9" t="s">
        <v>17</v>
      </c>
      <c r="H37" s="9" t="s">
        <v>2</v>
      </c>
      <c r="I37" s="9" t="s">
        <v>3</v>
      </c>
      <c r="J37" s="9" t="s">
        <v>19</v>
      </c>
      <c r="K37" s="9" t="s">
        <v>4</v>
      </c>
    </row>
    <row r="38" spans="2:11" ht="18" customHeight="1" x14ac:dyDescent="0.2">
      <c r="B38" s="24" t="s">
        <v>13</v>
      </c>
      <c r="C38" s="35">
        <f>C6+28</f>
        <v>42429</v>
      </c>
      <c r="D38" s="26"/>
      <c r="E38" s="10"/>
      <c r="F38" s="10"/>
      <c r="G38" s="10"/>
      <c r="H38" s="10"/>
      <c r="I38" s="10"/>
      <c r="J38" s="10"/>
      <c r="K38" s="10"/>
    </row>
    <row r="39" spans="2:11" ht="18" customHeight="1" x14ac:dyDescent="0.2">
      <c r="B39" s="24" t="s">
        <v>5</v>
      </c>
      <c r="C39" s="25">
        <f t="shared" ref="C39:C42" si="7">C7+28</f>
        <v>42430</v>
      </c>
      <c r="D39" s="26"/>
      <c r="E39" s="11"/>
      <c r="F39" s="11"/>
      <c r="G39" s="11"/>
      <c r="H39" s="11"/>
      <c r="I39" s="11"/>
      <c r="J39" s="11"/>
      <c r="K39" s="11"/>
    </row>
    <row r="40" spans="2:11" ht="18" customHeight="1" x14ac:dyDescent="0.2">
      <c r="B40" s="24" t="s">
        <v>6</v>
      </c>
      <c r="C40" s="25">
        <f t="shared" si="7"/>
        <v>42431</v>
      </c>
      <c r="D40" s="26"/>
      <c r="E40" s="10"/>
      <c r="F40" s="10"/>
      <c r="G40" s="10"/>
      <c r="H40" s="10"/>
      <c r="I40" s="10"/>
      <c r="J40" s="10"/>
      <c r="K40" s="10"/>
    </row>
    <row r="41" spans="2:11" ht="18" customHeight="1" x14ac:dyDescent="0.2">
      <c r="B41" s="24" t="s">
        <v>7</v>
      </c>
      <c r="C41" s="25">
        <f t="shared" si="7"/>
        <v>42432</v>
      </c>
      <c r="D41" s="26"/>
      <c r="E41" s="11"/>
      <c r="F41" s="11"/>
      <c r="G41" s="11"/>
      <c r="H41" s="11"/>
      <c r="I41" s="11"/>
      <c r="J41" s="11"/>
      <c r="K41" s="11"/>
    </row>
    <row r="42" spans="2:11" ht="18" customHeight="1" x14ac:dyDescent="0.2">
      <c r="B42" s="24" t="s">
        <v>8</v>
      </c>
      <c r="C42" s="25">
        <f t="shared" si="7"/>
        <v>42433</v>
      </c>
      <c r="D42" s="26"/>
      <c r="E42" s="10"/>
      <c r="F42" s="10"/>
      <c r="G42" s="10"/>
      <c r="H42" s="10"/>
      <c r="I42" s="10"/>
      <c r="J42" s="10"/>
      <c r="K42" s="10"/>
    </row>
    <row r="43" spans="2:11" ht="18" customHeight="1" x14ac:dyDescent="0.2">
      <c r="B43" s="28" t="s">
        <v>9</v>
      </c>
      <c r="C43" s="28"/>
      <c r="D43" s="28"/>
      <c r="E43" s="12"/>
      <c r="F43" s="12"/>
      <c r="G43" s="12"/>
      <c r="H43" s="12"/>
      <c r="I43" s="12"/>
      <c r="J43" s="12"/>
      <c r="K43" s="12"/>
    </row>
    <row r="44" spans="2:11" ht="18" customHeight="1" x14ac:dyDescent="0.2"/>
    <row r="45" spans="2:11" ht="18.75" customHeight="1" x14ac:dyDescent="0.2"/>
    <row r="46" spans="2:11" ht="18.75" customHeight="1" x14ac:dyDescent="0.2"/>
    <row r="47" spans="2:11" ht="18.75" customHeight="1" x14ac:dyDescent="0.2"/>
  </sheetData>
  <mergeCells count="5">
    <mergeCell ref="C1:D1"/>
    <mergeCell ref="I3:J3"/>
    <mergeCell ref="B11:C11"/>
    <mergeCell ref="I1:J1"/>
    <mergeCell ref="C3:D3"/>
  </mergeCells>
  <dataValidations count="4">
    <dataValidation type="list" allowBlank="1" showInputMessage="1" showErrorMessage="1" sqref="I1:J1">
      <formula1>Année</formula1>
    </dataValidation>
    <dataValidation type="list" allowBlank="1" showInputMessage="1" showErrorMessage="1" sqref="I3:J3">
      <formula1>Mois</formula1>
    </dataValidation>
    <dataValidation type="list" allowBlank="1" showInputMessage="1" showErrorMessage="1" sqref="C1:D1">
      <formula1>Employé</formula1>
    </dataValidation>
    <dataValidation type="list" allowBlank="1" showInputMessage="1" showErrorMessage="1" sqref="D6:D10 D14:D18 D22:D26 D30:D34 D38:D42">
      <formula1>Horaires</formula1>
    </dataValidation>
  </dataValidations>
  <pageMargins left="0.31496062992125984" right="0.31496062992125984" top="0.78740157480314965" bottom="0.59055118110236227" header="0.51181102362204722" footer="0"/>
  <pageSetup paperSize="9" orientation="landscape" horizontalDpi="4294967294" r:id="rId1"/>
  <headerFooter alignWithMargins="0">
    <oddHeader>&amp;C&amp;"-,Gras"&amp;11&amp;K09-049Comptoir des RH / Feuille mensuelle de suivi des horaires</oddHeader>
  </headerFooter>
  <rowBreaks count="1" manualBreakCount="1">
    <brk id="2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7"/>
  <sheetViews>
    <sheetView workbookViewId="0">
      <selection activeCell="L16" sqref="L16"/>
    </sheetView>
  </sheetViews>
  <sheetFormatPr baseColWidth="10" defaultRowHeight="12.75" x14ac:dyDescent="0.2"/>
  <cols>
    <col min="6" max="6" width="22.125" customWidth="1"/>
    <col min="8" max="8" width="21.875" customWidth="1"/>
  </cols>
  <sheetData>
    <row r="1" spans="1:11" x14ac:dyDescent="0.2">
      <c r="A1" s="5" t="s">
        <v>18</v>
      </c>
      <c r="B1" s="3"/>
      <c r="C1" s="5" t="s">
        <v>34</v>
      </c>
      <c r="D1" s="3"/>
      <c r="E1" s="5" t="s">
        <v>35</v>
      </c>
      <c r="F1" s="5" t="s">
        <v>12</v>
      </c>
      <c r="H1" s="5" t="s">
        <v>14</v>
      </c>
    </row>
    <row r="2" spans="1:11" x14ac:dyDescent="0.2">
      <c r="A2" s="6" t="s">
        <v>23</v>
      </c>
      <c r="B2" s="7">
        <v>1</v>
      </c>
      <c r="C2" s="6">
        <v>2014</v>
      </c>
      <c r="E2" s="6" t="s">
        <v>36</v>
      </c>
      <c r="F2" s="6" t="s">
        <v>41</v>
      </c>
      <c r="H2" s="8" t="s">
        <v>20</v>
      </c>
      <c r="K2" s="2"/>
    </row>
    <row r="3" spans="1:11" x14ac:dyDescent="0.2">
      <c r="A3" s="6" t="s">
        <v>22</v>
      </c>
      <c r="B3" s="7">
        <v>2</v>
      </c>
      <c r="C3" s="6">
        <v>2015</v>
      </c>
      <c r="E3" s="6" t="s">
        <v>37</v>
      </c>
      <c r="F3" s="6" t="s">
        <v>42</v>
      </c>
      <c r="H3" s="8" t="s">
        <v>15</v>
      </c>
    </row>
    <row r="4" spans="1:11" x14ac:dyDescent="0.2">
      <c r="A4" s="6" t="s">
        <v>24</v>
      </c>
      <c r="B4" s="7">
        <v>3</v>
      </c>
      <c r="C4" s="6">
        <v>2016</v>
      </c>
      <c r="E4" s="6" t="s">
        <v>38</v>
      </c>
      <c r="F4" s="6" t="s">
        <v>43</v>
      </c>
      <c r="H4" s="6" t="s">
        <v>46</v>
      </c>
    </row>
    <row r="5" spans="1:11" x14ac:dyDescent="0.2">
      <c r="A5" s="6" t="s">
        <v>25</v>
      </c>
      <c r="B5" s="7">
        <v>4</v>
      </c>
      <c r="C5" s="6">
        <v>2017</v>
      </c>
      <c r="E5" s="6" t="s">
        <v>39</v>
      </c>
      <c r="F5" s="6" t="s">
        <v>44</v>
      </c>
      <c r="H5" s="6" t="s">
        <v>2</v>
      </c>
    </row>
    <row r="6" spans="1:11" x14ac:dyDescent="0.2">
      <c r="A6" s="6" t="s">
        <v>26</v>
      </c>
      <c r="B6" s="7">
        <v>5</v>
      </c>
      <c r="C6" s="6">
        <v>2018</v>
      </c>
      <c r="E6" s="6" t="s">
        <v>40</v>
      </c>
      <c r="F6" s="6" t="s">
        <v>45</v>
      </c>
      <c r="H6" s="6" t="s">
        <v>48</v>
      </c>
    </row>
    <row r="7" spans="1:11" x14ac:dyDescent="0.2">
      <c r="A7" s="6" t="s">
        <v>27</v>
      </c>
      <c r="B7" s="7">
        <v>6</v>
      </c>
      <c r="C7" s="6">
        <v>2019</v>
      </c>
      <c r="E7" s="6"/>
      <c r="F7" s="6"/>
      <c r="H7" s="6" t="s">
        <v>47</v>
      </c>
    </row>
    <row r="8" spans="1:11" x14ac:dyDescent="0.2">
      <c r="A8" s="6" t="s">
        <v>28</v>
      </c>
      <c r="B8" s="7">
        <v>7</v>
      </c>
      <c r="C8" s="6">
        <v>2020</v>
      </c>
      <c r="E8" s="6"/>
      <c r="F8" s="6"/>
      <c r="H8" s="6"/>
    </row>
    <row r="9" spans="1:11" x14ac:dyDescent="0.2">
      <c r="A9" s="6" t="s">
        <v>29</v>
      </c>
      <c r="B9" s="7">
        <v>8</v>
      </c>
      <c r="C9" s="6">
        <v>2021</v>
      </c>
      <c r="E9" s="6"/>
      <c r="F9" s="6"/>
      <c r="H9" s="6"/>
    </row>
    <row r="10" spans="1:11" x14ac:dyDescent="0.2">
      <c r="A10" s="6" t="s">
        <v>30</v>
      </c>
      <c r="B10" s="7">
        <v>9</v>
      </c>
      <c r="C10" s="6">
        <v>2022</v>
      </c>
      <c r="E10" s="6"/>
      <c r="F10" s="6"/>
      <c r="H10" s="6"/>
    </row>
    <row r="11" spans="1:11" x14ac:dyDescent="0.2">
      <c r="A11" s="6" t="s">
        <v>31</v>
      </c>
      <c r="B11" s="7">
        <v>10</v>
      </c>
      <c r="C11" s="6">
        <v>2023</v>
      </c>
      <c r="E11" s="6"/>
      <c r="F11" s="6"/>
      <c r="H11" s="6"/>
    </row>
    <row r="12" spans="1:11" x14ac:dyDescent="0.2">
      <c r="A12" s="6" t="s">
        <v>32</v>
      </c>
      <c r="B12" s="7">
        <v>11</v>
      </c>
      <c r="C12" s="6">
        <v>2024</v>
      </c>
      <c r="E12" s="6"/>
      <c r="F12" s="6"/>
      <c r="H12" s="6"/>
    </row>
    <row r="13" spans="1:11" x14ac:dyDescent="0.2">
      <c r="A13" s="6" t="s">
        <v>33</v>
      </c>
      <c r="B13" s="7">
        <v>12</v>
      </c>
      <c r="C13" s="6">
        <v>2025</v>
      </c>
      <c r="E13" s="6"/>
      <c r="F13" s="6"/>
      <c r="H13" s="6"/>
    </row>
    <row r="14" spans="1:11" x14ac:dyDescent="0.2">
      <c r="E14" s="6"/>
      <c r="F14" s="6"/>
      <c r="H14" s="6"/>
    </row>
    <row r="15" spans="1:11" x14ac:dyDescent="0.2">
      <c r="E15" s="6"/>
      <c r="F15" s="6"/>
      <c r="H15" s="6"/>
    </row>
    <row r="16" spans="1:11" x14ac:dyDescent="0.2">
      <c r="E16" s="6"/>
      <c r="F16" s="6"/>
      <c r="H16" s="6"/>
    </row>
    <row r="17" spans="5:8" x14ac:dyDescent="0.2">
      <c r="E17" s="6"/>
      <c r="F17" s="6"/>
      <c r="H1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Février 2014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 cilla</dc:creator>
  <cp:lastModifiedBy>gmb</cp:lastModifiedBy>
  <cp:lastPrinted>2014-05-28T09:12:48Z</cp:lastPrinted>
  <dcterms:created xsi:type="dcterms:W3CDTF">2006-09-15T19:01:29Z</dcterms:created>
  <dcterms:modified xsi:type="dcterms:W3CDTF">2016-01-10T18:04:12Z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1036</vt:i4>
  </property>
  <property fmtid="{D5CDD505-2E9C-101B-9397-08002B2CF9AE}" pid="3" name="_Version">
    <vt:lpwstr>0908</vt:lpwstr>
  </property>
</Properties>
</file>