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90" yWindow="-210" windowWidth="22050" windowHeight="7680"/>
  </bookViews>
  <sheets>
    <sheet name="Base" sheetId="4" r:id="rId1"/>
    <sheet name="Anomalies" sheetId="3" r:id="rId2"/>
  </sheets>
  <calcPr calcId="145621"/>
</workbook>
</file>

<file path=xl/calcChain.xml><?xml version="1.0" encoding="utf-8"?>
<calcChain xmlns="http://schemas.openxmlformats.org/spreadsheetml/2006/main">
  <c r="G33" i="4" l="1"/>
  <c r="F33" i="4"/>
  <c r="E33" i="4"/>
  <c r="D33" i="4"/>
  <c r="G32" i="4"/>
  <c r="F32" i="4"/>
  <c r="E32" i="4"/>
  <c r="D32" i="4"/>
  <c r="G31" i="4"/>
  <c r="F31" i="4"/>
  <c r="E31" i="4"/>
  <c r="D31" i="4"/>
  <c r="G30" i="4"/>
  <c r="F30" i="4"/>
  <c r="E30" i="4"/>
  <c r="D30" i="4"/>
  <c r="G29" i="4"/>
  <c r="F29" i="4"/>
  <c r="E29" i="4"/>
  <c r="D29" i="4"/>
  <c r="G28" i="4"/>
  <c r="F28" i="4"/>
  <c r="E28" i="4"/>
  <c r="D28" i="4"/>
  <c r="G27" i="4"/>
  <c r="F27" i="4"/>
  <c r="E27" i="4"/>
  <c r="D27" i="4"/>
  <c r="G26" i="4"/>
  <c r="F26" i="4"/>
  <c r="E26" i="4"/>
  <c r="D26" i="4"/>
  <c r="G25" i="4"/>
  <c r="F25" i="4"/>
  <c r="E25" i="4"/>
  <c r="D25" i="4"/>
  <c r="G24" i="4"/>
  <c r="F24" i="4"/>
  <c r="E24" i="4"/>
  <c r="D24" i="4"/>
  <c r="G23" i="4"/>
  <c r="F23" i="4"/>
  <c r="E23" i="4"/>
  <c r="D23" i="4"/>
  <c r="G22" i="4"/>
  <c r="F22" i="4"/>
  <c r="E22" i="4"/>
  <c r="D22" i="4"/>
  <c r="G21" i="4"/>
  <c r="F21" i="4"/>
  <c r="E21" i="4"/>
  <c r="D21" i="4"/>
  <c r="G20" i="4"/>
  <c r="F20" i="4"/>
  <c r="E20" i="4"/>
  <c r="D20" i="4"/>
  <c r="G19" i="4"/>
  <c r="F19" i="4"/>
  <c r="E19" i="4"/>
  <c r="D19" i="4"/>
  <c r="G18" i="4"/>
  <c r="F18" i="4"/>
  <c r="E18" i="4"/>
  <c r="D18" i="4"/>
  <c r="G17" i="4"/>
  <c r="F17" i="4"/>
  <c r="E17" i="4"/>
  <c r="D17" i="4"/>
  <c r="G16" i="4"/>
  <c r="F16" i="4"/>
  <c r="E16" i="4"/>
  <c r="D16" i="4"/>
  <c r="AH2" i="4" l="1"/>
  <c r="AH14" i="4"/>
  <c r="AH13" i="4"/>
  <c r="AH12" i="4"/>
  <c r="AH11" i="4"/>
  <c r="AH10" i="4"/>
  <c r="AH9" i="4"/>
  <c r="AH8" i="4"/>
  <c r="AH7" i="4"/>
  <c r="AH6" i="4"/>
  <c r="AH5" i="4"/>
  <c r="AH4" i="4"/>
  <c r="AH3" i="4"/>
</calcChain>
</file>

<file path=xl/sharedStrings.xml><?xml version="1.0" encoding="utf-8"?>
<sst xmlns="http://schemas.openxmlformats.org/spreadsheetml/2006/main" count="177" uniqueCount="54">
  <si>
    <t>Date</t>
  </si>
  <si>
    <t>EASTING</t>
  </si>
  <si>
    <t>NORTHING</t>
  </si>
  <si>
    <t>Distance</t>
  </si>
  <si>
    <t>Groupe</t>
  </si>
  <si>
    <t xml:space="preserve">Distances inférieures à </t>
  </si>
  <si>
    <r>
      <t>1</t>
    </r>
    <r>
      <rPr>
        <b/>
        <vertAlign val="superscript"/>
        <sz val="11"/>
        <color theme="1"/>
        <rFont val="Calibri"/>
        <family val="2"/>
        <scheme val="minor"/>
      </rPr>
      <t>er</t>
    </r>
    <r>
      <rPr>
        <b/>
        <sz val="11"/>
        <color theme="1"/>
        <rFont val="Calibri"/>
        <family val="2"/>
        <scheme val="minor"/>
      </rPr>
      <t xml:space="preserve"> Groupe</t>
    </r>
  </si>
  <si>
    <r>
      <t>2</t>
    </r>
    <r>
      <rPr>
        <b/>
        <vertAlign val="superscript"/>
        <sz val="11"/>
        <color theme="1"/>
        <rFont val="Calibri"/>
        <family val="2"/>
        <scheme val="minor"/>
      </rPr>
      <t>ème</t>
    </r>
    <r>
      <rPr>
        <b/>
        <sz val="11"/>
        <color theme="1"/>
        <rFont val="Calibri"/>
        <family val="2"/>
        <scheme val="minor"/>
      </rPr>
      <t xml:space="preserve"> Groupe</t>
    </r>
  </si>
  <si>
    <t>Anomalies</t>
  </si>
  <si>
    <t>FormID</t>
  </si>
  <si>
    <t>Observer</t>
  </si>
  <si>
    <t>Day</t>
  </si>
  <si>
    <t>Month</t>
  </si>
  <si>
    <t>Year</t>
  </si>
  <si>
    <t>Week no</t>
  </si>
  <si>
    <t>Season</t>
  </si>
  <si>
    <t>Timeclass</t>
  </si>
  <si>
    <t>Time</t>
  </si>
  <si>
    <t>DATUM</t>
  </si>
  <si>
    <t>Location</t>
  </si>
  <si>
    <t>Primary Veg Class</t>
  </si>
  <si>
    <t>Secondary Veg Class</t>
  </si>
  <si>
    <t>Obtained</t>
  </si>
  <si>
    <t>Confidence</t>
  </si>
  <si>
    <t>Visual Confirmation</t>
  </si>
  <si>
    <t>Activity 1</t>
  </si>
  <si>
    <t>Activity 2</t>
  </si>
  <si>
    <t>Groupsize</t>
  </si>
  <si>
    <t>Count Confidence</t>
  </si>
  <si>
    <t>NoClassified</t>
  </si>
  <si>
    <t>ADF</t>
  </si>
  <si>
    <t>ADM</t>
  </si>
  <si>
    <t>YLY Male</t>
  </si>
  <si>
    <t>YLY Female</t>
  </si>
  <si>
    <t>YOY</t>
  </si>
  <si>
    <t>Comments</t>
  </si>
  <si>
    <t>SS</t>
  </si>
  <si>
    <t>WINTER</t>
  </si>
  <si>
    <t>MIDDAY</t>
  </si>
  <si>
    <t>NAD83</t>
  </si>
  <si>
    <t>Grassland</t>
  </si>
  <si>
    <t>1</t>
  </si>
  <si>
    <t>Feeding</t>
  </si>
  <si>
    <t>Moving</t>
  </si>
  <si>
    <t>EVENING</t>
  </si>
  <si>
    <t>CM</t>
  </si>
  <si>
    <t>MORNING</t>
  </si>
  <si>
    <t>shed</t>
  </si>
  <si>
    <t>Mixed</t>
  </si>
  <si>
    <t>Resting</t>
  </si>
  <si>
    <t>AFTERNOON</t>
  </si>
  <si>
    <t>Other</t>
  </si>
  <si>
    <t>ranch</t>
  </si>
  <si>
    <t>Aspen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</si>
</sst>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9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14" fontId="2" fillId="0" borderId="0" xfId="0" applyNumberFormat="1" applyFont="1" applyAlignment="1" applyProtection="1">
      <alignment horizontal="center" vertical="center"/>
    </xf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14" fontId="1" fillId="0" borderId="0" xfId="0" applyNumberFormat="1" applyFont="1" applyAlignment="1" applyProtection="1">
      <alignment horizontal="center" vertical="center"/>
    </xf>
    <xf numFmtId="3" fontId="5" fillId="0" borderId="0" xfId="0" applyNumberFormat="1" applyFont="1" applyAlignment="1">
      <alignment horizontal="center" vertical="center"/>
    </xf>
    <xf numFmtId="3" fontId="0" fillId="0" borderId="0" xfId="0" applyNumberFormat="1" applyAlignment="1">
      <alignment horizontal="center"/>
    </xf>
    <xf numFmtId="3" fontId="0" fillId="0" borderId="0" xfId="0" applyNumberForma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/>
    <xf numFmtId="0" fontId="7" fillId="0" borderId="0" xfId="0" applyFont="1" applyAlignment="1">
      <alignment horizontal="center"/>
    </xf>
    <xf numFmtId="0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left"/>
    </xf>
    <xf numFmtId="0" fontId="1" fillId="2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3" fontId="0" fillId="0" borderId="0" xfId="0" applyNumberFormat="1" applyAlignment="1">
      <alignment horizontal="center" vertical="center"/>
    </xf>
    <xf numFmtId="0" fontId="8" fillId="0" borderId="0" xfId="0" applyFont="1" applyAlignment="1">
      <alignment horizontal="center"/>
    </xf>
    <xf numFmtId="14" fontId="8" fillId="0" borderId="0" xfId="0" applyNumberFormat="1" applyFont="1" applyAlignment="1" applyProtection="1">
      <alignment horizontal="center" vertical="center"/>
    </xf>
    <xf numFmtId="0" fontId="8" fillId="0" borderId="0" xfId="0" applyNumberFormat="1" applyFont="1" applyAlignment="1" applyProtection="1">
      <alignment horizontal="center" vertical="center"/>
    </xf>
    <xf numFmtId="164" fontId="8" fillId="0" borderId="0" xfId="0" applyNumberFormat="1" applyFont="1" applyAlignment="1" applyProtection="1">
      <alignment horizontal="center" vertical="center"/>
    </xf>
    <xf numFmtId="0" fontId="8" fillId="0" borderId="0" xfId="0" applyFont="1" applyAlignment="1">
      <alignment horizontal="left"/>
    </xf>
  </cellXfs>
  <cellStyles count="1">
    <cellStyle name="Normal" xfId="0" builtinId="0"/>
  </cellStyles>
  <dxfs count="1"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</xdr:row>
      <xdr:rowOff>0</xdr:rowOff>
    </xdr:from>
    <xdr:to>
      <xdr:col>6</xdr:col>
      <xdr:colOff>209550</xdr:colOff>
      <xdr:row>7</xdr:row>
      <xdr:rowOff>133350</xdr:rowOff>
    </xdr:to>
    <xdr:sp macro="[0]!Contrôles" textlink="">
      <xdr:nvSpPr>
        <xdr:cNvPr id="3" name="ZoneTexte 2"/>
        <xdr:cNvSpPr txBox="1"/>
      </xdr:nvSpPr>
      <xdr:spPr>
        <a:xfrm>
          <a:off x="3810000" y="952500"/>
          <a:ext cx="971550" cy="514350"/>
        </a:xfrm>
        <a:prstGeom prst="round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Contrôle</a:t>
          </a:r>
          <a:r>
            <a:rPr lang="fr-FR" sz="1100" baseline="0"/>
            <a:t> des distances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209550</xdr:colOff>
      <xdr:row>4</xdr:row>
      <xdr:rowOff>104775</xdr:rowOff>
    </xdr:to>
    <xdr:sp macro="[0]!Contrôles" textlink="">
      <xdr:nvSpPr>
        <xdr:cNvPr id="2" name="ZoneTexte 1"/>
        <xdr:cNvSpPr txBox="1"/>
      </xdr:nvSpPr>
      <xdr:spPr>
        <a:xfrm>
          <a:off x="0" y="561975"/>
          <a:ext cx="971550" cy="514350"/>
        </a:xfrm>
        <a:prstGeom prst="round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Contrôle</a:t>
          </a:r>
          <a:r>
            <a:rPr lang="fr-FR" sz="1100" baseline="0"/>
            <a:t> des distances</a:t>
          </a:r>
          <a:endParaRPr lang="fr-FR" sz="1100"/>
        </a:p>
      </xdr:txBody>
    </xdr:sp>
    <xdr:clientData/>
  </xdr:twoCellAnchor>
  <xdr:twoCellAnchor>
    <xdr:from>
      <xdr:col>7</xdr:col>
      <xdr:colOff>619125</xdr:colOff>
      <xdr:row>1</xdr:row>
      <xdr:rowOff>142875</xdr:rowOff>
    </xdr:from>
    <xdr:to>
      <xdr:col>8</xdr:col>
      <xdr:colOff>628650</xdr:colOff>
      <xdr:row>2</xdr:row>
      <xdr:rowOff>76200</xdr:rowOff>
    </xdr:to>
    <xdr:sp macro="" textlink="">
      <xdr:nvSpPr>
        <xdr:cNvPr id="3" name="ZoneTexte 2"/>
        <xdr:cNvSpPr txBox="1"/>
      </xdr:nvSpPr>
      <xdr:spPr>
        <a:xfrm>
          <a:off x="6162675" y="333375"/>
          <a:ext cx="771525" cy="304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Variable</a:t>
          </a:r>
        </a:p>
      </xdr:txBody>
    </xdr:sp>
    <xdr:clientData/>
  </xdr:twoCellAnchor>
  <xdr:twoCellAnchor>
    <xdr:from>
      <xdr:col>6</xdr:col>
      <xdr:colOff>0</xdr:colOff>
      <xdr:row>1</xdr:row>
      <xdr:rowOff>190500</xdr:rowOff>
    </xdr:from>
    <xdr:to>
      <xdr:col>7</xdr:col>
      <xdr:colOff>619125</xdr:colOff>
      <xdr:row>1</xdr:row>
      <xdr:rowOff>295275</xdr:rowOff>
    </xdr:to>
    <xdr:cxnSp macro="">
      <xdr:nvCxnSpPr>
        <xdr:cNvPr id="5" name="Connecteur droit avec flèche 4"/>
        <xdr:cNvCxnSpPr>
          <a:stCxn id="3" idx="1"/>
        </xdr:cNvCxnSpPr>
      </xdr:nvCxnSpPr>
      <xdr:spPr>
        <a:xfrm flipH="1" flipV="1">
          <a:off x="4781550" y="381000"/>
          <a:ext cx="1381125" cy="104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H33"/>
  <sheetViews>
    <sheetView tabSelected="1" workbookViewId="0">
      <pane xSplit="14790" topLeftCell="AF1"/>
      <selection activeCell="I11" sqref="I11"/>
      <selection pane="topRight" activeCell="AH15" sqref="AH15"/>
    </sheetView>
  </sheetViews>
  <sheetFormatPr baseColWidth="10" defaultRowHeight="15" x14ac:dyDescent="0.25"/>
  <cols>
    <col min="1" max="33" width="11.42578125" style="15"/>
    <col min="35" max="16384" width="11.42578125" style="15"/>
  </cols>
  <sheetData>
    <row r="1" spans="1:34" x14ac:dyDescent="0.25">
      <c r="A1" s="16" t="s">
        <v>9</v>
      </c>
      <c r="B1" s="16" t="s">
        <v>10</v>
      </c>
      <c r="C1" s="21" t="s">
        <v>0</v>
      </c>
      <c r="D1" s="17" t="s">
        <v>11</v>
      </c>
      <c r="E1" s="17" t="s">
        <v>12</v>
      </c>
      <c r="F1" s="17" t="s">
        <v>13</v>
      </c>
      <c r="G1" s="17" t="s">
        <v>14</v>
      </c>
      <c r="H1" s="16" t="s">
        <v>15</v>
      </c>
      <c r="I1" s="18" t="s">
        <v>16</v>
      </c>
      <c r="J1" s="18" t="s">
        <v>17</v>
      </c>
      <c r="K1" s="21" t="s">
        <v>1</v>
      </c>
      <c r="L1" s="21" t="s">
        <v>2</v>
      </c>
      <c r="M1" s="16" t="s">
        <v>18</v>
      </c>
      <c r="N1" s="16" t="s">
        <v>3</v>
      </c>
      <c r="O1" s="16" t="s">
        <v>19</v>
      </c>
      <c r="P1" s="16" t="s">
        <v>20</v>
      </c>
      <c r="Q1" s="16" t="s">
        <v>21</v>
      </c>
      <c r="R1" s="16" t="s">
        <v>22</v>
      </c>
      <c r="S1" s="16" t="s">
        <v>23</v>
      </c>
      <c r="T1" s="16" t="s">
        <v>24</v>
      </c>
      <c r="U1" s="16" t="s">
        <v>25</v>
      </c>
      <c r="V1" s="16" t="s">
        <v>26</v>
      </c>
      <c r="W1" s="16" t="s">
        <v>27</v>
      </c>
      <c r="X1" s="16" t="s">
        <v>28</v>
      </c>
      <c r="Y1" s="16" t="s">
        <v>29</v>
      </c>
      <c r="Z1" s="16" t="s">
        <v>30</v>
      </c>
      <c r="AA1" s="16" t="s">
        <v>31</v>
      </c>
      <c r="AB1" s="16" t="s">
        <v>32</v>
      </c>
      <c r="AC1" s="16" t="s">
        <v>33</v>
      </c>
      <c r="AD1" s="16" t="s">
        <v>34</v>
      </c>
      <c r="AE1" s="19" t="s">
        <v>35</v>
      </c>
      <c r="AF1" s="20" t="s">
        <v>4</v>
      </c>
      <c r="AH1" s="20" t="s">
        <v>3</v>
      </c>
    </row>
    <row r="2" spans="1:34" x14ac:dyDescent="0.25">
      <c r="C2" s="7">
        <v>37289</v>
      </c>
      <c r="K2" s="2">
        <v>599550</v>
      </c>
      <c r="L2" s="2">
        <v>5732150</v>
      </c>
      <c r="AF2" s="2"/>
      <c r="AH2" s="3">
        <f t="shared" ref="AH2:AH14" si="0">SQRT((K2-K3)^2+(L2-L3)^2)</f>
        <v>2668.1266836490354</v>
      </c>
    </row>
    <row r="3" spans="1:34" x14ac:dyDescent="0.25">
      <c r="C3" s="1">
        <v>37289</v>
      </c>
      <c r="K3" s="2">
        <v>597970</v>
      </c>
      <c r="L3" s="2">
        <v>5734300</v>
      </c>
      <c r="AF3" s="2"/>
      <c r="AH3" s="3">
        <f t="shared" si="0"/>
        <v>2389.0052323090463</v>
      </c>
    </row>
    <row r="4" spans="1:34" x14ac:dyDescent="0.25">
      <c r="C4" s="1">
        <v>37292</v>
      </c>
      <c r="K4" s="2">
        <v>600359</v>
      </c>
      <c r="L4" s="2">
        <v>5734295</v>
      </c>
      <c r="AF4" s="2"/>
      <c r="AH4" s="3">
        <f t="shared" si="0"/>
        <v>1526.4029612130605</v>
      </c>
    </row>
    <row r="5" spans="1:34" x14ac:dyDescent="0.25">
      <c r="C5" s="1">
        <v>37293</v>
      </c>
      <c r="K5" s="2">
        <v>599000</v>
      </c>
      <c r="L5" s="2">
        <v>5733600</v>
      </c>
      <c r="AF5" s="2"/>
      <c r="AH5" s="3">
        <f t="shared" si="0"/>
        <v>282.84271247461902</v>
      </c>
    </row>
    <row r="6" spans="1:34" x14ac:dyDescent="0.25">
      <c r="C6" s="1">
        <v>37294</v>
      </c>
      <c r="K6" s="2">
        <v>599200</v>
      </c>
      <c r="L6" s="2">
        <v>5733400</v>
      </c>
      <c r="AF6" s="2"/>
      <c r="AH6" s="3">
        <f t="shared" si="0"/>
        <v>992.47166206396037</v>
      </c>
    </row>
    <row r="7" spans="1:34" x14ac:dyDescent="0.25">
      <c r="C7" s="1">
        <v>37298</v>
      </c>
      <c r="K7" s="2">
        <v>599850</v>
      </c>
      <c r="L7" s="2">
        <v>5734150</v>
      </c>
      <c r="AF7" s="2"/>
      <c r="AH7" s="3">
        <f t="shared" si="0"/>
        <v>790.91402819775556</v>
      </c>
    </row>
    <row r="8" spans="1:34" x14ac:dyDescent="0.25">
      <c r="C8" s="1">
        <v>37299</v>
      </c>
      <c r="K8" s="2">
        <v>599661</v>
      </c>
      <c r="L8" s="2">
        <v>5733382</v>
      </c>
      <c r="AF8" s="2"/>
      <c r="AH8" s="3">
        <f t="shared" si="0"/>
        <v>829.72585834117524</v>
      </c>
    </row>
    <row r="9" spans="1:34" x14ac:dyDescent="0.25">
      <c r="C9" s="1">
        <v>37300</v>
      </c>
      <c r="K9" s="2">
        <v>599800</v>
      </c>
      <c r="L9" s="2">
        <v>5734200</v>
      </c>
      <c r="AF9" s="2"/>
      <c r="AH9" s="3">
        <f t="shared" si="0"/>
        <v>863.39156817749847</v>
      </c>
    </row>
    <row r="10" spans="1:34" x14ac:dyDescent="0.25">
      <c r="C10" s="1">
        <v>37300</v>
      </c>
      <c r="K10" s="2">
        <v>599673</v>
      </c>
      <c r="L10" s="2">
        <v>5733346</v>
      </c>
      <c r="AF10" s="2"/>
      <c r="AH10" s="3">
        <f t="shared" si="0"/>
        <v>832.81750702059571</v>
      </c>
    </row>
    <row r="11" spans="1:34" x14ac:dyDescent="0.25">
      <c r="C11" s="1">
        <v>37303</v>
      </c>
      <c r="K11" s="2">
        <v>599010</v>
      </c>
      <c r="L11" s="2">
        <v>5733850</v>
      </c>
      <c r="AF11" s="2"/>
      <c r="AH11" s="3">
        <f t="shared" si="0"/>
        <v>2211.0350517348206</v>
      </c>
    </row>
    <row r="12" spans="1:34" x14ac:dyDescent="0.25">
      <c r="C12" s="1">
        <v>37303</v>
      </c>
      <c r="K12" s="2">
        <v>601034</v>
      </c>
      <c r="L12" s="2">
        <v>5734740</v>
      </c>
      <c r="AF12" s="2"/>
      <c r="AH12" s="3">
        <f t="shared" si="0"/>
        <v>655.5341333599647</v>
      </c>
    </row>
    <row r="13" spans="1:34" x14ac:dyDescent="0.25">
      <c r="C13" s="1">
        <v>37303</v>
      </c>
      <c r="K13" s="2">
        <v>600463</v>
      </c>
      <c r="L13" s="2">
        <v>5734418</v>
      </c>
      <c r="AF13" s="2"/>
      <c r="AH13" s="3">
        <f t="shared" si="0"/>
        <v>400.5621050473946</v>
      </c>
    </row>
    <row r="14" spans="1:34" x14ac:dyDescent="0.25">
      <c r="C14" s="1">
        <v>37303</v>
      </c>
      <c r="K14" s="2">
        <v>600628</v>
      </c>
      <c r="L14" s="2">
        <v>5734783</v>
      </c>
      <c r="AF14" s="2"/>
      <c r="AH14" s="3">
        <f t="shared" si="0"/>
        <v>641.86135574592743</v>
      </c>
    </row>
    <row r="15" spans="1:34" x14ac:dyDescent="0.25">
      <c r="C15" s="1">
        <v>37303</v>
      </c>
      <c r="K15" s="2">
        <v>600147</v>
      </c>
      <c r="L15" s="2">
        <v>5734358</v>
      </c>
      <c r="AF15" s="2"/>
      <c r="AH15" s="3"/>
    </row>
    <row r="16" spans="1:34" x14ac:dyDescent="0.25">
      <c r="A16" s="23">
        <v>59</v>
      </c>
      <c r="B16" s="23" t="s">
        <v>36</v>
      </c>
      <c r="C16" s="24">
        <v>37289</v>
      </c>
      <c r="D16" s="25">
        <f t="shared" ref="D16:D33" si="1">DAY(C16)</f>
        <v>2</v>
      </c>
      <c r="E16" s="25" t="str">
        <f t="shared" ref="E16:E33" si="2">CHOOSE(MONTH(C16),"January","February","March","April","May","June","July","August","September","October","November","December")</f>
        <v>February</v>
      </c>
      <c r="F16" s="25">
        <f t="shared" ref="F16:F33" si="3">YEAR(C16)</f>
        <v>2002</v>
      </c>
      <c r="G16" s="25">
        <f t="shared" ref="G16:G33" si="4">WEEKNUM(C16)</f>
        <v>5</v>
      </c>
      <c r="H16" s="23" t="s">
        <v>37</v>
      </c>
      <c r="I16" s="26" t="s">
        <v>38</v>
      </c>
      <c r="J16" s="26">
        <v>0.47916666666666702</v>
      </c>
      <c r="K16" s="23">
        <v>599550</v>
      </c>
      <c r="L16" s="23">
        <v>5732150</v>
      </c>
      <c r="M16" s="23" t="s">
        <v>39</v>
      </c>
      <c r="N16" s="23"/>
      <c r="O16" s="23"/>
      <c r="P16" s="23" t="s">
        <v>40</v>
      </c>
      <c r="Q16" s="23"/>
      <c r="R16" s="23">
        <v>2</v>
      </c>
      <c r="S16" s="23" t="s">
        <v>41</v>
      </c>
      <c r="T16" s="23" t="b">
        <v>1</v>
      </c>
      <c r="U16" s="23" t="s">
        <v>42</v>
      </c>
      <c r="V16" s="23" t="s">
        <v>43</v>
      </c>
      <c r="W16" s="23">
        <v>475</v>
      </c>
      <c r="X16" s="23"/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7"/>
      <c r="AH16" s="15"/>
    </row>
    <row r="17" spans="1:34" x14ac:dyDescent="0.25">
      <c r="A17" s="23">
        <v>60</v>
      </c>
      <c r="B17" s="23" t="s">
        <v>36</v>
      </c>
      <c r="C17" s="24">
        <v>37289</v>
      </c>
      <c r="D17" s="25">
        <f t="shared" si="1"/>
        <v>2</v>
      </c>
      <c r="E17" s="25" t="str">
        <f t="shared" si="2"/>
        <v>February</v>
      </c>
      <c r="F17" s="25">
        <f t="shared" si="3"/>
        <v>2002</v>
      </c>
      <c r="G17" s="25">
        <f t="shared" si="4"/>
        <v>5</v>
      </c>
      <c r="H17" s="23" t="s">
        <v>37</v>
      </c>
      <c r="I17" s="26" t="s">
        <v>44</v>
      </c>
      <c r="J17" s="26">
        <v>0.75694444444444398</v>
      </c>
      <c r="K17" s="23">
        <v>597970</v>
      </c>
      <c r="L17" s="23">
        <v>5734300</v>
      </c>
      <c r="M17" s="23" t="s">
        <v>39</v>
      </c>
      <c r="N17" s="23"/>
      <c r="O17" s="23"/>
      <c r="P17" s="23" t="s">
        <v>40</v>
      </c>
      <c r="Q17" s="23"/>
      <c r="R17" s="23">
        <v>2</v>
      </c>
      <c r="S17" s="23" t="s">
        <v>41</v>
      </c>
      <c r="T17" s="23" t="b">
        <v>1</v>
      </c>
      <c r="U17" s="23" t="s">
        <v>43</v>
      </c>
      <c r="V17" s="23"/>
      <c r="W17" s="23">
        <v>16</v>
      </c>
      <c r="X17" s="23"/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7"/>
      <c r="AH17" s="15"/>
    </row>
    <row r="18" spans="1:34" x14ac:dyDescent="0.25">
      <c r="A18" s="23">
        <v>4</v>
      </c>
      <c r="B18" s="23" t="s">
        <v>45</v>
      </c>
      <c r="C18" s="24">
        <v>37292</v>
      </c>
      <c r="D18" s="25">
        <f t="shared" si="1"/>
        <v>5</v>
      </c>
      <c r="E18" s="25" t="str">
        <f t="shared" si="2"/>
        <v>February</v>
      </c>
      <c r="F18" s="25">
        <f t="shared" si="3"/>
        <v>2002</v>
      </c>
      <c r="G18" s="25">
        <f t="shared" si="4"/>
        <v>6</v>
      </c>
      <c r="H18" s="23" t="s">
        <v>37</v>
      </c>
      <c r="I18" s="26" t="s">
        <v>46</v>
      </c>
      <c r="J18" s="26">
        <v>0.375</v>
      </c>
      <c r="K18" s="23">
        <v>600359</v>
      </c>
      <c r="L18" s="23">
        <v>5734295</v>
      </c>
      <c r="M18" s="23" t="s">
        <v>39</v>
      </c>
      <c r="N18" s="23"/>
      <c r="O18" s="23" t="s">
        <v>47</v>
      </c>
      <c r="P18" s="23" t="s">
        <v>48</v>
      </c>
      <c r="Q18" s="23"/>
      <c r="R18" s="23">
        <v>2</v>
      </c>
      <c r="S18" s="23" t="s">
        <v>41</v>
      </c>
      <c r="T18" s="23" t="b">
        <v>1</v>
      </c>
      <c r="U18" s="23" t="s">
        <v>43</v>
      </c>
      <c r="V18" s="23"/>
      <c r="W18" s="23">
        <v>250</v>
      </c>
      <c r="X18" s="23"/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7"/>
      <c r="AH18" s="15"/>
    </row>
    <row r="19" spans="1:34" x14ac:dyDescent="0.25">
      <c r="A19" s="23">
        <v>5</v>
      </c>
      <c r="B19" s="23" t="s">
        <v>45</v>
      </c>
      <c r="C19" s="24">
        <v>37293</v>
      </c>
      <c r="D19" s="25">
        <f t="shared" si="1"/>
        <v>6</v>
      </c>
      <c r="E19" s="25" t="str">
        <f t="shared" si="2"/>
        <v>February</v>
      </c>
      <c r="F19" s="25">
        <f t="shared" si="3"/>
        <v>2002</v>
      </c>
      <c r="G19" s="25">
        <f t="shared" si="4"/>
        <v>6</v>
      </c>
      <c r="H19" s="23" t="s">
        <v>37</v>
      </c>
      <c r="I19" s="26" t="s">
        <v>46</v>
      </c>
      <c r="J19" s="26">
        <v>0.35416666666666702</v>
      </c>
      <c r="K19" s="23">
        <v>599000</v>
      </c>
      <c r="L19" s="23">
        <v>5733600</v>
      </c>
      <c r="M19" s="23" t="s">
        <v>39</v>
      </c>
      <c r="N19" s="23"/>
      <c r="O19" s="23"/>
      <c r="P19" s="23" t="s">
        <v>40</v>
      </c>
      <c r="Q19" s="23"/>
      <c r="R19" s="23">
        <v>2</v>
      </c>
      <c r="S19" s="23" t="s">
        <v>41</v>
      </c>
      <c r="T19" s="23" t="b">
        <v>1</v>
      </c>
      <c r="U19" s="23" t="s">
        <v>43</v>
      </c>
      <c r="V19" s="23" t="s">
        <v>42</v>
      </c>
      <c r="W19" s="23">
        <v>600</v>
      </c>
      <c r="X19" s="23"/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7"/>
      <c r="AH19" s="15"/>
    </row>
    <row r="20" spans="1:34" x14ac:dyDescent="0.25">
      <c r="A20" s="23">
        <v>6</v>
      </c>
      <c r="B20" s="23" t="s">
        <v>45</v>
      </c>
      <c r="C20" s="24">
        <v>37294</v>
      </c>
      <c r="D20" s="25">
        <f t="shared" si="1"/>
        <v>7</v>
      </c>
      <c r="E20" s="25" t="str">
        <f t="shared" si="2"/>
        <v>February</v>
      </c>
      <c r="F20" s="25">
        <f t="shared" si="3"/>
        <v>2002</v>
      </c>
      <c r="G20" s="25">
        <f t="shared" si="4"/>
        <v>6</v>
      </c>
      <c r="H20" s="23" t="s">
        <v>37</v>
      </c>
      <c r="I20" s="26" t="s">
        <v>44</v>
      </c>
      <c r="J20" s="26">
        <v>0.75</v>
      </c>
      <c r="K20" s="23">
        <v>599200</v>
      </c>
      <c r="L20" s="23">
        <v>5733400</v>
      </c>
      <c r="M20" s="23" t="s">
        <v>39</v>
      </c>
      <c r="N20" s="23"/>
      <c r="O20" s="23"/>
      <c r="P20" s="23" t="s">
        <v>40</v>
      </c>
      <c r="Q20" s="23"/>
      <c r="R20" s="23">
        <v>2</v>
      </c>
      <c r="S20" s="23" t="s">
        <v>41</v>
      </c>
      <c r="T20" s="23" t="b">
        <v>1</v>
      </c>
      <c r="U20" s="23" t="s">
        <v>49</v>
      </c>
      <c r="V20" s="23" t="s">
        <v>42</v>
      </c>
      <c r="W20" s="23">
        <v>650</v>
      </c>
      <c r="X20" s="23"/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7"/>
      <c r="AH20" s="15"/>
    </row>
    <row r="21" spans="1:34" x14ac:dyDescent="0.25">
      <c r="A21" s="23">
        <v>7</v>
      </c>
      <c r="B21" s="23" t="s">
        <v>45</v>
      </c>
      <c r="C21" s="24">
        <v>37298</v>
      </c>
      <c r="D21" s="25">
        <f t="shared" si="1"/>
        <v>11</v>
      </c>
      <c r="E21" s="25" t="str">
        <f t="shared" si="2"/>
        <v>February</v>
      </c>
      <c r="F21" s="25">
        <f t="shared" si="3"/>
        <v>2002</v>
      </c>
      <c r="G21" s="25">
        <f t="shared" si="4"/>
        <v>7</v>
      </c>
      <c r="H21" s="23" t="s">
        <v>37</v>
      </c>
      <c r="I21" s="26" t="s">
        <v>50</v>
      </c>
      <c r="J21" s="26">
        <v>0.60416666666666696</v>
      </c>
      <c r="K21" s="23">
        <v>599850</v>
      </c>
      <c r="L21" s="23">
        <v>5734150</v>
      </c>
      <c r="M21" s="23" t="s">
        <v>39</v>
      </c>
      <c r="N21" s="23"/>
      <c r="O21" s="23"/>
      <c r="P21" s="23" t="s">
        <v>40</v>
      </c>
      <c r="Q21" s="23"/>
      <c r="R21" s="23">
        <v>2</v>
      </c>
      <c r="S21" s="23" t="s">
        <v>41</v>
      </c>
      <c r="T21" s="23" t="b">
        <v>1</v>
      </c>
      <c r="U21" s="23" t="s">
        <v>43</v>
      </c>
      <c r="V21" s="23"/>
      <c r="W21" s="23">
        <v>565</v>
      </c>
      <c r="X21" s="23"/>
      <c r="Y21" s="23">
        <v>238</v>
      </c>
      <c r="Z21" s="23">
        <v>189</v>
      </c>
      <c r="AA21" s="23">
        <v>1</v>
      </c>
      <c r="AB21" s="23">
        <v>9</v>
      </c>
      <c r="AC21" s="23"/>
      <c r="AD21" s="23">
        <v>39</v>
      </c>
      <c r="AE21" s="27"/>
      <c r="AH21" s="15"/>
    </row>
    <row r="22" spans="1:34" x14ac:dyDescent="0.25">
      <c r="A22" s="23">
        <v>8</v>
      </c>
      <c r="B22" s="23" t="s">
        <v>45</v>
      </c>
      <c r="C22" s="24">
        <v>37299</v>
      </c>
      <c r="D22" s="25">
        <f t="shared" si="1"/>
        <v>12</v>
      </c>
      <c r="E22" s="25" t="str">
        <f t="shared" si="2"/>
        <v>February</v>
      </c>
      <c r="F22" s="25">
        <f t="shared" si="3"/>
        <v>2002</v>
      </c>
      <c r="G22" s="25">
        <f t="shared" si="4"/>
        <v>7</v>
      </c>
      <c r="H22" s="23" t="s">
        <v>37</v>
      </c>
      <c r="I22" s="26" t="s">
        <v>44</v>
      </c>
      <c r="J22" s="26">
        <v>0.71527777777777801</v>
      </c>
      <c r="K22" s="23">
        <v>599661</v>
      </c>
      <c r="L22" s="23">
        <v>5733382</v>
      </c>
      <c r="M22" s="23" t="s">
        <v>39</v>
      </c>
      <c r="N22" s="23"/>
      <c r="O22" s="23"/>
      <c r="P22" s="23" t="s">
        <v>51</v>
      </c>
      <c r="Q22" s="23"/>
      <c r="R22" s="23">
        <v>2</v>
      </c>
      <c r="S22" s="23" t="s">
        <v>41</v>
      </c>
      <c r="T22" s="23" t="b">
        <v>1</v>
      </c>
      <c r="U22" s="23" t="s">
        <v>42</v>
      </c>
      <c r="V22" s="23"/>
      <c r="W22" s="23">
        <v>29</v>
      </c>
      <c r="X22" s="23"/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7"/>
      <c r="AH22" s="15"/>
    </row>
    <row r="23" spans="1:34" x14ac:dyDescent="0.25">
      <c r="A23" s="23">
        <v>9</v>
      </c>
      <c r="B23" s="23" t="s">
        <v>45</v>
      </c>
      <c r="C23" s="24">
        <v>37300</v>
      </c>
      <c r="D23" s="25">
        <f t="shared" si="1"/>
        <v>13</v>
      </c>
      <c r="E23" s="25" t="str">
        <f t="shared" si="2"/>
        <v>February</v>
      </c>
      <c r="F23" s="25">
        <f t="shared" si="3"/>
        <v>2002</v>
      </c>
      <c r="G23" s="25">
        <f t="shared" si="4"/>
        <v>7</v>
      </c>
      <c r="H23" s="23" t="s">
        <v>37</v>
      </c>
      <c r="I23" s="26" t="s">
        <v>46</v>
      </c>
      <c r="J23" s="26">
        <v>0.375</v>
      </c>
      <c r="K23" s="23">
        <v>599800</v>
      </c>
      <c r="L23" s="23">
        <v>5734200</v>
      </c>
      <c r="M23" s="23" t="s">
        <v>39</v>
      </c>
      <c r="N23" s="23"/>
      <c r="O23" s="23"/>
      <c r="P23" s="23" t="s">
        <v>40</v>
      </c>
      <c r="Q23" s="23"/>
      <c r="R23" s="23">
        <v>2</v>
      </c>
      <c r="S23" s="23" t="s">
        <v>41</v>
      </c>
      <c r="T23" s="23" t="b">
        <v>1</v>
      </c>
      <c r="U23" s="23" t="s">
        <v>49</v>
      </c>
      <c r="V23" s="23" t="s">
        <v>42</v>
      </c>
      <c r="W23" s="23">
        <v>650</v>
      </c>
      <c r="X23" s="23"/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7"/>
      <c r="AH23" s="15"/>
    </row>
    <row r="24" spans="1:34" x14ac:dyDescent="0.25">
      <c r="A24" s="23">
        <v>46</v>
      </c>
      <c r="B24" s="23" t="s">
        <v>36</v>
      </c>
      <c r="C24" s="24">
        <v>37300</v>
      </c>
      <c r="D24" s="25">
        <f t="shared" si="1"/>
        <v>13</v>
      </c>
      <c r="E24" s="25" t="str">
        <f t="shared" si="2"/>
        <v>February</v>
      </c>
      <c r="F24" s="25">
        <f t="shared" si="3"/>
        <v>2002</v>
      </c>
      <c r="G24" s="25">
        <f t="shared" si="4"/>
        <v>7</v>
      </c>
      <c r="H24" s="23" t="s">
        <v>37</v>
      </c>
      <c r="I24" s="26" t="s">
        <v>44</v>
      </c>
      <c r="J24" s="26">
        <v>0.75</v>
      </c>
      <c r="K24" s="23">
        <v>599673</v>
      </c>
      <c r="L24" s="23">
        <v>5733346</v>
      </c>
      <c r="M24" s="23" t="s">
        <v>39</v>
      </c>
      <c r="N24" s="23"/>
      <c r="O24" s="23" t="s">
        <v>52</v>
      </c>
      <c r="P24" s="23" t="s">
        <v>40</v>
      </c>
      <c r="Q24" s="23"/>
      <c r="R24" s="23">
        <v>2</v>
      </c>
      <c r="S24" s="23" t="s">
        <v>41</v>
      </c>
      <c r="T24" s="23" t="b">
        <v>1</v>
      </c>
      <c r="U24" s="23" t="s">
        <v>42</v>
      </c>
      <c r="V24" s="23"/>
      <c r="W24" s="23">
        <v>85</v>
      </c>
      <c r="X24" s="23"/>
      <c r="Y24" s="23">
        <v>85</v>
      </c>
      <c r="Z24" s="23">
        <v>75</v>
      </c>
      <c r="AA24" s="23">
        <v>1</v>
      </c>
      <c r="AB24" s="23">
        <v>5</v>
      </c>
      <c r="AC24" s="23"/>
      <c r="AD24" s="23">
        <v>4</v>
      </c>
      <c r="AE24" s="27"/>
      <c r="AH24" s="15"/>
    </row>
    <row r="25" spans="1:34" x14ac:dyDescent="0.25">
      <c r="A25" s="23">
        <v>16</v>
      </c>
      <c r="B25" s="23" t="s">
        <v>45</v>
      </c>
      <c r="C25" s="24">
        <v>37307</v>
      </c>
      <c r="D25" s="25">
        <f t="shared" si="1"/>
        <v>20</v>
      </c>
      <c r="E25" s="25" t="str">
        <f t="shared" si="2"/>
        <v>February</v>
      </c>
      <c r="F25" s="25">
        <f t="shared" si="3"/>
        <v>2002</v>
      </c>
      <c r="G25" s="25">
        <f t="shared" si="4"/>
        <v>8</v>
      </c>
      <c r="H25" s="23" t="s">
        <v>37</v>
      </c>
      <c r="I25" s="26" t="s">
        <v>38</v>
      </c>
      <c r="J25" s="26">
        <v>0.5</v>
      </c>
      <c r="K25" s="23">
        <v>602500</v>
      </c>
      <c r="L25" s="23">
        <v>5734200</v>
      </c>
      <c r="M25" s="23" t="s">
        <v>39</v>
      </c>
      <c r="N25" s="23"/>
      <c r="O25" s="23"/>
      <c r="P25" s="23" t="s">
        <v>40</v>
      </c>
      <c r="Q25" s="23"/>
      <c r="R25" s="23">
        <v>2</v>
      </c>
      <c r="S25" s="23" t="s">
        <v>41</v>
      </c>
      <c r="T25" s="23" t="b">
        <v>1</v>
      </c>
      <c r="U25" s="23" t="s">
        <v>49</v>
      </c>
      <c r="V25" s="23" t="s">
        <v>42</v>
      </c>
      <c r="W25" s="23">
        <v>325</v>
      </c>
      <c r="X25" s="23"/>
      <c r="Y25" s="23">
        <v>325</v>
      </c>
      <c r="Z25" s="23"/>
      <c r="AA25" s="23">
        <v>2</v>
      </c>
      <c r="AB25" s="23">
        <v>11</v>
      </c>
      <c r="AC25" s="23"/>
      <c r="AD25" s="23"/>
      <c r="AE25" s="27"/>
      <c r="AH25" s="15"/>
    </row>
    <row r="26" spans="1:34" x14ac:dyDescent="0.25">
      <c r="A26" s="23">
        <v>47</v>
      </c>
      <c r="B26" s="23" t="s">
        <v>36</v>
      </c>
      <c r="C26" s="24">
        <v>37313</v>
      </c>
      <c r="D26" s="25">
        <f t="shared" si="1"/>
        <v>26</v>
      </c>
      <c r="E26" s="25" t="str">
        <f t="shared" si="2"/>
        <v>February</v>
      </c>
      <c r="F26" s="25">
        <f t="shared" si="3"/>
        <v>2002</v>
      </c>
      <c r="G26" s="25">
        <f t="shared" si="4"/>
        <v>9</v>
      </c>
      <c r="H26" s="23" t="s">
        <v>37</v>
      </c>
      <c r="I26" s="26" t="s">
        <v>46</v>
      </c>
      <c r="J26" s="26">
        <v>0.41666666666666702</v>
      </c>
      <c r="K26" s="23">
        <v>599673</v>
      </c>
      <c r="L26" s="23">
        <v>5733346</v>
      </c>
      <c r="M26" s="23" t="s">
        <v>39</v>
      </c>
      <c r="N26" s="23"/>
      <c r="O26" s="23"/>
      <c r="P26" s="23" t="s">
        <v>40</v>
      </c>
      <c r="Q26" s="23"/>
      <c r="R26" s="23">
        <v>2</v>
      </c>
      <c r="S26" s="23" t="s">
        <v>41</v>
      </c>
      <c r="T26" s="23" t="b">
        <v>1</v>
      </c>
      <c r="U26" s="23" t="s">
        <v>43</v>
      </c>
      <c r="V26" s="23"/>
      <c r="W26" s="23">
        <v>161</v>
      </c>
      <c r="X26" s="23"/>
      <c r="Y26" s="23">
        <v>161</v>
      </c>
      <c r="Z26" s="23">
        <v>154</v>
      </c>
      <c r="AA26" s="23">
        <v>0</v>
      </c>
      <c r="AB26" s="23">
        <v>1</v>
      </c>
      <c r="AC26" s="23"/>
      <c r="AD26" s="23">
        <v>6</v>
      </c>
      <c r="AE26" s="27"/>
      <c r="AH26" s="15"/>
    </row>
    <row r="27" spans="1:34" x14ac:dyDescent="0.25">
      <c r="A27" s="23">
        <v>18</v>
      </c>
      <c r="B27" s="23" t="s">
        <v>45</v>
      </c>
      <c r="C27" s="24">
        <v>37313</v>
      </c>
      <c r="D27" s="25">
        <f t="shared" si="1"/>
        <v>26</v>
      </c>
      <c r="E27" s="25" t="str">
        <f t="shared" si="2"/>
        <v>February</v>
      </c>
      <c r="F27" s="25">
        <f t="shared" si="3"/>
        <v>2002</v>
      </c>
      <c r="G27" s="25">
        <f t="shared" si="4"/>
        <v>9</v>
      </c>
      <c r="H27" s="23" t="s">
        <v>37</v>
      </c>
      <c r="I27" s="26" t="s">
        <v>44</v>
      </c>
      <c r="J27" s="26">
        <v>0.75347222222222199</v>
      </c>
      <c r="K27" s="23">
        <v>599661</v>
      </c>
      <c r="L27" s="23">
        <v>5733382</v>
      </c>
      <c r="M27" s="23" t="s">
        <v>39</v>
      </c>
      <c r="N27" s="23"/>
      <c r="O27" s="23"/>
      <c r="P27" s="23" t="s">
        <v>40</v>
      </c>
      <c r="Q27" s="23"/>
      <c r="R27" s="23">
        <v>2</v>
      </c>
      <c r="S27" s="23" t="s">
        <v>41</v>
      </c>
      <c r="T27" s="23" t="b">
        <v>1</v>
      </c>
      <c r="U27" s="23" t="s">
        <v>42</v>
      </c>
      <c r="V27" s="23"/>
      <c r="W27" s="23">
        <v>155</v>
      </c>
      <c r="X27" s="23"/>
      <c r="Y27" s="23">
        <v>84</v>
      </c>
      <c r="Z27" s="23">
        <v>71</v>
      </c>
      <c r="AA27" s="23">
        <v>0</v>
      </c>
      <c r="AB27" s="23">
        <v>0</v>
      </c>
      <c r="AC27" s="23"/>
      <c r="AD27" s="23">
        <v>13</v>
      </c>
      <c r="AE27" s="27"/>
      <c r="AH27" s="15"/>
    </row>
    <row r="28" spans="1:34" x14ac:dyDescent="0.25">
      <c r="A28" s="23">
        <v>48</v>
      </c>
      <c r="B28" s="23" t="s">
        <v>36</v>
      </c>
      <c r="C28" s="24">
        <v>37319</v>
      </c>
      <c r="D28" s="25">
        <f t="shared" si="1"/>
        <v>4</v>
      </c>
      <c r="E28" s="25" t="str">
        <f t="shared" si="2"/>
        <v>March</v>
      </c>
      <c r="F28" s="25">
        <f t="shared" si="3"/>
        <v>2002</v>
      </c>
      <c r="G28" s="25">
        <f t="shared" si="4"/>
        <v>10</v>
      </c>
      <c r="H28" s="23" t="s">
        <v>37</v>
      </c>
      <c r="I28" s="26" t="s">
        <v>50</v>
      </c>
      <c r="J28" s="26">
        <v>0.594444444444444</v>
      </c>
      <c r="K28" s="23">
        <v>599500</v>
      </c>
      <c r="L28" s="23">
        <v>5733900</v>
      </c>
      <c r="M28" s="23" t="s">
        <v>39</v>
      </c>
      <c r="N28" s="23"/>
      <c r="O28" s="23"/>
      <c r="P28" s="23" t="s">
        <v>40</v>
      </c>
      <c r="Q28" s="23"/>
      <c r="R28" s="23">
        <v>2</v>
      </c>
      <c r="S28" s="23" t="s">
        <v>41</v>
      </c>
      <c r="T28" s="23" t="b">
        <v>1</v>
      </c>
      <c r="U28" s="23" t="s">
        <v>42</v>
      </c>
      <c r="V28" s="23" t="s">
        <v>43</v>
      </c>
      <c r="W28" s="23">
        <v>277</v>
      </c>
      <c r="X28" s="23"/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7"/>
      <c r="AH28" s="15"/>
    </row>
    <row r="29" spans="1:34" x14ac:dyDescent="0.25">
      <c r="A29" s="23">
        <v>49</v>
      </c>
      <c r="B29" s="23" t="s">
        <v>36</v>
      </c>
      <c r="C29" s="24">
        <v>37319</v>
      </c>
      <c r="D29" s="25">
        <f t="shared" si="1"/>
        <v>4</v>
      </c>
      <c r="E29" s="25" t="str">
        <f t="shared" si="2"/>
        <v>March</v>
      </c>
      <c r="F29" s="25">
        <f t="shared" si="3"/>
        <v>2002</v>
      </c>
      <c r="G29" s="25">
        <f t="shared" si="4"/>
        <v>10</v>
      </c>
      <c r="H29" s="23" t="s">
        <v>37</v>
      </c>
      <c r="I29" s="26" t="s">
        <v>50</v>
      </c>
      <c r="J29" s="26">
        <v>0.61111111111111105</v>
      </c>
      <c r="K29" s="23">
        <v>598650</v>
      </c>
      <c r="L29" s="23">
        <v>5733119</v>
      </c>
      <c r="M29" s="23" t="s">
        <v>39</v>
      </c>
      <c r="N29" s="23"/>
      <c r="O29" s="23"/>
      <c r="P29" s="23" t="s">
        <v>40</v>
      </c>
      <c r="Q29" s="23"/>
      <c r="R29" s="23">
        <v>2</v>
      </c>
      <c r="S29" s="23" t="s">
        <v>41</v>
      </c>
      <c r="T29" s="23" t="b">
        <v>1</v>
      </c>
      <c r="U29" s="23" t="s">
        <v>43</v>
      </c>
      <c r="V29" s="23" t="s">
        <v>42</v>
      </c>
      <c r="W29" s="23">
        <v>500</v>
      </c>
      <c r="X29" s="23"/>
      <c r="Y29" s="23">
        <v>165</v>
      </c>
      <c r="Z29" s="23">
        <v>126</v>
      </c>
      <c r="AA29" s="23">
        <v>0</v>
      </c>
      <c r="AB29" s="23">
        <v>3</v>
      </c>
      <c r="AC29" s="23"/>
      <c r="AD29" s="23">
        <v>36</v>
      </c>
      <c r="AE29" s="27"/>
      <c r="AH29" s="15"/>
    </row>
    <row r="30" spans="1:34" x14ac:dyDescent="0.25">
      <c r="A30" s="23">
        <v>19</v>
      </c>
      <c r="B30" s="23" t="s">
        <v>45</v>
      </c>
      <c r="C30" s="24">
        <v>37320</v>
      </c>
      <c r="D30" s="25">
        <f t="shared" si="1"/>
        <v>5</v>
      </c>
      <c r="E30" s="25" t="str">
        <f t="shared" si="2"/>
        <v>March</v>
      </c>
      <c r="F30" s="25">
        <f t="shared" si="3"/>
        <v>2002</v>
      </c>
      <c r="G30" s="25">
        <f t="shared" si="4"/>
        <v>10</v>
      </c>
      <c r="H30" s="23" t="s">
        <v>37</v>
      </c>
      <c r="I30" s="26" t="s">
        <v>46</v>
      </c>
      <c r="J30" s="26">
        <v>0.41666666666666702</v>
      </c>
      <c r="K30" s="23">
        <v>598900</v>
      </c>
      <c r="L30" s="23">
        <v>5733600</v>
      </c>
      <c r="M30" s="23" t="s">
        <v>39</v>
      </c>
      <c r="N30" s="23"/>
      <c r="O30" s="23"/>
      <c r="P30" s="23" t="s">
        <v>40</v>
      </c>
      <c r="Q30" s="23"/>
      <c r="R30" s="23">
        <v>2</v>
      </c>
      <c r="S30" s="23" t="s">
        <v>41</v>
      </c>
      <c r="T30" s="23" t="b">
        <v>1</v>
      </c>
      <c r="U30" s="23" t="s">
        <v>42</v>
      </c>
      <c r="V30" s="23"/>
      <c r="W30" s="23">
        <v>16</v>
      </c>
      <c r="X30" s="23"/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7"/>
      <c r="AH30" s="15"/>
    </row>
    <row r="31" spans="1:34" x14ac:dyDescent="0.25">
      <c r="A31" s="23">
        <v>20</v>
      </c>
      <c r="B31" s="23" t="s">
        <v>45</v>
      </c>
      <c r="C31" s="24">
        <v>37320</v>
      </c>
      <c r="D31" s="25">
        <f t="shared" si="1"/>
        <v>5</v>
      </c>
      <c r="E31" s="25" t="str">
        <f t="shared" si="2"/>
        <v>March</v>
      </c>
      <c r="F31" s="25">
        <f t="shared" si="3"/>
        <v>2002</v>
      </c>
      <c r="G31" s="25">
        <f t="shared" si="4"/>
        <v>10</v>
      </c>
      <c r="H31" s="23" t="s">
        <v>37</v>
      </c>
      <c r="I31" s="26" t="s">
        <v>46</v>
      </c>
      <c r="J31" s="26">
        <v>0.4375</v>
      </c>
      <c r="K31" s="23">
        <v>603600</v>
      </c>
      <c r="L31" s="23">
        <v>5731700</v>
      </c>
      <c r="M31" s="23" t="s">
        <v>39</v>
      </c>
      <c r="N31" s="23"/>
      <c r="O31" s="23"/>
      <c r="P31" s="23" t="s">
        <v>53</v>
      </c>
      <c r="Q31" s="23"/>
      <c r="R31" s="23">
        <v>2</v>
      </c>
      <c r="S31" s="23" t="s">
        <v>41</v>
      </c>
      <c r="T31" s="23" t="b">
        <v>1</v>
      </c>
      <c r="U31" s="23" t="s">
        <v>49</v>
      </c>
      <c r="V31" s="23" t="s">
        <v>42</v>
      </c>
      <c r="W31" s="23">
        <v>400</v>
      </c>
      <c r="X31" s="23"/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7"/>
      <c r="AH31" s="15"/>
    </row>
    <row r="32" spans="1:34" x14ac:dyDescent="0.25">
      <c r="A32" s="23">
        <v>21</v>
      </c>
      <c r="B32" s="23" t="s">
        <v>45</v>
      </c>
      <c r="C32" s="24">
        <v>37322</v>
      </c>
      <c r="D32" s="25">
        <f t="shared" si="1"/>
        <v>7</v>
      </c>
      <c r="E32" s="25" t="str">
        <f t="shared" si="2"/>
        <v>March</v>
      </c>
      <c r="F32" s="25">
        <f t="shared" si="3"/>
        <v>2002</v>
      </c>
      <c r="G32" s="25">
        <f t="shared" si="4"/>
        <v>10</v>
      </c>
      <c r="H32" s="23" t="s">
        <v>37</v>
      </c>
      <c r="I32" s="26" t="s">
        <v>46</v>
      </c>
      <c r="J32" s="26">
        <v>0.36458333333333298</v>
      </c>
      <c r="K32" s="23">
        <v>603100</v>
      </c>
      <c r="L32" s="23">
        <v>5731800</v>
      </c>
      <c r="M32" s="23" t="s">
        <v>39</v>
      </c>
      <c r="N32" s="23"/>
      <c r="O32" s="23"/>
      <c r="P32" s="23" t="s">
        <v>48</v>
      </c>
      <c r="Q32" s="23"/>
      <c r="R32" s="23">
        <v>2</v>
      </c>
      <c r="S32" s="23" t="s">
        <v>41</v>
      </c>
      <c r="T32" s="23" t="b">
        <v>1</v>
      </c>
      <c r="U32" s="23" t="s">
        <v>49</v>
      </c>
      <c r="V32" s="23" t="s">
        <v>43</v>
      </c>
      <c r="W32" s="23">
        <v>280</v>
      </c>
      <c r="X32" s="23"/>
      <c r="Y32" s="23">
        <v>101</v>
      </c>
      <c r="Z32" s="23">
        <v>85</v>
      </c>
      <c r="AA32" s="23">
        <v>0</v>
      </c>
      <c r="AB32" s="23">
        <v>3</v>
      </c>
      <c r="AC32" s="23"/>
      <c r="AD32" s="23">
        <v>13</v>
      </c>
      <c r="AE32" s="27"/>
      <c r="AH32" s="15"/>
    </row>
    <row r="33" spans="1:31" x14ac:dyDescent="0.25">
      <c r="A33" s="23">
        <v>22</v>
      </c>
      <c r="B33" s="23" t="s">
        <v>45</v>
      </c>
      <c r="C33" s="24">
        <v>37322</v>
      </c>
      <c r="D33" s="25">
        <f t="shared" si="1"/>
        <v>7</v>
      </c>
      <c r="E33" s="25" t="str">
        <f t="shared" si="2"/>
        <v>March</v>
      </c>
      <c r="F33" s="25">
        <f t="shared" si="3"/>
        <v>2002</v>
      </c>
      <c r="G33" s="25">
        <f t="shared" si="4"/>
        <v>10</v>
      </c>
      <c r="H33" s="23" t="s">
        <v>37</v>
      </c>
      <c r="I33" s="26" t="s">
        <v>38</v>
      </c>
      <c r="J33" s="26">
        <v>0.52083333333333304</v>
      </c>
      <c r="K33" s="23">
        <v>602951</v>
      </c>
      <c r="L33" s="23">
        <v>5732397</v>
      </c>
      <c r="M33" s="23" t="s">
        <v>39</v>
      </c>
      <c r="N33" s="23"/>
      <c r="O33" s="23"/>
      <c r="P33" s="23" t="s">
        <v>48</v>
      </c>
      <c r="Q33" s="23"/>
      <c r="R33" s="23">
        <v>2</v>
      </c>
      <c r="S33" s="23" t="s">
        <v>41</v>
      </c>
      <c r="T33" s="23" t="b">
        <v>1</v>
      </c>
      <c r="U33" s="23" t="s">
        <v>49</v>
      </c>
      <c r="V33" s="23" t="s">
        <v>42</v>
      </c>
      <c r="W33" s="23">
        <v>600</v>
      </c>
      <c r="X33" s="23"/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7"/>
    </row>
  </sheetData>
  <sortState ref="A2:AE15">
    <sortCondition ref="A3"/>
  </sortState>
  <conditionalFormatting sqref="C2:C15">
    <cfRule type="duplicateValues" dxfId="0" priority="1"/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M14"/>
  <sheetViews>
    <sheetView workbookViewId="0">
      <selection activeCell="I8" sqref="I8"/>
    </sheetView>
  </sheetViews>
  <sheetFormatPr baseColWidth="10" defaultRowHeight="15" x14ac:dyDescent="0.25"/>
  <cols>
    <col min="3" max="5" width="11.42578125" style="11"/>
    <col min="6" max="6" width="14.5703125" style="22" customWidth="1"/>
  </cols>
  <sheetData>
    <row r="1" spans="3:13" x14ac:dyDescent="0.25">
      <c r="D1"/>
      <c r="E1" t="s">
        <v>8</v>
      </c>
      <c r="F1" s="10"/>
    </row>
    <row r="2" spans="3:13" ht="29.25" customHeight="1" x14ac:dyDescent="0.25">
      <c r="D2" s="5" t="s">
        <v>5</v>
      </c>
      <c r="E2" s="6"/>
      <c r="F2" s="8">
        <v>1000</v>
      </c>
    </row>
    <row r="3" spans="3:13" ht="17.25" x14ac:dyDescent="0.25">
      <c r="C3" s="12" t="s">
        <v>0</v>
      </c>
      <c r="D3" s="12" t="s">
        <v>6</v>
      </c>
      <c r="E3" s="12" t="s">
        <v>7</v>
      </c>
      <c r="F3" s="13" t="s">
        <v>3</v>
      </c>
    </row>
    <row r="4" spans="3:13" x14ac:dyDescent="0.25">
      <c r="C4" s="14">
        <v>37300</v>
      </c>
      <c r="D4" s="11">
        <v>8</v>
      </c>
      <c r="E4" s="11">
        <v>9</v>
      </c>
      <c r="F4" s="22">
        <v>863.39156817749847</v>
      </c>
      <c r="J4" s="14"/>
      <c r="K4" s="4"/>
      <c r="L4" s="4"/>
      <c r="M4" s="9"/>
    </row>
    <row r="5" spans="3:13" x14ac:dyDescent="0.25">
      <c r="C5" s="14">
        <v>37303</v>
      </c>
      <c r="D5" s="11">
        <v>11</v>
      </c>
      <c r="E5" s="11">
        <v>12</v>
      </c>
      <c r="F5" s="22">
        <v>655.5341333599647</v>
      </c>
      <c r="G5" s="9"/>
      <c r="J5" s="14"/>
      <c r="K5" s="4"/>
      <c r="L5" s="4"/>
      <c r="M5" s="9"/>
    </row>
    <row r="6" spans="3:13" x14ac:dyDescent="0.25">
      <c r="C6" s="14">
        <v>37303</v>
      </c>
      <c r="D6" s="11">
        <v>11</v>
      </c>
      <c r="E6" s="11">
        <v>13</v>
      </c>
      <c r="F6" s="22">
        <v>408.27074350239695</v>
      </c>
      <c r="G6" s="9"/>
      <c r="J6" s="14"/>
      <c r="K6" s="4"/>
      <c r="L6" s="4"/>
      <c r="M6" s="9"/>
    </row>
    <row r="7" spans="3:13" x14ac:dyDescent="0.25">
      <c r="C7" s="14">
        <v>37303</v>
      </c>
      <c r="D7" s="11">
        <v>11</v>
      </c>
      <c r="E7" s="11">
        <v>14</v>
      </c>
      <c r="F7" s="22">
        <v>965.76032223321329</v>
      </c>
      <c r="G7" s="9"/>
      <c r="J7" s="14"/>
      <c r="K7" s="4"/>
      <c r="L7" s="4"/>
      <c r="M7" s="9"/>
    </row>
    <row r="8" spans="3:13" x14ac:dyDescent="0.25">
      <c r="C8" s="14">
        <v>37303</v>
      </c>
      <c r="D8" s="11">
        <v>12</v>
      </c>
      <c r="E8" s="11">
        <v>13</v>
      </c>
      <c r="F8" s="22">
        <v>400.5621050473946</v>
      </c>
      <c r="G8" s="9"/>
      <c r="J8" s="14"/>
      <c r="K8" s="4"/>
      <c r="L8" s="4"/>
      <c r="M8" s="9"/>
    </row>
    <row r="9" spans="3:13" x14ac:dyDescent="0.25">
      <c r="C9" s="14">
        <v>37303</v>
      </c>
      <c r="D9" s="11">
        <v>12</v>
      </c>
      <c r="E9" s="11">
        <v>14</v>
      </c>
      <c r="F9" s="22">
        <v>321.64576788759399</v>
      </c>
      <c r="G9" s="9"/>
      <c r="J9" s="14"/>
      <c r="K9" s="4"/>
      <c r="L9" s="4"/>
      <c r="M9" s="9"/>
    </row>
    <row r="10" spans="3:13" x14ac:dyDescent="0.25">
      <c r="C10" s="14">
        <v>37303</v>
      </c>
      <c r="D10" s="11">
        <v>13</v>
      </c>
      <c r="E10" s="11">
        <v>14</v>
      </c>
      <c r="F10" s="22">
        <v>641.86135574592743</v>
      </c>
      <c r="G10" s="9"/>
      <c r="J10" s="14"/>
      <c r="K10" s="4"/>
      <c r="L10" s="4"/>
      <c r="M10" s="9"/>
    </row>
    <row r="11" spans="3:13" x14ac:dyDescent="0.25">
      <c r="C11" s="14"/>
    </row>
    <row r="12" spans="3:13" x14ac:dyDescent="0.25">
      <c r="C12" s="14"/>
    </row>
    <row r="13" spans="3:13" x14ac:dyDescent="0.25">
      <c r="C13" s="14"/>
    </row>
    <row r="14" spans="3:13" x14ac:dyDescent="0.25">
      <c r="C14" s="14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Anomalies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2013-04-13T19:12:30Z</dcterms:modified>
</cp:coreProperties>
</file>