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80" windowHeight="4110" tabRatio="687" firstSheet="2" activeTab="2"/>
  </bookViews>
  <sheets>
    <sheet name="Discounted Earnings Per Share" sheetId="2" state="veryHidden" r:id="rId1"/>
    <sheet name="Discounted Cash Flow" sheetId="1" state="veryHidden" r:id="rId2"/>
    <sheet name="Analyse" sheetId="12" r:id="rId3"/>
    <sheet name="Journal" sheetId="13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3" l="1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I8" i="12"/>
  <c r="E12" i="12" s="1"/>
  <c r="C4" i="12"/>
  <c r="I14" i="12" l="1"/>
  <c r="I12" i="12"/>
  <c r="I6" i="12"/>
  <c r="E14" i="12" s="1"/>
  <c r="I13" i="12" l="1"/>
  <c r="I10" i="12"/>
  <c r="C17" i="1"/>
  <c r="C9" i="1"/>
  <c r="B14" i="1" s="1"/>
  <c r="C14" i="1" s="1"/>
  <c r="D14" i="1" s="1"/>
  <c r="E14" i="1" s="1"/>
  <c r="F14" i="1" s="1"/>
  <c r="G14" i="1" s="1"/>
  <c r="H14" i="1" s="1"/>
  <c r="I14" i="1" s="1"/>
  <c r="J14" i="1" s="1"/>
  <c r="K14" i="1" s="1"/>
  <c r="B12" i="1"/>
  <c r="C12" i="1" s="1"/>
  <c r="D12" i="1" s="1"/>
  <c r="E12" i="1" s="1"/>
  <c r="F12" i="1" s="1"/>
  <c r="G12" i="1" s="1"/>
  <c r="H12" i="1" s="1"/>
  <c r="I12" i="1" s="1"/>
  <c r="J12" i="1" s="1"/>
  <c r="K12" i="1" s="1"/>
  <c r="C8" i="1"/>
  <c r="C7" i="1"/>
  <c r="B7" i="2"/>
  <c r="B8" i="2"/>
  <c r="B11" i="2"/>
  <c r="C11" i="2" s="1"/>
  <c r="B9" i="2"/>
  <c r="B12" i="2"/>
  <c r="D11" i="2"/>
  <c r="E11" i="2" s="1"/>
  <c r="C12" i="2"/>
  <c r="D12" i="2"/>
  <c r="E12" i="2"/>
  <c r="F12" i="2" s="1"/>
  <c r="G12" i="2" s="1"/>
  <c r="H12" i="2" s="1"/>
  <c r="I12" i="2" s="1"/>
  <c r="J12" i="2" s="1"/>
  <c r="K12" i="2" s="1"/>
  <c r="C13" i="2"/>
  <c r="B10" i="2"/>
  <c r="C10" i="2" s="1"/>
  <c r="D10" i="2" s="1"/>
  <c r="E10" i="2" s="1"/>
  <c r="F10" i="2" s="1"/>
  <c r="G10" i="2" s="1"/>
  <c r="H10" i="2" s="1"/>
  <c r="I10" i="2" s="1"/>
  <c r="J10" i="2" s="1"/>
  <c r="K10" i="2" s="1"/>
  <c r="E13" i="2" l="1"/>
  <c r="F11" i="2"/>
  <c r="D13" i="2"/>
  <c r="B13" i="2"/>
  <c r="B15" i="2" s="1"/>
  <c r="B13" i="1"/>
  <c r="C13" i="1" s="1"/>
  <c r="B15" i="1" l="1"/>
  <c r="G11" i="2"/>
  <c r="F13" i="2"/>
  <c r="C15" i="1"/>
  <c r="D13" i="1"/>
  <c r="H11" i="2" l="1"/>
  <c r="G13" i="2"/>
  <c r="D15" i="1"/>
  <c r="E13" i="1"/>
  <c r="H13" i="2" l="1"/>
  <c r="I11" i="2"/>
  <c r="E15" i="1"/>
  <c r="F13" i="1"/>
  <c r="I13" i="2" l="1"/>
  <c r="J11" i="2"/>
  <c r="F15" i="1"/>
  <c r="G13" i="1"/>
  <c r="K11" i="2" l="1"/>
  <c r="K13" i="2" s="1"/>
  <c r="J13" i="2"/>
  <c r="G15" i="1"/>
  <c r="H13" i="1"/>
  <c r="H15" i="1" l="1"/>
  <c r="I13" i="1"/>
  <c r="I15" i="1" l="1"/>
  <c r="J13" i="1"/>
  <c r="J15" i="1" l="1"/>
  <c r="K13" i="1"/>
  <c r="K15" i="1" s="1"/>
  <c r="C19" i="1" l="1"/>
  <c r="C20" i="1" s="1"/>
</calcChain>
</file>

<file path=xl/sharedStrings.xml><?xml version="1.0" encoding="utf-8"?>
<sst xmlns="http://schemas.openxmlformats.org/spreadsheetml/2006/main" count="85" uniqueCount="66">
  <si>
    <t>Year</t>
  </si>
  <si>
    <t>EPS (current)</t>
  </si>
  <si>
    <t>Discount Factor</t>
  </si>
  <si>
    <t>Discounted Value</t>
  </si>
  <si>
    <t>EPS (Projected)</t>
  </si>
  <si>
    <t>Note: This assumes EPS growth rate remains constant throughout the 10 years</t>
  </si>
  <si>
    <t>In certain cases, you may want to lower or increase the growth rate after a few years.</t>
  </si>
  <si>
    <t>Cash flow growth rate</t>
  </si>
  <si>
    <t>PV of 10 yr Cash flows</t>
  </si>
  <si>
    <t>No. Shares Outstanding</t>
  </si>
  <si>
    <t>Intrinsic Value per share</t>
  </si>
  <si>
    <t>(Be consistent with the denominations used. Usually Millions $)</t>
  </si>
  <si>
    <t>( Be consisent with the denominations used. Usually $)</t>
  </si>
  <si>
    <t xml:space="preserve">EPS growth rate </t>
  </si>
  <si>
    <t>Note: This assumes Cash growth rate remains constant throughout the 10 years</t>
  </si>
  <si>
    <t>KEY IN THE VALUES IN RED</t>
  </si>
  <si>
    <t>Operating Cash Flow (current)</t>
  </si>
  <si>
    <t>million</t>
  </si>
  <si>
    <t>Assuming a Discount rate of 4% per year.</t>
  </si>
  <si>
    <t>Intrinsic Value Calculator (Discounted Cash Flow Method 10 years)</t>
  </si>
  <si>
    <t>Intrinsic Value Calculator (Discounted Earnings Per Share Method 10 years)</t>
  </si>
  <si>
    <t>Cash Flow (Projected)</t>
  </si>
  <si>
    <t>Discount Rate</t>
  </si>
  <si>
    <t>Intrinsic Value:</t>
  </si>
  <si>
    <t>Return on Account Size</t>
  </si>
  <si>
    <t>Month</t>
  </si>
  <si>
    <t>Comment</t>
  </si>
  <si>
    <t xml:space="preserve">Date </t>
  </si>
  <si>
    <t>Type</t>
  </si>
  <si>
    <t>Student</t>
  </si>
  <si>
    <t>Account</t>
  </si>
  <si>
    <t>Employee</t>
  </si>
  <si>
    <t>Other</t>
  </si>
  <si>
    <t>Amount</t>
  </si>
  <si>
    <t>%</t>
  </si>
  <si>
    <t>Price 1</t>
  </si>
  <si>
    <t>Price 2</t>
  </si>
  <si>
    <t>Price 3</t>
  </si>
  <si>
    <t>Margin 1</t>
  </si>
  <si>
    <t>Margin 2</t>
  </si>
  <si>
    <t>Rentability</t>
  </si>
  <si>
    <t>Products Quantity</t>
  </si>
  <si>
    <t>Margin 1 - provider 1</t>
  </si>
  <si>
    <t>Margin 2 - provider 2</t>
  </si>
  <si>
    <t>Total Margin 2</t>
  </si>
  <si>
    <t>Total Margin 1</t>
  </si>
  <si>
    <t>Date</t>
  </si>
  <si>
    <t>N/A (information manually)</t>
  </si>
  <si>
    <t>Product Quantity</t>
  </si>
  <si>
    <t>Total</t>
  </si>
  <si>
    <t>Total Product</t>
  </si>
  <si>
    <t>Total Achat</t>
  </si>
  <si>
    <t>C4</t>
  </si>
  <si>
    <t>N/A</t>
  </si>
  <si>
    <t>F4</t>
  </si>
  <si>
    <t>I4</t>
  </si>
  <si>
    <t>E12</t>
  </si>
  <si>
    <t>L6</t>
  </si>
  <si>
    <t>L7</t>
  </si>
  <si>
    <t>L8</t>
  </si>
  <si>
    <t>I6</t>
  </si>
  <si>
    <t>I8</t>
  </si>
  <si>
    <t>I12</t>
  </si>
  <si>
    <t>I13</t>
  </si>
  <si>
    <t>I14</t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</si>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</sst>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_-&quot;$&quot;* #,##0.00_-;\-&quot;$&quot;* #,##0.00_-;_-&quot;$&quot;* &quot;-&quot;??_-;_-@_-"/>
    <numFmt numFmtId="165" formatCode="_(&quot;$&quot;* #,##0.00_);_(&quot;$&quot;* \(#,##0.00\);_(&quot;$&quot;* &quot;-&quot;??_);_(@_)"/>
    <numFmt numFmtId="166" formatCode="&quot;$&quot;#,##0.00"/>
    <numFmt numFmtId="167" formatCode="&quot;$&quot;#,##0"/>
    <numFmt numFmtId="168" formatCode="0.0%"/>
    <numFmt numFmtId="169" formatCode="0.0"/>
    <numFmt numFmtId="170" formatCode="&quot;$&quot;#,##0.00;[Red]&quot;$&quot;#,##0.00"/>
    <numFmt numFmtId="171" formatCode="[$-409]mmmm\-yy;@"/>
    <numFmt numFmtId="172" formatCode="[$-14409]d\ mmmm\,\ yyyy;@"/>
    <numFmt numFmtId="173" formatCode="0.00_);[Red]\(0.00\)"/>
    <numFmt numFmtId="174" formatCode="0.0_);[Red]\(0.0\)"/>
    <numFmt numFmtId="175" formatCode="_-[$$-409]* #,##0.00_ ;_-[$$-409]* \-#,##0.00\ ;_-[$$-409]* &quot;-&quot;??_ ;_-@_ "/>
  </numFmts>
  <fonts count="41" x14ac:knownFonts="1">
    <font>
      <sz val="10"/>
      <name val="Verdana"/>
    </font>
    <font>
      <sz val="10"/>
      <name val="Verdana"/>
      <family val="2"/>
    </font>
    <font>
      <b/>
      <sz val="12"/>
      <color indexed="10"/>
      <name val="Verdana"/>
      <family val="2"/>
    </font>
    <font>
      <b/>
      <sz val="12"/>
      <color indexed="9"/>
      <name val="Verdana"/>
      <family val="2"/>
    </font>
    <font>
      <sz val="8"/>
      <name val="Verdana"/>
      <family val="2"/>
    </font>
    <font>
      <b/>
      <sz val="12"/>
      <color indexed="53"/>
      <name val="Verdana"/>
      <family val="2"/>
    </font>
    <font>
      <b/>
      <sz val="10"/>
      <name val="Verdana"/>
      <family val="2"/>
    </font>
    <font>
      <b/>
      <sz val="10"/>
      <color indexed="9"/>
      <name val="Verdana"/>
      <family val="2"/>
    </font>
    <font>
      <b/>
      <sz val="12"/>
      <name val="Verdana"/>
      <family val="2"/>
    </font>
    <font>
      <sz val="10"/>
      <color indexed="9"/>
      <name val="Verdana"/>
      <family val="2"/>
    </font>
    <font>
      <b/>
      <sz val="18"/>
      <color indexed="10"/>
      <name val="Verdana"/>
      <family val="2"/>
    </font>
    <font>
      <sz val="10"/>
      <name val="Verdana"/>
      <family val="2"/>
    </font>
    <font>
      <b/>
      <sz val="20"/>
      <color indexed="10"/>
      <name val="Verdana"/>
      <family val="2"/>
    </font>
    <font>
      <sz val="12"/>
      <name val="Verdana"/>
      <family val="2"/>
    </font>
    <font>
      <sz val="12"/>
      <color indexed="9"/>
      <name val="Verdana"/>
      <family val="2"/>
    </font>
    <font>
      <u/>
      <sz val="10"/>
      <color theme="10"/>
      <name val="Verdana"/>
      <family val="2"/>
    </font>
    <font>
      <u/>
      <sz val="10"/>
      <color theme="11"/>
      <name val="Verdana"/>
      <family val="2"/>
    </font>
    <font>
      <sz val="10"/>
      <name val="Arial"/>
      <family val="2"/>
    </font>
    <font>
      <sz val="16"/>
      <color indexed="12"/>
      <name val="Arial"/>
      <family val="2"/>
    </font>
    <font>
      <b/>
      <sz val="16"/>
      <color indexed="10"/>
      <name val="Arial"/>
      <family val="2"/>
    </font>
    <font>
      <b/>
      <sz val="16"/>
      <color rgb="FFFF0000"/>
      <name val="Arial"/>
      <family val="2"/>
    </font>
    <font>
      <b/>
      <sz val="16"/>
      <color indexed="12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16"/>
      <name val="Arial"/>
      <family val="2"/>
    </font>
    <font>
      <b/>
      <sz val="16"/>
      <color rgb="FFFFFFFF"/>
      <name val="Arial"/>
      <family val="2"/>
    </font>
    <font>
      <sz val="14"/>
      <name val="Arial"/>
      <family val="2"/>
    </font>
    <font>
      <b/>
      <sz val="20"/>
      <color theme="0"/>
      <name val="Tahoma"/>
      <family val="2"/>
    </font>
    <font>
      <b/>
      <sz val="10"/>
      <color rgb="FFFF0000"/>
      <name val="Verdana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0"/>
      <color rgb="FFFF0000"/>
      <name val="Verdana"/>
      <family val="2"/>
    </font>
    <font>
      <b/>
      <sz val="16"/>
      <color rgb="FFFFFF00"/>
      <name val="Arial"/>
      <family val="2"/>
    </font>
    <font>
      <sz val="8"/>
      <name val="Verdana"/>
    </font>
    <font>
      <sz val="10"/>
      <color rgb="FFFFFF00"/>
      <name val="Verdana"/>
      <family val="2"/>
    </font>
    <font>
      <sz val="14"/>
      <color rgb="FFFFFF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theme="9"/>
        <bgColor theme="9"/>
      </patternFill>
    </fill>
  </fills>
  <borders count="41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8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7" fillId="0" borderId="0"/>
    <xf numFmtId="9" fontId="1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152">
    <xf numFmtId="0" fontId="0" fillId="0" borderId="0" xfId="0"/>
    <xf numFmtId="10" fontId="2" fillId="2" borderId="1" xfId="0" applyNumberFormat="1" applyFont="1" applyFill="1" applyBorder="1" applyAlignment="1">
      <alignment horizontal="center"/>
    </xf>
    <xf numFmtId="10" fontId="2" fillId="0" borderId="0" xfId="0" applyNumberFormat="1" applyFont="1" applyFill="1" applyBorder="1" applyAlignment="1">
      <alignment horizontal="center"/>
    </xf>
    <xf numFmtId="166" fontId="5" fillId="2" borderId="2" xfId="0" applyNumberFormat="1" applyFont="1" applyFill="1" applyBorder="1" applyAlignment="1">
      <alignment horizontal="center"/>
    </xf>
    <xf numFmtId="10" fontId="5" fillId="2" borderId="2" xfId="0" applyNumberFormat="1" applyFont="1" applyFill="1" applyBorder="1" applyAlignment="1">
      <alignment horizontal="center"/>
    </xf>
    <xf numFmtId="166" fontId="5" fillId="2" borderId="3" xfId="0" applyNumberFormat="1" applyFont="1" applyFill="1" applyBorder="1" applyAlignment="1">
      <alignment horizontal="center"/>
    </xf>
    <xf numFmtId="10" fontId="5" fillId="2" borderId="3" xfId="0" applyNumberFormat="1" applyFont="1" applyFill="1" applyBorder="1" applyAlignment="1">
      <alignment horizontal="center"/>
    </xf>
    <xf numFmtId="0" fontId="5" fillId="3" borderId="3" xfId="0" applyNumberFormat="1" applyFont="1" applyFill="1" applyBorder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center"/>
    </xf>
    <xf numFmtId="0" fontId="11" fillId="0" borderId="0" xfId="0" applyFont="1"/>
    <xf numFmtId="0" fontId="12" fillId="0" borderId="0" xfId="0" applyFont="1" applyAlignment="1">
      <alignment horizontal="center"/>
    </xf>
    <xf numFmtId="0" fontId="13" fillId="2" borderId="1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 applyAlignment="1"/>
    <xf numFmtId="0" fontId="3" fillId="4" borderId="3" xfId="0" applyFont="1" applyFill="1" applyBorder="1" applyAlignment="1">
      <alignment horizontal="center"/>
    </xf>
    <xf numFmtId="0" fontId="9" fillId="0" borderId="0" xfId="0" applyFont="1"/>
    <xf numFmtId="0" fontId="8" fillId="3" borderId="3" xfId="0" applyFont="1" applyFill="1" applyBorder="1"/>
    <xf numFmtId="0" fontId="13" fillId="0" borderId="0" xfId="0" applyFont="1"/>
    <xf numFmtId="0" fontId="13" fillId="0" borderId="0" xfId="0" applyFont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2" fillId="0" borderId="0" xfId="0" applyFont="1" applyAlignment="1"/>
    <xf numFmtId="0" fontId="8" fillId="2" borderId="3" xfId="0" applyFont="1" applyFill="1" applyBorder="1"/>
    <xf numFmtId="166" fontId="13" fillId="3" borderId="3" xfId="0" applyNumberFormat="1" applyFont="1" applyFill="1" applyBorder="1" applyAlignment="1">
      <alignment horizontal="center"/>
    </xf>
    <xf numFmtId="0" fontId="8" fillId="5" borderId="3" xfId="0" applyFont="1" applyFill="1" applyBorder="1"/>
    <xf numFmtId="2" fontId="13" fillId="5" borderId="3" xfId="0" applyNumberFormat="1" applyFont="1" applyFill="1" applyBorder="1" applyAlignment="1">
      <alignment horizontal="center"/>
    </xf>
    <xf numFmtId="0" fontId="3" fillId="6" borderId="3" xfId="0" applyFont="1" applyFill="1" applyBorder="1"/>
    <xf numFmtId="166" fontId="14" fillId="6" borderId="3" xfId="0" applyNumberFormat="1" applyFont="1" applyFill="1" applyBorder="1" applyAlignment="1">
      <alignment horizontal="center"/>
    </xf>
    <xf numFmtId="0" fontId="8" fillId="0" borderId="0" xfId="0" applyFont="1"/>
    <xf numFmtId="0" fontId="13" fillId="7" borderId="4" xfId="0" applyFont="1" applyFill="1" applyBorder="1"/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13" fillId="7" borderId="7" xfId="0" applyFont="1" applyFill="1" applyBorder="1"/>
    <xf numFmtId="0" fontId="11" fillId="7" borderId="8" xfId="0" applyFont="1" applyFill="1" applyBorder="1" applyAlignment="1">
      <alignment horizontal="center"/>
    </xf>
    <xf numFmtId="0" fontId="11" fillId="7" borderId="9" xfId="0" applyFont="1" applyFill="1" applyBorder="1" applyAlignment="1">
      <alignment horizontal="center"/>
    </xf>
    <xf numFmtId="0" fontId="7" fillId="8" borderId="2" xfId="0" applyFont="1" applyFill="1" applyBorder="1" applyAlignment="1">
      <alignment horizontal="left" vertical="center"/>
    </xf>
    <xf numFmtId="166" fontId="7" fillId="9" borderId="3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center"/>
    </xf>
    <xf numFmtId="0" fontId="13" fillId="3" borderId="10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left"/>
    </xf>
    <xf numFmtId="0" fontId="13" fillId="3" borderId="6" xfId="0" applyFont="1" applyFill="1" applyBorder="1" applyAlignment="1">
      <alignment horizontal="left"/>
    </xf>
    <xf numFmtId="0" fontId="3" fillId="10" borderId="11" xfId="0" applyFont="1" applyFill="1" applyBorder="1" applyAlignment="1">
      <alignment horizontal="left" vertical="center"/>
    </xf>
    <xf numFmtId="167" fontId="3" fillId="10" borderId="12" xfId="0" applyNumberFormat="1" applyFont="1" applyFill="1" applyBorder="1" applyAlignment="1">
      <alignment horizontal="right" vertical="center"/>
    </xf>
    <xf numFmtId="0" fontId="8" fillId="11" borderId="3" xfId="0" applyFont="1" applyFill="1" applyBorder="1" applyAlignment="1">
      <alignment vertical="center"/>
    </xf>
    <xf numFmtId="166" fontId="13" fillId="11" borderId="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8" fillId="3" borderId="3" xfId="0" applyFont="1" applyFill="1" applyBorder="1" applyAlignment="1">
      <alignment vertical="center"/>
    </xf>
    <xf numFmtId="2" fontId="13" fillId="3" borderId="3" xfId="0" applyNumberFormat="1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vertical="center"/>
    </xf>
    <xf numFmtId="166" fontId="14" fillId="12" borderId="3" xfId="0" applyNumberFormat="1" applyFont="1" applyFill="1" applyBorder="1" applyAlignment="1">
      <alignment horizontal="center" vertical="center"/>
    </xf>
    <xf numFmtId="0" fontId="0" fillId="17" borderId="27" xfId="0" applyFill="1" applyBorder="1"/>
    <xf numFmtId="0" fontId="0" fillId="17" borderId="28" xfId="0" applyFill="1" applyBorder="1"/>
    <xf numFmtId="0" fontId="0" fillId="17" borderId="29" xfId="0" applyFill="1" applyBorder="1"/>
    <xf numFmtId="0" fontId="17" fillId="15" borderId="31" xfId="4" applyFill="1" applyBorder="1"/>
    <xf numFmtId="0" fontId="26" fillId="15" borderId="30" xfId="4" applyFont="1" applyFill="1" applyBorder="1"/>
    <xf numFmtId="167" fontId="28" fillId="14" borderId="24" xfId="4" applyNumberFormat="1" applyFont="1" applyFill="1" applyBorder="1" applyAlignment="1">
      <alignment horizontal="center"/>
    </xf>
    <xf numFmtId="0" fontId="29" fillId="18" borderId="30" xfId="0" applyFont="1" applyFill="1" applyBorder="1"/>
    <xf numFmtId="0" fontId="29" fillId="18" borderId="31" xfId="0" applyFont="1" applyFill="1" applyBorder="1"/>
    <xf numFmtId="0" fontId="17" fillId="18" borderId="31" xfId="0" applyFont="1" applyFill="1" applyBorder="1"/>
    <xf numFmtId="170" fontId="27" fillId="16" borderId="3" xfId="4" applyNumberFormat="1" applyFont="1" applyFill="1" applyBorder="1" applyAlignment="1">
      <alignment horizontal="center"/>
    </xf>
    <xf numFmtId="10" fontId="27" fillId="16" borderId="0" xfId="5" applyNumberFormat="1" applyFont="1" applyFill="1" applyBorder="1" applyAlignment="1">
      <alignment horizontal="center"/>
    </xf>
    <xf numFmtId="168" fontId="28" fillId="14" borderId="24" xfId="5" applyNumberFormat="1" applyFont="1" applyFill="1" applyBorder="1" applyAlignment="1">
      <alignment horizontal="center"/>
    </xf>
    <xf numFmtId="170" fontId="30" fillId="0" borderId="24" xfId="4" applyNumberFormat="1" applyFont="1" applyBorder="1" applyAlignment="1">
      <alignment horizontal="center"/>
    </xf>
    <xf numFmtId="0" fontId="0" fillId="15" borderId="30" xfId="0" applyFill="1" applyBorder="1"/>
    <xf numFmtId="0" fontId="0" fillId="15" borderId="31" xfId="0" applyFill="1" applyBorder="1"/>
    <xf numFmtId="0" fontId="0" fillId="15" borderId="32" xfId="0" applyFill="1" applyBorder="1"/>
    <xf numFmtId="0" fontId="31" fillId="15" borderId="31" xfId="0" applyFont="1" applyFill="1" applyBorder="1"/>
    <xf numFmtId="0" fontId="23" fillId="17" borderId="25" xfId="4" applyFont="1" applyFill="1" applyBorder="1"/>
    <xf numFmtId="0" fontId="17" fillId="17" borderId="0" xfId="4" applyFill="1" applyBorder="1"/>
    <xf numFmtId="0" fontId="0" fillId="17" borderId="26" xfId="0" applyFill="1" applyBorder="1"/>
    <xf numFmtId="0" fontId="0" fillId="17" borderId="25" xfId="0" applyFill="1" applyBorder="1"/>
    <xf numFmtId="0" fontId="0" fillId="17" borderId="0" xfId="0" applyFill="1" applyBorder="1"/>
    <xf numFmtId="0" fontId="17" fillId="17" borderId="25" xfId="4" applyFill="1" applyBorder="1"/>
    <xf numFmtId="0" fontId="22" fillId="17" borderId="25" xfId="4" applyFont="1" applyFill="1" applyBorder="1"/>
    <xf numFmtId="0" fontId="24" fillId="17" borderId="0" xfId="4" applyFont="1" applyFill="1" applyBorder="1"/>
    <xf numFmtId="0" fontId="17" fillId="17" borderId="0" xfId="4" applyFont="1" applyFill="1" applyBorder="1"/>
    <xf numFmtId="0" fontId="19" fillId="17" borderId="25" xfId="4" applyFont="1" applyFill="1" applyBorder="1"/>
    <xf numFmtId="166" fontId="18" fillId="17" borderId="0" xfId="4" applyNumberFormat="1" applyFont="1" applyFill="1" applyBorder="1" applyAlignment="1">
      <alignment horizontal="center"/>
    </xf>
    <xf numFmtId="0" fontId="20" fillId="17" borderId="0" xfId="4" applyFont="1" applyFill="1" applyBorder="1"/>
    <xf numFmtId="0" fontId="25" fillId="17" borderId="0" xfId="4" applyFont="1" applyFill="1" applyBorder="1"/>
    <xf numFmtId="0" fontId="6" fillId="0" borderId="0" xfId="0" applyFont="1"/>
    <xf numFmtId="0" fontId="32" fillId="0" borderId="0" xfId="0" applyFont="1"/>
    <xf numFmtId="0" fontId="1" fillId="14" borderId="17" xfId="4" applyFont="1" applyFill="1" applyBorder="1"/>
    <xf numFmtId="0" fontId="6" fillId="14" borderId="23" xfId="4" applyFont="1" applyFill="1" applyBorder="1"/>
    <xf numFmtId="171" fontId="1" fillId="14" borderId="23" xfId="4" applyNumberFormat="1" applyFont="1" applyFill="1" applyBorder="1" applyAlignment="1">
      <alignment horizontal="left"/>
    </xf>
    <xf numFmtId="0" fontId="1" fillId="14" borderId="16" xfId="4" applyFont="1" applyFill="1" applyBorder="1"/>
    <xf numFmtId="172" fontId="1" fillId="14" borderId="16" xfId="4" applyNumberFormat="1" applyFont="1" applyFill="1" applyBorder="1" applyAlignment="1">
      <alignment horizontal="right"/>
    </xf>
    <xf numFmtId="0" fontId="1" fillId="14" borderId="18" xfId="4" applyFont="1" applyFill="1" applyBorder="1"/>
    <xf numFmtId="0" fontId="1" fillId="14" borderId="14" xfId="4" applyFont="1" applyFill="1" applyBorder="1"/>
    <xf numFmtId="0" fontId="6" fillId="14" borderId="3" xfId="4" applyFont="1" applyFill="1" applyBorder="1"/>
    <xf numFmtId="0" fontId="1" fillId="14" borderId="0" xfId="4" applyFont="1" applyFill="1" applyBorder="1"/>
    <xf numFmtId="172" fontId="1" fillId="14" borderId="0" xfId="4" applyNumberFormat="1" applyFont="1" applyFill="1" applyBorder="1" applyAlignment="1">
      <alignment horizontal="right"/>
    </xf>
    <xf numFmtId="0" fontId="1" fillId="14" borderId="15" xfId="4" applyFont="1" applyFill="1" applyBorder="1"/>
    <xf numFmtId="174" fontId="1" fillId="14" borderId="0" xfId="4" applyNumberFormat="1" applyFont="1" applyFill="1" applyBorder="1"/>
    <xf numFmtId="2" fontId="1" fillId="14" borderId="3" xfId="4" applyNumberFormat="1" applyFont="1" applyFill="1" applyBorder="1" applyAlignment="1">
      <alignment horizontal="left"/>
    </xf>
    <xf numFmtId="0" fontId="1" fillId="0" borderId="14" xfId="4" applyFont="1" applyFill="1" applyBorder="1" applyAlignment="1">
      <alignment horizontal="center" vertical="center"/>
    </xf>
    <xf numFmtId="0" fontId="33" fillId="19" borderId="33" xfId="4" applyNumberFormat="1" applyFont="1" applyFill="1" applyBorder="1" applyAlignment="1">
      <alignment horizontal="center" vertical="center"/>
    </xf>
    <xf numFmtId="0" fontId="33" fillId="19" borderId="34" xfId="4" applyNumberFormat="1" applyFont="1" applyFill="1" applyBorder="1" applyAlignment="1">
      <alignment horizontal="center" vertical="center"/>
    </xf>
    <xf numFmtId="0" fontId="33" fillId="19" borderId="35" xfId="4" applyNumberFormat="1" applyFont="1" applyFill="1" applyBorder="1" applyAlignment="1">
      <alignment horizontal="center" vertical="center"/>
    </xf>
    <xf numFmtId="0" fontId="1" fillId="0" borderId="14" xfId="4" applyFont="1" applyFill="1" applyBorder="1"/>
    <xf numFmtId="172" fontId="1" fillId="0" borderId="3" xfId="0" applyNumberFormat="1" applyFont="1" applyFill="1" applyBorder="1" applyAlignment="1">
      <alignment horizontal="left"/>
    </xf>
    <xf numFmtId="0" fontId="1" fillId="0" borderId="3" xfId="4" applyNumberFormat="1" applyFont="1" applyFill="1" applyBorder="1" applyAlignment="1"/>
    <xf numFmtId="0" fontId="1" fillId="0" borderId="3" xfId="0" applyFont="1" applyFill="1" applyBorder="1"/>
    <xf numFmtId="0" fontId="1" fillId="0" borderId="13" xfId="4" applyFont="1" applyFill="1" applyBorder="1"/>
    <xf numFmtId="165" fontId="34" fillId="0" borderId="3" xfId="3" applyNumberFormat="1" applyFont="1" applyFill="1" applyBorder="1"/>
    <xf numFmtId="164" fontId="1" fillId="0" borderId="3" xfId="3" applyFont="1" applyFill="1" applyBorder="1" applyAlignment="1"/>
    <xf numFmtId="164" fontId="1" fillId="0" borderId="3" xfId="3" applyFont="1" applyFill="1" applyBorder="1"/>
    <xf numFmtId="172" fontId="1" fillId="0" borderId="10" xfId="0" applyNumberFormat="1" applyFont="1" applyFill="1" applyBorder="1" applyAlignment="1">
      <alignment horizontal="left"/>
    </xf>
    <xf numFmtId="0" fontId="35" fillId="0" borderId="10" xfId="4" applyNumberFormat="1" applyFont="1" applyFill="1" applyBorder="1" applyAlignment="1"/>
    <xf numFmtId="0" fontId="1" fillId="0" borderId="10" xfId="0" applyFont="1" applyFill="1" applyBorder="1"/>
    <xf numFmtId="164" fontId="34" fillId="0" borderId="10" xfId="3" applyFont="1" applyFill="1" applyBorder="1"/>
    <xf numFmtId="165" fontId="34" fillId="0" borderId="10" xfId="3" applyNumberFormat="1" applyFont="1" applyFill="1" applyBorder="1"/>
    <xf numFmtId="165" fontId="35" fillId="0" borderId="10" xfId="3" applyNumberFormat="1" applyFont="1" applyFill="1" applyBorder="1"/>
    <xf numFmtId="0" fontId="0" fillId="14" borderId="3" xfId="4" applyFont="1" applyFill="1" applyBorder="1" applyAlignment="1">
      <alignment horizontal="left"/>
    </xf>
    <xf numFmtId="173" fontId="0" fillId="14" borderId="3" xfId="4" applyNumberFormat="1" applyFont="1" applyFill="1" applyBorder="1" applyAlignment="1">
      <alignment horizontal="left"/>
    </xf>
    <xf numFmtId="164" fontId="35" fillId="0" borderId="10" xfId="3" applyNumberFormat="1" applyFont="1" applyFill="1" applyBorder="1" applyAlignment="1"/>
    <xf numFmtId="0" fontId="36" fillId="0" borderId="0" xfId="0" applyFont="1"/>
    <xf numFmtId="175" fontId="27" fillId="16" borderId="3" xfId="4" applyNumberFormat="1" applyFont="1" applyFill="1" applyBorder="1" applyAlignment="1">
      <alignment horizontal="left" indent="1"/>
    </xf>
    <xf numFmtId="170" fontId="21" fillId="17" borderId="0" xfId="4" applyNumberFormat="1" applyFont="1" applyFill="1" applyBorder="1" applyAlignment="1">
      <alignment horizontal="center"/>
    </xf>
    <xf numFmtId="14" fontId="28" fillId="14" borderId="24" xfId="4" applyNumberFormat="1" applyFont="1" applyFill="1" applyBorder="1" applyAlignment="1">
      <alignment horizontal="center"/>
    </xf>
    <xf numFmtId="0" fontId="1" fillId="0" borderId="10" xfId="4" applyNumberFormat="1" applyFont="1" applyFill="1" applyBorder="1" applyAlignment="1"/>
    <xf numFmtId="1" fontId="27" fillId="16" borderId="0" xfId="4" applyNumberFormat="1" applyFont="1" applyFill="1" applyBorder="1" applyAlignment="1">
      <alignment horizontal="center"/>
    </xf>
    <xf numFmtId="0" fontId="39" fillId="17" borderId="0" xfId="0" applyFont="1" applyFill="1"/>
    <xf numFmtId="169" fontId="27" fillId="16" borderId="2" xfId="4" applyNumberFormat="1" applyFont="1" applyFill="1" applyBorder="1" applyAlignment="1">
      <alignment horizontal="center"/>
    </xf>
    <xf numFmtId="0" fontId="26" fillId="15" borderId="36" xfId="4" applyFont="1" applyFill="1" applyBorder="1"/>
    <xf numFmtId="0" fontId="17" fillId="15" borderId="37" xfId="4" applyFill="1" applyBorder="1"/>
    <xf numFmtId="170" fontId="30" fillId="0" borderId="38" xfId="4" applyNumberFormat="1" applyFont="1" applyBorder="1" applyAlignment="1">
      <alignment horizontal="center"/>
    </xf>
    <xf numFmtId="170" fontId="40" fillId="17" borderId="0" xfId="4" applyNumberFormat="1" applyFont="1" applyFill="1" applyBorder="1" applyAlignment="1">
      <alignment horizontal="center"/>
    </xf>
    <xf numFmtId="170" fontId="27" fillId="16" borderId="2" xfId="4" applyNumberFormat="1" applyFont="1" applyFill="1" applyBorder="1" applyAlignment="1">
      <alignment horizontal="center"/>
    </xf>
    <xf numFmtId="0" fontId="26" fillId="15" borderId="12" xfId="4" applyFont="1" applyFill="1" applyBorder="1"/>
    <xf numFmtId="0" fontId="17" fillId="15" borderId="39" xfId="4" applyFill="1" applyBorder="1"/>
    <xf numFmtId="170" fontId="30" fillId="0" borderId="40" xfId="4" applyNumberFormat="1" applyFont="1" applyBorder="1" applyAlignment="1">
      <alignment horizontal="center"/>
    </xf>
    <xf numFmtId="0" fontId="13" fillId="13" borderId="4" xfId="0" applyFont="1" applyFill="1" applyBorder="1" applyAlignment="1">
      <alignment horizontal="left"/>
    </xf>
    <xf numFmtId="0" fontId="13" fillId="13" borderId="5" xfId="0" applyFont="1" applyFill="1" applyBorder="1" applyAlignment="1">
      <alignment horizontal="left"/>
    </xf>
    <xf numFmtId="0" fontId="13" fillId="13" borderId="6" xfId="0" applyFont="1" applyFill="1" applyBorder="1" applyAlignment="1">
      <alignment horizontal="left"/>
    </xf>
    <xf numFmtId="0" fontId="13" fillId="13" borderId="7" xfId="0" applyFont="1" applyFill="1" applyBorder="1" applyAlignment="1">
      <alignment horizontal="left"/>
    </xf>
    <xf numFmtId="0" fontId="13" fillId="13" borderId="8" xfId="0" applyFont="1" applyFill="1" applyBorder="1" applyAlignment="1">
      <alignment horizontal="left"/>
    </xf>
    <xf numFmtId="0" fontId="13" fillId="13" borderId="9" xfId="0" applyFont="1" applyFill="1" applyBorder="1" applyAlignment="1">
      <alignment horizontal="left"/>
    </xf>
    <xf numFmtId="0" fontId="8" fillId="2" borderId="2" xfId="0" applyFont="1" applyFill="1" applyBorder="1" applyAlignment="1">
      <alignment horizontal="left"/>
    </xf>
    <xf numFmtId="0" fontId="8" fillId="2" borderId="1" xfId="0" applyFont="1" applyFill="1" applyBorder="1" applyAlignment="1">
      <alignment horizontal="left"/>
    </xf>
    <xf numFmtId="0" fontId="12" fillId="0" borderId="0" xfId="0" applyFont="1" applyAlignment="1">
      <alignment horizontal="center"/>
    </xf>
    <xf numFmtId="0" fontId="3" fillId="8" borderId="19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left" vertical="center"/>
    </xf>
    <xf numFmtId="0" fontId="3" fillId="8" borderId="21" xfId="0" applyFont="1" applyFill="1" applyBorder="1" applyAlignment="1">
      <alignment horizontal="left" vertical="center"/>
    </xf>
    <xf numFmtId="0" fontId="3" fillId="8" borderId="22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/>
    </xf>
    <xf numFmtId="0" fontId="13" fillId="3" borderId="1" xfId="0" applyFont="1" applyFill="1" applyBorder="1" applyAlignment="1">
      <alignment horizontal="left"/>
    </xf>
    <xf numFmtId="0" fontId="8" fillId="2" borderId="4" xfId="0" applyFont="1" applyFill="1" applyBorder="1" applyAlignment="1"/>
    <xf numFmtId="0" fontId="11" fillId="0" borderId="6" xfId="0" applyFont="1" applyBorder="1" applyAlignment="1"/>
    <xf numFmtId="166" fontId="3" fillId="1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7" fillId="17" borderId="0" xfId="4" applyFont="1" applyFill="1" applyBorder="1"/>
  </cellXfs>
  <cellStyles count="38">
    <cellStyle name="Lien hypertexte" xfId="1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 visité" xfId="2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Monétaire" xfId="3" builtinId="4"/>
    <cellStyle name="Normal" xfId="0" builtinId="0"/>
    <cellStyle name="Normal 2" xfId="4"/>
    <cellStyle name="Percent 2" xfId="5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5" formatCode="_(&quot;$&quot;* #,##0.00_);_(&quot;$&quot;* \(#,##0.00\);_(&quot;$&quot;* &quot;-&quot;??_);_(@_)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_-&quot;$&quot;* #,##0.00_-;\-&quot;$&quot;* #,##0.00_-;_-&quot;$&quot;* &quot;-&quot;??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_(&quot;$&quot;* #,##0.00_);_(&quot;$&quot;* \(#,##0.00\);_(&quot;$&quot;* &quot;-&quot;??_);_(@_)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_(&quot;$&quot;* #,##0.00_);_(&quot;$&quot;* \(#,##0.00\);_(&quot;$&quot;* &quot;-&quot;??_);_(@_)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rgb="FF000000"/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3333CC"/>
      <color rgb="FFCCFFFF"/>
      <color rgb="FFFFFF99"/>
      <color rgb="FF0000CC"/>
      <color rgb="FF0000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31750</xdr:colOff>
      <xdr:row>11</xdr:row>
      <xdr:rowOff>269874</xdr:rowOff>
    </xdr:from>
    <xdr:to>
      <xdr:col>11</xdr:col>
      <xdr:colOff>76200</xdr:colOff>
      <xdr:row>13</xdr:row>
      <xdr:rowOff>190499</xdr:rowOff>
    </xdr:to>
    <xdr:sp macro="[0]!Reporter" textlink="">
      <xdr:nvSpPr>
        <xdr:cNvPr id="2" name="ZoneTexte 1"/>
        <xdr:cNvSpPr txBox="1"/>
      </xdr:nvSpPr>
      <xdr:spPr>
        <a:xfrm>
          <a:off x="9413875" y="3032124"/>
          <a:ext cx="1171575" cy="4603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Table381017182325414447" displayName="Table381017182325414447" ref="C7:P28" totalsRowShown="0" headerRowDxfId="16" dataDxfId="14" headerRowBorderDxfId="15">
  <tableColumns count="14">
    <tableColumn id="1" name="Date" dataDxfId="13"/>
    <tableColumn id="2" name="N/A (information manually)" dataDxfId="12" dataCellStyle="Normal 2">
      <calculatedColumnFormula>IF(H8&lt;I8, "yes", IF(H8&gt;I8, "no", ""))</calculatedColumnFormula>
    </tableColumn>
    <tableColumn id="3" name="Account" dataDxfId="11"/>
    <tableColumn id="4" name="Type" dataDxfId="10" dataCellStyle="Normal 2"/>
    <tableColumn id="13" name="Product Quantity" dataDxfId="9" dataCellStyle="Normal 2"/>
    <tableColumn id="8" name="Price 1" dataDxfId="8"/>
    <tableColumn id="5" name="Price 2" dataDxfId="7"/>
    <tableColumn id="15" name="Price 3" dataDxfId="6"/>
    <tableColumn id="6" name="Margin 2" dataDxfId="5">
      <calculatedColumnFormula>H8-I8</calculatedColumnFormula>
    </tableColumn>
    <tableColumn id="7" name="Margin 1" dataDxfId="4">
      <calculatedColumnFormula>K8*2</calculatedColumnFormula>
    </tableColumn>
    <tableColumn id="17" name="Total Product" dataDxfId="3"/>
    <tableColumn id="16" name="Total Margin 1" dataDxfId="2"/>
    <tableColumn id="9" name="Total Margin 2" dataDxfId="1">
      <calculatedColumnFormula>H8+#REF!*Table381017182325414447[[#This Row],[Margin 1]]</calculatedColumnFormula>
    </tableColumn>
    <tableColumn id="14" name="Comment" dataDxfId="0" dataCellStyle="Normal 2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18"/>
  <sheetViews>
    <sheetView workbookViewId="0">
      <selection activeCell="B23" sqref="B23"/>
    </sheetView>
  </sheetViews>
  <sheetFormatPr baseColWidth="10" defaultColWidth="8.75" defaultRowHeight="12.75" x14ac:dyDescent="0.2"/>
  <cols>
    <col min="1" max="1" width="20.875" style="10" customWidth="1"/>
    <col min="2" max="11" width="10.125" style="9" customWidth="1"/>
    <col min="12" max="16384" width="8.75" style="10"/>
  </cols>
  <sheetData>
    <row r="1" spans="1:11" ht="22.5" x14ac:dyDescent="0.3">
      <c r="A1" s="8" t="s">
        <v>15</v>
      </c>
    </row>
    <row r="2" spans="1:11" x14ac:dyDescent="0.2">
      <c r="A2" s="10" t="s">
        <v>18</v>
      </c>
    </row>
    <row r="4" spans="1:11" ht="26.25" customHeight="1" x14ac:dyDescent="0.3">
      <c r="A4" s="21" t="s">
        <v>20</v>
      </c>
      <c r="B4" s="11"/>
      <c r="C4" s="11"/>
      <c r="D4" s="11"/>
      <c r="E4" s="11"/>
      <c r="F4" s="11"/>
      <c r="G4" s="11"/>
      <c r="H4" s="11"/>
      <c r="I4" s="11"/>
      <c r="J4" s="11"/>
      <c r="K4" s="11"/>
    </row>
    <row r="5" spans="1:11" x14ac:dyDescent="0.2">
      <c r="D5" s="9" t="s">
        <v>12</v>
      </c>
    </row>
    <row r="7" spans="1:11" ht="15" x14ac:dyDescent="0.2">
      <c r="A7" s="22" t="s">
        <v>1</v>
      </c>
      <c r="B7" s="5" t="e">
        <f>#REF!</f>
        <v>#REF!</v>
      </c>
      <c r="C7" s="14"/>
      <c r="D7" s="14"/>
      <c r="E7" s="14"/>
      <c r="F7" s="14"/>
      <c r="G7" s="14"/>
      <c r="H7" s="14"/>
      <c r="I7" s="14"/>
      <c r="J7" s="14"/>
      <c r="K7" s="14"/>
    </row>
    <row r="8" spans="1:11" ht="15" x14ac:dyDescent="0.2">
      <c r="A8" s="22" t="s">
        <v>13</v>
      </c>
      <c r="B8" s="6" t="e">
        <f>#REF!</f>
        <v>#REF!</v>
      </c>
      <c r="C8" s="14"/>
      <c r="D8" s="14"/>
      <c r="E8" s="14"/>
      <c r="F8" s="14"/>
      <c r="G8" s="14"/>
      <c r="H8" s="14"/>
      <c r="I8" s="14"/>
      <c r="J8" s="14"/>
      <c r="K8" s="14"/>
    </row>
    <row r="9" spans="1:11" ht="15" x14ac:dyDescent="0.2">
      <c r="A9" s="22" t="s">
        <v>22</v>
      </c>
      <c r="B9" s="6" t="e">
        <f>#REF!</f>
        <v>#REF!</v>
      </c>
      <c r="C9" s="14"/>
      <c r="D9" s="14"/>
      <c r="E9" s="14"/>
      <c r="F9" s="14"/>
      <c r="G9" s="14"/>
      <c r="H9" s="14"/>
      <c r="I9" s="14"/>
      <c r="J9" s="14"/>
      <c r="K9" s="14"/>
    </row>
    <row r="10" spans="1:11" s="16" customFormat="1" ht="15" x14ac:dyDescent="0.2">
      <c r="A10" s="15" t="s">
        <v>0</v>
      </c>
      <c r="B10" s="15" t="e">
        <f>#REF!+1</f>
        <v>#REF!</v>
      </c>
      <c r="C10" s="15" t="e">
        <f>B10+1</f>
        <v>#REF!</v>
      </c>
      <c r="D10" s="15" t="e">
        <f t="shared" ref="D10:K10" si="0">C10+1</f>
        <v>#REF!</v>
      </c>
      <c r="E10" s="15" t="e">
        <f t="shared" si="0"/>
        <v>#REF!</v>
      </c>
      <c r="F10" s="15" t="e">
        <f t="shared" si="0"/>
        <v>#REF!</v>
      </c>
      <c r="G10" s="15" t="e">
        <f t="shared" si="0"/>
        <v>#REF!</v>
      </c>
      <c r="H10" s="15" t="e">
        <f t="shared" si="0"/>
        <v>#REF!</v>
      </c>
      <c r="I10" s="15" t="e">
        <f t="shared" si="0"/>
        <v>#REF!</v>
      </c>
      <c r="J10" s="15" t="e">
        <f t="shared" si="0"/>
        <v>#REF!</v>
      </c>
      <c r="K10" s="15" t="e">
        <f t="shared" si="0"/>
        <v>#REF!</v>
      </c>
    </row>
    <row r="11" spans="1:11" ht="15" x14ac:dyDescent="0.2">
      <c r="A11" s="17" t="s">
        <v>4</v>
      </c>
      <c r="B11" s="23" t="e">
        <f>B7*(1+B8)</f>
        <v>#REF!</v>
      </c>
      <c r="C11" s="23" t="e">
        <f>B11*(1+B8)</f>
        <v>#REF!</v>
      </c>
      <c r="D11" s="23" t="e">
        <f>C11*(1+B8)</f>
        <v>#REF!</v>
      </c>
      <c r="E11" s="23" t="e">
        <f>D11*(1+B8)</f>
        <v>#REF!</v>
      </c>
      <c r="F11" s="23" t="e">
        <f>E11*(1+B8)</f>
        <v>#REF!</v>
      </c>
      <c r="G11" s="23" t="e">
        <f>F11*(1+B8)</f>
        <v>#REF!</v>
      </c>
      <c r="H11" s="23" t="e">
        <f>G11*(1+B8)</f>
        <v>#REF!</v>
      </c>
      <c r="I11" s="23" t="e">
        <f>H11*(1+B8)</f>
        <v>#REF!</v>
      </c>
      <c r="J11" s="23" t="e">
        <f>I11*(1+B8)</f>
        <v>#REF!</v>
      </c>
      <c r="K11" s="23" t="e">
        <f>J11*(1+B8)</f>
        <v>#REF!</v>
      </c>
    </row>
    <row r="12" spans="1:11" ht="15" x14ac:dyDescent="0.2">
      <c r="A12" s="24" t="s">
        <v>2</v>
      </c>
      <c r="B12" s="25" t="e">
        <f>1/(1+$B$9)</f>
        <v>#REF!</v>
      </c>
      <c r="C12" s="25" t="e">
        <f>B12/(1+$B$9)</f>
        <v>#REF!</v>
      </c>
      <c r="D12" s="25" t="e">
        <f t="shared" ref="D12:K12" si="1">C12/(1+$B$9)</f>
        <v>#REF!</v>
      </c>
      <c r="E12" s="25" t="e">
        <f t="shared" si="1"/>
        <v>#REF!</v>
      </c>
      <c r="F12" s="25" t="e">
        <f t="shared" si="1"/>
        <v>#REF!</v>
      </c>
      <c r="G12" s="25" t="e">
        <f t="shared" si="1"/>
        <v>#REF!</v>
      </c>
      <c r="H12" s="25" t="e">
        <f t="shared" si="1"/>
        <v>#REF!</v>
      </c>
      <c r="I12" s="25" t="e">
        <f t="shared" si="1"/>
        <v>#REF!</v>
      </c>
      <c r="J12" s="25" t="e">
        <f t="shared" si="1"/>
        <v>#REF!</v>
      </c>
      <c r="K12" s="25" t="e">
        <f t="shared" si="1"/>
        <v>#REF!</v>
      </c>
    </row>
    <row r="13" spans="1:11" ht="15" x14ac:dyDescent="0.2">
      <c r="A13" s="26" t="s">
        <v>3</v>
      </c>
      <c r="B13" s="27" t="e">
        <f t="shared" ref="B13:K13" si="2">B11*B12</f>
        <v>#REF!</v>
      </c>
      <c r="C13" s="27" t="e">
        <f t="shared" si="2"/>
        <v>#REF!</v>
      </c>
      <c r="D13" s="27" t="e">
        <f t="shared" si="2"/>
        <v>#REF!</v>
      </c>
      <c r="E13" s="27" t="e">
        <f t="shared" si="2"/>
        <v>#REF!</v>
      </c>
      <c r="F13" s="27" t="e">
        <f t="shared" si="2"/>
        <v>#REF!</v>
      </c>
      <c r="G13" s="27" t="e">
        <f t="shared" si="2"/>
        <v>#REF!</v>
      </c>
      <c r="H13" s="27" t="e">
        <f t="shared" si="2"/>
        <v>#REF!</v>
      </c>
      <c r="I13" s="27" t="e">
        <f t="shared" si="2"/>
        <v>#REF!</v>
      </c>
      <c r="J13" s="27" t="e">
        <f t="shared" si="2"/>
        <v>#REF!</v>
      </c>
      <c r="K13" s="27" t="e">
        <f t="shared" si="2"/>
        <v>#REF!</v>
      </c>
    </row>
    <row r="14" spans="1:11" ht="15" x14ac:dyDescent="0.2">
      <c r="A14" s="28"/>
      <c r="B14" s="19"/>
      <c r="C14" s="19"/>
      <c r="D14" s="19"/>
      <c r="E14" s="19"/>
      <c r="F14" s="19"/>
      <c r="G14" s="19"/>
      <c r="H14" s="19"/>
      <c r="I14" s="19"/>
      <c r="J14" s="19"/>
      <c r="K14" s="19"/>
    </row>
    <row r="15" spans="1:11" ht="15" x14ac:dyDescent="0.2">
      <c r="A15" s="35" t="s">
        <v>23</v>
      </c>
      <c r="B15" s="36" t="e">
        <f>SUM(B13:K13)</f>
        <v>#REF!</v>
      </c>
      <c r="D15" s="19"/>
      <c r="E15" s="19"/>
      <c r="F15" s="19"/>
      <c r="G15" s="19"/>
      <c r="H15" s="19"/>
      <c r="I15" s="19"/>
      <c r="J15" s="19"/>
      <c r="K15" s="19"/>
    </row>
    <row r="17" spans="1:9" ht="15" x14ac:dyDescent="0.2">
      <c r="A17" s="29" t="s">
        <v>5</v>
      </c>
      <c r="B17" s="30"/>
      <c r="C17" s="30"/>
      <c r="D17" s="30"/>
      <c r="E17" s="30"/>
      <c r="F17" s="30"/>
      <c r="G17" s="30"/>
      <c r="H17" s="30"/>
      <c r="I17" s="31"/>
    </row>
    <row r="18" spans="1:9" ht="15" x14ac:dyDescent="0.2">
      <c r="A18" s="32" t="s">
        <v>6</v>
      </c>
      <c r="B18" s="33"/>
      <c r="C18" s="33"/>
      <c r="D18" s="33"/>
      <c r="E18" s="33"/>
      <c r="F18" s="33"/>
      <c r="G18" s="33"/>
      <c r="H18" s="33"/>
      <c r="I18" s="34"/>
    </row>
  </sheetData>
  <phoneticPr fontId="4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K23"/>
  <sheetViews>
    <sheetView workbookViewId="0">
      <selection activeCell="C26" sqref="C26"/>
    </sheetView>
  </sheetViews>
  <sheetFormatPr baseColWidth="10" defaultColWidth="11" defaultRowHeight="12.75" x14ac:dyDescent="0.2"/>
  <cols>
    <col min="1" max="1" width="27" style="10" customWidth="1"/>
    <col min="2" max="2" width="14.375" style="9" customWidth="1"/>
    <col min="3" max="3" width="15.125" style="9" customWidth="1"/>
    <col min="4" max="4" width="13.875" style="9" customWidth="1"/>
    <col min="5" max="11" width="14" style="9" bestFit="1" customWidth="1"/>
    <col min="12" max="16384" width="11" style="10"/>
  </cols>
  <sheetData>
    <row r="1" spans="1:11" ht="22.5" x14ac:dyDescent="0.3">
      <c r="A1" s="8" t="s">
        <v>15</v>
      </c>
    </row>
    <row r="2" spans="1:11" x14ac:dyDescent="0.2">
      <c r="A2" s="10" t="s">
        <v>18</v>
      </c>
    </row>
    <row r="4" spans="1:11" ht="26.25" customHeight="1" x14ac:dyDescent="0.3">
      <c r="A4" s="140" t="s">
        <v>19</v>
      </c>
      <c r="B4" s="140"/>
      <c r="C4" s="140"/>
      <c r="D4" s="140"/>
      <c r="E4" s="140"/>
      <c r="F4" s="140"/>
      <c r="G4" s="140"/>
      <c r="H4" s="140"/>
      <c r="I4" s="140"/>
      <c r="J4" s="140"/>
      <c r="K4" s="140"/>
    </row>
    <row r="5" spans="1:11" x14ac:dyDescent="0.2">
      <c r="D5" s="9" t="s">
        <v>11</v>
      </c>
    </row>
    <row r="7" spans="1:11" ht="15" x14ac:dyDescent="0.2">
      <c r="A7" s="138" t="s">
        <v>16</v>
      </c>
      <c r="B7" s="139"/>
      <c r="C7" s="3" t="e">
        <f>#REF!</f>
        <v>#REF!</v>
      </c>
      <c r="D7" s="12" t="s">
        <v>17</v>
      </c>
      <c r="E7" s="13"/>
      <c r="F7" s="13"/>
      <c r="G7" s="13"/>
      <c r="H7" s="13"/>
      <c r="I7" s="13"/>
      <c r="J7" s="13"/>
      <c r="K7" s="13"/>
    </row>
    <row r="8" spans="1:11" ht="15" x14ac:dyDescent="0.2">
      <c r="A8" s="138" t="s">
        <v>7</v>
      </c>
      <c r="B8" s="139"/>
      <c r="C8" s="4" t="e">
        <f>#REF!</f>
        <v>#REF!</v>
      </c>
      <c r="D8" s="1"/>
      <c r="E8" s="2"/>
      <c r="F8" s="2"/>
      <c r="G8" s="2"/>
      <c r="H8" s="2"/>
      <c r="I8" s="2"/>
      <c r="J8" s="2"/>
      <c r="K8" s="2"/>
    </row>
    <row r="9" spans="1:11" ht="15" x14ac:dyDescent="0.2">
      <c r="A9" s="147" t="s">
        <v>22</v>
      </c>
      <c r="B9" s="148"/>
      <c r="C9" s="6" t="e">
        <f>#REF!</f>
        <v>#REF!</v>
      </c>
      <c r="D9" s="14"/>
      <c r="E9" s="14"/>
      <c r="F9" s="14"/>
      <c r="G9" s="14"/>
      <c r="H9" s="14"/>
      <c r="I9" s="14"/>
      <c r="J9" s="14"/>
      <c r="K9" s="14"/>
    </row>
    <row r="11" spans="1:11" ht="15" x14ac:dyDescent="0.2">
      <c r="A11" s="18"/>
      <c r="B11" s="19"/>
      <c r="C11" s="19"/>
      <c r="D11" s="19"/>
      <c r="E11" s="19"/>
      <c r="F11" s="19"/>
      <c r="G11" s="19"/>
      <c r="H11" s="19"/>
      <c r="I11" s="19"/>
      <c r="J11" s="19"/>
      <c r="K11" s="19"/>
    </row>
    <row r="12" spans="1:11" s="16" customFormat="1" ht="15" x14ac:dyDescent="0.2">
      <c r="A12" s="15" t="s">
        <v>0</v>
      </c>
      <c r="B12" s="15" t="e">
        <f>#REF!+1</f>
        <v>#REF!</v>
      </c>
      <c r="C12" s="15" t="e">
        <f>B12+1</f>
        <v>#REF!</v>
      </c>
      <c r="D12" s="15" t="e">
        <f t="shared" ref="D12:K12" si="0">C12+1</f>
        <v>#REF!</v>
      </c>
      <c r="E12" s="15" t="e">
        <f t="shared" si="0"/>
        <v>#REF!</v>
      </c>
      <c r="F12" s="15" t="e">
        <f t="shared" si="0"/>
        <v>#REF!</v>
      </c>
      <c r="G12" s="15" t="e">
        <f t="shared" si="0"/>
        <v>#REF!</v>
      </c>
      <c r="H12" s="15" t="e">
        <f t="shared" si="0"/>
        <v>#REF!</v>
      </c>
      <c r="I12" s="15" t="e">
        <f t="shared" si="0"/>
        <v>#REF!</v>
      </c>
      <c r="J12" s="15" t="e">
        <f t="shared" si="0"/>
        <v>#REF!</v>
      </c>
      <c r="K12" s="15" t="e">
        <f t="shared" si="0"/>
        <v>#REF!</v>
      </c>
    </row>
    <row r="13" spans="1:11" s="45" customFormat="1" ht="15" x14ac:dyDescent="0.2">
      <c r="A13" s="43" t="s">
        <v>21</v>
      </c>
      <c r="B13" s="44" t="e">
        <f>C7*(1+C8)</f>
        <v>#REF!</v>
      </c>
      <c r="C13" s="44" t="e">
        <f>B13*(1+$C$8)</f>
        <v>#REF!</v>
      </c>
      <c r="D13" s="44" t="e">
        <f t="shared" ref="D13:K13" si="1">C13*(1+$C$8)</f>
        <v>#REF!</v>
      </c>
      <c r="E13" s="44" t="e">
        <f t="shared" si="1"/>
        <v>#REF!</v>
      </c>
      <c r="F13" s="44" t="e">
        <f t="shared" si="1"/>
        <v>#REF!</v>
      </c>
      <c r="G13" s="44" t="e">
        <f t="shared" si="1"/>
        <v>#REF!</v>
      </c>
      <c r="H13" s="44" t="e">
        <f t="shared" si="1"/>
        <v>#REF!</v>
      </c>
      <c r="I13" s="44" t="e">
        <f t="shared" si="1"/>
        <v>#REF!</v>
      </c>
      <c r="J13" s="44" t="e">
        <f t="shared" si="1"/>
        <v>#REF!</v>
      </c>
      <c r="K13" s="44" t="e">
        <f t="shared" si="1"/>
        <v>#REF!</v>
      </c>
    </row>
    <row r="14" spans="1:11" s="45" customFormat="1" ht="15" x14ac:dyDescent="0.2">
      <c r="A14" s="46" t="s">
        <v>2</v>
      </c>
      <c r="B14" s="47" t="e">
        <f>1/(1+$C$9)</f>
        <v>#REF!</v>
      </c>
      <c r="C14" s="47" t="e">
        <f>B14/(1+$C$9)</f>
        <v>#REF!</v>
      </c>
      <c r="D14" s="47" t="e">
        <f t="shared" ref="D14:K14" si="2">C14/(1+$C$9)</f>
        <v>#REF!</v>
      </c>
      <c r="E14" s="47" t="e">
        <f t="shared" si="2"/>
        <v>#REF!</v>
      </c>
      <c r="F14" s="47" t="e">
        <f t="shared" si="2"/>
        <v>#REF!</v>
      </c>
      <c r="G14" s="47" t="e">
        <f t="shared" si="2"/>
        <v>#REF!</v>
      </c>
      <c r="H14" s="47" t="e">
        <f t="shared" si="2"/>
        <v>#REF!</v>
      </c>
      <c r="I14" s="47" t="e">
        <f t="shared" si="2"/>
        <v>#REF!</v>
      </c>
      <c r="J14" s="47" t="e">
        <f t="shared" si="2"/>
        <v>#REF!</v>
      </c>
      <c r="K14" s="47" t="e">
        <f t="shared" si="2"/>
        <v>#REF!</v>
      </c>
    </row>
    <row r="15" spans="1:11" s="45" customFormat="1" ht="15" x14ac:dyDescent="0.2">
      <c r="A15" s="48" t="s">
        <v>3</v>
      </c>
      <c r="B15" s="49" t="e">
        <f t="shared" ref="B15:K15" si="3">B13*B14</f>
        <v>#REF!</v>
      </c>
      <c r="C15" s="49" t="e">
        <f t="shared" si="3"/>
        <v>#REF!</v>
      </c>
      <c r="D15" s="49" t="e">
        <f t="shared" si="3"/>
        <v>#REF!</v>
      </c>
      <c r="E15" s="49" t="e">
        <f t="shared" si="3"/>
        <v>#REF!</v>
      </c>
      <c r="F15" s="49" t="e">
        <f t="shared" si="3"/>
        <v>#REF!</v>
      </c>
      <c r="G15" s="49" t="e">
        <f t="shared" si="3"/>
        <v>#REF!</v>
      </c>
      <c r="H15" s="49" t="e">
        <f t="shared" si="3"/>
        <v>#REF!</v>
      </c>
      <c r="I15" s="49" t="e">
        <f t="shared" si="3"/>
        <v>#REF!</v>
      </c>
      <c r="J15" s="49" t="e">
        <f t="shared" si="3"/>
        <v>#REF!</v>
      </c>
      <c r="K15" s="49" t="e">
        <f t="shared" si="3"/>
        <v>#REF!</v>
      </c>
    </row>
    <row r="16" spans="1:11" ht="15" x14ac:dyDescent="0.2">
      <c r="A16" s="18"/>
      <c r="B16" s="19"/>
      <c r="C16" s="19"/>
      <c r="D16" s="19"/>
      <c r="E16" s="19"/>
      <c r="F16" s="19"/>
      <c r="G16" s="19"/>
      <c r="H16" s="19"/>
      <c r="I16" s="19"/>
      <c r="J16" s="19"/>
      <c r="K16" s="19"/>
    </row>
    <row r="17" spans="1:11" ht="15" x14ac:dyDescent="0.2">
      <c r="A17" s="145" t="s">
        <v>9</v>
      </c>
      <c r="B17" s="146"/>
      <c r="C17" s="7" t="e">
        <f>#REF!</f>
        <v>#REF!</v>
      </c>
      <c r="D17" s="20" t="s">
        <v>17</v>
      </c>
    </row>
    <row r="18" spans="1:11" ht="15.75" thickBot="1" x14ac:dyDescent="0.25">
      <c r="A18" s="39"/>
      <c r="B18" s="40"/>
      <c r="C18" s="37"/>
      <c r="D18" s="38"/>
    </row>
    <row r="19" spans="1:11" ht="20.25" customHeight="1" thickBot="1" x14ac:dyDescent="0.25">
      <c r="A19" s="141" t="s">
        <v>8</v>
      </c>
      <c r="B19" s="142"/>
      <c r="C19" s="42" t="e">
        <f>B15+C15+D15+E15+F15+G15+H15+I15+J15+K15</f>
        <v>#REF!</v>
      </c>
      <c r="D19" s="41" t="s">
        <v>17</v>
      </c>
      <c r="E19" s="19"/>
      <c r="F19" s="19"/>
      <c r="G19" s="19"/>
      <c r="H19" s="19"/>
      <c r="I19" s="19"/>
      <c r="J19" s="19"/>
      <c r="K19" s="19"/>
    </row>
    <row r="20" spans="1:11" ht="20.25" customHeight="1" thickBot="1" x14ac:dyDescent="0.25">
      <c r="A20" s="143" t="s">
        <v>10</v>
      </c>
      <c r="B20" s="144"/>
      <c r="C20" s="149" t="e">
        <f>C19/C17</f>
        <v>#REF!</v>
      </c>
      <c r="D20" s="150"/>
    </row>
    <row r="22" spans="1:11" ht="15" x14ac:dyDescent="0.2">
      <c r="A22" s="132" t="s">
        <v>14</v>
      </c>
      <c r="B22" s="133"/>
      <c r="C22" s="133"/>
      <c r="D22" s="133"/>
      <c r="E22" s="133"/>
      <c r="F22" s="133"/>
      <c r="G22" s="133"/>
      <c r="H22" s="133"/>
      <c r="I22" s="133"/>
      <c r="J22" s="134"/>
    </row>
    <row r="23" spans="1:11" ht="15" x14ac:dyDescent="0.2">
      <c r="A23" s="135" t="s">
        <v>6</v>
      </c>
      <c r="B23" s="136"/>
      <c r="C23" s="136"/>
      <c r="D23" s="136"/>
      <c r="E23" s="136"/>
      <c r="F23" s="136"/>
      <c r="G23" s="136"/>
      <c r="H23" s="136"/>
      <c r="I23" s="136"/>
      <c r="J23" s="137"/>
    </row>
  </sheetData>
  <mergeCells count="10">
    <mergeCell ref="A22:J22"/>
    <mergeCell ref="A23:J23"/>
    <mergeCell ref="A7:B7"/>
    <mergeCell ref="A8:B8"/>
    <mergeCell ref="A4:K4"/>
    <mergeCell ref="A19:B19"/>
    <mergeCell ref="A20:B20"/>
    <mergeCell ref="A17:B17"/>
    <mergeCell ref="A9:B9"/>
    <mergeCell ref="C20:D20"/>
  </mergeCells>
  <phoneticPr fontId="4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Q28"/>
  <sheetViews>
    <sheetView tabSelected="1" zoomScale="60" zoomScaleNormal="60" workbookViewId="0">
      <selection activeCell="A30" sqref="A30"/>
    </sheetView>
  </sheetViews>
  <sheetFormatPr baseColWidth="10" defaultColWidth="11" defaultRowHeight="12.75" x14ac:dyDescent="0.2"/>
  <cols>
    <col min="3" max="3" width="16.375" customWidth="1"/>
    <col min="5" max="5" width="11.375" bestFit="1" customWidth="1"/>
    <col min="8" max="8" width="12.375" customWidth="1"/>
    <col min="9" max="9" width="16.75" bestFit="1" customWidth="1"/>
    <col min="11" max="11" width="14.875" customWidth="1"/>
    <col min="14" max="14" width="11" style="116"/>
    <col min="15" max="15" width="14.125" style="116" customWidth="1"/>
    <col min="16" max="16" width="11" style="116"/>
  </cols>
  <sheetData>
    <row r="1" spans="2:17" ht="13.5" thickBot="1" x14ac:dyDescent="0.25"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O1" s="116" t="s">
        <v>28</v>
      </c>
    </row>
    <row r="2" spans="2:17" ht="27" thickTop="1" thickBot="1" x14ac:dyDescent="0.4">
      <c r="B2" s="63"/>
      <c r="C2" s="64"/>
      <c r="D2" s="64"/>
      <c r="E2" s="66"/>
      <c r="F2" s="64"/>
      <c r="G2" s="64"/>
      <c r="H2" s="64"/>
      <c r="I2" s="64"/>
      <c r="J2" s="64"/>
      <c r="K2" s="64"/>
      <c r="L2" s="64"/>
      <c r="M2" s="65"/>
      <c r="O2" s="116" t="s">
        <v>29</v>
      </c>
    </row>
    <row r="3" spans="2:17" ht="14.25" thickTop="1" thickBot="1" x14ac:dyDescent="0.25">
      <c r="B3" s="70"/>
      <c r="C3" s="71"/>
      <c r="D3" s="71"/>
      <c r="E3" s="71"/>
      <c r="F3" s="71"/>
      <c r="G3" s="71"/>
      <c r="H3" s="71"/>
      <c r="I3" s="71"/>
      <c r="J3" s="71"/>
      <c r="K3" s="71"/>
      <c r="L3" s="71"/>
      <c r="M3" s="69"/>
      <c r="O3" s="116" t="s">
        <v>31</v>
      </c>
    </row>
    <row r="4" spans="2:17" ht="21.75" thickTop="1" thickBot="1" x14ac:dyDescent="0.35">
      <c r="B4" s="54" t="s">
        <v>27</v>
      </c>
      <c r="C4" s="119">
        <f ca="1">TODAY()</f>
        <v>43962</v>
      </c>
      <c r="D4" s="71"/>
      <c r="E4" s="54" t="s">
        <v>30</v>
      </c>
      <c r="F4" s="119" t="s">
        <v>65</v>
      </c>
      <c r="G4" s="71"/>
      <c r="H4" s="54" t="s">
        <v>28</v>
      </c>
      <c r="I4" s="119" t="s">
        <v>31</v>
      </c>
      <c r="J4" s="71"/>
      <c r="K4" s="71"/>
      <c r="L4" s="71"/>
      <c r="M4" s="69"/>
      <c r="O4" s="116" t="s">
        <v>32</v>
      </c>
    </row>
    <row r="5" spans="2:17" ht="14.25" thickTop="1" thickBot="1" x14ac:dyDescent="0.25">
      <c r="B5" s="70"/>
      <c r="C5" s="71"/>
      <c r="D5" s="71"/>
      <c r="E5" s="71"/>
      <c r="F5" s="71"/>
      <c r="G5" s="71"/>
      <c r="H5" s="71"/>
      <c r="I5" s="71"/>
      <c r="J5" s="71"/>
      <c r="K5" s="71"/>
      <c r="L5" s="71"/>
      <c r="M5" s="69"/>
    </row>
    <row r="6" spans="2:17" ht="21.75" thickTop="1" thickBot="1" x14ac:dyDescent="0.35">
      <c r="B6" s="54" t="s">
        <v>33</v>
      </c>
      <c r="C6" s="53"/>
      <c r="D6" s="53"/>
      <c r="E6" s="55">
        <v>10000</v>
      </c>
      <c r="F6" s="71"/>
      <c r="G6" s="56" t="s">
        <v>42</v>
      </c>
      <c r="H6" s="57"/>
      <c r="I6" s="59">
        <f>L8-L6</f>
        <v>5.2100000000000009</v>
      </c>
      <c r="J6" s="54" t="s">
        <v>35</v>
      </c>
      <c r="K6" s="53"/>
      <c r="L6" s="62">
        <v>36.9</v>
      </c>
      <c r="M6" s="69"/>
      <c r="O6" s="81"/>
    </row>
    <row r="7" spans="2:17" ht="21.75" thickTop="1" thickBot="1" x14ac:dyDescent="0.35">
      <c r="B7" s="72"/>
      <c r="C7" s="68"/>
      <c r="D7" s="68"/>
      <c r="E7" s="68"/>
      <c r="F7" s="71"/>
      <c r="G7" s="78"/>
      <c r="H7" s="79"/>
      <c r="I7" s="118"/>
      <c r="J7" s="124" t="s">
        <v>36</v>
      </c>
      <c r="K7" s="125"/>
      <c r="L7" s="126">
        <v>35.020000000000003</v>
      </c>
      <c r="M7" s="69"/>
      <c r="O7" s="81"/>
    </row>
    <row r="8" spans="2:17" ht="21.75" thickTop="1" thickBot="1" x14ac:dyDescent="0.35">
      <c r="B8" s="54" t="s">
        <v>34</v>
      </c>
      <c r="C8" s="53"/>
      <c r="D8" s="53"/>
      <c r="E8" s="61">
        <v>0.01</v>
      </c>
      <c r="F8" s="71"/>
      <c r="G8" s="56" t="s">
        <v>43</v>
      </c>
      <c r="H8" s="57"/>
      <c r="I8" s="128">
        <f>L6-L7</f>
        <v>1.8799999999999955</v>
      </c>
      <c r="J8" s="129" t="s">
        <v>37</v>
      </c>
      <c r="K8" s="130"/>
      <c r="L8" s="131">
        <v>42.11</v>
      </c>
      <c r="M8" s="69"/>
      <c r="O8" s="81"/>
    </row>
    <row r="9" spans="2:17" ht="21.75" thickTop="1" thickBot="1" x14ac:dyDescent="0.35">
      <c r="B9" s="67"/>
      <c r="C9" s="68"/>
      <c r="D9" s="68"/>
      <c r="E9" s="68"/>
      <c r="F9" s="71"/>
      <c r="G9" s="79"/>
      <c r="H9" s="79"/>
      <c r="I9" s="118"/>
      <c r="J9" s="151"/>
      <c r="K9" s="151"/>
      <c r="L9" s="127"/>
      <c r="M9" s="69"/>
      <c r="O9" s="81"/>
    </row>
    <row r="10" spans="2:17" ht="21.75" thickTop="1" thickBot="1" x14ac:dyDescent="0.35">
      <c r="B10" s="72"/>
      <c r="C10" s="68"/>
      <c r="D10" s="68"/>
      <c r="E10" s="68"/>
      <c r="F10" s="71"/>
      <c r="G10" s="56" t="s">
        <v>40</v>
      </c>
      <c r="H10" s="57"/>
      <c r="I10" s="123">
        <f>I6/I8</f>
        <v>2.7712765957446881</v>
      </c>
      <c r="J10" s="151"/>
      <c r="K10" s="151"/>
      <c r="L10" s="127"/>
      <c r="M10" s="69"/>
      <c r="O10" s="81"/>
    </row>
    <row r="11" spans="2:17" ht="21.75" thickTop="1" thickBot="1" x14ac:dyDescent="0.35">
      <c r="B11" s="76"/>
      <c r="C11" s="68"/>
      <c r="D11" s="68"/>
      <c r="E11" s="77"/>
      <c r="F11" s="71"/>
      <c r="G11" s="74"/>
      <c r="H11" s="68"/>
      <c r="I11" s="75"/>
      <c r="J11" s="68"/>
      <c r="K11" s="68"/>
      <c r="L11" s="68"/>
      <c r="M11" s="69"/>
      <c r="O11" s="81"/>
    </row>
    <row r="12" spans="2:17" ht="21.75" thickTop="1" thickBot="1" x14ac:dyDescent="0.35">
      <c r="B12" s="54" t="s">
        <v>41</v>
      </c>
      <c r="C12" s="53"/>
      <c r="D12" s="53"/>
      <c r="E12" s="121">
        <f>(E8*E6)/I8</f>
        <v>53.191489361702253</v>
      </c>
      <c r="F12" s="71"/>
      <c r="G12" s="56" t="s">
        <v>50</v>
      </c>
      <c r="H12" s="56"/>
      <c r="I12" s="117">
        <f>E12*L6</f>
        <v>1962.765957446813</v>
      </c>
      <c r="J12" s="68"/>
      <c r="K12" s="68"/>
      <c r="L12" s="68"/>
      <c r="M12" s="69"/>
      <c r="O12" s="81"/>
    </row>
    <row r="13" spans="2:17" ht="21.75" thickTop="1" thickBot="1" x14ac:dyDescent="0.35">
      <c r="B13" s="72"/>
      <c r="C13" s="68"/>
      <c r="D13" s="68"/>
      <c r="E13" s="68"/>
      <c r="F13" s="71"/>
      <c r="G13" s="56" t="s">
        <v>45</v>
      </c>
      <c r="H13" s="56"/>
      <c r="I13" s="117">
        <f>I6*E12</f>
        <v>277.12765957446879</v>
      </c>
      <c r="J13" s="68"/>
      <c r="K13" s="68"/>
      <c r="L13" s="68"/>
      <c r="M13" s="69"/>
    </row>
    <row r="14" spans="2:17" ht="21.75" thickTop="1" thickBot="1" x14ac:dyDescent="0.35">
      <c r="B14" s="56" t="s">
        <v>24</v>
      </c>
      <c r="C14" s="57"/>
      <c r="D14" s="58"/>
      <c r="E14" s="60">
        <f>(E12*I6)/E6</f>
        <v>2.7712765957446879E-2</v>
      </c>
      <c r="F14" s="71"/>
      <c r="G14" s="56" t="s">
        <v>44</v>
      </c>
      <c r="H14" s="56"/>
      <c r="I14" s="117">
        <f>I8*E12</f>
        <v>100</v>
      </c>
      <c r="J14" s="68"/>
      <c r="K14" s="68"/>
      <c r="L14" s="68"/>
      <c r="M14" s="69"/>
      <c r="O14" s="81"/>
    </row>
    <row r="15" spans="2:17" ht="15.75" thickTop="1" x14ac:dyDescent="0.2">
      <c r="B15" s="67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9"/>
    </row>
    <row r="16" spans="2:17" x14ac:dyDescent="0.2">
      <c r="B16" s="70"/>
      <c r="C16" s="71"/>
      <c r="D16" s="71"/>
      <c r="E16" s="71"/>
      <c r="F16" s="71"/>
      <c r="G16" s="71"/>
      <c r="H16" s="68"/>
      <c r="I16" s="68"/>
      <c r="J16" s="68"/>
      <c r="K16" s="68"/>
      <c r="L16" s="68"/>
      <c r="M16" s="69"/>
      <c r="O16" s="81"/>
      <c r="Q16" s="80"/>
    </row>
    <row r="17" spans="2:17" x14ac:dyDescent="0.2">
      <c r="B17" s="70"/>
      <c r="C17" s="71"/>
      <c r="D17" s="71"/>
      <c r="E17" s="71"/>
      <c r="F17" s="71"/>
      <c r="G17" s="71"/>
      <c r="H17" s="68"/>
      <c r="I17" s="68"/>
      <c r="J17" s="68"/>
      <c r="K17" s="68"/>
      <c r="L17" s="68"/>
      <c r="M17" s="69"/>
      <c r="O17" s="81"/>
      <c r="Q17" s="80"/>
    </row>
    <row r="18" spans="2:17" x14ac:dyDescent="0.2">
      <c r="B18" s="70"/>
      <c r="C18" s="71"/>
      <c r="D18" s="71"/>
      <c r="E18" s="71"/>
      <c r="F18" s="71"/>
      <c r="G18" s="71"/>
      <c r="H18" s="68"/>
      <c r="I18" s="68"/>
      <c r="J18" s="68"/>
      <c r="K18" s="68"/>
      <c r="L18" s="68"/>
      <c r="M18" s="69"/>
      <c r="O18" s="81"/>
      <c r="Q18" s="80"/>
    </row>
    <row r="19" spans="2:17" x14ac:dyDescent="0.2">
      <c r="B19" s="72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9"/>
      <c r="O19" s="81"/>
      <c r="Q19" s="80"/>
    </row>
    <row r="20" spans="2:17" x14ac:dyDescent="0.2">
      <c r="B20" s="72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9"/>
      <c r="O20" s="81"/>
    </row>
    <row r="21" spans="2:17" ht="15" x14ac:dyDescent="0.2">
      <c r="B21" s="73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9"/>
      <c r="O21" s="81"/>
    </row>
    <row r="22" spans="2:17" ht="15" x14ac:dyDescent="0.2">
      <c r="B22" s="6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9"/>
    </row>
    <row r="23" spans="2:17" ht="15" x14ac:dyDescent="0.2">
      <c r="B23" s="67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9"/>
    </row>
    <row r="24" spans="2:17" ht="15" x14ac:dyDescent="0.2">
      <c r="B24" s="67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9"/>
    </row>
    <row r="25" spans="2:17" x14ac:dyDescent="0.2">
      <c r="B25" s="70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69"/>
    </row>
    <row r="26" spans="2:17" x14ac:dyDescent="0.2">
      <c r="B26" s="70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69"/>
    </row>
    <row r="27" spans="2:17" ht="13.5" thickBot="1" x14ac:dyDescent="0.25">
      <c r="B27" s="50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2"/>
    </row>
    <row r="28" spans="2:17" ht="13.5" thickTop="1" x14ac:dyDescent="0.2"/>
  </sheetData>
  <mergeCells count="2">
    <mergeCell ref="J9:K9"/>
    <mergeCell ref="J10:K10"/>
  </mergeCells>
  <dataValidations count="1">
    <dataValidation type="list" allowBlank="1" showInputMessage="1" showErrorMessage="1" sqref="I4">
      <formula1>$O$2:$O$4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1:P28"/>
  <sheetViews>
    <sheetView topLeftCell="A7" zoomScaleNormal="100" workbookViewId="0">
      <selection activeCell="C12" sqref="C12:C13"/>
    </sheetView>
  </sheetViews>
  <sheetFormatPr baseColWidth="10" defaultColWidth="11" defaultRowHeight="12.75" x14ac:dyDescent="0.2"/>
  <cols>
    <col min="3" max="3" width="19" customWidth="1"/>
    <col min="4" max="4" width="32" customWidth="1"/>
    <col min="7" max="7" width="14.75" customWidth="1"/>
    <col min="8" max="8" width="13.125" customWidth="1"/>
    <col min="11" max="11" width="13.25" customWidth="1"/>
    <col min="13" max="13" width="11.875" customWidth="1"/>
    <col min="14" max="14" width="13.25" customWidth="1"/>
    <col min="15" max="15" width="16.125" customWidth="1"/>
  </cols>
  <sheetData>
    <row r="1" spans="2:16" ht="13.5" thickBot="1" x14ac:dyDescent="0.25"/>
    <row r="2" spans="2:16" x14ac:dyDescent="0.2">
      <c r="B2" s="82"/>
      <c r="C2" s="83" t="s">
        <v>25</v>
      </c>
      <c r="D2" s="84"/>
      <c r="E2" s="85"/>
      <c r="F2" s="85"/>
      <c r="G2" s="85"/>
      <c r="H2" s="85"/>
      <c r="I2" s="85"/>
      <c r="J2" s="85"/>
      <c r="K2" s="85"/>
      <c r="L2" s="86"/>
      <c r="M2" s="85"/>
      <c r="N2" s="85"/>
      <c r="O2" s="87"/>
    </row>
    <row r="3" spans="2:16" x14ac:dyDescent="0.2">
      <c r="B3" s="88"/>
      <c r="C3" s="89" t="s">
        <v>49</v>
      </c>
      <c r="D3" s="114"/>
      <c r="E3" s="90"/>
      <c r="F3" s="90"/>
      <c r="G3" s="90"/>
      <c r="H3" s="90"/>
      <c r="I3" s="90"/>
      <c r="J3" s="90"/>
      <c r="K3" s="90"/>
      <c r="L3" s="91"/>
      <c r="M3" s="90"/>
      <c r="N3" s="90"/>
      <c r="O3" s="92"/>
    </row>
    <row r="4" spans="2:16" x14ac:dyDescent="0.2">
      <c r="B4" s="88"/>
      <c r="C4" s="89" t="s">
        <v>51</v>
      </c>
      <c r="D4" s="113" t="e">
        <f>COUNTIFS(I8:I28,"&gt;0",K8:K28,"&gt;0",#REF!, "&gt;0")</f>
        <v>#REF!</v>
      </c>
      <c r="E4" s="90"/>
      <c r="F4" s="90"/>
      <c r="G4" s="93"/>
      <c r="H4" s="93"/>
      <c r="I4" s="90"/>
      <c r="J4" s="93"/>
      <c r="K4" s="90"/>
      <c r="L4" s="91"/>
      <c r="M4" s="90"/>
      <c r="N4" s="90"/>
      <c r="O4" s="92"/>
    </row>
    <row r="5" spans="2:16" x14ac:dyDescent="0.2">
      <c r="B5" s="88"/>
      <c r="C5" s="89"/>
      <c r="D5" s="94"/>
      <c r="E5" s="90"/>
      <c r="F5" s="90"/>
      <c r="G5" s="90"/>
      <c r="H5" s="90"/>
      <c r="I5" s="90"/>
      <c r="J5" s="90"/>
      <c r="K5" s="90"/>
      <c r="L5" s="91"/>
      <c r="M5" s="90"/>
      <c r="N5" s="90"/>
      <c r="O5" s="92"/>
    </row>
    <row r="6" spans="2:16" ht="13.5" thickBot="1" x14ac:dyDescent="0.25">
      <c r="B6" s="88"/>
      <c r="C6" s="90"/>
      <c r="D6" s="90"/>
      <c r="E6" s="90"/>
      <c r="F6" s="90"/>
      <c r="G6" s="90"/>
      <c r="H6" s="90"/>
      <c r="I6" s="90"/>
      <c r="J6" s="90"/>
      <c r="K6" s="90"/>
      <c r="L6" s="91"/>
      <c r="M6" s="90"/>
      <c r="N6" s="90"/>
      <c r="O6" s="92"/>
    </row>
    <row r="7" spans="2:16" x14ac:dyDescent="0.2">
      <c r="B7" s="95"/>
      <c r="C7" s="96" t="s">
        <v>46</v>
      </c>
      <c r="D7" s="97" t="s">
        <v>47</v>
      </c>
      <c r="E7" s="97" t="s">
        <v>30</v>
      </c>
      <c r="F7" s="97" t="s">
        <v>28</v>
      </c>
      <c r="G7" s="97" t="s">
        <v>48</v>
      </c>
      <c r="H7" s="97" t="s">
        <v>35</v>
      </c>
      <c r="I7" s="97" t="s">
        <v>36</v>
      </c>
      <c r="J7" s="97" t="s">
        <v>37</v>
      </c>
      <c r="K7" s="97" t="s">
        <v>39</v>
      </c>
      <c r="L7" s="97" t="s">
        <v>38</v>
      </c>
      <c r="M7" s="97" t="s">
        <v>50</v>
      </c>
      <c r="N7" s="97" t="s">
        <v>45</v>
      </c>
      <c r="O7" s="97" t="s">
        <v>44</v>
      </c>
      <c r="P7" s="98" t="s">
        <v>26</v>
      </c>
    </row>
    <row r="8" spans="2:16" x14ac:dyDescent="0.2">
      <c r="B8" s="99">
        <v>1</v>
      </c>
      <c r="C8" s="100" t="s">
        <v>52</v>
      </c>
      <c r="D8" s="120" t="s">
        <v>53</v>
      </c>
      <c r="E8" s="102" t="s">
        <v>54</v>
      </c>
      <c r="F8" s="101" t="s">
        <v>55</v>
      </c>
      <c r="G8" s="101" t="s">
        <v>56</v>
      </c>
      <c r="H8" s="104" t="s">
        <v>57</v>
      </c>
      <c r="I8" s="104" t="s">
        <v>58</v>
      </c>
      <c r="J8" s="104" t="s">
        <v>59</v>
      </c>
      <c r="K8" s="104" t="s">
        <v>61</v>
      </c>
      <c r="L8" s="105" t="s">
        <v>60</v>
      </c>
      <c r="M8" s="105" t="s">
        <v>62</v>
      </c>
      <c r="N8" s="105" t="s">
        <v>63</v>
      </c>
      <c r="O8" s="106" t="s">
        <v>64</v>
      </c>
      <c r="P8" s="101"/>
    </row>
    <row r="9" spans="2:16" x14ac:dyDescent="0.2">
      <c r="B9" s="99">
        <v>2</v>
      </c>
      <c r="C9" s="100"/>
      <c r="D9" s="105"/>
      <c r="E9" s="105"/>
      <c r="F9" s="105"/>
      <c r="G9" s="105"/>
      <c r="H9" s="105"/>
      <c r="I9" s="105"/>
      <c r="J9" s="105"/>
      <c r="K9" s="105"/>
      <c r="L9" s="105"/>
      <c r="M9" s="105"/>
      <c r="N9" s="105"/>
      <c r="O9" s="106"/>
      <c r="P9" s="101"/>
    </row>
    <row r="10" spans="2:16" x14ac:dyDescent="0.2">
      <c r="B10" s="99">
        <v>3</v>
      </c>
      <c r="C10" s="100"/>
      <c r="D10" s="108"/>
      <c r="E10" s="102"/>
      <c r="F10" s="101"/>
      <c r="G10" s="101"/>
      <c r="H10" s="104"/>
      <c r="I10" s="104"/>
      <c r="J10" s="104"/>
      <c r="K10" s="104"/>
      <c r="L10" s="105"/>
      <c r="M10" s="105"/>
      <c r="N10" s="105"/>
      <c r="O10" s="106"/>
      <c r="P10" s="101"/>
    </row>
    <row r="11" spans="2:16" x14ac:dyDescent="0.2">
      <c r="B11" s="99">
        <v>4</v>
      </c>
      <c r="C11" s="100"/>
      <c r="D11" s="108" t="str">
        <f t="shared" ref="D10:D28" si="0">IF(H11&lt;I11, "yes", IF(H11&gt;I11, "no", ""))</f>
        <v/>
      </c>
      <c r="E11" s="102"/>
      <c r="F11" s="101"/>
      <c r="G11" s="101"/>
      <c r="H11" s="104"/>
      <c r="I11" s="104"/>
      <c r="J11" s="104"/>
      <c r="K11" s="104"/>
      <c r="L11" s="105"/>
      <c r="M11" s="105"/>
      <c r="N11" s="105"/>
      <c r="O11" s="106"/>
      <c r="P11" s="101"/>
    </row>
    <row r="12" spans="2:16" x14ac:dyDescent="0.2">
      <c r="B12" s="99">
        <v>5</v>
      </c>
      <c r="C12" s="100"/>
      <c r="D12" s="108" t="str">
        <f t="shared" si="0"/>
        <v/>
      </c>
      <c r="E12" s="102"/>
      <c r="F12" s="101"/>
      <c r="G12" s="101"/>
      <c r="H12" s="104"/>
      <c r="I12" s="104"/>
      <c r="J12" s="104"/>
      <c r="K12" s="104"/>
      <c r="L12" s="105"/>
      <c r="M12" s="105"/>
      <c r="N12" s="105"/>
      <c r="O12" s="106"/>
      <c r="P12" s="101"/>
    </row>
    <row r="13" spans="2:16" x14ac:dyDescent="0.2">
      <c r="B13" s="99">
        <v>6</v>
      </c>
      <c r="C13" s="100"/>
      <c r="D13" s="108" t="str">
        <f t="shared" si="0"/>
        <v/>
      </c>
      <c r="E13" s="102"/>
      <c r="F13" s="101"/>
      <c r="G13" s="101"/>
      <c r="H13" s="104"/>
      <c r="I13" s="104"/>
      <c r="J13" s="104"/>
      <c r="K13" s="104"/>
      <c r="L13" s="105"/>
      <c r="M13" s="105"/>
      <c r="N13" s="105"/>
      <c r="O13" s="106"/>
      <c r="P13" s="101"/>
    </row>
    <row r="14" spans="2:16" x14ac:dyDescent="0.2">
      <c r="B14" s="99">
        <v>7</v>
      </c>
      <c r="C14" s="100"/>
      <c r="D14" s="108" t="str">
        <f t="shared" si="0"/>
        <v/>
      </c>
      <c r="E14" s="102"/>
      <c r="F14" s="101"/>
      <c r="G14" s="101"/>
      <c r="H14" s="104"/>
      <c r="I14" s="104"/>
      <c r="J14" s="104"/>
      <c r="K14" s="104"/>
      <c r="L14" s="105"/>
      <c r="M14" s="105"/>
      <c r="N14" s="105"/>
      <c r="O14" s="106"/>
      <c r="P14" s="101"/>
    </row>
    <row r="15" spans="2:16" x14ac:dyDescent="0.2">
      <c r="B15" s="99">
        <v>8</v>
      </c>
      <c r="C15" s="100"/>
      <c r="D15" s="108" t="str">
        <f t="shared" si="0"/>
        <v/>
      </c>
      <c r="E15" s="102"/>
      <c r="F15" s="101"/>
      <c r="G15" s="101"/>
      <c r="H15" s="104"/>
      <c r="I15" s="104"/>
      <c r="J15" s="104"/>
      <c r="K15" s="104"/>
      <c r="L15" s="105"/>
      <c r="M15" s="105"/>
      <c r="N15" s="105"/>
      <c r="O15" s="106"/>
      <c r="P15" s="101"/>
    </row>
    <row r="16" spans="2:16" x14ac:dyDescent="0.2">
      <c r="B16" s="99">
        <v>9</v>
      </c>
      <c r="C16" s="100"/>
      <c r="D16" s="108" t="str">
        <f t="shared" si="0"/>
        <v/>
      </c>
      <c r="E16" s="102"/>
      <c r="F16" s="101"/>
      <c r="G16" s="101"/>
      <c r="H16" s="104"/>
      <c r="I16" s="104"/>
      <c r="J16" s="104"/>
      <c r="K16" s="104"/>
      <c r="L16" s="105"/>
      <c r="M16" s="105"/>
      <c r="N16" s="105"/>
      <c r="O16" s="106"/>
      <c r="P16" s="101"/>
    </row>
    <row r="17" spans="2:16" ht="11.25" customHeight="1" x14ac:dyDescent="0.2">
      <c r="B17" s="99">
        <v>10</v>
      </c>
      <c r="C17" s="100"/>
      <c r="D17" s="108" t="str">
        <f t="shared" si="0"/>
        <v/>
      </c>
      <c r="E17" s="102"/>
      <c r="F17" s="101"/>
      <c r="G17" s="101"/>
      <c r="H17" s="104"/>
      <c r="I17" s="104"/>
      <c r="J17" s="104"/>
      <c r="K17" s="104"/>
      <c r="L17" s="105"/>
      <c r="M17" s="105"/>
      <c r="N17" s="105"/>
      <c r="O17" s="106"/>
      <c r="P17" s="101"/>
    </row>
    <row r="18" spans="2:16" x14ac:dyDescent="0.2">
      <c r="B18" s="99">
        <v>11</v>
      </c>
      <c r="C18" s="100"/>
      <c r="D18" s="108" t="str">
        <f t="shared" si="0"/>
        <v/>
      </c>
      <c r="E18" s="102"/>
      <c r="F18" s="101"/>
      <c r="G18" s="101"/>
      <c r="H18" s="104"/>
      <c r="I18" s="104"/>
      <c r="J18" s="104"/>
      <c r="K18" s="104"/>
      <c r="L18" s="105"/>
      <c r="M18" s="105"/>
      <c r="N18" s="105"/>
      <c r="O18" s="106"/>
      <c r="P18" s="101"/>
    </row>
    <row r="19" spans="2:16" x14ac:dyDescent="0.2">
      <c r="B19" s="99">
        <v>12</v>
      </c>
      <c r="C19" s="100"/>
      <c r="D19" s="108" t="str">
        <f t="shared" si="0"/>
        <v/>
      </c>
      <c r="E19" s="102"/>
      <c r="F19" s="101"/>
      <c r="G19" s="101"/>
      <c r="H19" s="104"/>
      <c r="I19" s="104"/>
      <c r="J19" s="104"/>
      <c r="K19" s="104"/>
      <c r="L19" s="105"/>
      <c r="M19" s="105"/>
      <c r="N19" s="105"/>
      <c r="O19" s="106"/>
      <c r="P19" s="101"/>
    </row>
    <row r="20" spans="2:16" x14ac:dyDescent="0.2">
      <c r="B20" s="99">
        <v>13</v>
      </c>
      <c r="C20" s="100"/>
      <c r="D20" s="108" t="str">
        <f t="shared" si="0"/>
        <v/>
      </c>
      <c r="E20" s="102"/>
      <c r="F20" s="101"/>
      <c r="G20" s="101"/>
      <c r="H20" s="104"/>
      <c r="I20" s="104"/>
      <c r="J20" s="104"/>
      <c r="K20" s="104"/>
      <c r="L20" s="105"/>
      <c r="M20" s="105"/>
      <c r="N20" s="105"/>
      <c r="O20" s="106"/>
      <c r="P20" s="101"/>
    </row>
    <row r="21" spans="2:16" x14ac:dyDescent="0.2">
      <c r="B21" s="99">
        <v>14</v>
      </c>
      <c r="C21" s="100"/>
      <c r="D21" s="108" t="str">
        <f t="shared" si="0"/>
        <v/>
      </c>
      <c r="E21" s="102"/>
      <c r="F21" s="101"/>
      <c r="G21" s="101"/>
      <c r="H21" s="104"/>
      <c r="I21" s="104"/>
      <c r="J21" s="104"/>
      <c r="K21" s="104"/>
      <c r="L21" s="105"/>
      <c r="M21" s="105"/>
      <c r="N21" s="105"/>
      <c r="O21" s="106"/>
      <c r="P21" s="101"/>
    </row>
    <row r="22" spans="2:16" x14ac:dyDescent="0.2">
      <c r="B22" s="99">
        <v>15</v>
      </c>
      <c r="C22" s="100"/>
      <c r="D22" s="108" t="str">
        <f t="shared" si="0"/>
        <v/>
      </c>
      <c r="E22" s="102"/>
      <c r="F22" s="101"/>
      <c r="G22" s="101"/>
      <c r="H22" s="104"/>
      <c r="I22" s="104"/>
      <c r="J22" s="104"/>
      <c r="K22" s="104"/>
      <c r="L22" s="105"/>
      <c r="M22" s="105"/>
      <c r="N22" s="105"/>
      <c r="O22" s="106"/>
      <c r="P22" s="101"/>
    </row>
    <row r="23" spans="2:16" x14ac:dyDescent="0.2">
      <c r="B23" s="99">
        <v>16</v>
      </c>
      <c r="C23" s="100"/>
      <c r="D23" s="108" t="str">
        <f t="shared" si="0"/>
        <v/>
      </c>
      <c r="E23" s="102"/>
      <c r="F23" s="101"/>
      <c r="G23" s="101"/>
      <c r="H23" s="104"/>
      <c r="I23" s="104"/>
      <c r="J23" s="104"/>
      <c r="K23" s="104"/>
      <c r="L23" s="105"/>
      <c r="M23" s="105"/>
      <c r="N23" s="105"/>
      <c r="O23" s="106"/>
      <c r="P23" s="101"/>
    </row>
    <row r="24" spans="2:16" x14ac:dyDescent="0.2">
      <c r="B24" s="99">
        <v>17</v>
      </c>
      <c r="C24" s="100"/>
      <c r="D24" s="108" t="str">
        <f t="shared" si="0"/>
        <v/>
      </c>
      <c r="E24" s="102"/>
      <c r="F24" s="101"/>
      <c r="G24" s="101"/>
      <c r="H24" s="104"/>
      <c r="I24" s="104"/>
      <c r="J24" s="104"/>
      <c r="K24" s="104"/>
      <c r="L24" s="105"/>
      <c r="M24" s="105"/>
      <c r="N24" s="105"/>
      <c r="O24" s="106"/>
      <c r="P24" s="101"/>
    </row>
    <row r="25" spans="2:16" x14ac:dyDescent="0.2">
      <c r="B25" s="99">
        <v>18</v>
      </c>
      <c r="C25" s="100"/>
      <c r="D25" s="108" t="str">
        <f t="shared" si="0"/>
        <v/>
      </c>
      <c r="E25" s="102"/>
      <c r="F25" s="101"/>
      <c r="G25" s="101"/>
      <c r="H25" s="104"/>
      <c r="I25" s="104"/>
      <c r="J25" s="104"/>
      <c r="K25" s="104"/>
      <c r="L25" s="105"/>
      <c r="M25" s="105"/>
      <c r="N25" s="105"/>
      <c r="O25" s="106"/>
      <c r="P25" s="101"/>
    </row>
    <row r="26" spans="2:16" x14ac:dyDescent="0.2">
      <c r="B26" s="99">
        <v>19</v>
      </c>
      <c r="C26" s="100"/>
      <c r="D26" s="108" t="str">
        <f t="shared" si="0"/>
        <v/>
      </c>
      <c r="E26" s="102"/>
      <c r="F26" s="101"/>
      <c r="G26" s="101"/>
      <c r="H26" s="104"/>
      <c r="I26" s="104"/>
      <c r="J26" s="104"/>
      <c r="K26" s="104"/>
      <c r="L26" s="105"/>
      <c r="M26" s="105"/>
      <c r="N26" s="105"/>
      <c r="O26" s="106"/>
      <c r="P26" s="101"/>
    </row>
    <row r="27" spans="2:16" x14ac:dyDescent="0.2">
      <c r="B27" s="99">
        <v>20</v>
      </c>
      <c r="C27" s="100"/>
      <c r="D27" s="108" t="str">
        <f t="shared" si="0"/>
        <v/>
      </c>
      <c r="E27" s="102"/>
      <c r="F27" s="101"/>
      <c r="G27" s="101"/>
      <c r="H27" s="104"/>
      <c r="I27" s="104"/>
      <c r="J27" s="104"/>
      <c r="K27" s="104"/>
      <c r="L27" s="105"/>
      <c r="M27" s="105"/>
      <c r="N27" s="105"/>
      <c r="O27" s="106"/>
      <c r="P27" s="101"/>
    </row>
    <row r="28" spans="2:16" ht="13.5" thickBot="1" x14ac:dyDescent="0.25">
      <c r="B28" s="103"/>
      <c r="C28" s="107"/>
      <c r="D28" s="108" t="str">
        <f t="shared" si="0"/>
        <v/>
      </c>
      <c r="E28" s="109"/>
      <c r="F28" s="108"/>
      <c r="G28" s="108"/>
      <c r="H28" s="110"/>
      <c r="I28" s="110"/>
      <c r="J28" s="110"/>
      <c r="K28" s="111"/>
      <c r="L28" s="115"/>
      <c r="M28" s="115"/>
      <c r="N28" s="115"/>
      <c r="O28" s="112"/>
      <c r="P28" s="108"/>
    </row>
  </sheetData>
  <phoneticPr fontId="38" type="noConversion"/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Journal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Guy Blancher</cp:lastModifiedBy>
  <dcterms:created xsi:type="dcterms:W3CDTF">2007-04-04T13:06:54Z</dcterms:created>
  <dcterms:modified xsi:type="dcterms:W3CDTF">2020-05-11T17:20:48Z</dcterms:modified>
</cp:coreProperties>
</file>