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21345" windowHeight="6810" activeTab="1"/>
  </bookViews>
  <sheets>
    <sheet name="Planning" sheetId="1" r:id="rId1"/>
    <sheet name="Synthese" sheetId="4" r:id="rId2"/>
    <sheet name="Sheet1" sheetId="2" r:id="rId3"/>
    <sheet name="Holidays" sheetId="3" r:id="rId4"/>
  </sheets>
  <externalReferences>
    <externalReference r:id="rId5"/>
    <externalReference r:id="rId6"/>
  </externalReferences>
  <definedNames>
    <definedName name="_xlnm._FilterDatabase" localSheetId="0" hidden="1">Planning!$A$1:$AH$398</definedName>
    <definedName name="category">[1]Categories!$A$2:$A$43</definedName>
    <definedName name="holidays_14">Holidays!$B$14:$B$23</definedName>
    <definedName name="holidays_2013">Holidays!$B$2:$B$11</definedName>
    <definedName name="holidays_2014">Holidays!$B$14:$B$23</definedName>
    <definedName name="holidays_2015">Holidays!$B$26:$B$36</definedName>
    <definedName name="holidays_2016">Holidays!$B$48:$B$57</definedName>
    <definedName name="Z_05E59064_9DFA_48A2_AA26_12B9EBEF4396_.wvu.FilterData" localSheetId="0" hidden="1">Planning!$A$1:$AH$398</definedName>
    <definedName name="Z_066DB7AE_74E4_4ACF_99F7_F1E4647E51F7_.wvu.FilterData" localSheetId="0" hidden="1">Planning!$A$1:$AH$398</definedName>
    <definedName name="Z_0905B971_1AB0_441E_8234_CFB2DD0A818E_.wvu.FilterData" localSheetId="0" hidden="1">Planning!$A$1:$AH$398</definedName>
    <definedName name="Z_0C5D0686_46CA_4CC2_8800_194DDAE5A763_.wvu.FilterData" localSheetId="0" hidden="1">Planning!$A$1:$AH$398</definedName>
    <definedName name="Z_0EC21DA2_64DE_4ED0_AB9F_75BEFB1EF32D_.wvu.FilterData" localSheetId="0" hidden="1">Planning!$A$1:$AH$398</definedName>
    <definedName name="Z_130727BD_9238_4E68_AACF_2BDDE4E41CB8_.wvu.FilterData" localSheetId="0" hidden="1">Planning!$A$1:$AH$398</definedName>
    <definedName name="Z_14A53C09_5547_492D_80B0_40873829E8DD_.wvu.FilterData" localSheetId="0" hidden="1">Planning!$A$1:$AH$193</definedName>
    <definedName name="Z_182E5D2F_4BE5_4B9E_B390_57150D5DD7F8_.wvu.FilterData" localSheetId="0" hidden="1">Planning!$A$1:$AH$398</definedName>
    <definedName name="Z_20306202_1FE1_40C0_BF34_5968FABD0F07_.wvu.FilterData" localSheetId="0" hidden="1">Planning!$A$1:$AC$1</definedName>
    <definedName name="Z_21626A47_7495_4BE9_A0FD_4BFFA08D9677_.wvu.FilterData" localSheetId="0" hidden="1">Planning!$A$1:$AH$119</definedName>
    <definedName name="Z_21626A47_7495_4BE9_A0FD_4BFFA08D9677_.wvu.Rows" localSheetId="3" hidden="1">Holidays!$1:$23</definedName>
    <definedName name="Z_2A43209B_4151_40C1_A8B9_46EEF83E9D02_.wvu.FilterData" localSheetId="0" hidden="1">Planning!$A$1:$AH$193</definedName>
    <definedName name="Z_2BDBFE88_0BAD_4E63_AD16_D6B2BF29DF3C_.wvu.FilterData" localSheetId="0" hidden="1">Planning!$A$1:$AH$398</definedName>
    <definedName name="Z_34A64BAE_EFB6_431E_92D1_C7BAB846BFDF_.wvu.FilterData" localSheetId="0" hidden="1">Planning!$A$1:$AH$193</definedName>
    <definedName name="Z_364EF273_E7E1_4DEE_82E6_4C1EC87C5DED_.wvu.FilterData" localSheetId="0" hidden="1">Planning!$A$1:$AH$193</definedName>
    <definedName name="Z_3711B3BF_8CD8_4DD6_961B_F12350ADA4AD_.wvu.FilterData" localSheetId="0" hidden="1">Planning!$A$1:$AH$398</definedName>
    <definedName name="Z_3B8799A0_5725_4A44_A41E_0565186435ED_.wvu.FilterData" localSheetId="0" hidden="1">Planning!$A$1:$AH$193</definedName>
    <definedName name="Z_3D2D223A_284E_4087_B497_63B66E71CA64_.wvu.FilterData" localSheetId="0" hidden="1">Planning!$A$1:$AH$10</definedName>
    <definedName name="Z_3D56AB79_1914_49F4_8A64_394D1F69F05A_.wvu.FilterData" localSheetId="0" hidden="1">Planning!$A$1:$AH$398</definedName>
    <definedName name="Z_42807849_003A_468B_AAF3_CEB4A5A823D0_.wvu.Cols" localSheetId="0" hidden="1">Planning!$C:$C,Planning!$F:$F</definedName>
    <definedName name="Z_42807849_003A_468B_AAF3_CEB4A5A823D0_.wvu.FilterData" localSheetId="0" hidden="1">Planning!$A$1:$AH$119</definedName>
    <definedName name="Z_42807849_003A_468B_AAF3_CEB4A5A823D0_.wvu.Rows" localSheetId="3" hidden="1">Holidays!$1:$23</definedName>
    <definedName name="Z_42B32B8A_6A13_4D23_8936_E8847F4360FD_.wvu.FilterData" localSheetId="0" hidden="1">Planning!$A$1:$AC$1</definedName>
    <definedName name="Z_43D8C692_4FD7_4789_B7FB_3F34EFDA7C33_.wvu.FilterData" localSheetId="0" hidden="1">Planning!$A$1:$AH$193</definedName>
    <definedName name="Z_4556525F_EDF5_4E49_A1A0_1F41292E5D4E_.wvu.FilterData" localSheetId="0" hidden="1">Planning!$A$1:$AH$193</definedName>
    <definedName name="Z_45CB5489_1D79_42FC_82B3_84791F4085E3_.wvu.FilterData" localSheetId="0" hidden="1">Planning!$A$1:$AH$398</definedName>
    <definedName name="Z_47427210_A770_4123_AA86_52C824D673C4_.wvu.FilterData" localSheetId="0" hidden="1">Planning!$A$1:$AH$398</definedName>
    <definedName name="Z_4B692D25_5FAE_4C49_A4A4_81452E3ABE75_.wvu.FilterData" localSheetId="0" hidden="1">Planning!$A$1:$AH$398</definedName>
    <definedName name="Z_4DD9025B_2ED3_4BBD_A5D1_0915EFBB13A2_.wvu.Cols" localSheetId="0" hidden="1">Planning!#REF!</definedName>
    <definedName name="Z_4DD9025B_2ED3_4BBD_A5D1_0915EFBB13A2_.wvu.FilterData" localSheetId="0" hidden="1">Planning!$A$1:$AH$13</definedName>
    <definedName name="Z_4DD9025B_2ED3_4BBD_A5D1_0915EFBB13A2_.wvu.Rows" localSheetId="3" hidden="1">Holidays!$1:$23</definedName>
    <definedName name="Z_4FE2FE33_33A4_43A9_82CF_38E312ABB41B_.wvu.FilterData" localSheetId="0" hidden="1">Planning!$A$1:$AH$398</definedName>
    <definedName name="Z_51CD9328_9BB7_4A3B_943A_E3B095D8599E_.wvu.FilterData" localSheetId="0" hidden="1">Planning!$A$1:$AH$398</definedName>
    <definedName name="Z_55008387_6A6E_4EE6_A41A_5316005EC758_.wvu.FilterData" localSheetId="0" hidden="1">Planning!$A$1:$AH$398</definedName>
    <definedName name="Z_5615AE02_E2F9_4D9A_812B_58CCBC265A9C_.wvu.FilterData" localSheetId="0" hidden="1">Planning!$A$1:$AH$398</definedName>
    <definedName name="Z_5B067AB1_68C8_4F22_A6AD_E978E1BBB8E4_.wvu.FilterData" localSheetId="0" hidden="1">Planning!$A$1:$AH$193</definedName>
    <definedName name="Z_5FD42610_8D1E_4FD5_8581_2D761A7B4353_.wvu.FilterData" localSheetId="0" hidden="1">Planning!$A$1:$AH$398</definedName>
    <definedName name="Z_63B0290B_14D1_4981_8388_AC5D77F97867_.wvu.FilterData" localSheetId="0" hidden="1">Planning!$A$1:$AC$1</definedName>
    <definedName name="Z_66A15DCD_06B4_4A27_94C9_CC82B894D4DD_.wvu.FilterData" localSheetId="0" hidden="1">Planning!$A$1:$AH$398</definedName>
    <definedName name="Z_69A098D1_E32C_4531_BFDD_B7C54AFD7FB1_.wvu.FilterData" localSheetId="0" hidden="1">Planning!$A$1:$AH$398</definedName>
    <definedName name="Z_6D128D3C_B391_4A4B_8130_6CB4A31C38F8_.wvu.FilterData" localSheetId="0" hidden="1">Planning!$A$1:$AH$398</definedName>
    <definedName name="Z_70F77439_A0F6_4A58_9D14_837DD31B9326_.wvu.FilterData" localSheetId="0" hidden="1">Planning!$A$1:$AH$13</definedName>
    <definedName name="Z_75F19D3C_6A24_45E1_8810_E8AB5C3D431B_.wvu.FilterData" localSheetId="0" hidden="1">Planning!$A$1:$AH$398</definedName>
    <definedName name="Z_77FF87CE_F967_4903_A9AC_070D413A6C44_.wvu.FilterData" localSheetId="0" hidden="1">Planning!$A$1:$AH$193</definedName>
    <definedName name="Z_79D79323_9D68_4E38_8C37_343EB7D5933E_.wvu.FilterData" localSheetId="0" hidden="1">Planning!$A$1:$AH$398</definedName>
    <definedName name="Z_7A8C28A7_F01B_42AF_98CA_2978866F14EE_.wvu.FilterData" localSheetId="0" hidden="1">Planning!$A$1:$AH$398</definedName>
    <definedName name="Z_84CA514E_28DD_4B3D_92FD_796906D01A09_.wvu.FilterData" localSheetId="0" hidden="1">Planning!$A$1:$AH$398</definedName>
    <definedName name="Z_88B3BBD4_51F3_459F_84DD_5C38BFA1DA5C_.wvu.FilterData" localSheetId="0" hidden="1">Planning!$A$1:$AH$398</definedName>
    <definedName name="Z_892E3982_E992_48EC_8D50_7A087441A283_.wvu.FilterData" localSheetId="0" hidden="1">Planning!$A$1:$AH$398</definedName>
    <definedName name="Z_89B85F66_AFFD_4983_A459_A492C3A01117_.wvu.FilterData" localSheetId="0" hidden="1">Planning!$A$1:$AH$398</definedName>
    <definedName name="Z_8B01A62B_BE15_40B2_A058_B54A22D18E1E_.wvu.FilterData" localSheetId="0" hidden="1">Planning!$A$1:$AH$398</definedName>
    <definedName name="Z_8ED89165_ED84_4928_9579_8CB455704BF2_.wvu.FilterData" localSheetId="0" hidden="1">Planning!$A$1:$AH$398</definedName>
    <definedName name="Z_8FB864F3_DAA3_40DB_9320_ABB5249FF93D_.wvu.FilterData" localSheetId="0" hidden="1">Planning!$A$1:$AH$398</definedName>
    <definedName name="Z_98556A02_6E3B_4494_BC73_1DD7E1A27FBC_.wvu.FilterData" localSheetId="0" hidden="1">Planning!$A$1:$AH$398</definedName>
    <definedName name="Z_99FCC1F0_A9E2_4611_9545_50F93AB92FBF_.wvu.FilterData" localSheetId="0" hidden="1">Planning!$A$1:$AH$398</definedName>
    <definedName name="Z_99FCC1F0_A9E2_4611_9545_50F93AB92FBF_.wvu.Rows" localSheetId="3" hidden="1">Holidays!$1:$23</definedName>
    <definedName name="Z_9AA9DC41_84AF_4B36_9B21_D74ABF7098AE_.wvu.FilterData" localSheetId="0" hidden="1">Planning!$A$1:$AH$398</definedName>
    <definedName name="Z_9E438AFF_D76A_4BB1_B4C6_1204B7577D97_.wvu.FilterData" localSheetId="0" hidden="1">Planning!$A$1:$AH$193</definedName>
    <definedName name="Z_9E438AFF_D76A_4BB1_B4C6_1204B7577D97_.wvu.Rows" localSheetId="3" hidden="1">Holidays!$1:$23</definedName>
    <definedName name="Z_A1DB2FDC_F683_4678_8908_527A28DDFCC3_.wvu.FilterData" localSheetId="0" hidden="1">Planning!$A$1:$AH$398</definedName>
    <definedName name="Z_A27269AC_910C_49E2_BEC0_33A438E2B5DB_.wvu.FilterData" localSheetId="0" hidden="1">Planning!$A$1:$AH$398</definedName>
    <definedName name="Z_A3F6566B_586D_48D6_8296_600D661B947E_.wvu.FilterData" localSheetId="0" hidden="1">Planning!$A$1:$AH$193</definedName>
    <definedName name="Z_ACFA7232_924A_4B2D_83BB_7F3C341E06CF_.wvu.Cols" localSheetId="0" hidden="1">Planning!#REF!</definedName>
    <definedName name="Z_ACFA7232_924A_4B2D_83BB_7F3C341E06CF_.wvu.FilterData" localSheetId="0" hidden="1">Planning!$A$1:$AH$11</definedName>
    <definedName name="Z_ACFA7232_924A_4B2D_83BB_7F3C341E06CF_.wvu.Rows" localSheetId="3" hidden="1">Holidays!$1:$23</definedName>
    <definedName name="Z_AE5AF764_8FCB_44E0_BF23_65EB22125F1C_.wvu.FilterData" localSheetId="0" hidden="1">Planning!$A$1:$AH$398</definedName>
    <definedName name="Z_AFA0B082_3858_45A3_8ED9_6A80FD7E9844_.wvu.FilterData" localSheetId="0" hidden="1">Planning!$A$1:$AH$398</definedName>
    <definedName name="Z_B20C098F_04A4_43AC_A29A_C70D45A098A8_.wvu.FilterData" localSheetId="0" hidden="1">Planning!$A$1:$AH$193</definedName>
    <definedName name="Z_B3321B93_FF07_49AC_943C_B08480989933_.wvu.FilterData" localSheetId="0" hidden="1">Planning!$A$1:$AH$398</definedName>
    <definedName name="Z_B3327AE6_9111_4884_BFF1_69723DE7B7ED_.wvu.FilterData" localSheetId="0" hidden="1">Planning!$A$1:$AH$398</definedName>
    <definedName name="Z_B4EEE461_F81A_4725_B0E3_143CA276A0D4_.wvu.FilterData" localSheetId="0" hidden="1">Planning!$A$1:$AH$398</definedName>
    <definedName name="Z_B588044E_0661_412D_9BB0_CCBBE84BCCA1_.wvu.FilterData" localSheetId="0" hidden="1">Planning!$A$1:$AH$398</definedName>
    <definedName name="Z_B8B441EA_BE94_4101_8648_4F43EED27A6E_.wvu.FilterData" localSheetId="0" hidden="1">Planning!$A$1:$AH$398</definedName>
    <definedName name="Z_BAD75E2E_A168_469C_9575_B930CFF4E5C5_.wvu.FilterData" localSheetId="0" hidden="1">Planning!$A$1:$AH$398</definedName>
    <definedName name="Z_BAD75E2E_A168_469C_9575_B930CFF4E5C5_.wvu.Rows" localSheetId="3" hidden="1">Holidays!$1:$23</definedName>
    <definedName name="Z_BDB083B8_B7E9_434D_AF6C_DBBAF653B0EC_.wvu.FilterData" localSheetId="0" hidden="1">Planning!$A$1:$AH$193</definedName>
    <definedName name="Z_C1F5BF87_1877_4FF9_ACAA_E805A5ACE47A_.wvu.FilterData" localSheetId="0" hidden="1">Planning!$A$1:$AH$398</definedName>
    <definedName name="Z_C46FBBD8_5248_4142_99D0_60B755200983_.wvu.FilterData" localSheetId="0" hidden="1">Planning!$A$1:$AH$398</definedName>
    <definedName name="Z_C4A4A478_5637_4208_8777_7688295AD9D9_.wvu.FilterData" localSheetId="0" hidden="1">Planning!$A$1:$AH$193</definedName>
    <definedName name="Z_C5D33083_B839_4CB6_A294_0D677B4953AC_.wvu.FilterData" localSheetId="0" hidden="1">Planning!$A$1:$AH$398</definedName>
    <definedName name="Z_C64C9870_7541_4C6C_958D_8428841F3B44_.wvu.Cols" localSheetId="0" hidden="1">Planning!$H:$H</definedName>
    <definedName name="Z_C64C9870_7541_4C6C_958D_8428841F3B44_.wvu.FilterData" localSheetId="0" hidden="1">Planning!$A$1:$AH$398</definedName>
    <definedName name="Z_C64C9870_7541_4C6C_958D_8428841F3B44_.wvu.Rows" localSheetId="3" hidden="1">Holidays!$1:$23</definedName>
    <definedName name="Z_D02683C8_AE6C_4B42_846C_9027114A4829_.wvu.FilterData" localSheetId="0" hidden="1">Planning!$A$1:$AH$398</definedName>
    <definedName name="Z_D4378C87_1741_41E0_9CAF_060CD11294C7_.wvu.FilterData" localSheetId="0" hidden="1">Planning!$A$1:$AH$398</definedName>
    <definedName name="Z_D5F35325_41FD_407B_9758_B74605776249_.wvu.FilterData" localSheetId="0" hidden="1">Planning!$A$1:$AH$398</definedName>
    <definedName name="Z_D9CC55B3_DC62_459F_9AF8_0D79B687F17C_.wvu.FilterData" localSheetId="0" hidden="1">Planning!$A$1:$AH$193</definedName>
    <definedName name="Z_DABA9149_DB0E_4FA3_8F3B_BC4315543BA0_.wvu.FilterData" localSheetId="0" hidden="1">Planning!$A$1:$AH$193</definedName>
    <definedName name="Z_DEEF1E23_CF47_45FF_AE6E_A8A4026D02D5_.wvu.FilterData" localSheetId="0" hidden="1">Planning!$A$1:$AH$398</definedName>
    <definedName name="Z_DEEF1E23_CF47_45FF_AE6E_A8A4026D02D5_.wvu.Rows" localSheetId="3" hidden="1">Holidays!$1:$23</definedName>
    <definedName name="Z_E1565F91_2FD2_4A20_B293_A5A3F41BCF4C_.wvu.FilterData" localSheetId="0" hidden="1">Planning!$A$1:$AC$1</definedName>
    <definedName name="Z_E5EF1DFA_41B9_47CA_8B81_217A92D4E509_.wvu.FilterData" localSheetId="0" hidden="1">Planning!$A$1:$AH$398</definedName>
    <definedName name="Z_E93D2387_48C9_4B89_89AE_2576DF252416_.wvu.FilterData" localSheetId="0" hidden="1">Planning!$A$1:$AH$398</definedName>
    <definedName name="Z_ED2D77D0_4952_483A_AFA1_EA3A6BDD3378_.wvu.FilterData" localSheetId="0" hidden="1">Planning!$A$1:$AH$193</definedName>
    <definedName name="Z_ED5EC5F0_C7B2_465F_938E_1194620C7914_.wvu.FilterData" localSheetId="0" hidden="1">Planning!$A$1:$AH$193</definedName>
    <definedName name="Z_F5744BED_7A95_48DE_B72D_C3D1F5CC4980_.wvu.FilterData" localSheetId="0" hidden="1">Planning!$A$1:$AH$193</definedName>
    <definedName name="Z_F7F56D0B_156A_4440_BDB8_2EC928E16A1A_.wvu.FilterData" localSheetId="0" hidden="1">Planning!$A$1:$AH$398</definedName>
    <definedName name="Z_F8029FFB_2803_499F_95C1_258B0BD3CFAD_.wvu.FilterData" localSheetId="0" hidden="1">Planning!$A$1:$AH$398</definedName>
    <definedName name="Z_FD6DA242_563A_496B_B4A7_B59E79CE8EF3_.wvu.FilterData" localSheetId="0" hidden="1">Planning!$A$1:$AH$398</definedName>
    <definedName name="Z_FE7D507B_B376_47FF_9E8A_919F5F7424DD_.wvu.FilterData" localSheetId="0" hidden="1">Planning!$A$1:$AH$193</definedName>
    <definedName name="zz">[2]Holidays!$B$2:$B$11</definedName>
  </definedNames>
  <calcPr calcId="152511"/>
  <customWorkbookViews>
    <customWorkbookView name="Karim Sounou - Personal View" guid="{99FCC1F0-A9E2-4611-9545-50F93AB92FBF}" mergeInterval="0" personalView="1" maximized="1" xWindow="-1929" yWindow="-108" windowWidth="1938" windowHeight="1218" activeSheetId="1"/>
    <customWorkbookView name="User - Personal View" guid="{9E438AFF-D76A-4BB1-B4C6-1204B7577D97}" mergeInterval="0" personalView="1" maximized="1" xWindow="-12" yWindow="-12" windowWidth="1944" windowHeight="1043" activeSheetId="1"/>
    <customWorkbookView name="Jihane Nassif - Personal View" guid="{C64C9870-7541-4C6C-958D-8428841F3B44}" mergeInterval="0" personalView="1" maximized="1" xWindow="-8" yWindow="-8" windowWidth="1696" windowHeight="1026" activeSheetId="1"/>
    <customWorkbookView name="Hélène de Baynast - Personal View" guid="{DEEF1E23-CF47-45FF-AE6E-A8A4026D02D5}" mergeInterval="0" personalView="1" maximized="1" xWindow="-8" yWindow="-8" windowWidth="1936" windowHeight="1176" activeSheetId="1"/>
    <customWorkbookView name="Anthony Leal Da Silva (ext) - Personal View" guid="{BAD75E2E-A168-469C-9575-B930CFF4E5C5}" mergeInterval="0" personalView="1" maximized="1" xWindow="-8" yWindow="-8" windowWidth="1936" windowHeight="1176" activeSheetId="1"/>
  </customWorkbookViews>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325" i="1" l="1"/>
  <c r="T325" i="1"/>
  <c r="T338" i="1"/>
  <c r="T347" i="1"/>
  <c r="F325" i="1"/>
  <c r="H325" i="1"/>
  <c r="T319" i="1"/>
  <c r="N319" i="1"/>
  <c r="F319" i="1"/>
  <c r="H319" i="1"/>
  <c r="T385" i="1"/>
  <c r="T384" i="1"/>
  <c r="N385" i="1"/>
  <c r="N384" i="1"/>
  <c r="F385" i="1"/>
  <c r="H385" i="1"/>
  <c r="F384" i="1"/>
  <c r="H384" i="1"/>
  <c r="F367" i="1" l="1"/>
  <c r="H367" i="1"/>
  <c r="T367" i="1"/>
  <c r="N367" i="1"/>
  <c r="T366" i="1"/>
  <c r="N366" i="1"/>
  <c r="F366" i="1"/>
  <c r="H366" i="1"/>
  <c r="T383" i="1"/>
  <c r="N383" i="1"/>
  <c r="F383" i="1"/>
  <c r="H383" i="1"/>
  <c r="T324" i="1"/>
  <c r="T388" i="1"/>
  <c r="N388" i="1"/>
  <c r="N326" i="1"/>
  <c r="F388" i="1"/>
  <c r="H388" i="1"/>
  <c r="H338" i="1" l="1"/>
  <c r="H347" i="1"/>
  <c r="F338" i="1"/>
  <c r="F347" i="1"/>
  <c r="F324" i="1"/>
  <c r="H324" i="1"/>
  <c r="N338" i="1"/>
  <c r="N347" i="1"/>
  <c r="N324" i="1"/>
  <c r="T342" i="1" l="1"/>
  <c r="N342" i="1"/>
  <c r="H342" i="1"/>
  <c r="F342" i="1"/>
  <c r="T374" i="1" l="1"/>
  <c r="N374" i="1"/>
  <c r="F374" i="1"/>
  <c r="H374" i="1"/>
  <c r="F346" i="1" l="1"/>
  <c r="H346" i="1"/>
  <c r="T346" i="1"/>
  <c r="N346" i="1"/>
  <c r="T337" i="1"/>
  <c r="N337" i="1"/>
  <c r="F337" i="1"/>
  <c r="H337" i="1"/>
  <c r="T386" i="1" l="1"/>
  <c r="T295" i="1"/>
  <c r="N386" i="1"/>
  <c r="N295" i="1"/>
  <c r="F295" i="1"/>
  <c r="H295" i="1"/>
  <c r="T356" i="1"/>
  <c r="N356" i="1"/>
  <c r="F356" i="1"/>
  <c r="H356" i="1"/>
  <c r="T368" i="1"/>
  <c r="N368" i="1"/>
  <c r="F368" i="1"/>
  <c r="H368" i="1"/>
  <c r="T381" i="1"/>
  <c r="N381" i="1"/>
  <c r="F381" i="1"/>
  <c r="H381" i="1"/>
  <c r="T379" i="1"/>
  <c r="N379" i="1"/>
  <c r="F379" i="1"/>
  <c r="H379" i="1"/>
  <c r="T370" i="1"/>
  <c r="N370" i="1"/>
  <c r="F370" i="1"/>
  <c r="H370" i="1"/>
  <c r="T327" i="1" l="1"/>
  <c r="T332" i="1"/>
  <c r="F386" i="1"/>
  <c r="H386" i="1"/>
  <c r="T382" i="1"/>
  <c r="N382" i="1"/>
  <c r="N397" i="1"/>
  <c r="H382" i="1"/>
  <c r="F382" i="1"/>
  <c r="T397" i="1"/>
  <c r="H397" i="1"/>
  <c r="F397" i="1"/>
  <c r="T396" i="1"/>
  <c r="N396" i="1"/>
  <c r="H396" i="1"/>
  <c r="F396" i="1"/>
  <c r="H395" i="1"/>
  <c r="F395" i="1"/>
  <c r="T395" i="1"/>
  <c r="N395" i="1"/>
  <c r="T394" i="1"/>
  <c r="N394" i="1"/>
  <c r="F394" i="1"/>
  <c r="H394" i="1"/>
  <c r="T365" i="1"/>
  <c r="T364" i="1"/>
  <c r="N365" i="1"/>
  <c r="N364" i="1"/>
  <c r="H365" i="1"/>
  <c r="F365" i="1"/>
  <c r="F364" i="1"/>
  <c r="H364" i="1"/>
  <c r="T389" i="1"/>
  <c r="N389" i="1"/>
  <c r="F389" i="1"/>
  <c r="H389" i="1"/>
  <c r="H387" i="1"/>
  <c r="F387" i="1"/>
  <c r="T387" i="1"/>
  <c r="N387" i="1"/>
  <c r="T380" i="1"/>
  <c r="N380" i="1"/>
  <c r="H380" i="1"/>
  <c r="F380" i="1"/>
  <c r="AH378" i="1" l="1"/>
  <c r="T378" i="1"/>
  <c r="N378" i="1"/>
  <c r="H378" i="1"/>
  <c r="F378" i="1"/>
  <c r="T361" i="1" l="1"/>
  <c r="N361" i="1"/>
  <c r="H361" i="1"/>
  <c r="F361" i="1"/>
  <c r="T349" i="1"/>
  <c r="N349" i="1"/>
  <c r="H349" i="1"/>
  <c r="F349" i="1"/>
  <c r="T350" i="1"/>
  <c r="N350" i="1"/>
  <c r="H350" i="1"/>
  <c r="F350" i="1"/>
  <c r="T355" i="1"/>
  <c r="N355" i="1"/>
  <c r="F355" i="1"/>
  <c r="H355" i="1"/>
  <c r="T358" i="1" l="1"/>
  <c r="N358" i="1"/>
  <c r="H358" i="1"/>
  <c r="F358" i="1"/>
  <c r="F359" i="1"/>
  <c r="T267" i="1" l="1"/>
  <c r="T294" i="1"/>
  <c r="T296" i="1"/>
  <c r="T297" i="1"/>
  <c r="T298" i="1"/>
  <c r="T299" i="1"/>
  <c r="T300" i="1"/>
  <c r="T301" i="1"/>
  <c r="T302" i="1"/>
  <c r="T303" i="1"/>
  <c r="T304" i="1"/>
  <c r="T305" i="1"/>
  <c r="T306" i="1"/>
  <c r="T307" i="1"/>
  <c r="T308" i="1"/>
  <c r="T309" i="1"/>
  <c r="T310" i="1"/>
  <c r="T311" i="1"/>
  <c r="T276" i="1"/>
  <c r="N267" i="1" l="1"/>
  <c r="F267" i="1"/>
  <c r="H267" i="1"/>
  <c r="N265" i="1" l="1"/>
  <c r="F265" i="1"/>
  <c r="H265" i="1"/>
  <c r="T264" i="1"/>
  <c r="N264" i="1"/>
  <c r="F264" i="1"/>
  <c r="H264" i="1"/>
  <c r="AH268" i="1" l="1"/>
  <c r="T268" i="1"/>
  <c r="N268" i="1"/>
  <c r="H268" i="1"/>
  <c r="F268" i="1"/>
  <c r="AH331" i="1" l="1"/>
  <c r="T331" i="1"/>
  <c r="N331" i="1"/>
  <c r="H331" i="1"/>
  <c r="F331" i="1"/>
  <c r="AH294" i="1" l="1"/>
  <c r="N294" i="1"/>
  <c r="H294" i="1"/>
  <c r="F294" i="1"/>
  <c r="AH351" i="1"/>
  <c r="T351" i="1"/>
  <c r="N351" i="1"/>
  <c r="H351" i="1"/>
  <c r="F351" i="1"/>
  <c r="AH313" i="1"/>
  <c r="T313" i="1"/>
  <c r="N313" i="1"/>
  <c r="H313" i="1"/>
  <c r="F313" i="1"/>
  <c r="AH302" i="1"/>
  <c r="N302" i="1"/>
  <c r="H302" i="1"/>
  <c r="F302" i="1"/>
  <c r="AH262" i="1" l="1"/>
  <c r="T262" i="1"/>
  <c r="N262" i="1"/>
  <c r="H262" i="1"/>
  <c r="F262" i="1"/>
  <c r="AH263" i="1"/>
  <c r="T263" i="1"/>
  <c r="N263" i="1"/>
  <c r="H263" i="1"/>
  <c r="F263" i="1"/>
  <c r="AH354" i="1"/>
  <c r="AH360" i="1"/>
  <c r="T360" i="1"/>
  <c r="N360" i="1"/>
  <c r="H360" i="1"/>
  <c r="F360" i="1"/>
  <c r="AH357" i="1"/>
  <c r="T357" i="1"/>
  <c r="N357" i="1"/>
  <c r="H357" i="1"/>
  <c r="F357" i="1"/>
  <c r="AH343" i="1"/>
  <c r="T343" i="1"/>
  <c r="N343" i="1"/>
  <c r="H343" i="1"/>
  <c r="F343" i="1"/>
  <c r="AH377" i="1"/>
  <c r="T377" i="1"/>
  <c r="N377" i="1"/>
  <c r="H377" i="1"/>
  <c r="F377" i="1"/>
  <c r="AH371" i="1"/>
  <c r="T371" i="1"/>
  <c r="N371" i="1"/>
  <c r="H371" i="1"/>
  <c r="F371" i="1"/>
  <c r="AH369" i="1" l="1"/>
  <c r="T369" i="1"/>
  <c r="N369" i="1"/>
  <c r="H369" i="1"/>
  <c r="F369" i="1"/>
  <c r="AH363" i="1"/>
  <c r="T363" i="1"/>
  <c r="N363" i="1"/>
  <c r="H363" i="1"/>
  <c r="F363" i="1"/>
  <c r="AH359" i="1"/>
  <c r="T359" i="1"/>
  <c r="N359" i="1"/>
  <c r="H359" i="1"/>
  <c r="AH278" i="1" l="1"/>
  <c r="T278" i="1"/>
  <c r="N278" i="1"/>
  <c r="H278" i="1"/>
  <c r="F278" i="1"/>
  <c r="AH353" i="1"/>
  <c r="T353" i="1"/>
  <c r="N353" i="1"/>
  <c r="H353" i="1"/>
  <c r="F353" i="1"/>
  <c r="AH310" i="1"/>
  <c r="N310" i="1"/>
  <c r="H310" i="1"/>
  <c r="F310" i="1"/>
  <c r="AH340" i="1"/>
  <c r="T340" i="1"/>
  <c r="N340" i="1"/>
  <c r="H340" i="1"/>
  <c r="F340" i="1"/>
  <c r="AH327" i="1"/>
  <c r="N327" i="1"/>
  <c r="H327" i="1"/>
  <c r="F327" i="1"/>
  <c r="AH375" i="1"/>
  <c r="T375" i="1"/>
  <c r="N375" i="1"/>
  <c r="H375" i="1"/>
  <c r="F375" i="1"/>
  <c r="AH372" i="1"/>
  <c r="T372" i="1"/>
  <c r="N372" i="1"/>
  <c r="H372" i="1"/>
  <c r="F372" i="1"/>
  <c r="AH336" i="1"/>
  <c r="T336" i="1"/>
  <c r="N336" i="1"/>
  <c r="H336" i="1"/>
  <c r="F336" i="1"/>
  <c r="AH392" i="1"/>
  <c r="T392" i="1"/>
  <c r="N392" i="1"/>
  <c r="H392" i="1"/>
  <c r="F392" i="1"/>
  <c r="AH391" i="1"/>
  <c r="T391" i="1"/>
  <c r="N391" i="1"/>
  <c r="H391" i="1"/>
  <c r="F391" i="1"/>
  <c r="AH390" i="1"/>
  <c r="T390" i="1"/>
  <c r="N390" i="1"/>
  <c r="H390" i="1"/>
  <c r="F390" i="1"/>
  <c r="AH362" i="1"/>
  <c r="T362" i="1"/>
  <c r="N362" i="1"/>
  <c r="H362" i="1"/>
  <c r="F362" i="1"/>
  <c r="AH318" i="1"/>
  <c r="T318" i="1"/>
  <c r="N318" i="1"/>
  <c r="H318" i="1"/>
  <c r="F318" i="1"/>
  <c r="AH315" i="1"/>
  <c r="T315" i="1"/>
  <c r="N315" i="1"/>
  <c r="H315" i="1"/>
  <c r="F315" i="1"/>
  <c r="AH329" i="1" l="1"/>
  <c r="T329" i="1"/>
  <c r="N329" i="1"/>
  <c r="H329" i="1"/>
  <c r="F329" i="1"/>
  <c r="AH299" i="1"/>
  <c r="N299" i="1"/>
  <c r="H299" i="1"/>
  <c r="F299" i="1"/>
  <c r="AH311" i="1" l="1"/>
  <c r="N311" i="1"/>
  <c r="H311" i="1"/>
  <c r="F311" i="1"/>
  <c r="AH281" i="1"/>
  <c r="T281" i="1"/>
  <c r="N281" i="1"/>
  <c r="H281" i="1"/>
  <c r="F281" i="1"/>
  <c r="AH333" i="1" l="1"/>
  <c r="T333" i="1"/>
  <c r="N333" i="1"/>
  <c r="H333" i="1"/>
  <c r="F333" i="1"/>
  <c r="AH276" i="1" l="1"/>
  <c r="N276" i="1"/>
  <c r="H276" i="1"/>
  <c r="F276" i="1"/>
  <c r="T277" i="1" l="1"/>
  <c r="N348" i="1" l="1"/>
  <c r="N376" i="1"/>
  <c r="T393" i="1" l="1"/>
  <c r="N393" i="1"/>
  <c r="F393" i="1"/>
  <c r="H393" i="1"/>
  <c r="T326" i="1"/>
  <c r="F326" i="1"/>
  <c r="H326" i="1"/>
  <c r="T290" i="1"/>
  <c r="F290" i="1"/>
  <c r="H290" i="1"/>
  <c r="T291" i="1"/>
  <c r="F291" i="1"/>
  <c r="H291" i="1"/>
  <c r="F289" i="1"/>
  <c r="H289" i="1"/>
  <c r="T289" i="1"/>
  <c r="T280" i="1"/>
  <c r="F280" i="1"/>
  <c r="H280" i="1"/>
  <c r="T348" i="1"/>
  <c r="T376" i="1"/>
  <c r="H376" i="1"/>
  <c r="F376" i="1"/>
  <c r="T373" i="1"/>
  <c r="N373" i="1"/>
  <c r="H373" i="1"/>
  <c r="F373" i="1"/>
  <c r="F348" i="1"/>
  <c r="H348" i="1"/>
  <c r="T339" i="1"/>
  <c r="N339" i="1"/>
  <c r="F317" i="1"/>
  <c r="F339" i="1"/>
  <c r="H339" i="1"/>
  <c r="T335" i="1"/>
  <c r="N335" i="1"/>
  <c r="F335" i="1"/>
  <c r="H335" i="1"/>
  <c r="N239" i="1" l="1"/>
  <c r="F239" i="1"/>
  <c r="H239" i="1"/>
  <c r="T320" i="1"/>
  <c r="N320" i="1"/>
  <c r="F320" i="1"/>
  <c r="H320" i="1"/>
  <c r="T293" i="1" l="1"/>
  <c r="N293" i="1"/>
  <c r="F293" i="1"/>
  <c r="H293" i="1"/>
  <c r="T317" i="1"/>
  <c r="N317" i="1"/>
  <c r="H317" i="1"/>
  <c r="F352" i="1"/>
  <c r="H352" i="1"/>
  <c r="F344" i="1"/>
  <c r="H344" i="1"/>
  <c r="F334" i="1"/>
  <c r="H334" i="1"/>
  <c r="T330" i="1"/>
  <c r="T334" i="1"/>
  <c r="T344" i="1"/>
  <c r="T352" i="1"/>
  <c r="N330" i="1"/>
  <c r="N334" i="1"/>
  <c r="N344" i="1"/>
  <c r="N352" i="1"/>
  <c r="F330" i="1"/>
  <c r="H330" i="1"/>
  <c r="N304" i="1"/>
  <c r="F304" i="1"/>
  <c r="H304" i="1"/>
  <c r="T279" i="1"/>
  <c r="N279" i="1"/>
  <c r="F279" i="1"/>
  <c r="H279" i="1"/>
  <c r="T272" i="1" l="1"/>
  <c r="N272" i="1"/>
  <c r="F272" i="1"/>
  <c r="H272" i="1"/>
  <c r="F190" i="1"/>
  <c r="F307" i="1"/>
  <c r="H307" i="1"/>
  <c r="N307" i="1"/>
  <c r="AH398" i="1"/>
  <c r="AH345" i="1"/>
  <c r="AH341" i="1"/>
  <c r="AH332" i="1"/>
  <c r="AH328" i="1"/>
  <c r="AH323" i="1"/>
  <c r="AH322" i="1"/>
  <c r="AH321" i="1"/>
  <c r="AH316" i="1"/>
  <c r="AH314" i="1"/>
  <c r="AH312" i="1"/>
  <c r="AH309" i="1"/>
  <c r="AH308" i="1"/>
  <c r="AH306" i="1"/>
  <c r="AH305" i="1"/>
  <c r="AH303" i="1"/>
  <c r="AH301" i="1"/>
  <c r="AH300" i="1"/>
  <c r="AH298" i="1"/>
  <c r="AH297" i="1"/>
  <c r="AH296" i="1"/>
  <c r="AH292" i="1"/>
  <c r="AH288" i="1"/>
  <c r="AH286" i="1"/>
  <c r="AH287" i="1"/>
  <c r="AH285" i="1"/>
  <c r="AH284" i="1"/>
  <c r="AH283" i="1"/>
  <c r="AH282" i="1"/>
  <c r="AH277" i="1"/>
  <c r="AH275" i="1"/>
  <c r="AH274" i="1"/>
  <c r="AH273" i="1"/>
  <c r="AH271" i="1"/>
  <c r="AH270" i="1"/>
  <c r="AH269" i="1"/>
  <c r="AH266" i="1"/>
  <c r="AH261" i="1"/>
  <c r="AH260" i="1"/>
  <c r="AH259" i="1"/>
  <c r="AH258" i="1"/>
  <c r="AH257" i="1"/>
  <c r="AH256" i="1"/>
  <c r="AH255" i="1"/>
  <c r="AH254" i="1"/>
  <c r="AH253" i="1"/>
  <c r="AH252" i="1"/>
  <c r="AH251" i="1"/>
  <c r="AH250" i="1"/>
  <c r="AH249" i="1"/>
  <c r="AH248" i="1"/>
  <c r="AH247" i="1"/>
  <c r="AH246" i="1"/>
  <c r="AH244" i="1"/>
  <c r="AH243" i="1"/>
  <c r="AH242" i="1"/>
  <c r="AH241" i="1"/>
  <c r="AH240" i="1"/>
  <c r="AH238" i="1"/>
  <c r="AH237" i="1"/>
  <c r="AH236" i="1"/>
  <c r="AH235" i="1"/>
  <c r="AH234" i="1"/>
  <c r="AH233" i="1"/>
  <c r="AH232" i="1"/>
  <c r="AH231" i="1"/>
  <c r="AH230" i="1"/>
  <c r="AH229" i="1"/>
  <c r="AH228" i="1"/>
  <c r="AH227" i="1"/>
  <c r="AH226" i="1"/>
  <c r="AH225" i="1"/>
  <c r="AH224" i="1"/>
  <c r="AH223" i="1"/>
  <c r="AH222" i="1"/>
  <c r="AH221" i="1"/>
  <c r="AH220" i="1"/>
  <c r="AH218" i="1"/>
  <c r="AH210" i="1"/>
  <c r="AH216" i="1"/>
  <c r="AH215" i="1"/>
  <c r="AH214" i="1"/>
  <c r="AH213" i="1"/>
  <c r="AH212" i="1"/>
  <c r="AH211" i="1"/>
  <c r="AH209" i="1"/>
  <c r="AH208" i="1"/>
  <c r="AH207" i="1"/>
  <c r="AH206" i="1"/>
  <c r="AH205" i="1"/>
  <c r="AH204" i="1"/>
  <c r="AH203" i="1"/>
  <c r="AH202" i="1"/>
  <c r="AH201" i="1"/>
  <c r="AH200" i="1"/>
  <c r="AH199" i="1"/>
  <c r="AH198" i="1"/>
  <c r="AH197" i="1"/>
  <c r="AH174" i="1"/>
  <c r="AH195" i="1"/>
  <c r="AH194" i="1"/>
  <c r="AH193" i="1"/>
  <c r="AH192" i="1"/>
  <c r="AH191" i="1"/>
  <c r="AH190" i="1"/>
  <c r="AH189" i="1"/>
  <c r="AH188" i="1"/>
  <c r="AH187" i="1"/>
  <c r="AH186" i="1"/>
  <c r="AH185" i="1"/>
  <c r="AH184" i="1"/>
  <c r="AH183" i="1"/>
  <c r="AH182" i="1"/>
  <c r="AH181" i="1"/>
  <c r="AH180" i="1"/>
  <c r="AH179" i="1"/>
  <c r="AH178" i="1"/>
  <c r="AH177" i="1"/>
  <c r="AH176" i="1"/>
  <c r="AH175" i="1"/>
  <c r="AH173" i="1"/>
  <c r="AH172" i="1"/>
  <c r="AH171" i="1"/>
  <c r="AH170" i="1"/>
  <c r="AH169" i="1"/>
  <c r="AH168" i="1"/>
  <c r="AH167" i="1"/>
  <c r="AH166" i="1"/>
  <c r="AH165" i="1"/>
  <c r="AH164" i="1"/>
  <c r="AH163" i="1"/>
  <c r="AH162" i="1"/>
  <c r="AH161" i="1"/>
  <c r="AH160" i="1"/>
  <c r="AH159" i="1"/>
  <c r="AH158" i="1"/>
  <c r="AH157" i="1"/>
  <c r="AH156" i="1"/>
  <c r="AH155" i="1"/>
  <c r="AH154" i="1"/>
  <c r="AH153" i="1"/>
  <c r="AH152" i="1"/>
  <c r="AH151" i="1"/>
  <c r="AH150" i="1"/>
  <c r="AH149" i="1"/>
  <c r="AH148" i="1"/>
  <c r="AH147" i="1"/>
  <c r="AH146" i="1"/>
  <c r="AH145" i="1"/>
  <c r="AH144" i="1"/>
  <c r="AH143" i="1"/>
  <c r="AH142" i="1"/>
  <c r="AH141" i="1"/>
  <c r="AH140" i="1"/>
  <c r="AH139" i="1"/>
  <c r="AH138" i="1"/>
  <c r="AH137" i="1"/>
  <c r="AH136" i="1"/>
  <c r="AH135" i="1"/>
  <c r="AH134" i="1"/>
  <c r="AH133" i="1"/>
  <c r="AH132" i="1"/>
  <c r="AH131" i="1"/>
  <c r="AH130" i="1"/>
  <c r="AH129" i="1"/>
  <c r="AH128" i="1"/>
  <c r="AH127" i="1"/>
  <c r="AH126" i="1"/>
  <c r="AH125" i="1"/>
  <c r="AH124" i="1"/>
  <c r="AH123" i="1"/>
  <c r="AH122" i="1"/>
  <c r="AH121" i="1"/>
  <c r="AH120" i="1"/>
  <c r="AH119" i="1"/>
  <c r="AH118" i="1"/>
  <c r="AH117" i="1"/>
  <c r="AH116" i="1"/>
  <c r="AH115" i="1"/>
  <c r="AH114" i="1"/>
  <c r="AH113" i="1"/>
  <c r="AH112" i="1"/>
  <c r="AH111" i="1"/>
  <c r="AH110" i="1"/>
  <c r="AH109" i="1"/>
  <c r="AH108" i="1"/>
  <c r="AH107" i="1"/>
  <c r="AH106" i="1"/>
  <c r="AH105" i="1"/>
  <c r="AH104" i="1"/>
  <c r="AH103" i="1"/>
  <c r="AH102" i="1"/>
  <c r="AH101" i="1"/>
  <c r="AH100" i="1"/>
  <c r="AH99" i="1"/>
  <c r="AH98" i="1"/>
  <c r="AH97" i="1"/>
  <c r="AH96" i="1"/>
  <c r="AH95" i="1"/>
  <c r="AH94" i="1"/>
  <c r="AH93" i="1"/>
  <c r="AH92" i="1"/>
  <c r="AH91" i="1"/>
  <c r="AH90" i="1"/>
  <c r="AH89" i="1"/>
  <c r="AH88" i="1"/>
  <c r="AH87" i="1"/>
  <c r="AH86" i="1"/>
  <c r="AH85" i="1"/>
  <c r="AH84" i="1"/>
  <c r="AH83" i="1"/>
  <c r="AH82" i="1"/>
  <c r="AH81" i="1"/>
  <c r="AH80" i="1"/>
  <c r="AH79" i="1"/>
  <c r="AH78" i="1"/>
  <c r="AH76" i="1"/>
  <c r="AH75" i="1"/>
  <c r="AH74" i="1"/>
  <c r="AH73" i="1"/>
  <c r="AH72" i="1"/>
  <c r="AH71" i="1"/>
  <c r="AH70" i="1"/>
  <c r="AH69" i="1"/>
  <c r="AH68" i="1"/>
  <c r="AH67" i="1"/>
  <c r="AH66" i="1"/>
  <c r="AH65" i="1"/>
  <c r="AH64" i="1"/>
  <c r="AH63" i="1"/>
  <c r="AH62" i="1"/>
  <c r="AH61" i="1"/>
  <c r="AH60" i="1"/>
  <c r="AH59" i="1"/>
  <c r="AH58" i="1"/>
  <c r="AH57" i="1"/>
  <c r="AH56" i="1"/>
  <c r="AH55" i="1"/>
  <c r="AH54" i="1"/>
  <c r="AH53" i="1"/>
  <c r="AH52" i="1"/>
  <c r="AH51" i="1"/>
  <c r="AH50" i="1"/>
  <c r="AH49" i="1"/>
  <c r="AH48" i="1"/>
  <c r="AH47" i="1"/>
  <c r="AH46" i="1"/>
  <c r="AH45" i="1"/>
  <c r="AH44" i="1"/>
  <c r="AH43" i="1"/>
  <c r="AH42" i="1"/>
  <c r="AH41" i="1"/>
  <c r="AH40" i="1"/>
  <c r="AH39" i="1"/>
  <c r="AH38" i="1"/>
  <c r="AH37" i="1"/>
  <c r="AH36" i="1"/>
  <c r="AH35" i="1"/>
  <c r="AH34" i="1"/>
  <c r="AH33" i="1"/>
  <c r="AH32" i="1"/>
  <c r="AH31" i="1"/>
  <c r="AH30" i="1"/>
  <c r="AH29" i="1"/>
  <c r="AH28" i="1"/>
  <c r="AH27" i="1"/>
  <c r="AH26" i="1"/>
  <c r="AH25" i="1"/>
  <c r="AH24" i="1"/>
  <c r="AH23" i="1"/>
  <c r="AH22" i="1"/>
  <c r="AH21" i="1"/>
  <c r="AH20" i="1"/>
  <c r="AH19" i="1"/>
  <c r="AH18" i="1"/>
  <c r="AH17" i="1"/>
  <c r="AH16" i="1"/>
  <c r="AH15" i="1"/>
  <c r="AH14" i="1"/>
  <c r="AH13" i="1"/>
  <c r="AH12" i="1"/>
  <c r="AH11" i="1"/>
  <c r="AH10" i="1"/>
  <c r="AH9" i="1"/>
  <c r="AH8" i="1"/>
  <c r="AH7" i="1"/>
  <c r="AH6" i="1"/>
  <c r="AH5" i="1"/>
  <c r="AH4" i="1"/>
  <c r="AH3" i="1"/>
  <c r="AH2" i="1"/>
  <c r="T245" i="1"/>
  <c r="N245" i="1"/>
  <c r="F245" i="1"/>
  <c r="H245" i="1"/>
  <c r="T283" i="1" l="1"/>
  <c r="T284" i="1"/>
  <c r="N297" i="1"/>
  <c r="N284" i="1" l="1"/>
  <c r="F284" i="1"/>
  <c r="H284" i="1"/>
  <c r="N283" i="1"/>
  <c r="F283" i="1"/>
  <c r="H283" i="1"/>
  <c r="T224" i="1" l="1"/>
  <c r="F224" i="1"/>
  <c r="H224" i="1"/>
  <c r="N306" i="1"/>
  <c r="F306" i="1"/>
  <c r="H306" i="1"/>
  <c r="T226" i="1"/>
  <c r="N226" i="1"/>
  <c r="F226" i="1"/>
  <c r="H226" i="1"/>
  <c r="N298" i="1"/>
  <c r="F298" i="1"/>
  <c r="H298" i="1"/>
  <c r="F316" i="1"/>
  <c r="H316" i="1"/>
  <c r="F314" i="1"/>
  <c r="H314" i="1"/>
  <c r="F309" i="1"/>
  <c r="H309" i="1"/>
  <c r="T314" i="1"/>
  <c r="T316" i="1"/>
  <c r="N309" i="1"/>
  <c r="N314" i="1"/>
  <c r="N316" i="1"/>
  <c r="N305" i="1"/>
  <c r="F305" i="1"/>
  <c r="H305" i="1"/>
  <c r="T345" i="1" l="1"/>
  <c r="N345" i="1"/>
  <c r="F345" i="1"/>
  <c r="H345" i="1"/>
  <c r="F300" i="1"/>
  <c r="H300" i="1"/>
  <c r="F297" i="1"/>
  <c r="H297" i="1"/>
  <c r="T285" i="1" l="1"/>
  <c r="N285" i="1"/>
  <c r="F285" i="1"/>
  <c r="H285" i="1"/>
  <c r="T238" i="1"/>
  <c r="N238" i="1"/>
  <c r="F238" i="1"/>
  <c r="H238" i="1"/>
  <c r="F248" i="1"/>
  <c r="H248" i="1"/>
  <c r="T248" i="1"/>
  <c r="N248" i="1"/>
  <c r="T286" i="1"/>
  <c r="T257" i="1"/>
  <c r="T255" i="1"/>
  <c r="N255" i="1"/>
  <c r="F255" i="1"/>
  <c r="H255" i="1"/>
  <c r="N296" i="1"/>
  <c r="F296" i="1"/>
  <c r="H296" i="1"/>
  <c r="N332" i="1"/>
  <c r="F332" i="1"/>
  <c r="H332" i="1"/>
  <c r="N286" i="1" l="1"/>
  <c r="F286" i="1"/>
  <c r="H286" i="1"/>
  <c r="N257" i="1"/>
  <c r="N259" i="1"/>
  <c r="F257" i="1"/>
  <c r="H257" i="1"/>
  <c r="T222" i="1"/>
  <c r="N300" i="1"/>
  <c r="N222" i="1"/>
  <c r="F222" i="1"/>
  <c r="H222" i="1"/>
  <c r="T288" i="1" l="1"/>
  <c r="N288" i="1"/>
  <c r="H288" i="1"/>
  <c r="F288" i="1"/>
  <c r="T232" i="1"/>
  <c r="N232" i="1"/>
  <c r="H232" i="1"/>
  <c r="F232" i="1"/>
  <c r="T323" i="1" l="1"/>
  <c r="N323" i="1"/>
  <c r="F323" i="1"/>
  <c r="H323" i="1"/>
  <c r="F208" i="1"/>
  <c r="H208" i="1"/>
  <c r="T321" i="1"/>
  <c r="N321" i="1"/>
  <c r="H321" i="1"/>
  <c r="F321" i="1"/>
  <c r="T208" i="1"/>
  <c r="N208" i="1"/>
  <c r="T250" i="1"/>
  <c r="N250" i="1"/>
  <c r="H250" i="1"/>
  <c r="F250" i="1"/>
  <c r="T292" i="1"/>
  <c r="N277" i="1"/>
  <c r="H277" i="1"/>
  <c r="F277" i="1"/>
  <c r="H273" i="1" l="1"/>
  <c r="H287" i="1"/>
  <c r="H301" i="1"/>
  <c r="F273" i="1"/>
  <c r="F287" i="1"/>
  <c r="F301" i="1"/>
  <c r="F266" i="1"/>
  <c r="H266" i="1"/>
  <c r="T249" i="1"/>
  <c r="T259" i="1"/>
  <c r="T266" i="1"/>
  <c r="T273" i="1"/>
  <c r="T287" i="1"/>
  <c r="N266" i="1"/>
  <c r="N273" i="1"/>
  <c r="N287" i="1"/>
  <c r="N301" i="1"/>
  <c r="F259" i="1"/>
  <c r="H259" i="1"/>
  <c r="N249" i="1"/>
  <c r="F249" i="1"/>
  <c r="H249" i="1"/>
  <c r="T212" i="1"/>
  <c r="N212" i="1"/>
  <c r="N254" i="1"/>
  <c r="F212" i="1"/>
  <c r="H212" i="1"/>
  <c r="T246" i="1"/>
  <c r="N246" i="1"/>
  <c r="F246" i="1"/>
  <c r="H246" i="1"/>
  <c r="T322" i="1"/>
  <c r="N322" i="1"/>
  <c r="F322" i="1"/>
  <c r="H322" i="1"/>
  <c r="N292" i="1" l="1"/>
  <c r="F292" i="1"/>
  <c r="H292" i="1"/>
  <c r="F312" i="1"/>
  <c r="H312" i="1"/>
  <c r="F303" i="1"/>
  <c r="H303" i="1"/>
  <c r="F253" i="1"/>
  <c r="H253" i="1"/>
  <c r="N261" i="1"/>
  <c r="N253" i="1"/>
  <c r="N303" i="1"/>
  <c r="N312" i="1"/>
  <c r="T261" i="1"/>
  <c r="T253" i="1"/>
  <c r="T312" i="1"/>
  <c r="F261" i="1"/>
  <c r="H261" i="1"/>
  <c r="T244" i="1"/>
  <c r="F244" i="1"/>
  <c r="H244" i="1"/>
  <c r="T328" i="1"/>
  <c r="F328" i="1"/>
  <c r="H328" i="1"/>
  <c r="F282" i="1"/>
  <c r="H282" i="1"/>
  <c r="T341" i="1"/>
  <c r="T282" i="1"/>
  <c r="N341" i="1"/>
  <c r="N282" i="1"/>
  <c r="N328" i="1"/>
  <c r="N244" i="1"/>
  <c r="F341" i="1"/>
  <c r="H341" i="1"/>
  <c r="F236" i="1" l="1"/>
  <c r="F235" i="1"/>
  <c r="F234" i="1"/>
  <c r="F233" i="1"/>
  <c r="F231" i="1"/>
  <c r="F230" i="1"/>
  <c r="F229" i="1"/>
  <c r="F228" i="1"/>
  <c r="F227" i="1"/>
  <c r="F225" i="1"/>
  <c r="F223" i="1"/>
  <c r="F221" i="1"/>
  <c r="F220" i="1"/>
  <c r="F219" i="1"/>
  <c r="F218" i="1"/>
  <c r="F210" i="1"/>
  <c r="F216" i="1"/>
  <c r="T241" i="1" l="1"/>
  <c r="T243" i="1"/>
  <c r="T247" i="1"/>
  <c r="T252" i="1"/>
  <c r="T258" i="1"/>
  <c r="T260" i="1"/>
  <c r="T271" i="1"/>
  <c r="N241" i="1"/>
  <c r="N243" i="1"/>
  <c r="N247" i="1"/>
  <c r="N252" i="1"/>
  <c r="N258" i="1"/>
  <c r="N260" i="1"/>
  <c r="N271" i="1"/>
  <c r="H243" i="1"/>
  <c r="H247" i="1"/>
  <c r="H252" i="1"/>
  <c r="H258" i="1"/>
  <c r="H260" i="1"/>
  <c r="H271" i="1"/>
  <c r="F243" i="1"/>
  <c r="F247" i="1"/>
  <c r="F252" i="1"/>
  <c r="F258" i="1"/>
  <c r="F260" i="1"/>
  <c r="F271" i="1"/>
  <c r="F241" i="1"/>
  <c r="H241" i="1"/>
  <c r="T275" i="1" l="1"/>
  <c r="N275" i="1"/>
  <c r="F275" i="1"/>
  <c r="H275" i="1"/>
  <c r="F209" i="1"/>
  <c r="H209" i="1"/>
  <c r="T209" i="1"/>
  <c r="N209" i="1"/>
  <c r="F211" i="1"/>
  <c r="H211" i="1"/>
  <c r="T231" i="1"/>
  <c r="N231" i="1"/>
  <c r="H231" i="1"/>
  <c r="T211" i="1"/>
  <c r="N211" i="1"/>
  <c r="H229" i="1"/>
  <c r="T229" i="1"/>
  <c r="N229" i="1"/>
  <c r="F182" i="1"/>
  <c r="H182" i="1"/>
  <c r="N182" i="1"/>
  <c r="T182" i="1"/>
  <c r="F183" i="1"/>
  <c r="H183" i="1"/>
  <c r="N183" i="1"/>
  <c r="T183" i="1"/>
  <c r="F184" i="1"/>
  <c r="H184" i="1"/>
  <c r="N184" i="1"/>
  <c r="T184" i="1"/>
  <c r="F185" i="1"/>
  <c r="H185" i="1"/>
  <c r="N185" i="1"/>
  <c r="T185" i="1"/>
  <c r="F186" i="1"/>
  <c r="H186" i="1"/>
  <c r="T186" i="1"/>
  <c r="T251" i="1"/>
  <c r="N251" i="1"/>
  <c r="H251" i="1"/>
  <c r="F251" i="1"/>
  <c r="H181" i="1"/>
  <c r="T242" i="1"/>
  <c r="N242" i="1"/>
  <c r="H242" i="1"/>
  <c r="F242" i="1"/>
  <c r="T269" i="1"/>
  <c r="T274" i="1"/>
  <c r="N269" i="1"/>
  <c r="N274" i="1"/>
  <c r="F274" i="1"/>
  <c r="H274" i="1"/>
  <c r="F269" i="1"/>
  <c r="H269" i="1"/>
  <c r="T215" i="1"/>
  <c r="N215" i="1"/>
  <c r="F215" i="1"/>
  <c r="H215" i="1"/>
  <c r="T216" i="1"/>
  <c r="N216" i="1"/>
  <c r="H216" i="1"/>
  <c r="T201" i="1"/>
  <c r="T223" i="1"/>
  <c r="H201" i="1"/>
  <c r="H223" i="1"/>
  <c r="F201" i="1"/>
  <c r="N201" i="1"/>
  <c r="N223" i="1"/>
  <c r="F180" i="1"/>
  <c r="H180" i="1"/>
  <c r="F270" i="1"/>
  <c r="H270" i="1"/>
  <c r="N270" i="1"/>
  <c r="T270" i="1"/>
  <c r="N180" i="1"/>
  <c r="T180" i="1"/>
  <c r="T204" i="1"/>
  <c r="N204" i="1"/>
  <c r="F204" i="1"/>
  <c r="H204" i="1"/>
  <c r="H210" i="1"/>
  <c r="N210" i="1"/>
  <c r="T210" i="1"/>
  <c r="H235" i="1" l="1"/>
  <c r="H230" i="1"/>
  <c r="T230" i="1" l="1"/>
  <c r="T235" i="1"/>
  <c r="N308" i="1"/>
  <c r="N230" i="1"/>
  <c r="N235" i="1"/>
  <c r="F308" i="1"/>
  <c r="H308" i="1"/>
  <c r="T221" i="1"/>
  <c r="N221" i="1"/>
  <c r="H221" i="1"/>
  <c r="H219" i="1"/>
  <c r="N219" i="1"/>
  <c r="T219" i="1"/>
  <c r="F199" i="1" l="1"/>
  <c r="T197" i="1" l="1"/>
  <c r="N197" i="1"/>
  <c r="F197" i="1"/>
  <c r="H197" i="1"/>
  <c r="T217" i="1"/>
  <c r="N217" i="1"/>
  <c r="F217" i="1"/>
  <c r="H217" i="1"/>
  <c r="T214" i="1"/>
  <c r="N214" i="1"/>
  <c r="F214" i="1"/>
  <c r="H214" i="1"/>
  <c r="F188" i="1"/>
  <c r="H188" i="1"/>
  <c r="T188" i="1"/>
  <c r="N188" i="1"/>
  <c r="T160" i="1" l="1"/>
  <c r="N160" i="1"/>
  <c r="F160" i="1"/>
  <c r="H160" i="1"/>
  <c r="T195" i="1" l="1"/>
  <c r="N195" i="1"/>
  <c r="F195" i="1"/>
  <c r="H195" i="1"/>
  <c r="T256" i="1"/>
  <c r="N256" i="1"/>
  <c r="F256" i="1"/>
  <c r="H256" i="1"/>
  <c r="T254" i="1"/>
  <c r="F254" i="1"/>
  <c r="H254" i="1"/>
  <c r="T165" i="1" l="1"/>
  <c r="F165" i="1"/>
  <c r="H165" i="1"/>
  <c r="N165" i="1"/>
  <c r="T164" i="1"/>
  <c r="N164" i="1"/>
  <c r="F164" i="1"/>
  <c r="H164" i="1"/>
  <c r="F11" i="1"/>
  <c r="H233" i="1" l="1"/>
  <c r="T135" i="1"/>
  <c r="T176" i="1"/>
  <c r="T200" i="1"/>
  <c r="N200" i="1"/>
  <c r="F200" i="1"/>
  <c r="H200" i="1"/>
  <c r="T227" i="1"/>
  <c r="N227" i="1"/>
  <c r="H227" i="1"/>
  <c r="T213" i="1"/>
  <c r="N213" i="1"/>
  <c r="F213" i="1"/>
  <c r="H213" i="1"/>
  <c r="T171" i="1"/>
  <c r="T181" i="1"/>
  <c r="T196" i="1"/>
  <c r="T202" i="1"/>
  <c r="T218" i="1"/>
  <c r="T228" i="1"/>
  <c r="T234" i="1"/>
  <c r="N171" i="1"/>
  <c r="N181" i="1"/>
  <c r="N196" i="1"/>
  <c r="N202" i="1"/>
  <c r="N218" i="1"/>
  <c r="N228" i="1"/>
  <c r="N234" i="1"/>
  <c r="H218" i="1"/>
  <c r="H228" i="1"/>
  <c r="H234" i="1"/>
  <c r="F202" i="1"/>
  <c r="H202" i="1"/>
  <c r="F196" i="1"/>
  <c r="H196" i="1"/>
  <c r="F181" i="1"/>
  <c r="F171" i="1"/>
  <c r="H171" i="1"/>
  <c r="T220" i="1"/>
  <c r="N220" i="1"/>
  <c r="H220" i="1"/>
  <c r="T170" i="1"/>
  <c r="N170" i="1"/>
  <c r="F170" i="1"/>
  <c r="H170" i="1"/>
  <c r="T206" i="1"/>
  <c r="N206" i="1"/>
  <c r="F206" i="1"/>
  <c r="H206" i="1"/>
  <c r="T240" i="1"/>
  <c r="N240" i="1"/>
  <c r="F240" i="1"/>
  <c r="H240" i="1"/>
  <c r="T236" i="1"/>
  <c r="N236" i="1"/>
  <c r="H236" i="1"/>
  <c r="T233" i="1"/>
  <c r="N233" i="1"/>
  <c r="H141" i="1"/>
  <c r="F141" i="1"/>
  <c r="N176" i="1"/>
  <c r="H176" i="1"/>
  <c r="F176" i="1"/>
  <c r="T169" i="1"/>
  <c r="N169" i="1"/>
  <c r="F169" i="1"/>
  <c r="H169" i="1"/>
  <c r="T205" i="1"/>
  <c r="N205" i="1"/>
  <c r="F205" i="1"/>
  <c r="H205" i="1"/>
  <c r="T172" i="1"/>
  <c r="T173" i="1"/>
  <c r="T174" i="1"/>
  <c r="N172" i="1"/>
  <c r="N173" i="1"/>
  <c r="N174" i="1"/>
  <c r="H173" i="1"/>
  <c r="H174" i="1"/>
  <c r="F172" i="1"/>
  <c r="F173" i="1"/>
  <c r="F174" i="1"/>
  <c r="H172" i="1"/>
  <c r="T167" i="1"/>
  <c r="N167" i="1"/>
  <c r="F167" i="1"/>
  <c r="H167" i="1"/>
  <c r="T146" i="1"/>
  <c r="N146" i="1"/>
  <c r="F146" i="1"/>
  <c r="H146" i="1"/>
  <c r="T126" i="1"/>
  <c r="T207" i="1"/>
  <c r="N207" i="1"/>
  <c r="H207" i="1"/>
  <c r="F207" i="1"/>
  <c r="N126" i="1"/>
  <c r="N135" i="1"/>
  <c r="H135" i="1"/>
  <c r="F135" i="1"/>
  <c r="F126" i="1"/>
  <c r="H126" i="1"/>
  <c r="T225" i="1"/>
  <c r="N225" i="1"/>
  <c r="H225" i="1"/>
  <c r="H191" i="1"/>
  <c r="H192" i="1"/>
  <c r="H203" i="1"/>
  <c r="H194" i="1"/>
  <c r="F191" i="1"/>
  <c r="F192" i="1"/>
  <c r="F203" i="1"/>
  <c r="F194" i="1"/>
  <c r="T191" i="1"/>
  <c r="T192" i="1"/>
  <c r="T203" i="1"/>
  <c r="T194" i="1"/>
  <c r="N191" i="1"/>
  <c r="N192" i="1"/>
  <c r="N203" i="1"/>
  <c r="N194" i="1"/>
  <c r="T138" i="1"/>
  <c r="N138" i="1"/>
  <c r="H138" i="1"/>
  <c r="F138" i="1"/>
  <c r="F179" i="1"/>
  <c r="T179" i="1"/>
  <c r="N179" i="1"/>
  <c r="H179" i="1"/>
  <c r="T153" i="1"/>
  <c r="N153" i="1"/>
  <c r="F153" i="1"/>
  <c r="H153" i="1"/>
  <c r="T144" i="1"/>
  <c r="T149" i="1"/>
  <c r="T157" i="1"/>
  <c r="N144" i="1"/>
  <c r="N149" i="1"/>
  <c r="N157" i="1"/>
  <c r="H157" i="1"/>
  <c r="F144" i="1"/>
  <c r="F149" i="1"/>
  <c r="F157" i="1"/>
  <c r="H149" i="1"/>
  <c r="H144" i="1"/>
  <c r="T193" i="1"/>
  <c r="N193" i="1"/>
  <c r="F193" i="1"/>
  <c r="H193" i="1"/>
  <c r="T199" i="1"/>
  <c r="N199" i="1"/>
  <c r="H199" i="1"/>
  <c r="T142" i="1"/>
  <c r="T147" i="1"/>
  <c r="T152" i="1"/>
  <c r="T161" i="1"/>
  <c r="T163" i="1"/>
  <c r="N142" i="1"/>
  <c r="N147" i="1"/>
  <c r="N152" i="1"/>
  <c r="N161" i="1"/>
  <c r="N163" i="1"/>
  <c r="H142" i="1"/>
  <c r="H147" i="1"/>
  <c r="H152" i="1"/>
  <c r="H161" i="1"/>
  <c r="H163" i="1"/>
  <c r="F142" i="1"/>
  <c r="F147" i="1"/>
  <c r="F152" i="1"/>
  <c r="F161" i="1"/>
  <c r="F163" i="1"/>
  <c r="T155" i="1"/>
  <c r="T133" i="1"/>
  <c r="H155" i="1"/>
  <c r="F155" i="1"/>
  <c r="F113" i="1"/>
  <c r="T104" i="1"/>
  <c r="T115" i="1"/>
  <c r="N115" i="1"/>
  <c r="H115" i="1"/>
  <c r="F115" i="1"/>
  <c r="F156" i="1"/>
  <c r="F178" i="1"/>
  <c r="H130" i="1"/>
  <c r="T120" i="1"/>
  <c r="T198" i="1"/>
  <c r="N198" i="1"/>
  <c r="F198" i="1"/>
  <c r="H198" i="1"/>
  <c r="T189" i="1"/>
  <c r="T187" i="1"/>
  <c r="T148" i="1"/>
  <c r="T156" i="1"/>
  <c r="T140" i="1"/>
  <c r="T175" i="1"/>
  <c r="N189" i="1"/>
  <c r="F189" i="1"/>
  <c r="H189" i="1"/>
  <c r="N140" i="1"/>
  <c r="F140" i="1"/>
  <c r="H140" i="1"/>
  <c r="N175" i="1"/>
  <c r="F175" i="1"/>
  <c r="H175" i="1"/>
  <c r="N156" i="1"/>
  <c r="H156" i="1"/>
  <c r="N148" i="1"/>
  <c r="F148" i="1"/>
  <c r="H148" i="1"/>
  <c r="N187" i="1"/>
  <c r="F187" i="1"/>
  <c r="H187" i="1"/>
  <c r="T178" i="1"/>
  <c r="N178" i="1"/>
  <c r="H178" i="1"/>
  <c r="T125" i="1"/>
  <c r="N125" i="1"/>
  <c r="H125" i="1"/>
  <c r="F125" i="1"/>
  <c r="T139" i="1"/>
  <c r="N139" i="1"/>
  <c r="F139" i="1"/>
  <c r="H139" i="1"/>
  <c r="T177" i="1"/>
  <c r="N177" i="1"/>
  <c r="F177" i="1"/>
  <c r="H177" i="1"/>
  <c r="T168" i="1"/>
  <c r="N168" i="1"/>
  <c r="F168" i="1"/>
  <c r="H168" i="1"/>
  <c r="T130" i="1"/>
  <c r="N130" i="1"/>
  <c r="F130" i="1"/>
  <c r="T136" i="1"/>
  <c r="N117" i="1"/>
  <c r="N136" i="1"/>
  <c r="F136" i="1"/>
  <c r="H136" i="1"/>
  <c r="H96" i="1"/>
  <c r="F96" i="1"/>
  <c r="T96" i="1"/>
  <c r="F117" i="1"/>
  <c r="H117" i="1"/>
  <c r="T117" i="1"/>
  <c r="T137" i="1"/>
  <c r="F166" i="1"/>
  <c r="H137" i="1"/>
  <c r="F137" i="1"/>
  <c r="N137" i="1"/>
  <c r="F119" i="1"/>
  <c r="H119" i="1"/>
  <c r="T119" i="1"/>
  <c r="N119" i="1"/>
  <c r="T93" i="1"/>
  <c r="N93" i="1"/>
  <c r="F93" i="1"/>
  <c r="H93" i="1"/>
  <c r="T124" i="1"/>
  <c r="N124" i="1"/>
  <c r="F124" i="1"/>
  <c r="H124" i="1"/>
  <c r="F162" i="1"/>
  <c r="H162" i="1"/>
  <c r="F158" i="1"/>
  <c r="H158" i="1"/>
  <c r="F150" i="1"/>
  <c r="H150" i="1"/>
  <c r="T145" i="1"/>
  <c r="T150" i="1"/>
  <c r="T158" i="1"/>
  <c r="T162" i="1"/>
  <c r="N145" i="1"/>
  <c r="N150" i="1"/>
  <c r="N158" i="1"/>
  <c r="N162" i="1"/>
  <c r="F145" i="1"/>
  <c r="H145" i="1"/>
  <c r="T151" i="1"/>
  <c r="H151" i="1"/>
  <c r="F151" i="1"/>
  <c r="T112" i="1"/>
  <c r="N112" i="1"/>
  <c r="H112" i="1"/>
  <c r="F112" i="1"/>
  <c r="H134" i="1"/>
  <c r="F134" i="1"/>
  <c r="T134" i="1"/>
  <c r="N134" i="1"/>
  <c r="T190" i="1"/>
  <c r="N190" i="1"/>
  <c r="H190" i="1"/>
  <c r="T159" i="1"/>
  <c r="N159" i="1"/>
  <c r="F159" i="1"/>
  <c r="H159" i="1"/>
  <c r="T131" i="1"/>
  <c r="N131" i="1"/>
  <c r="F131" i="1"/>
  <c r="H131" i="1"/>
  <c r="T79" i="1"/>
  <c r="T166" i="1"/>
  <c r="T123" i="1"/>
  <c r="T92" i="1"/>
  <c r="N92" i="1"/>
  <c r="H92" i="1"/>
  <c r="F92" i="1"/>
  <c r="N123" i="1"/>
  <c r="H123" i="1"/>
  <c r="F123" i="1"/>
  <c r="H166" i="1"/>
  <c r="N166" i="1"/>
  <c r="N80" i="1"/>
  <c r="F80" i="1"/>
  <c r="H80" i="1"/>
  <c r="N103" i="1"/>
  <c r="H103" i="1"/>
  <c r="F103" i="1"/>
  <c r="T154" i="1"/>
  <c r="N154" i="1"/>
  <c r="H154" i="1"/>
  <c r="F154" i="1"/>
  <c r="N118" i="1"/>
  <c r="H118" i="1"/>
  <c r="F118" i="1"/>
  <c r="AH77" i="1"/>
  <c r="N133" i="1"/>
  <c r="F133" i="1"/>
  <c r="H133" i="1"/>
  <c r="N79" i="1"/>
  <c r="F79" i="1"/>
  <c r="H79" i="1"/>
  <c r="H63" i="1"/>
  <c r="F63" i="1"/>
  <c r="T63" i="1"/>
  <c r="N63" i="1"/>
  <c r="T127" i="1"/>
  <c r="T129" i="1"/>
  <c r="T75" i="1"/>
  <c r="N75" i="1"/>
  <c r="H75" i="1"/>
  <c r="F75" i="1"/>
  <c r="T76" i="1"/>
  <c r="N76" i="1"/>
  <c r="H76" i="1"/>
  <c r="F76" i="1"/>
  <c r="T73" i="1"/>
  <c r="T74" i="1"/>
  <c r="N73" i="1"/>
  <c r="N74" i="1"/>
  <c r="F74" i="1"/>
  <c r="H74" i="1"/>
  <c r="F73" i="1"/>
  <c r="H73" i="1"/>
  <c r="N104" i="1"/>
  <c r="F104" i="1"/>
  <c r="H104" i="1"/>
  <c r="F89" i="1"/>
  <c r="H89" i="1"/>
  <c r="T87" i="1"/>
  <c r="T89" i="1"/>
  <c r="F87" i="1"/>
  <c r="H87" i="1"/>
  <c r="T88" i="1"/>
  <c r="N88" i="1"/>
  <c r="N87" i="1"/>
  <c r="N89" i="1"/>
  <c r="H88" i="1"/>
  <c r="F88" i="1"/>
  <c r="T47" i="1"/>
  <c r="N47" i="1"/>
  <c r="F47" i="1"/>
  <c r="H47" i="1"/>
  <c r="T54" i="1"/>
  <c r="N54" i="1"/>
  <c r="H54" i="1"/>
  <c r="F54" i="1"/>
  <c r="T55" i="1"/>
  <c r="N55" i="1"/>
  <c r="H55" i="1"/>
  <c r="F55" i="1"/>
  <c r="T53" i="1"/>
  <c r="N53" i="1"/>
  <c r="F53" i="1"/>
  <c r="H53" i="1"/>
  <c r="F114" i="1"/>
  <c r="N120" i="1"/>
  <c r="T100" i="1"/>
  <c r="T102" i="1"/>
  <c r="N102" i="1"/>
  <c r="F120" i="1"/>
  <c r="H120" i="1"/>
  <c r="F102" i="1"/>
  <c r="H102" i="1"/>
  <c r="T128" i="1"/>
  <c r="N128" i="1"/>
  <c r="H128" i="1"/>
  <c r="F128" i="1"/>
  <c r="T101" i="1"/>
  <c r="N101" i="1"/>
  <c r="H101" i="1"/>
  <c r="F101" i="1"/>
  <c r="T83" i="1"/>
  <c r="N83" i="1"/>
  <c r="F83" i="1"/>
  <c r="H83" i="1"/>
  <c r="T99" i="1"/>
  <c r="N99" i="1"/>
  <c r="F99" i="1"/>
  <c r="H99" i="1"/>
  <c r="T94" i="1"/>
  <c r="N94" i="1"/>
  <c r="F94" i="1"/>
  <c r="H94" i="1"/>
  <c r="T81" i="1"/>
  <c r="N81" i="1"/>
  <c r="T58" i="1"/>
  <c r="N58" i="1"/>
  <c r="H58" i="1"/>
  <c r="F58" i="1"/>
  <c r="N129" i="1"/>
  <c r="F129" i="1"/>
  <c r="H129" i="1"/>
  <c r="N127" i="1"/>
  <c r="F127" i="1"/>
  <c r="H127" i="1"/>
  <c r="F81" i="1"/>
  <c r="H81" i="1"/>
  <c r="N34" i="1"/>
  <c r="F34" i="1"/>
  <c r="H34" i="1"/>
  <c r="H51" i="1"/>
  <c r="T122" i="1"/>
  <c r="N122" i="1"/>
  <c r="H122" i="1"/>
  <c r="F122" i="1"/>
  <c r="T108" i="1"/>
  <c r="N108" i="1"/>
  <c r="H108" i="1"/>
  <c r="F108" i="1"/>
  <c r="T90" i="1"/>
  <c r="N90" i="1"/>
  <c r="H90" i="1"/>
  <c r="F90" i="1"/>
  <c r="T65" i="1"/>
  <c r="N65" i="1"/>
  <c r="H65" i="1"/>
  <c r="F65" i="1"/>
  <c r="T109" i="1"/>
  <c r="T113" i="1"/>
  <c r="T110" i="1"/>
  <c r="T111" i="1"/>
  <c r="T114" i="1"/>
  <c r="T116" i="1"/>
  <c r="T132" i="1"/>
  <c r="T105" i="1"/>
  <c r="T106" i="1"/>
  <c r="T95" i="1"/>
  <c r="T97" i="1"/>
  <c r="T86" i="1"/>
  <c r="T78" i="1"/>
  <c r="T82" i="1"/>
  <c r="T70" i="1"/>
  <c r="T71" i="1"/>
  <c r="T72" i="1"/>
  <c r="T67" i="1"/>
  <c r="T64" i="1"/>
  <c r="T57" i="1"/>
  <c r="T60" i="1"/>
  <c r="T45" i="1"/>
  <c r="T49" i="1"/>
  <c r="N97" i="1"/>
  <c r="F97" i="1"/>
  <c r="H97" i="1"/>
  <c r="N106" i="1"/>
  <c r="F106" i="1"/>
  <c r="H106" i="1"/>
  <c r="N49" i="1"/>
  <c r="N60" i="1"/>
  <c r="N71" i="1"/>
  <c r="N82" i="1"/>
  <c r="N95" i="1"/>
  <c r="N100" i="1"/>
  <c r="N105" i="1"/>
  <c r="N111" i="1"/>
  <c r="N116" i="1"/>
  <c r="N132" i="1"/>
  <c r="H49" i="1"/>
  <c r="H60" i="1"/>
  <c r="H71" i="1"/>
  <c r="H82" i="1"/>
  <c r="H95" i="1"/>
  <c r="H100" i="1"/>
  <c r="H105" i="1"/>
  <c r="H111" i="1"/>
  <c r="H116" i="1"/>
  <c r="H132" i="1"/>
  <c r="F49" i="1"/>
  <c r="F60" i="1"/>
  <c r="F71" i="1"/>
  <c r="F82" i="1"/>
  <c r="F95" i="1"/>
  <c r="F100" i="1"/>
  <c r="F105" i="1"/>
  <c r="F111" i="1"/>
  <c r="F116" i="1"/>
  <c r="F132" i="1"/>
  <c r="N45" i="1"/>
  <c r="N57" i="1"/>
  <c r="N67" i="1"/>
  <c r="N78" i="1"/>
  <c r="H45" i="1"/>
  <c r="H57" i="1"/>
  <c r="H67" i="1"/>
  <c r="H78" i="1"/>
  <c r="F45" i="1"/>
  <c r="F57" i="1"/>
  <c r="F67" i="1"/>
  <c r="F78" i="1"/>
  <c r="N72" i="1"/>
  <c r="F72" i="1"/>
  <c r="H72" i="1"/>
  <c r="T52" i="1"/>
  <c r="N52" i="1"/>
  <c r="F52" i="1"/>
  <c r="H52" i="1"/>
  <c r="N64" i="1"/>
  <c r="F64" i="1"/>
  <c r="H64" i="1"/>
  <c r="N70" i="1"/>
  <c r="F70" i="1"/>
  <c r="H70" i="1"/>
  <c r="T46" i="1"/>
  <c r="N46" i="1"/>
  <c r="H46" i="1"/>
  <c r="F46" i="1"/>
  <c r="T33" i="1"/>
  <c r="N33" i="1"/>
  <c r="H33" i="1"/>
  <c r="F33" i="1"/>
  <c r="T51" i="1"/>
  <c r="N51" i="1"/>
  <c r="F51" i="1"/>
  <c r="T61" i="1"/>
  <c r="N61" i="1"/>
  <c r="F61" i="1"/>
  <c r="H61" i="1"/>
  <c r="T62" i="1"/>
  <c r="N62" i="1"/>
  <c r="F62" i="1"/>
  <c r="H62" i="1"/>
  <c r="N113" i="1"/>
  <c r="H113" i="1"/>
  <c r="N114" i="1"/>
  <c r="H114" i="1"/>
  <c r="T98" i="1"/>
  <c r="N98" i="1"/>
  <c r="F98" i="1"/>
  <c r="H98" i="1"/>
  <c r="N109" i="1"/>
  <c r="F109" i="1"/>
  <c r="H109" i="1"/>
  <c r="N86" i="1"/>
  <c r="F86" i="1"/>
  <c r="H86" i="1"/>
  <c r="N50" i="1"/>
  <c r="F50" i="1"/>
  <c r="H50" i="1"/>
  <c r="T48" i="1"/>
  <c r="N48" i="1"/>
  <c r="H48" i="1"/>
  <c r="F48" i="1"/>
  <c r="T121" i="1"/>
  <c r="N27" i="1"/>
  <c r="N37" i="1"/>
  <c r="N28" i="1"/>
  <c r="N29" i="1"/>
  <c r="N30" i="1"/>
  <c r="N41" i="1"/>
  <c r="N31" i="1"/>
  <c r="N32" i="1"/>
  <c r="N36" i="1"/>
  <c r="N35" i="1"/>
  <c r="N38" i="1"/>
  <c r="N39" i="1"/>
  <c r="N40" i="1"/>
  <c r="N42" i="1"/>
  <c r="N43" i="1"/>
  <c r="N44" i="1"/>
  <c r="N56" i="1"/>
  <c r="N59" i="1"/>
  <c r="N66" i="1"/>
  <c r="N68" i="1"/>
  <c r="N77" i="1"/>
  <c r="N84" i="1"/>
  <c r="N85" i="1"/>
  <c r="N91" i="1"/>
  <c r="N21" i="1"/>
  <c r="N107" i="1"/>
  <c r="N121" i="1"/>
  <c r="N110" i="1"/>
  <c r="F121" i="1"/>
  <c r="H121" i="1"/>
  <c r="H21" i="1"/>
  <c r="F21" i="1"/>
  <c r="F110" i="1"/>
  <c r="H110" i="1"/>
  <c r="T30" i="1"/>
  <c r="F30" i="1"/>
  <c r="H30" i="1"/>
  <c r="T29" i="1"/>
  <c r="F29" i="1"/>
  <c r="H29" i="1"/>
  <c r="F66" i="1"/>
  <c r="H66" i="1"/>
  <c r="T66" i="1"/>
  <c r="F31" i="1"/>
  <c r="T41" i="1"/>
  <c r="F41" i="1"/>
  <c r="H41" i="1"/>
  <c r="T37" i="1"/>
  <c r="F37" i="1"/>
  <c r="H37" i="1"/>
  <c r="F91" i="1"/>
  <c r="H91" i="1"/>
  <c r="T91" i="1"/>
  <c r="F43" i="1"/>
  <c r="T85" i="1"/>
  <c r="T27" i="1"/>
  <c r="T38" i="1"/>
  <c r="H27" i="1"/>
  <c r="H38" i="1"/>
  <c r="F27" i="1"/>
  <c r="F38" i="1"/>
  <c r="H43" i="1"/>
  <c r="T43" i="1"/>
  <c r="T68" i="1"/>
  <c r="F85" i="1"/>
  <c r="H85" i="1"/>
  <c r="T84" i="1"/>
  <c r="F84" i="1"/>
  <c r="H84" i="1"/>
  <c r="T107" i="1"/>
  <c r="F107" i="1"/>
  <c r="H107" i="1"/>
  <c r="H68" i="1"/>
  <c r="F68" i="1"/>
  <c r="T59" i="1"/>
  <c r="F59" i="1"/>
  <c r="H59" i="1"/>
  <c r="H35" i="1"/>
  <c r="H36" i="1"/>
  <c r="F35" i="1"/>
  <c r="F36" i="1"/>
  <c r="T77" i="1"/>
  <c r="H77" i="1"/>
  <c r="F77" i="1"/>
  <c r="T56" i="1"/>
  <c r="H56" i="1"/>
  <c r="F56" i="1"/>
  <c r="H44" i="1"/>
  <c r="F44" i="1"/>
  <c r="H42" i="1"/>
  <c r="F42" i="1"/>
  <c r="H40" i="1"/>
  <c r="F40" i="1"/>
  <c r="T39" i="1"/>
  <c r="H39" i="1"/>
  <c r="F39" i="1"/>
  <c r="T32" i="1"/>
  <c r="H32" i="1"/>
  <c r="F32" i="1"/>
  <c r="T31" i="1"/>
  <c r="H31" i="1"/>
  <c r="T28" i="1"/>
  <c r="H28" i="1"/>
  <c r="F28" i="1"/>
  <c r="T26" i="1"/>
  <c r="N26" i="1"/>
  <c r="H26" i="1"/>
  <c r="F26" i="1"/>
  <c r="T25" i="1"/>
  <c r="N25" i="1"/>
  <c r="F25" i="1"/>
  <c r="H25" i="1" s="1"/>
  <c r="T23" i="1"/>
  <c r="N23" i="1"/>
  <c r="H23" i="1"/>
  <c r="F23" i="1"/>
  <c r="T24" i="1"/>
  <c r="N24" i="1"/>
  <c r="F24" i="1"/>
  <c r="H24" i="1" s="1"/>
  <c r="T22" i="1"/>
  <c r="N22" i="1"/>
  <c r="H22" i="1"/>
  <c r="F22" i="1"/>
  <c r="T19" i="1"/>
  <c r="N19" i="1"/>
  <c r="F19" i="1"/>
  <c r="H19" i="1" s="1"/>
  <c r="T20" i="1"/>
  <c r="N20" i="1"/>
  <c r="H20" i="1"/>
  <c r="F20" i="1"/>
  <c r="T18" i="1"/>
  <c r="N18" i="1"/>
  <c r="F18" i="1"/>
  <c r="H18" i="1" s="1"/>
  <c r="T17" i="1"/>
  <c r="N17" i="1"/>
  <c r="H17" i="1"/>
  <c r="F17" i="1"/>
  <c r="T16" i="1"/>
  <c r="N16" i="1"/>
  <c r="H16" i="1"/>
  <c r="F16" i="1"/>
  <c r="T15" i="1"/>
  <c r="N15" i="1"/>
  <c r="H15" i="1"/>
  <c r="F15" i="1"/>
  <c r="T14" i="1"/>
  <c r="N14" i="1"/>
  <c r="H14" i="1"/>
  <c r="F14" i="1"/>
  <c r="T13" i="1"/>
  <c r="N13" i="1"/>
  <c r="H13" i="1"/>
  <c r="F13" i="1"/>
  <c r="N12" i="1"/>
  <c r="F12" i="1"/>
  <c r="H12" i="1" s="1"/>
  <c r="T11" i="1"/>
  <c r="N11" i="1"/>
  <c r="H11" i="1"/>
  <c r="T10" i="1"/>
  <c r="N10" i="1"/>
  <c r="H10" i="1"/>
  <c r="F10" i="1"/>
  <c r="T9" i="1"/>
  <c r="N9" i="1"/>
  <c r="F9" i="1"/>
  <c r="H9" i="1" s="1"/>
  <c r="T8" i="1"/>
  <c r="N8" i="1"/>
  <c r="F8" i="1"/>
  <c r="H8" i="1" s="1"/>
  <c r="N7" i="1"/>
  <c r="F7" i="1"/>
  <c r="H7" i="1" s="1"/>
  <c r="T6" i="1"/>
  <c r="N6" i="1"/>
  <c r="H6" i="1"/>
  <c r="F6" i="1"/>
  <c r="T5" i="1"/>
  <c r="N5" i="1"/>
  <c r="H5" i="1"/>
  <c r="F5" i="1"/>
  <c r="T3" i="1"/>
  <c r="N3" i="1"/>
  <c r="H3" i="1"/>
  <c r="F3" i="1"/>
  <c r="T4" i="1"/>
  <c r="N4" i="1"/>
  <c r="H4" i="1"/>
  <c r="F4" i="1"/>
  <c r="F2" i="1"/>
</calcChain>
</file>

<file path=xl/comments1.xml><?xml version="1.0" encoding="utf-8"?>
<comments xmlns="http://schemas.openxmlformats.org/spreadsheetml/2006/main">
  <authors>
    <author>Author</author>
    <author>Hélène de Baynast</author>
  </authors>
  <commentList>
    <comment ref="A1" authorId="0" shapeId="0">
      <text>
        <r>
          <rPr>
            <b/>
            <sz val="9"/>
            <color indexed="81"/>
            <rFont val="Tahoma"/>
            <family val="2"/>
          </rPr>
          <t xml:space="preserve">CET = GMT + 1 heure
CEST = GMT + 2 heures
</t>
        </r>
      </text>
    </comment>
    <comment ref="F1" authorId="1" shapeId="0">
      <text>
        <r>
          <rPr>
            <i/>
            <sz val="9"/>
            <color indexed="81"/>
            <rFont val="Tahoma"/>
            <family val="2"/>
          </rPr>
          <t>Ne pas changer l'ordre des 6 premières colonnes (cf calendrier Outlook)</t>
        </r>
        <r>
          <rPr>
            <i/>
            <sz val="9"/>
            <color indexed="81"/>
            <rFont val="Tahoma"/>
            <family val="2"/>
          </rPr>
          <t xml:space="preserve">
</t>
        </r>
      </text>
    </comment>
    <comment ref="G1" authorId="1" shapeId="0">
      <text>
        <r>
          <rPr>
            <i/>
            <sz val="9"/>
            <color indexed="81"/>
            <rFont val="Tahoma"/>
            <family val="2"/>
          </rPr>
          <t>Ne pas changer l'ordre des 6 premières colonnes (cf calendrier Outlook)</t>
        </r>
        <r>
          <rPr>
            <i/>
            <sz val="9"/>
            <color indexed="81"/>
            <rFont val="Tahoma"/>
            <family val="2"/>
          </rPr>
          <t xml:space="preserve">
</t>
        </r>
      </text>
    </comment>
  </commentList>
</comments>
</file>

<file path=xl/comments2.xml><?xml version="1.0" encoding="utf-8"?>
<comments xmlns="http://schemas.openxmlformats.org/spreadsheetml/2006/main">
  <authors>
    <author>Hélène de Baynast</author>
    <author>Author</author>
  </authors>
  <commentList>
    <comment ref="E2" authorId="0" shapeId="0">
      <text>
        <r>
          <rPr>
            <i/>
            <sz val="9"/>
            <color indexed="81"/>
            <rFont val="Tahoma"/>
            <family val="2"/>
          </rPr>
          <t>Ne pas changer l'ordre des 6 premières colonnes (cf calendrier Outlook)</t>
        </r>
        <r>
          <rPr>
            <i/>
            <sz val="9"/>
            <color indexed="81"/>
            <rFont val="Tahoma"/>
            <family val="2"/>
          </rPr>
          <t xml:space="preserve">
</t>
        </r>
      </text>
    </comment>
    <comment ref="G2" authorId="1" shapeId="0">
      <text>
        <r>
          <rPr>
            <b/>
            <sz val="9"/>
            <color indexed="81"/>
            <rFont val="Tahoma"/>
            <family val="2"/>
          </rPr>
          <t xml:space="preserve">CET = GMT + 1 heure
CEST = GMT + 2 heures
</t>
        </r>
      </text>
    </comment>
    <comment ref="M2" authorId="1" shapeId="0">
      <text>
        <r>
          <rPr>
            <b/>
            <sz val="9"/>
            <color indexed="81"/>
            <rFont val="Tahoma"/>
            <family val="2"/>
          </rPr>
          <t xml:space="preserve">CET = GMT + 1 heure
CEST = GMT + 2 heures
</t>
        </r>
      </text>
    </comment>
    <comment ref="P2" authorId="0" shapeId="0">
      <text>
        <r>
          <rPr>
            <i/>
            <sz val="9"/>
            <color indexed="81"/>
            <rFont val="Tahoma"/>
            <family val="2"/>
          </rPr>
          <t>Ne pas changer l'ordre des 6 premières colonnes (cf calendrier Outlook)</t>
        </r>
        <r>
          <rPr>
            <i/>
            <sz val="9"/>
            <color indexed="81"/>
            <rFont val="Tahoma"/>
            <family val="2"/>
          </rPr>
          <t xml:space="preserve">
</t>
        </r>
      </text>
    </comment>
  </commentList>
</comments>
</file>

<file path=xl/sharedStrings.xml><?xml version="1.0" encoding="utf-8"?>
<sst xmlns="http://schemas.openxmlformats.org/spreadsheetml/2006/main" count="4378" uniqueCount="1347">
  <si>
    <t>Début (UTC)</t>
  </si>
  <si>
    <t>Fin (UTC)</t>
  </si>
  <si>
    <t>RFC Description interne</t>
  </si>
  <si>
    <t xml:space="preserve">Localisation des travaux </t>
  </si>
  <si>
    <t>N° RFC</t>
  </si>
  <si>
    <t>Département</t>
  </si>
  <si>
    <t>Impact</t>
  </si>
  <si>
    <t>Services impactés</t>
  </si>
  <si>
    <t>EW</t>
  </si>
  <si>
    <t>Date (e)CAB</t>
  </si>
  <si>
    <t>Délai info client</t>
  </si>
  <si>
    <t>Décision du CAB</t>
  </si>
  <si>
    <t>Note</t>
  </si>
  <si>
    <t>Output
Ready</t>
  </si>
  <si>
    <t>Notif</t>
  </si>
  <si>
    <t>Resp Notif</t>
  </si>
  <si>
    <t>Date notif. PTEL</t>
  </si>
  <si>
    <t>Date notif. OAO</t>
  </si>
  <si>
    <t>Date notif. MVNO (JOIN)</t>
  </si>
  <si>
    <t>Déroulement des travaux</t>
  </si>
  <si>
    <t>Statut des Travaux</t>
  </si>
  <si>
    <t>Improvements</t>
  </si>
  <si>
    <t>Leçons retenues</t>
  </si>
  <si>
    <t>KPI
PTEL</t>
  </si>
  <si>
    <t>Dep. Appl. Télécom et Infra. ICT</t>
  </si>
  <si>
    <t>No impact</t>
  </si>
  <si>
    <t>N/A</t>
  </si>
  <si>
    <t>Implemented</t>
  </si>
  <si>
    <t>Voice, Data, SMS, MMS</t>
  </si>
  <si>
    <t>Germany</t>
  </si>
  <si>
    <t>Fournisseur/Opérateur</t>
  </si>
  <si>
    <t>Loss of service</t>
  </si>
  <si>
    <t>Leased line</t>
  </si>
  <si>
    <t>Dep. Infra., Install. et Dépannages</t>
  </si>
  <si>
    <t>D-Line</t>
  </si>
  <si>
    <t>Accord</t>
  </si>
  <si>
    <t>Cancelled</t>
  </si>
  <si>
    <t>Dep. Tech. de Transport</t>
  </si>
  <si>
    <t>TBC</t>
  </si>
  <si>
    <t>Belgium</t>
  </si>
  <si>
    <t>Loss of service &lt;15min</t>
  </si>
  <si>
    <t>No outage</t>
  </si>
  <si>
    <t>Voice</t>
  </si>
  <si>
    <t>Refus</t>
  </si>
  <si>
    <t>Postponed</t>
  </si>
  <si>
    <t>Loss of protection &lt;30min</t>
  </si>
  <si>
    <t>Loss of service &lt;30min</t>
  </si>
  <si>
    <t>Dep. Commutation, Radio &amp; Satellite</t>
  </si>
  <si>
    <t>Loss of service &lt;5min</t>
  </si>
  <si>
    <t>D-Line, SDH</t>
  </si>
  <si>
    <t>CT Gare</t>
  </si>
  <si>
    <t>Loss of service &lt;60min</t>
  </si>
  <si>
    <t>Leased Line</t>
  </si>
  <si>
    <t>CT Lux/Kirchberg</t>
  </si>
  <si>
    <t>Rollback</t>
  </si>
  <si>
    <t>London</t>
  </si>
  <si>
    <t xml:space="preserve">Netherlands  </t>
  </si>
  <si>
    <t>Loss of service &lt;6h</t>
  </si>
  <si>
    <t>France</t>
  </si>
  <si>
    <t>Remote</t>
  </si>
  <si>
    <t>No Impact</t>
  </si>
  <si>
    <t>Dudelange</t>
  </si>
  <si>
    <t>Dep. OSS et Activités Transvers.</t>
  </si>
  <si>
    <t>SDH, Teralink</t>
  </si>
  <si>
    <t>CT Kirchberg</t>
  </si>
  <si>
    <t>SDH</t>
  </si>
  <si>
    <t>Strasbourg</t>
  </si>
  <si>
    <t xml:space="preserve">CT Lux/Gare </t>
  </si>
  <si>
    <t xml:space="preserve">
</t>
  </si>
  <si>
    <t>Gare</t>
  </si>
  <si>
    <t>Brussels</t>
  </si>
  <si>
    <t>leased line</t>
  </si>
  <si>
    <t>Lux-Gare</t>
  </si>
  <si>
    <t>Frankfurt</t>
  </si>
  <si>
    <t>Teralink</t>
  </si>
  <si>
    <t>OK</t>
  </si>
  <si>
    <t>Bruxelles</t>
  </si>
  <si>
    <t>Amsterdam</t>
  </si>
  <si>
    <t>IP</t>
  </si>
  <si>
    <t>D-line, E-line, DIA ou Accès Permanent Internet</t>
  </si>
  <si>
    <t>Kirchberg</t>
  </si>
  <si>
    <t>Partially Implemented</t>
  </si>
  <si>
    <t>CE impacted</t>
  </si>
  <si>
    <t>SMS</t>
  </si>
  <si>
    <t>No outage expected</t>
  </si>
  <si>
    <t>Transmission</t>
  </si>
  <si>
    <t>Lux-Gare and Lux-Kirchberg</t>
  </si>
  <si>
    <t>Gare/Kirchberg</t>
  </si>
  <si>
    <t>England</t>
  </si>
  <si>
    <t>Kayl/Betzdork</t>
  </si>
  <si>
    <t>Belair</t>
  </si>
  <si>
    <t xml:space="preserve">Remote Access, S-Box, Assyst, NetCool, All internal management systems are impacted by the upgrade during the maintenance window, including DT-net/VDI, internal DNS </t>
  </si>
  <si>
    <t>CT Belvaux</t>
  </si>
  <si>
    <t>voice</t>
  </si>
  <si>
    <t>Belair and Gare</t>
  </si>
  <si>
    <t>Loss of protection &lt; 60min</t>
  </si>
  <si>
    <t>CT Belair</t>
  </si>
  <si>
    <t>Impacted circuit: FRA/SZG/LE-133331
(service ID: 124211700022)</t>
  </si>
  <si>
    <t>Loss of service &lt; 45min</t>
  </si>
  <si>
    <t>FRANCE</t>
  </si>
  <si>
    <t>Denmark</t>
  </si>
  <si>
    <t>Loss of service &lt; 1hour</t>
  </si>
  <si>
    <t>CT-Belair</t>
  </si>
  <si>
    <t>SMS, MMS</t>
  </si>
  <si>
    <t>Munich</t>
  </si>
  <si>
    <t>Alarmis</t>
  </si>
  <si>
    <t>CT Senningen &amp; CT  Kirchberg</t>
  </si>
  <si>
    <t>Loss of Service &lt; 5min
Loss of Protection &lt;5min</t>
  </si>
  <si>
    <t>Bitstream, D-line, E-LAN, E-line,S-line, IPVPN, Leased Line, SDH,  DIA, LuxFibre, RDSLO (luxDSL) , EWSD POTS/ISDN/PRI,CloudPBX,  2G, 3G, 4G</t>
  </si>
  <si>
    <t>[TDC] upgrade in the IP network</t>
  </si>
  <si>
    <t>Sweden</t>
  </si>
  <si>
    <r>
      <rPr>
        <sz val="10"/>
        <color rgb="FFFF0000"/>
        <rFont val="Calibri"/>
        <family val="2"/>
        <scheme val="minor"/>
      </rPr>
      <t xml:space="preserve">Services are disconnected! </t>
    </r>
    <r>
      <rPr>
        <sz val="10"/>
        <rFont val="Calibri"/>
        <family val="2"/>
        <scheme val="minor"/>
      </rPr>
      <t xml:space="preserve">EPTE0/IPETH/92666 
EPTE0/SDETH/124901 
</t>
    </r>
  </si>
  <si>
    <t>KSO</t>
  </si>
  <si>
    <t>JNA</t>
  </si>
  <si>
    <t>CT Lux/Gare et CT Lux/Kirchberg</t>
  </si>
  <si>
    <t>Degradation</t>
  </si>
  <si>
    <t>NetCool, ServiceNow (Renita)</t>
  </si>
  <si>
    <t>outage &lt; 6h</t>
  </si>
  <si>
    <t xml:space="preserve">Amsterdam </t>
  </si>
  <si>
    <t>19/11: provisioning.technologies: il s’agit encore une fois des liens loués pour le Parlement Européen dont nous ne disposons pas du numéro ICMS.
LR-2-PTTLUX-013-004C01
LR-2-PTTLUX-013-005C01
LR-2-PTTLUX-013-001C01
LR-2-PTTLUX-013-002C01
LR-2-PTTLUX-013-003C01
-&gt; Nothing to communicate to POST Telecom</t>
  </si>
  <si>
    <t>No outage ( possibility of a short interruptuion)</t>
  </si>
  <si>
    <t>Transformation de 94 maisons (253 raccordements) de l'ancien réseau vers le nouveau réseau</t>
  </si>
  <si>
    <t>Lux Neudorf Rue de Neudorf</t>
  </si>
  <si>
    <t>Loss of service &lt;30 min</t>
  </si>
  <si>
    <t>LuxFibre, RDSLO (LuxDSL), EWSD.</t>
  </si>
  <si>
    <t xml:space="preserve">Pour information:
Ce ne sont pas des travaux planifiés standard, ce sont des transformations des raccordements chez les clients, donc les interventions vont se faire entre 08h00 et 17h00. 
Les clients doivent être informés de leur opérateur par courrier que des travaux de transformations seront nécessaires et que POST Technologies va prendre contact avec les clients pour fixer un rdv. pour faire les travaux dans les maisons.
</t>
  </si>
  <si>
    <t>ADS</t>
  </si>
  <si>
    <t>Transformation de 11 maisons (22 raccordements) de l'ancien réseau cuivre vers le nouveau réseau réseau cuivre/fibre</t>
  </si>
  <si>
    <t>Transformation de 55 maisons (400 raccordements/services)de l'ancien réseau cuivre vers le nouveau réseau cuivre/fibre</t>
  </si>
  <si>
    <t>LuxFibre, RDSLO (LuxDSL), EWSD</t>
  </si>
  <si>
    <t xml:space="preserve">In order to prepare IMS/VoLTE deployment, one optical splitter module needs to be replaced in order to extend the port capacity. 
One of the Diameter Edge Agent (Ericsson DSC) currently connected to the splitter to be replaced needs to be disconnected/reconnected during the intervention. </t>
  </si>
  <si>
    <t>CT Luxembourg Gare (4th floor)</t>
  </si>
  <si>
    <t>4G radio network, Data, MMS, Blackberry, Roaming, Corporate APN</t>
  </si>
  <si>
    <t xml:space="preserve">Les travaux se sont déroulés sans problèmes. 
Début des travaux :           05-01-2015             06:00 
Fin des travaux :                 05-01-2015             06 :40
</t>
  </si>
  <si>
    <t>[SFR] PWR 20151200085
Travaux de maintenance sur liens optiques 
(+ nuit de rebond: 07/01 -08/01)</t>
  </si>
  <si>
    <t xml:space="preserve">Upgrade of IPTV HeadEnd software encoder Titan  :  Change the internal switch (the current switch is a hardware fault), increase of the coding capacity by adding new blades and adding a supply unit to improve redundancy.
</t>
  </si>
  <si>
    <t>Whole country</t>
  </si>
  <si>
    <t>Loss of service &lt; 5sec</t>
  </si>
  <si>
    <t>IPTV Broadcast, Headend</t>
  </si>
  <si>
    <t xml:space="preserve">Impact residential IPTV customers
14/12: It would be better to have 2 separate tickets because the 2 teps are independant. J. Kulisch will check with Lucien.
Also provide the list of impacted channels
14/12: Lucien provided the second ticket nb 613335 </t>
  </si>
  <si>
    <t xml:space="preserve">Les travaux se sont déroulés sans problèmes.
Début des travaux :           06/01/2016 00:00
Fin des travaux :                 06/01/2016 07:00
</t>
  </si>
  <si>
    <t xml:space="preserve">On a Cisco DCM (satellite receiver), a rf port is blocked. We need to perform a procedure recommended by the manufacturer that requires a reboot of the equipment for unblock this port.
</t>
  </si>
  <si>
    <t>Impact residential IPTV customers
14/12: It would be better to have 2 separate tickets because the 2 teps are independant. J. Kulisch will chek with Lucien.
Also provide the hnnels that will be impacted.</t>
  </si>
  <si>
    <t xml:space="preserve">Les travaux se sont déroulés sans problèmes.
Début des travaux :           06/01/2016 06:00
Fin des travaux :                 06/01/2016 07:00
</t>
  </si>
  <si>
    <t xml:space="preserve">In order to prepare IMS/VoLTE deployment, one optical splitter module needs to be replaced in order to extend the port capacity. 
One of the SGSN-MME (Ericsson) currently connected to the splitter to be replaced needs to be disconnected/reconnected during the intervention. 
</t>
  </si>
  <si>
    <t>CT Luxembourg Kirchberg</t>
  </si>
  <si>
    <t>Loss of protection &lt;30 min</t>
  </si>
  <si>
    <t>2G, 3G, 4G radio network, Data, MMS, Blackberry, Corporate APN</t>
  </si>
  <si>
    <t xml:space="preserve">Les travaux se sont déroulés sans problèmes.
Début des travaux :           06/01/2016 06:00
Fin des travaux :                 06/01/2016 06:35
</t>
  </si>
  <si>
    <t>Un travail urgent devra se faire sur le site Telecity à Amsterdam, suite à une carte défectueuse dans l'équipement 6552_IDC_AMS_TELECITY_62_EPT_NL, avec migration des services vers équipement 8518_IDC_AMS_TELECITY_XG210 dont un upgrade devra être réalisé avant la migration.</t>
  </si>
  <si>
    <t>IDC_TELECITY_AMSTERDAM</t>
  </si>
  <si>
    <t>Loss of service &lt;60min
Loss of protection &lt;30min</t>
  </si>
  <si>
    <t>E-line, IP-VPN, SDH, Teralink</t>
  </si>
  <si>
    <r>
      <t xml:space="preserve">[SFR]PWR 20151200085 
Travaux de maintenance sur liens optiques 
</t>
    </r>
    <r>
      <rPr>
        <sz val="10"/>
        <color rgb="FFFF0000"/>
        <rFont val="Calibri"/>
        <family val="2"/>
        <scheme val="minor"/>
      </rPr>
      <t>nuit de rebond</t>
    </r>
  </si>
  <si>
    <t>Coupure du Tube 11 du FO-C 1701 (144FO) dans le FO-J12682 (50, av.J.F.Kennedy) pour le renfocement de la BGL (60, av. J.F.Kennedy) au Kirchberg.</t>
  </si>
  <si>
    <t>av. J.F.Kennedy   Lux-Kirchberg</t>
  </si>
  <si>
    <t>Loss of service &lt;60 min</t>
  </si>
  <si>
    <t>Transformation de 102 maisons (232 raccordements/services)de l'ancien réseau cuivre vers le nouveau réseau cuivre/fibre</t>
  </si>
  <si>
    <t>Echange des deux redresseurs 48Vdc A +B  au CT-Gare</t>
  </si>
  <si>
    <t>CT-GARE</t>
  </si>
  <si>
    <t>Bitstream, D-line,E-LAN,S-LINE,IP-VPN,Leased Line, SDH,, Teralink, DIA, LuxFibre, RDSLO, EWSD, Réseau radio 2G,3G,4G, 2G Nano BTS, 2GSmall Cells, 3G small Cells, HotCity</t>
  </si>
  <si>
    <t>Circuits migration from old Alcatel-Lucent 1830PSS to ADVA FSP3000 in Scope of Teralink 2.0 Project</t>
  </si>
  <si>
    <t>CT Gare / Frankfurt Interxion</t>
  </si>
  <si>
    <t>Loss of service&lt;10min
Loss of protection&lt;10</t>
  </si>
  <si>
    <t xml:space="preserve">Commissioning of the new NE 6303_POP231_Strassen. We need to put into service this new node in parallel of the 6303_CT_Strassen FSP3000 to comissioning new services for the project Supercore PEA. </t>
  </si>
  <si>
    <t>CT STRASSEN &amp; POP STRASSEN</t>
  </si>
  <si>
    <t xml:space="preserve">Loss of service &lt; 30 min
</t>
  </si>
  <si>
    <t>D-Line,S-line, SDH, EWSD,</t>
  </si>
  <si>
    <t>Déplacement du câble FO-C 6305 dans le cadre du réaménagement du Kirchberg
Coupure de toutes les lignes sur le câble FO-C 6305 entre le CT43 Kirchberg et le CT34 Senningen. Déplacement des tubes 10-15 vers tubes 1-6.</t>
  </si>
  <si>
    <r>
      <rPr>
        <sz val="10"/>
        <color rgb="FFFF0000"/>
        <rFont val="Calibri"/>
        <family val="2"/>
      </rPr>
      <t>RENITA (protected link)</t>
    </r>
    <r>
      <rPr>
        <sz val="10"/>
        <rFont val="Calibri"/>
        <family val="2"/>
      </rPr>
      <t xml:space="preserve"> 
JOIN
POST Telecom (Residential and corporate)
It was planned on 12/11/2015 but was postponed upon POST telecom request
10/11: renita cab approved
30/11: J. Thomas can postpone them until Jan 13 (but before Jan 30). Risque: bad weather. 
30/11: email sent to POST Telecom and they will decide if we maintain or postpone the intervention.
01/12:PW will be postponed =&gt; J. Thoma to confirm the exact date
04/12: J. Tomas confirmed date on 13/01/2016
RENITA informed about postponment</t>
    </r>
  </si>
  <si>
    <t>Degradation &lt;10 min</t>
  </si>
  <si>
    <t>VoIP Residential, Corporate ,SIP Trunk, CloudPBX</t>
  </si>
  <si>
    <t>Commissioning of the new NE 6303_POP231_Strassen. We need to put into service this new node in parallel of the 6303_CT_Strassen FSP3000 to comissioning new services for the project Supercore PEA. (2nd side)</t>
  </si>
  <si>
    <t>D-Line, S-Line</t>
  </si>
  <si>
    <t>Réseau radio mobile POST : Modification du paramétrage des contrôleurs radio 2G.</t>
  </si>
  <si>
    <t>2G Radio Network, Voice, Data, SMS, MMS</t>
  </si>
  <si>
    <t>JOIN, PE and CE impacted</t>
  </si>
  <si>
    <t>Upgrade of the stack O6900_Gare10 to make it compliant with the request of the Alcatel support and to recover assistance on this equipment.
Configuration changes to be standard regarding of the residential infrastructure.
Estimated Outage per site: 
Unavailability/Loss of service/Loss of protection for 150 minutes</t>
  </si>
  <si>
    <t>CT Gare - 19, rue de Reims, L-2417 Luxembourg</t>
  </si>
  <si>
    <t>Loss of Service &lt; 150min
Loss of Protection &lt;150min</t>
  </si>
  <si>
    <t>E-LAN, E-line,IP-VPN, DIA, LuxFibre, RDSLO (luxDSL) , IPTV Broadcast,  IPTV VoD, VoIP Residential, VoIP Corporate, SIP Trunk,   2G, 3G, 4G</t>
  </si>
  <si>
    <t>PW to be validated on next CAB 21/12/2015. Collaborate with Alain Schmit.</t>
  </si>
  <si>
    <t>Amsterdam Teralink Internet/MPLS Router 7750sr7amsterdam Software Upgrade (Rlse 12R9)</t>
  </si>
  <si>
    <t>Loss of service &lt; 45 min</t>
  </si>
  <si>
    <t>E-LAN, E-line, Teralink, DIA or internet permanent Access</t>
  </si>
  <si>
    <t>Other/Comments: Excel file: services_inventory_13_Dec_2015_21-37-18.xlsx</t>
  </si>
  <si>
    <t>Reshuffle by M7 / Kabelkiosk of 8 TV channels on satellite transponder</t>
  </si>
  <si>
    <t>Headend Cloche d'or / Headend backup Neidhausen</t>
  </si>
  <si>
    <t>IPTV (broadcast, Headend)</t>
  </si>
  <si>
    <t>Degradation &lt;10min</t>
  </si>
  <si>
    <t>For the moment the Fritz!Box communicate with our configuration server (ACS) via HTTP, in order to guarantee the confidentiality of the data transmitted by the ACS we will migrate the Fritz!Boxes 7390 and 7490 to HTTPs. We will start between 07:00 &amp; 08:00 but the whole Intervention need 24 hours. 
The Fritz!Box 7570 will not be migrated because they don't support HTTPs.</t>
  </si>
  <si>
    <t xml:space="preserve">LuxFibre, RDSLO (luxDSL) 
VoIP Residential
</t>
  </si>
  <si>
    <r>
      <t>Residential customers
All customers having a 7390 or 7490 on a POST connectivity will be migrated to HTTPs, but the process of migration is Transparent.</t>
    </r>
    <r>
      <rPr>
        <sz val="10"/>
        <rFont val="Calibri"/>
        <family val="2"/>
        <scheme val="minor"/>
      </rPr>
      <t xml:space="preserve">
</t>
    </r>
  </si>
  <si>
    <t>CT Ettelbruck, Wecker, Walferdange, Belair, Gare, Burange, Esch-Wobrecken,</t>
  </si>
  <si>
    <t>EWSD</t>
  </si>
  <si>
    <t>[COLT]: CRQ1-1807389463
Colt needs to undertake the following work on our M-MSP network to eliminate a risk to service availability</t>
  </si>
  <si>
    <t>[SFR]PWR 20151200085 
Travaux de maintenance sur les liens optiques 
(+ nuit de rebond: 25/01 - 26/01)</t>
  </si>
  <si>
    <t>Minor</t>
  </si>
  <si>
    <t>VOIX</t>
  </si>
  <si>
    <t>Voice
BDW</t>
  </si>
  <si>
    <t>[INTEROUTE] Ref: 1-1361642991
EMERGENY WORK
RoM: in an effort to prevent an uncontrolled outage, are forced to undertake an Emergency capacity upgrade works on our transmission platform. These works will be performed between 04/Dec 22:00 UTC and 05/Dec 04:00 UTC. Whilst INTEROUTE will endeavour to minimise the disruption to your service(s), we must advise you these Emergency works will impact your service(s) as per the table below.</t>
  </si>
  <si>
    <r>
      <t xml:space="preserve">03/12: Ticket assigned to service 'Relation Inter-Opérateurs'
</t>
    </r>
    <r>
      <rPr>
        <b/>
        <sz val="10"/>
        <rFont val="Calibri"/>
        <family val="2"/>
        <scheme val="minor"/>
      </rPr>
      <t>Circuit:</t>
    </r>
    <r>
      <rPr>
        <sz val="10"/>
        <rFont val="Calibri"/>
        <family val="2"/>
        <scheme val="minor"/>
      </rPr>
      <t xml:space="preserve"> EPTE0/ECERT/225436 
04/12: Cristiano:
ça concerne la liaison Backbone entre Madrid et BCE. Elle a été mise en service début novembre 2015 et i</t>
    </r>
    <r>
      <rPr>
        <b/>
        <sz val="10"/>
        <rFont val="Calibri"/>
        <family val="2"/>
        <scheme val="minor"/>
      </rPr>
      <t xml:space="preserve">l n’y a actuellement pas encore de service dessus. </t>
    </r>
    <r>
      <rPr>
        <sz val="10"/>
        <rFont val="Calibri"/>
        <family val="2"/>
        <scheme val="minor"/>
      </rPr>
      <t xml:space="preserve">donc on peut ignorer le Planned Works.
</t>
    </r>
  </si>
  <si>
    <t xml:space="preserve">[INTEROUTE] Ref: 1-1458852291
RoM: INTEROUTE will be performing hardware upgrade works on our transmission platform. This planned activity will take place in France. Please be advised your services will be affected as per table below between 23/Jan 22:00 UTC and 24/Jan 04:00 UTC. INTEROUTE would like to apologise for the inconvenience these works will cause to your business. </t>
  </si>
  <si>
    <t>Raison du déplacement/transformation : Déplacement câble AK 17 pour cause de construction d'immeuble
Éléments à déplacer : AK 17, paires 9503-9562 (60 paires)
Nombre de lignes impactés : 8 TLF / 4 ISDNB / 3 EDSL-I / 7 EDSL-A / 3 PDSL-A / 3 VDSL-A / 4 TA1N / 1 UBBRD / 1 TN2N / 1 30N / 1 TN6N / 1 PDSL-I
=&gt; 37 lignes en total</t>
  </si>
  <si>
    <t>Diekirch, caserne de l`Armee Herrenberg</t>
  </si>
  <si>
    <t>Loss of service &lt; 5min</t>
  </si>
  <si>
    <t>SDH, RDSLO, EWSD,</t>
  </si>
  <si>
    <t>Dans le cadre de la stratégie Tout-IP nous allons procéder à une 1ère migration de 600 clients ALARMIS-IP du Cluster-IP-1 de l'anciènne infrastructure ALARMIS vers la nouvelle infrastructure ALARMIS IP. A cette fin nous allons déplacer le Receiver-39 (spare) vers la nouvelle plateforme, ensuite nous allons migrer les clients du Receiver-38 (actuel life) vers le Receiver 39. Le Receiver 38 restera comme fallback sur l'ancienne infrastructure encore quelques jours après l'intervention et sera ensuite également transféré vers la nouvelle infrastructure</t>
  </si>
  <si>
    <t xml:space="preserve">Loss of service &lt;5 min </t>
  </si>
  <si>
    <t>2013 holidays</t>
  </si>
  <si>
    <t>Nouvel an</t>
  </si>
  <si>
    <t>Lundi de Pâques</t>
  </si>
  <si>
    <t>Fête du travail</t>
  </si>
  <si>
    <t>Ascension</t>
  </si>
  <si>
    <t>Lundi de pentecôte</t>
  </si>
  <si>
    <t>Fête nationale</t>
  </si>
  <si>
    <t>Assomption</t>
  </si>
  <si>
    <t>Toussaint</t>
  </si>
  <si>
    <t>Noel</t>
  </si>
  <si>
    <t>Saint Etienne</t>
  </si>
  <si>
    <t>2014 holidays</t>
  </si>
  <si>
    <t>2015 holidays</t>
  </si>
  <si>
    <t>black Friday</t>
  </si>
  <si>
    <t>Départements</t>
  </si>
  <si>
    <t>2016 holidays</t>
  </si>
  <si>
    <t>EUI</t>
  </si>
  <si>
    <r>
      <t xml:space="preserve">03/12: Ticket assigned to service 'Relation Inter-Opérateurs'
</t>
    </r>
    <r>
      <rPr>
        <b/>
        <sz val="10"/>
        <rFont val="Calibri"/>
        <family val="2"/>
        <scheme val="minor"/>
      </rPr>
      <t>Circuit:</t>
    </r>
    <r>
      <rPr>
        <sz val="10"/>
        <rFont val="Calibri"/>
        <family val="2"/>
        <scheme val="minor"/>
      </rPr>
      <t xml:space="preserve"> EPTE0/ECERT/225436 
04/12: Cristiano: ça concerne la liaison Backbone entre Madrid et BCE. Elle a été mise en service début novembre 2015 et i</t>
    </r>
    <r>
      <rPr>
        <b/>
        <sz val="10"/>
        <rFont val="Calibri"/>
        <family val="2"/>
        <scheme val="minor"/>
      </rPr>
      <t xml:space="preserve">l n’y a actuellement pas encore de service dessus. </t>
    </r>
    <r>
      <rPr>
        <sz val="10"/>
        <rFont val="Calibri"/>
        <family val="2"/>
        <scheme val="minor"/>
      </rPr>
      <t xml:space="preserve">donc on peut ignorer le Planned Works.
</t>
    </r>
  </si>
  <si>
    <t>Emergency works 
Accord de G. Bohnenberger le 06/01</t>
  </si>
  <si>
    <t>Maintenance approved by CAB RENITA on 06/01</t>
  </si>
  <si>
    <t>Maintenance approved by CAB RENITA on 06/01
Services with Customer name POST BACKBONE IPSWITCHING and POST TECHNOLOGIES will be analysed by OSS-SOP.</t>
  </si>
  <si>
    <t>BDW</t>
  </si>
  <si>
    <t>Frankfurt
Hamburg</t>
  </si>
  <si>
    <t>Loss of service &lt;40 min</t>
  </si>
  <si>
    <t>[COLT]: CRQ1-1811968229
Service Affecting maintenance - We are required to perform this maintenance on our M-MSP network to eliminate a risk to service availability and enable us to deliver pending orders</t>
  </si>
  <si>
    <t>échange câble FO-C 9196 par un microcâble avec tracé différent et renforcement de 4 fibres dans FO-J 8423                                                  
FO-LV4254 Coupure de service avec 23 clients                                              FO-LV2330 Loss of protection avec 126 clients                                 FO-LV2846 Loss of protection avec 80 clients</t>
  </si>
  <si>
    <t>Marnach / Roder / Fischbach</t>
  </si>
  <si>
    <t>LuxFibre, RDSLO, EWSD, IPTV( Broadcast, VoD, Radio, Headend, SetTop SAGEM, SetTop NetGEM</t>
  </si>
  <si>
    <t>3 rue Pierre Flammang, 8399 Windhof (Koerich)</t>
  </si>
  <si>
    <t>Loss of service &lt;300 min
Loss of protection &lt; 300 min</t>
  </si>
  <si>
    <t>D-line, E-LAN, E-Line, IP-VPN, Teralink, DIA, Cloud Extension</t>
  </si>
  <si>
    <t>The stack O6850_VilleC10 is currently in an unstable state. Due to this state, we cannot make a saving of the current configuration and we cannot debug the omnswitch that doesn't answer well at the CLI commands we type. We'll restart the stack to make it works properly and to get back a way to debug it.</t>
  </si>
  <si>
    <t>CT Ville - 8a, Avenue Monterey, L-2222 Luxembourg</t>
  </si>
  <si>
    <t>Loss of Service &lt;30 min
Loss of protection &lt;30 min</t>
  </si>
  <si>
    <t>D-line, E-LAN, E-Line, IP-VPN, Teralink, DIA</t>
  </si>
  <si>
    <t xml:space="preserve">Les travaux se sont déroulés sans problèmes.
Début des travaux :           07/01/2016 22:00
Fin des travaux :                 08/01/2016 00:00
</t>
  </si>
  <si>
    <t xml:space="preserve">Les travaux se sont déroulés sans problèmes.
Début des travaux :           08/01/2016 06:00
Fin des travaux :                 08/01/2016 06:50
</t>
  </si>
  <si>
    <t>[COLT]: CRQ1-1811898294
Service Affecting maintenance - We are required to perform this maintenance on our M-MSP network to eliminate a risk to service availability and enable us to deliver pending orders</t>
  </si>
  <si>
    <t>[COLT]: CRQ1-1812428371
Service affecting maintenance - We are required to perform this maintenance on our M-MSP network to eliminate a risk to service availability and enable us to deliver pending orders</t>
  </si>
  <si>
    <t>Aubervilliers
Les Moulineaux</t>
  </si>
  <si>
    <t>Loss of service &lt;50min</t>
  </si>
  <si>
    <t>**1/2**
On  18/01 night ALU will install a debug patch in ICC platform, which will help to collect further information regarding the buckets processed by OOC Macro5 . Also a new dictionary for SY interface will be set in diameter.</t>
  </si>
  <si>
    <t>**2/2**
On 21/01 the same patch will be removed as after collecting traces it will no more needed in the servers.</t>
  </si>
  <si>
    <t>Migration of the traffic MMS/WAP to the new VLAN infrastructure site GARE.</t>
  </si>
  <si>
    <t>Loss of protection &lt;1h</t>
  </si>
  <si>
    <t>2G, 3G, 4G, Data, MMS, Blacberry, Roaming, Corporate APN, Mobile Device Management</t>
  </si>
  <si>
    <t>Migration of the traffic MMS/WAP to the new VLAN infrastructure site KIRCHBERG.</t>
  </si>
  <si>
    <t>Lux-Kirchberg</t>
  </si>
  <si>
    <t>As requested by the ICT Department, we have to migrate our virtual servers from the old hardware onto newer esx clusters.</t>
  </si>
  <si>
    <t>A patch has to be installed on the local EWSD switches which allows to display the generic number on the telephone of PSTN customers. The generic number is an information element of the ISUP message and is used by the Luxzone service.</t>
  </si>
  <si>
    <t xml:space="preserve">[T-SYSTEMS]
RoM: Cable relocation </t>
  </si>
  <si>
    <t xml:space="preserve">[T-SYSTEMS]
RoM:Cable relocation </t>
  </si>
  <si>
    <t xml:space="preserve">[T-SYSTEMS]
RoM: Hardware replacement </t>
  </si>
  <si>
    <t>Loss of service &lt; 6 h</t>
  </si>
  <si>
    <t>N/a</t>
  </si>
  <si>
    <t>N° Circuit :MUC/MUC/LE-168528 --&gt; ICMS 124441700003</t>
  </si>
  <si>
    <t>VPN connectivity issue can occur between Shared IT and RENITA platforms. Root cause of this issue was found by checkpoint support, we have to implement the solution and do a failover to test it.</t>
  </si>
  <si>
    <t>Root cause of the last issue found during last checkpoint upgrade #I573290 was found by Checkpoint support. We have to reproduce the problem and implement the solution they found. If the solution is revelant we will do the final upgrade of the cluster to improve stability and security.</t>
  </si>
  <si>
    <t>Loss of service &lt;20min
Degradation &lt; 120min</t>
  </si>
  <si>
    <t>We have to upgrade running software of our DNS/DHCP server to the latest version, one of the reasons is to fix security issues. This will be done by our partner Dimension Data.</t>
  </si>
  <si>
    <t>Loss of protection &lt;60 min</t>
  </si>
  <si>
    <t>The stack O6450_WindhofP10 wasn't properly configured according to the IP Switching standards. The stack O6450_WindhofP10 will be reloaded with a basic configuration and then the different ethernet-services corresponding to the customer services will be added one by one to make it compliant to the IPSW standards. Of course, the 7750SR12Windhof1 would be reconfigured as well for these services. The stack O6450_WindhofP10 will be upgraded in meantime .</t>
  </si>
  <si>
    <t xml:space="preserve">11/01 waiting alcatel clarifications
Marco Cabral clarified:
"The SY interface is not in production. ALU is just providing us the final solution of SY interface because we’ve bought it. Dictionary will be installed but not used/enabled. Impact is 0. The dictionary contained a wrong value which has been corrected by ALU and therefore they would like to close this issue." </t>
  </si>
  <si>
    <t>POST Telecom impacted because some of their technical teams use the internal VDI</t>
  </si>
  <si>
    <t>ASSYST, NetCool, DT-net/VDI, internal DNS.</t>
  </si>
  <si>
    <t xml:space="preserve">[BICS] ref: SC129709
BICS will proceed with a maintenance. 
Activity: GSX upgade 
</t>
  </si>
  <si>
    <t>Loss of service &lt;10 min</t>
  </si>
  <si>
    <t>Déplacement FO-C9037 du CT80 vers POP180
Travaux de jointage dans FO-JH5955
Circuits concernés : DLP12751949 / ETO12763482 / 4 clients résidentiels</t>
  </si>
  <si>
    <t>Diekirch, Montée de la Seitert</t>
  </si>
  <si>
    <t>D-Line, E-Line,LuxFibre</t>
  </si>
  <si>
    <t>[SFR]PWR 20151200085 
Travaux de maintenance sur les liens optiques 
Nuit de rebond</t>
  </si>
  <si>
    <t>LR-2-PTTLUX-013-004
LR-2-PTTLUX-013-001
LR-2-PTTLUX-013-002
LR-2-PTTLUX-013-003
LR-2-PTTLUX-013-005
-&gt; Nothing to communicate to POST Telecom</t>
  </si>
  <si>
    <t xml:space="preserve">Les travaux se sont déroulés sans problèmes.
Début des travaux :          12-01-2016                        06:00
Fin des travaux :                12-01-2016                        06:45
</t>
  </si>
  <si>
    <t>Staines</t>
  </si>
  <si>
    <t>No impact / non Service affecting (at risk)</t>
  </si>
  <si>
    <t>Affected Circuits: ELAN37736</t>
  </si>
  <si>
    <t>CE impacted
J. Thomas will check the impact
07/01: Les clients seront coupés pendant 5 minutes, mais des alarmes apparus éventuellement pendant ces 5 minutes sont sauvegardés dans la boîte Alarmis chez le client et seront transmis dès la connectivité est de nouveau rétablie avec le serveur.</t>
  </si>
  <si>
    <t>[T-SYSTEMS] Ref :3-16-00000142
Maintenance Info  142 &lt;At Risk&gt;</t>
  </si>
  <si>
    <t>[T-SYSTEMS] Ref :3-16-00000175
Maintenance Info  175 &lt;At Risk&gt;</t>
  </si>
  <si>
    <t>VoIP Residential, VoIP Corporate,  SIP Trunk, CloudPBX</t>
  </si>
  <si>
    <t>12/01: Clarifications received from Claude Luis. PW updated and approved.</t>
  </si>
  <si>
    <t>The degradation is in the area of the GUIs and Chating, the Voicecalls will not be affected.
11/01: Request from Pascal W. to update internal mailing list (POST Teleco addresses)
12/01: Emergency Request sent and approved by Arsène and Gaston</t>
  </si>
  <si>
    <t xml:space="preserve">Les travaux se sont déroulés sans problèmes.
Début des travaux :          12-01-2016                        22:00
Fin des travaux :                13-01-2016                        00:15
</t>
  </si>
  <si>
    <t xml:space="preserve">Les travaux se sont déroulés sans problèmes.
Début des travaux :          13-01-2016                        04:00
Fin des travaux :                13-01-2016                        06:12
</t>
  </si>
  <si>
    <t>Degradation &lt;1 min</t>
  </si>
  <si>
    <t>Bitstream, LuxFibre, VoIP Residential, SIP Trunk, CloudBPX</t>
  </si>
  <si>
    <t xml:space="preserve">This upgrade is the outcome of the investigation by POST and the
vendor regarding incident SRBE.15.0098 and SRBE.15.0141. To solve the bug, it is recommended by the vendor to upgrade to a never release.
</t>
  </si>
  <si>
    <t>Dans le cadre de la stratégie Tout-IP nous allons procéder à une 2ième migration de 800 clients ALARMIS-IP du Cluster-IP-2 de l'anciènne infrastructure ALARMIS vers la nouvelle infrastructure ALARMIS IP. A cette fin nous allons déplacer le Receiver-32 (spare) vers la nouvelle plateforme, ensuite nous allons migrer les clients du Receiver-31 (actuel life) vers le Receiver 32. Le Receiver 31 restera comme fallback sur l'ancienne infrastructure encore quelques jours après l'intervention et sera ensuite également transféré vers la nouvelle infrastructure</t>
  </si>
  <si>
    <t>Loss of service &lt;5 min</t>
  </si>
  <si>
    <t xml:space="preserve">[BICS] Ref: 17331
We will be performing an upgrade of the 7600 routers and ME3400 switches to a newly validated IOS. These new versions are resolving bugs we had encountered in the current releases and enhancing new features. </t>
  </si>
  <si>
    <t>Loss of service &lt;90 min</t>
  </si>
  <si>
    <t>Leased line
LTE Signalling
IPX Transport service</t>
  </si>
  <si>
    <t>FRANKFURT/EPT-PARIS/VRZ NP 9001 =&gt;124211600001</t>
  </si>
  <si>
    <t>BRUSSEL/BIX-ZURICH/FIX NP 9001 =&gt; 123160043</t>
  </si>
  <si>
    <t xml:space="preserve">Les travaux se sont déroulés sans problèmes. 
Début des travaux :           13-01-2016             22:00 
Fin des travaux :                 14-01-2016             01:00
</t>
  </si>
  <si>
    <t xml:space="preserve">Les travaux se sont déroulés sans problèmes. 
Début des travaux :           14-01-2016             04:00 
Fin des travaux :                 14-01-2016             05:00
</t>
  </si>
  <si>
    <t xml:space="preserve">Les travaux se sont déroulés sans problèmes. 
Début des travaux :           14-1-2016             03:00 
Fin des travaux :                 14-1-2016             05:30
</t>
  </si>
  <si>
    <t>Reporté à une date ultérieure suite à un échange entre Arsène et Georges</t>
  </si>
  <si>
    <t>Joseph Thoma will check impact duration
13/01: Clarification received from IP Switching regarding impact duration. PW updated accordingly and approved.</t>
  </si>
  <si>
    <r>
      <t xml:space="preserve">04/01: Accord providoire: List of CloudPBX services is missing =&gt; G. Klosen to provide this list
06/01: the list of affected services has been provided, and includes more than 400 services of corporate customers =&gt; </t>
    </r>
    <r>
      <rPr>
        <b/>
        <sz val="10"/>
        <rFont val="Calibri"/>
        <family val="2"/>
      </rPr>
      <t xml:space="preserve">PW refused because of short notice in client notification -&gt; should be sent as Emergency Request
13/01: EW request sent and Refused. Works will be postponed.
</t>
    </r>
  </si>
  <si>
    <t>Signalisation</t>
  </si>
  <si>
    <t xml:space="preserve">Les travaux se sont déroulés sans problèmes.
Début des travaux : 14-01-2016 05:30
Fin des travaux : 14-01-2016 15:30
</t>
  </si>
  <si>
    <t xml:space="preserve">12/01: Internal technical team (SV Voix internationale/Paul Shieres) informed.
</t>
  </si>
  <si>
    <t xml:space="preserve">Les travaux se sont déroulés sans problèmes. 
Début des travaux :           14-01-2016            22h00 
Fin des travaux :                14-01-2016            22h20
</t>
  </si>
  <si>
    <t>OS and Hosting Management software upgrades of 4 VM's. Downtime only during VM reboot after kernal and security upgrades.</t>
  </si>
  <si>
    <t>Déplacement FO-T 1873 et FO-T 121586 pour raccordement Sigfox dans un autre Rack à Wiltz 7, rte de Kautenbach (Post Courrier)</t>
  </si>
  <si>
    <t>Wiltz 7, rte de Kautenbach Post Courrier</t>
  </si>
  <si>
    <t>N° Circuit: FRA/HAM/LE-187722 =&gt;1291100046</t>
  </si>
  <si>
    <t xml:space="preserve">N° Circuit: AMS/AMS/LE-187548 ==&gt; 1293100013 </t>
  </si>
  <si>
    <t>Mise à jour du logiciel du réseau radio 2G.</t>
  </si>
  <si>
    <t xml:space="preserve">** Step 1/4 **
Software update on the Front End SW of the HLR System. </t>
  </si>
  <si>
    <t xml:space="preserve">** Step 2/4 **
Software update on the Front End SW of the HLR System. </t>
  </si>
  <si>
    <t xml:space="preserve">** Step 3/4 **
Software update on the Front End SW of the HLR System. </t>
  </si>
  <si>
    <t xml:space="preserve">** Step 4/4 **
Software update on the Front End SW of the HLR System. </t>
  </si>
  <si>
    <t>CT Gare, CT Kirchberg</t>
  </si>
  <si>
    <t>2G, 3G, 4G Radio network, Nano BTS 2G, 2G Small cells radio network, 3G small cells radio network, voice, data, SMS, MMS, Blacberry, Roaming, Corporate APN, M2M Portal</t>
  </si>
  <si>
    <t>** Step 1/10 **
Software updates of the POST mobile switching system.</t>
  </si>
  <si>
    <t>** Step 2/10 **
Software updates of the POST mobile switching system.</t>
  </si>
  <si>
    <t>** Step 3/10 **
Software updates of the POST mobile switching system.</t>
  </si>
  <si>
    <t>** Step 4/10 **
Software updates of the POST mobile switching system.</t>
  </si>
  <si>
    <t>** Step 5/10 **
Software updates of the POST mobile switching system.</t>
  </si>
  <si>
    <t>** Step 6/10 **
Software updates of the POST mobile switching system.</t>
  </si>
  <si>
    <t>** Step 7/10 **
Software updates of the POST mobile switching system.</t>
  </si>
  <si>
    <t>** Step 8/10 **
Software updates of the POST mobile switching system.</t>
  </si>
  <si>
    <t>** Step 9/10 **
Software updates of the POST mobile switching system.</t>
  </si>
  <si>
    <t>2G, 3G radio network, Nano BTS 2G radio network, 2G Small Cells, 3G small Cells, Voice, Data, SMS</t>
  </si>
  <si>
    <t>Degradation &lt;120 min</t>
  </si>
  <si>
    <t>DC Gare</t>
  </si>
  <si>
    <t>Circuits migration from first generation ADVA to the new generation based on Carrier Ethernet (ERP) in Scope of Teralink 2.0 Project and Upgrade ADVA nodes with last software release available.</t>
  </si>
  <si>
    <t>CT Gare &amp; eBRC Windhof / Frankfurt Interxion &amp; Equinix</t>
  </si>
  <si>
    <t>E-Line, IP-VPN,Teralink,</t>
  </si>
  <si>
    <t>08T/C2P/690081-035210/1
08T/C2C/721005-035210/1
08T/C2P/610310-035210/2</t>
  </si>
  <si>
    <t>N° Circuit: XBG/XBT/LE-183713
-&gt; 124211700036</t>
  </si>
  <si>
    <t>[VIATEL]: ref: 469792
We need to perform network reconfiguration on our backbone fibre network between Egham and London. We are working on fibres close to your services, so whilst we do not intend to impact your services, they will be at–risk for the duration of the planned works window</t>
  </si>
  <si>
    <t>[T-SYSTEMS] Maintenance Info  253
Ref: .: 3-16-00000253</t>
  </si>
  <si>
    <t>Anti-spam, anti-virus</t>
  </si>
  <si>
    <t>E-LAN, LuxFibre, Radio network (2G, 3G, 4G), Voice, Data, SMS, MMS, Blacberry,  Corporate APN</t>
  </si>
  <si>
    <t>Before the physical move of OSM firewall cluster, we have to upgrade it to the lastest software version to solve many compatibility and security issues.</t>
  </si>
  <si>
    <t>Hostpack</t>
  </si>
  <si>
    <t>2G, Voice, SMS, Data, MMS, Corporate APN, M2M portal (jasper wireless)</t>
  </si>
  <si>
    <t>.Degradation mobile services during 2 hours
.Loss of service of other services &lt; 75min</t>
  </si>
  <si>
    <t>Loss of service &lt; 10 min for the client</t>
  </si>
  <si>
    <t>Charging of Voice, Data, SMS, MMS.
Alcatel – ICC, Tecnotree, Voicemail SIP, Infotel RTL, Flux Comptel, Flux Provisioning avec Departement IT, FMC/Luxzone (Cloud PBX)</t>
  </si>
  <si>
    <t>Hardware Capacity Extension required on the MPLS router of Belair CT because saturation condition is approaching on some links during the daily Internet traffic Peak Hour from 18h to 23h.
Detail: SFM/CPM cards replacement + router port capacity extension + FP2 generation cards replacement by FP3 generation cards</t>
  </si>
  <si>
    <t>E-LAN, E-Line, S-Line, IP-VPN, Teralink, DIA, LuxFibre, RDSLO, IPTV, HSI Corporate, VoIP Residential and Corporate, SIP Trunk, CloudBPX, Cloud Extension, radio network (2G, 3G, 4G) Nano BTS 2G, 2G small Cells, 3G small Cells</t>
  </si>
  <si>
    <t xml:space="preserve">L’intervention s’est déroulée comme prévue.
Début des travaux :           19-01-2016                         07: 00
Fin des travaux :                 19-01-2016                         07: 40
</t>
  </si>
  <si>
    <t>Strassen / 2A + 2B rue de la Vallée</t>
  </si>
  <si>
    <t>Loss of service &lt;120 min</t>
  </si>
  <si>
    <t>LuxFibre, RDSLO, EWSD, IPTV Broadcast</t>
  </si>
  <si>
    <t>Outage &lt; 30 min</t>
  </si>
  <si>
    <t xml:space="preserve">[T-SYSTEMS] Ref: 3-16-00000303
Maintenance Info  303 &lt;affected&gt;
Hardware replacement. </t>
  </si>
  <si>
    <t>FRANKFURT/FIX-ZURICH/FIX NP 9001 =&gt; 123160043 
FRANKFURT/EPT-PARIS/VRZ NP 9001 =&gt;124211600001
FRANKFURT/EPT-FRANKFURT/ANC NP 9002 =&gt; 1277000846
FRANKFURT/EPT-FRANKFURT/ANC NP 9001 =&gt; 1277000847
 communicated</t>
  </si>
  <si>
    <t>Check if conflict with 619168 on 26/01 morning
18/01: Jean-Paul will request for the teams to re-heck the calendar and confirm that there is no conflict for the three PWs 619168 , 619164 et 618536 for ALL dates (not only on 26/01)
19/01: Receive confirmation from C. Haddad</t>
  </si>
  <si>
    <t>FRANKFURT/FIX-ZURICH/FIX NP 9001 =&gt; 123160043</t>
  </si>
  <si>
    <t xml:space="preserve">Les travaux pour l`intervention 616552 sont termines.
Encore une fois la solution fournie pas Checkpoint n`a pas été concluante et nous avons du stopper les travaux.
Nous avons détecter que la solution serai inefficace lors des tests préliminaires, ce qui a permis de n`occasionner 
aucune coupure sur le trafic dans la plage de maintenance prévue.
Le ticket a été mis a jour auprès du fournisseur pour analyse.
Début des travaux :           19-01-2016             20 : 00
Fin des travaux :                 19-01-2016             21 : 20
</t>
  </si>
  <si>
    <t xml:space="preserve">Les travaux du Shared-it sont termines , mais malheureusement la solution fournie par Checkpoint n`a pas fonctionne.
J`ai pris des logs et vais mettre a jour le ticket aupres du fournisseur.
Nous avons remis tous les systemes dans leur configuration initiale.
Début des travaux :           
 19/01/2016  19:00
Fin des travaux :                 
 19/01/2016 20:00
</t>
  </si>
  <si>
    <t xml:space="preserve">Les travaux se sont déroulés sans problèmes. 
Début des travaux :           14-01-2016             04:00 
Fin des travaux :                 14-01-2016             06:00
</t>
  </si>
  <si>
    <t>JOIN not impacted.
18/01: Jean-Paul will check with technical teams why there are interventions after the 03/02 step4 (check detailed list of activities)
19/01: email from JP Casel: As Krzysztof mentions in his email, those are non-critical steps which are performed at daytime and which should have no impact at all on the offered mobile services. They were just indicated for completeness in the form. I propose hence that those steps are not considered by the CAB board.</t>
  </si>
  <si>
    <t>European commission and parliament impacted 
Check if conflict with 619168 on 26/01 morning
18/01: Jean-Paul will request for the teams to re-heck the calendar and confirm that there is no conflict for the three PWs 619168 , 619164 et 618536 for ALL dates (not only on 26/01)
19/01: Receive confirmation from C. Haddad and JP Casel</t>
  </si>
  <si>
    <t>N° Circuit: AMS/AMS/LE-171946 =&gt; 124213330017</t>
  </si>
  <si>
    <r>
      <t xml:space="preserve">POST CORPORATE (=&gt; IT Department) is the only customer impacted
</t>
    </r>
    <r>
      <rPr>
        <sz val="10"/>
        <color rgb="FFFF0000"/>
        <rFont val="Calibri"/>
        <family val="2"/>
      </rPr>
      <t>Departement IT: inform patrick mertz, frank lieser, marco van maris, 
18/01: since non of our clients is impacted (only IT department is impacted), no need for urgent work request.
20/01: On 25th and 27th of January there will be only a test of migration during one hour. Full migration for POST Corporate will be done on Jan 30.</t>
    </r>
  </si>
  <si>
    <r>
      <t xml:space="preserve">(étape 1/5-session 1)
Migration des clients professionnels POST Telecom Solutions (POST Corporate, ESM, POSTCloud, CloudBizz, HealthNET) de la plateforme 'Email Security Appliance' FortiNet FortiMail vers la nouvelle architecture CISCO Ironport.
</t>
    </r>
    <r>
      <rPr>
        <sz val="10"/>
        <color rgb="FFFF0000"/>
        <rFont val="Calibri"/>
        <family val="2"/>
      </rPr>
      <t xml:space="preserve">Etape1/5 - test session1: test migration during an hour with POST Corporate (Departement IT)
</t>
    </r>
    <r>
      <rPr>
        <sz val="10"/>
        <rFont val="Calibri"/>
        <family val="2"/>
      </rPr>
      <t xml:space="preserve">
</t>
    </r>
  </si>
  <si>
    <r>
      <t xml:space="preserve">(étape 1/5 - test session2) Migration des clients professionnels POST Telecom Solutions (POST Corporate, ESM, POSTCloud, CloudBizz, HealthNET) de la plateforme 'Email Security Appliance' FortiNet FortiMail vers la nouvelle architecture CISCO Ironport.
</t>
    </r>
    <r>
      <rPr>
        <sz val="10"/>
        <color rgb="FFFF0000"/>
        <rFont val="Calibri"/>
        <family val="2"/>
      </rPr>
      <t xml:space="preserve">Etape1/5-test session 2: test migration during an hour with POST Corporate (Departement IT)
</t>
    </r>
    <r>
      <rPr>
        <sz val="10"/>
        <rFont val="Calibri"/>
        <family val="2"/>
      </rPr>
      <t xml:space="preserve">
</t>
    </r>
  </si>
  <si>
    <t xml:space="preserve">Les travaux se sont déroulés sans problèmes. 
Début des travaux :           20-01-2016             21:40
Fin des travaux :                 20-01-2016             23:35 
</t>
  </si>
  <si>
    <t xml:space="preserve">This is to inform you that Service Affecting with reference number CRQ 1-1807389463 has been Completed. 
Status:    Completed Successfully 
</t>
  </si>
  <si>
    <t>21/01: Safouane informed us that Alcatel needs more traces therefore the patch will not be removed on 21/01. It will be kept for few more days and the date for removing it will be provided later on</t>
  </si>
  <si>
    <r>
      <t>JOIN impacted. Check PW sheet.</t>
    </r>
    <r>
      <rPr>
        <b/>
        <sz val="10"/>
        <color theme="1"/>
        <rFont val="Calibri"/>
        <family val="2"/>
      </rPr>
      <t xml:space="preserve">
POST courrier impacted: verify and make sure that POST Telecom informs them
21/01 :  demande de confirmation services fixes
KSO=&gt; According P. Weber and A. Schaack impact on mobile will be a degradation.
This PW will also impact Post Courrier guichets in Wiltz (No ICMS reference)
Post Courrier is already informed by P Tech with agreement of the Préposé since they will open the building in Wiltz for this PW execution</t>
    </r>
  </si>
  <si>
    <r>
      <t xml:space="preserve">POST CORPORATE (=&gt; IT Department) is the only customer impacted
</t>
    </r>
    <r>
      <rPr>
        <sz val="10"/>
        <color rgb="FFFF0000"/>
        <rFont val="Calibri"/>
        <family val="2"/>
      </rPr>
      <t xml:space="preserve">Departement IT: inform patrick mertz, frank lieser, marco van maris, 
</t>
    </r>
    <r>
      <rPr>
        <sz val="10"/>
        <color theme="1"/>
        <rFont val="Calibri"/>
        <family val="2"/>
      </rPr>
      <t>18/01: since non of our clients is impacted (only IT department is impacted), no need for urgent work request.
20/01: On 25th and 27th of January there will be only a test of migration during one hour. Full migration for POST Corporate will be done on Jan 30.</t>
    </r>
  </si>
  <si>
    <t>The migration of some network link of the SMSC POST / SMSC PSA.</t>
  </si>
  <si>
    <t>Loss of service &lt; 15 min</t>
  </si>
  <si>
    <t>PSA IMPACTED</t>
  </si>
  <si>
    <t>déplacement de la boucle ETH090082 Aeroport Radar du câble FO-C5202 vers un autre câble FO-C1238 pour préparation d'un déplacement ultérieur du câble FO-C5202</t>
  </si>
  <si>
    <t>Alzingen/Kirchberg</t>
  </si>
  <si>
    <t>Loss of protection &lt; 10 min</t>
  </si>
  <si>
    <t>E-LAN, SDH</t>
  </si>
  <si>
    <t xml:space="preserve">Les travaux se sont déroulés sans problèmes. 
Début des travaux :     22/01/2016     06h00
Fin des travaux :          22/0/2015     07h00
</t>
  </si>
  <si>
    <t xml:space="preserve">On night of 03/02 to 04/02, ALU will install new patch on ICC Prod to resolve following issues:
Alignement of Oracle DB and SHM DB after monthly switch.
Correct Counter discrepancy
Debug patch already installed will be removed, as after collecting traces it will no more needed in the servers.
</t>
  </si>
  <si>
    <t>[BICS] ref: 17409. 
We will be performing an upgrade of the 7600 routers and ME3400 switches to a newly validated IOS. These new versions are resolving bugs we had encountered in the current releases and enhancing new features.</t>
  </si>
  <si>
    <t>Outage &lt; 90 min</t>
  </si>
  <si>
    <t xml:space="preserve">The expected downtime is: 
30 minutes 
</t>
  </si>
  <si>
    <t>VOICE</t>
  </si>
  <si>
    <t xml:space="preserve">Status of Planned Work: Finished 
 Start of Planned Work Window: 22/Jan/2016 22:00 UTC (22/Jan/2016 23:00 CET)
 End of Planned Work Window: 23/Jan/2016 04:00 UTC (23/Jan/2016 05:00 CET)
</t>
  </si>
  <si>
    <t xml:space="preserve"> Status of Planned Work: Finished 
 Start of Planned Work Window: 23/Jan/2016 22:00 UTC (23/Jan/2016 23:00 CET)
 End of Planned Work Window: 24/Jan/2016 04:00 UTC (24/Jan/2016 05:00 CET)
</t>
  </si>
  <si>
    <t xml:space="preserve">Les travaux se sont déroulés sans problèmes.
Début des travaux :           24-01-2016                         21 : 45
Fin des travaux :                 25-01-2016                         04 : 15
</t>
  </si>
  <si>
    <t>This upgrade is the outcome of the investigation by POST and the vendor regarding incident SRBE.15.0098 and SRBE.15.0141. To solve the bug, it is recommended by the vendor to upgrade to a never release.
In a first step, upgrade will be conducted on the MX960 router located at CT Belair.                                                                               The second step and after a test/stability phase of one week, the second MX960 at CT Gare will also be upgraded to the never release.</t>
  </si>
  <si>
    <t>Loss of service &lt; 1h30 min
Loss of protection &lt; 1h30 min</t>
  </si>
  <si>
    <t>Pas de rapport d'exécution ?</t>
  </si>
  <si>
    <r>
      <rPr>
        <sz val="10"/>
        <rFont val="Calibri"/>
        <family val="2"/>
        <scheme val="minor"/>
      </rPr>
      <t>Les travaux se sont déroulés sans problèmes. 
Début des travaux :           21/01/2016 01:00
Fin des travaux :                 21/01/2016</t>
    </r>
    <r>
      <rPr>
        <sz val="10"/>
        <color rgb="FFFF0000"/>
        <rFont val="Calibri"/>
        <family val="2"/>
        <scheme val="minor"/>
      </rPr>
      <t xml:space="preserve"> 04:15
</t>
    </r>
  </si>
  <si>
    <r>
      <rPr>
        <sz val="10"/>
        <rFont val="Calibri"/>
        <family val="2"/>
        <scheme val="minor"/>
      </rPr>
      <t xml:space="preserve">Les travaux se sont déroulés sans problèmes. 
Début des travaux :           21-01-2015             06:00 
Fin des travaux :                 21-01-2015        </t>
    </r>
    <r>
      <rPr>
        <sz val="10"/>
        <color rgb="FFFF0000"/>
        <rFont val="Calibri"/>
        <family val="2"/>
        <scheme val="minor"/>
      </rPr>
      <t xml:space="preserve">     08:11 
Giang-Minh Ly: The intervention was done during the maintenance window.
The confirmation call to SNMC was delayed  due to one test that has taken more time. 
</t>
    </r>
  </si>
  <si>
    <t>Raison du déplacement/transformation : déplacement tête FO-TH59120
Éléments à déplacer : FO-TH
Nombre de lignes impactés : 9</t>
  </si>
  <si>
    <t>Mise a jour du logiciel du réseau radio 2G</t>
  </si>
  <si>
    <t>2G radio network, Voice, SMS , MMS , DATA, Blacberry, Corporate APN</t>
  </si>
  <si>
    <t>Loss of protection &lt; 2h</t>
  </si>
  <si>
    <t>[T-SYSTEMS] ReferenceNo.: 3-16-00000402
URGENT Maintenance Info  402 &lt;At Risk&gt;
Urgent hardware replacement</t>
  </si>
  <si>
    <t>Possibility of a hit</t>
  </si>
  <si>
    <t>Please be informed that the 1. step (test session 1) of planned work I618792  - FortiMail-&gt;Ironport Migration - had to be cancelled due to delayed availability in connectivity.</t>
  </si>
  <si>
    <t xml:space="preserve">We are mandated to postpone the upgrade on the device(that carries your service)  due to operational requirements. We will re-plan the upgrade in future and the schedule will be communicated under a new planned work reference once it’s decided. </t>
  </si>
  <si>
    <t>[COLT]: CRQ1-1829011108 
: Emergency Service affecting maintenance - This is to make you aware of an emergency maintenance that is required to reseat the card in an equipment in KJC, London, UK</t>
  </si>
  <si>
    <t>Loss of service &lt; 10 min</t>
  </si>
  <si>
    <t xml:space="preserve">Status:    Completed Successfully 
Start Date &amp; Time:               25/01/2016 22:00 GMT
End Date &amp; Time:                26/01/2016 00:00 GMT
</t>
  </si>
  <si>
    <t xml:space="preserve">Start date and time: 26/01/2016 00:01 GMT 
Finish date and time: 26/01/2016 06:00 GMT 
</t>
  </si>
  <si>
    <t xml:space="preserve">Les travaux se sont déroulés sans problèmes. 
Début des travaux :           26-01-2015             00:00 
Fin des travaux :                 26-01-2015             01:45
</t>
  </si>
  <si>
    <t xml:space="preserve">Les travaux se sont déroulés sans problèmes. 
Début des travaux :           26-01-2015             03:00 
Fin des travaux :                 26-01-2015             05:50 
</t>
  </si>
  <si>
    <t xml:space="preserve">Les travaux se sont déroulés sans problèmes. 
Début des travaux :           26-01-2015             10:00 
Fin des travaux :                26-01-2015             15:00 
</t>
  </si>
  <si>
    <t xml:space="preserve">[T-SYSTEMS] Ref :3-16-00000142
URGENT Maintenance Info  441 &lt;At Risk&gt;
Urgent network maintenance. </t>
  </si>
  <si>
    <t xml:space="preserve">Les travaux se sont déroulés sans problèmes.
Début des travaux :           26-01-2016                         21 : 30
Fin des travaux :                 27-01-2016                         00 : 30
</t>
  </si>
  <si>
    <t>11/01: RENITA CAB informed
14/01: Reminder sent to renita cab
15/01: RENITA CAB Approval received
27/01: POST COURRIER Impacted - Call to Jean Michel OTTE - mail to Jean Michel to inform</t>
  </si>
  <si>
    <t>Circuits migration from old Alcatel-Lucent 1626LM to ADVA FSP3000 in Scope of Teralink 2.0 Project</t>
  </si>
  <si>
    <t>Amsterdam Telecity / Utrecht / Frankfurt Interxion</t>
  </si>
  <si>
    <t>Loss of service &lt; 30 min 
Loss of protection &lt; 30 min</t>
  </si>
  <si>
    <t xml:space="preserve">[T-SYSTEMS] ref :3-16-00000473
URGENT Maintenance Info  473
Urgent hardware replacement </t>
  </si>
  <si>
    <t xml:space="preserve">[T-SYSTEMS] ref :3-16-00000475
URGENT Maintenance Info  473
Urgent hardware replacement </t>
  </si>
  <si>
    <t xml:space="preserve">08T/C2P/690081-035210/1
ICMS: 123180032 (DISC 24/02/2015)
08T/C2C/721005-035210/1
ICMS: 123180023
08T/C2P/610310-035210/2
ICMS: 123180036
</t>
  </si>
  <si>
    <t xml:space="preserve">Résumé de l'exécution des travaux : 
Les travaux se sont déroulés sans problèmes. 
Début des travaux :           27-01-2016             19:00 
Fin des travaux :                 27-01-2016             20:00
</t>
  </si>
  <si>
    <t xml:space="preserve">Les travaux se sont déroulés sans problèmes. 
Début des travaux :           27-01-2015             23:10 
Fin des travaux :                 28-01-2015             02:45
</t>
  </si>
  <si>
    <t>ice</t>
  </si>
  <si>
    <t>08T/C2C/721005-035210/1 -&gt;123180023</t>
  </si>
  <si>
    <t>08T/C2P/690081-035210/1 -&gt; 123180032
08T/C2C/721005-035210/1 -&gt; 123180023
08T/C2P/610310-035210/2 -&gt; 123180036</t>
  </si>
  <si>
    <t xml:space="preserve"> EPTE0/ECERT/225436 
04/12: Cristiano: ça concerne la liaison Backbone entre Madrid et BCE. Elle a été mise en service début novembre 2015 et il n’y a actuellement pas encore de service dessus. donc on peut ignorer le Planned Works.
</t>
  </si>
  <si>
    <t>[SFR] ref: 05461664
TGBT-MIGRATION_&amp;_SECURISATION_&amp;_OPERATION_SPECIALE,</t>
  </si>
  <si>
    <t>Short interruption</t>
  </si>
  <si>
    <t>Hebergement</t>
  </si>
  <si>
    <t>According to POST TELECOM, Teralink not impacted</t>
  </si>
  <si>
    <t xml:space="preserve">Les travaux se sont déroulés sans problèmes.
Début des travaux :           29-01-2016             06 : 00
Fin des travaux :                 29-01-2016             07 : 15
</t>
  </si>
  <si>
    <t xml:space="preserve">[INTEROUTE] ref: 1-1543926073
  INTEROUTE has received notification that our supplier will perform Mandatory Maintenance on their network. These works have been scheduled to take place between 02/Feb 23:00 UTC and 03/Feb 06:00 UTC. We hereby notify you that these works will cause your service(s) to be affected as per the table below. These works will be performed in Sweden. INTEROUTE would like to apologise for the inconvenience these works will cause to your business. </t>
  </si>
  <si>
    <t>Loss of service &lt; 1 h</t>
  </si>
  <si>
    <t>Datacenter CT-Kirchberg</t>
  </si>
  <si>
    <t>Loss of service &lt; 5 min
Loss of protection &lt; 6 hours
Degradation &lt; 6 hours</t>
  </si>
  <si>
    <t>Datacenter CT-Gare</t>
  </si>
  <si>
    <t>PARLEMENT EUROPEEN IMPACTE</t>
  </si>
  <si>
    <t xml:space="preserve">Les travaux se sont déroulés sans problèmes.
Début des travaux :           31-01-2016                         22 : 00
Fin des travaux :                 01-02-2016                         00 : 52
</t>
  </si>
  <si>
    <r>
      <t xml:space="preserve">(étape 2/5) Migration des clients professionnels POST Telecom Solutions (POST Corporate, ESM, POSTCloud, CloudBizz, HealthNET) de la plateforme 'Email Security Appliance' FortiNet FortiMail vers la nouvelle architecture CISCO Ironport.
</t>
    </r>
    <r>
      <rPr>
        <sz val="10"/>
        <color rgb="FFFF0000"/>
        <rFont val="Calibri"/>
        <family val="2"/>
      </rPr>
      <t xml:space="preserve">
(étape 2/5) : migration  POST CORPORATE (Departement IT)</t>
    </r>
  </si>
  <si>
    <r>
      <rPr>
        <strike/>
        <sz val="10"/>
        <rFont val="Calibri"/>
        <family val="2"/>
      </rPr>
      <t>Inform POST Telecom (customers using CloudBizz product are concerned).</t>
    </r>
    <r>
      <rPr>
        <sz val="10"/>
        <rFont val="Calibri"/>
        <family val="2"/>
      </rPr>
      <t xml:space="preserve">
Inform Département IT (Marco C. already collaborating with them).
</t>
    </r>
    <r>
      <rPr>
        <sz val="10"/>
        <color rgb="FFFF0000"/>
        <rFont val="Calibri"/>
        <family val="2"/>
      </rPr>
      <t>(CloudBizz customers will be migrated on Feb 6)</t>
    </r>
  </si>
  <si>
    <r>
      <t xml:space="preserve">(étape 4/5) Migration des clients professionnels POST Telecom Solutions (POST Corporate, ESM, POSTCloud, CloudBizz, HealthNET) de la plateforme 'Email Security Appliance' FortiNet FortiMail vers la nouvelle architecture CISCO Ironport.
</t>
    </r>
    <r>
      <rPr>
        <strike/>
        <sz val="10"/>
        <color rgb="FFFF0000"/>
        <rFont val="Calibri"/>
        <family val="2"/>
      </rPr>
      <t>(étape 4/5) : migration ESM (flux séparé)</t>
    </r>
    <r>
      <rPr>
        <sz val="10"/>
        <color rgb="FFFF0000"/>
        <rFont val="Calibri"/>
        <family val="2"/>
      </rPr>
      <t xml:space="preserve">
(étape 4/5) : migration POST Cloud</t>
    </r>
    <r>
      <rPr>
        <sz val="10"/>
        <rFont val="Calibri"/>
        <family val="2"/>
      </rPr>
      <t xml:space="preserve">
</t>
    </r>
  </si>
  <si>
    <r>
      <t xml:space="preserve">(étape 5/5) Migration des clients professionnels POST Telecom Solutions (POST Corporate, ESM, POSTCloud, CloudBizz, HealthNET) de la plateforme 'Email Security Appliance' FortiNet FortiMail vers la nouvelle architecture CISCO Ironport.
</t>
    </r>
    <r>
      <rPr>
        <strike/>
        <sz val="10"/>
        <color rgb="FFFF0000"/>
        <rFont val="Calibri"/>
        <family val="2"/>
      </rPr>
      <t xml:space="preserve">(étape 5/5) : migration Healthnet </t>
    </r>
    <r>
      <rPr>
        <sz val="10"/>
        <color rgb="FFFF0000"/>
        <rFont val="Calibri"/>
        <family val="2"/>
      </rPr>
      <t xml:space="preserve">
(étape 5/5) : migration ESM 
(The migration of Healthnet will be sent in a different PW as a second phase)</t>
    </r>
  </si>
  <si>
    <t>Date still needs to be confirmed by ESM</t>
  </si>
  <si>
    <t>IPTV SetTop NetGEM, MyOffice, MyLife, Webhosting, Mobile Device Management (mobile iron), Hostpack, Anti-spam, Anti-virus, VoIP Residential and Corporate, Remote Access, S-Box, Webscan, Alarmis, CloudPBX, Cloud Extension, Remote Access, Virtual Private Cloud, SMS, MMS, DATA, Blacberry, Roaming, Corporate APN, M2M Portal, ASSYST, FAST, Netcool, ServiceNow, Most of POST Technologies internal networks, including OAM platforms, OSS systems, Remote Access, DT-Net and VDI</t>
  </si>
  <si>
    <t>Current system software of Datacenter switches has been running since mid 2014. To be able to guarantee the continuity of network operations, increase the stability, security and performances, an upgrade is required.
Customers or services with cluster/geo-resilience are encouraged “Non Mandatory but recommanded depdening on customer sensibility” to switch all active servers/services to Kirchberg the 18/02 to minimize potential service impacts.</t>
  </si>
  <si>
    <t>Current system software of Datacenter switches has been running since mid 2014. To be able to guarantee the continuity of network operations, increase the stability, security and performances, an upgrade is required.
Customers or services with cluster/geo-resilience are encouraged “Non Mandatory but recommanded depdening on customer sensibility” to switch all active servers/services to Gare DC+4 the 25/02 Datacenter to minimize potential service impacts.</t>
  </si>
  <si>
    <t>IPTV SetTop NetGEM, VoIP Residential, Virtual Private Cloud, Assyst, FAST, NetCool, ServiceNow(RENITA)</t>
  </si>
  <si>
    <t xml:space="preserve">Les travaux se sont déroulés sans problèmes.
Début des travaux :           01-02-2016                         22 : 00
Fin des travaux :                 01-02-2016                         23 : 05
</t>
  </si>
  <si>
    <t xml:space="preserve">Les travaux se sont déroulés sans problèmes. 
Début des travaux :           02-02-2016             00:05 
Fin des travaux :                 02-02-2016             02:00
</t>
  </si>
  <si>
    <t>PDF cannot generated</t>
  </si>
  <si>
    <t xml:space="preserve">18/01: accord provisoire. Wait for confirmation about the hour of the intervention and the internal teams that should be informed
21/01: A.Ziadi: Nous attendons toujours la validation de la part de notre fournisseur.
29/01: updated PW sheet sent by Akim:. Maintenance hour has changed. 
03/02: worst case scenario if intervention is not successful, a rollback is done. For fritzbox/NetGem a restart of the equipemnt from customer side mighe be necessary. 
on the other hand since we do not have the list of service IDs impacted for POST Courrier, Departement IT... then no need to inform them because in every case this intervention should be transparent to all customers (no impact).
</t>
  </si>
  <si>
    <r>
      <t xml:space="preserve">RENITA and PSA impacted
</t>
    </r>
    <r>
      <rPr>
        <sz val="10"/>
        <color theme="1"/>
        <rFont val="Calibri"/>
        <family val="2"/>
      </rPr>
      <t xml:space="preserve">
01/02: Refused because CAB meeting was cancelled</t>
    </r>
  </si>
  <si>
    <t>RENITA and PSA impacted
01/02/2016: Refused because CAB meeting was cancelled</t>
  </si>
  <si>
    <t>PARLEMENT EUROPEEN IMPACTE
01702/2016: Refused because CAB meeting was cancelled</t>
  </si>
  <si>
    <t xml:space="preserve">Les travaux se sont déroulés sans problèmes. 
Début des travaux :           02-02-2016             22:00 
Fin des travaux :                 03-02-2016             00:25
</t>
  </si>
  <si>
    <t>Memory outage detected on the Internet current Route-Reflectors requires to accelerate the SuperCore 100G Route-Reflectors deployement.
Action 1: step-by-step virtual Route-Reflectors activation for the Teralink Backbone Routers.
Action 2: Route-Reflectors Full meshing activation for vpn family.
Old Route-Reflector stay active.</t>
  </si>
  <si>
    <t>All country</t>
  </si>
  <si>
    <t>E-LAN, E-Line, IP-VPN, Teralink, DIA, VoIP residential and corporate, SIP Trunk, Remote access, Virtual Private cloud, Data, SMS, MMS, Roaming, Corporate APN, M2M</t>
  </si>
  <si>
    <t xml:space="preserve">Les travaux se sont déroulés sans problèmes. 
Début des travaux :           03-02-2016             01:18
Fin des travaux :                 03-02-2016             04:37
</t>
  </si>
  <si>
    <t xml:space="preserve">Les travaux se sont déroulés sans problèmes.
Début des travaux :           03-02-2016                         23 : 00
Fin des travaux :                 04-02-2016                         03 : 10
</t>
  </si>
  <si>
    <t xml:space="preserve">Les travaux se sont déroulés sans problèmes.
Début des travaux :           04-02-2016                         01 : 00
Fin des travaux :                 04-02-2016                         06 : 00
</t>
  </si>
  <si>
    <t>Loss of service &lt; 6 hours</t>
  </si>
  <si>
    <t xml:space="preserve">EPTE0/SDETH/124901 
Services are disconnected! </t>
  </si>
  <si>
    <t xml:space="preserve">[INTEROUTE] Ref: 1-1543888921
  As part of our commitment to continually improve the quality of service we provide to our customers, we wish to inform you INTEROUTE will be performing equipment replacement on our IP platform. This planned activity will take place in Denmark. Please be advised your services will be affected as per table below between 05/Mar 22:00 UTC and 06/Mar 04:00 UTC. INTEROUTE would like to apologise for the inconvenience these works will cause to your business. </t>
  </si>
  <si>
    <t>[COLT] Ref: CRQ1-1835128206
Motif de l’intervention :                                           Third Party maintenance - We would like to make you aware of a maintenance our carrier will conduct on their network affecting your service. The work involves Migration to new transmission hardware in preparation for the delivery of the new 10 GIG NNI services. As this maintenance is not being conducted by Colt, rescheduling this work may not be possible. Should the date and time for the maintenance have passed, without an updated notification communicated for it, please consider the work as completed.</t>
  </si>
  <si>
    <t>Loss of service &lt; 2 hours</t>
  </si>
  <si>
    <t xml:space="preserve">[INTEROUTE] Ref: 1-1563898736
INTEROUTE has received notification that our supplier will perform Mandatory Maintenance on their network. These works have been scheduled to take place between 07/Feb 23:00 UTC and 08/Feb 06:00 UTC. We hereby notify you that these works will cause your service(s) to be affected as per the table below. These works will be performed in United Kingdom. INTEROUTE would like to apologise for the inconvenience these works will cause to your business. </t>
  </si>
  <si>
    <t>United Kingdom</t>
  </si>
  <si>
    <t>Loss of service &lt; 1 hours</t>
  </si>
  <si>
    <t xml:space="preserve"> EPTE0/SDETH/124901 
 EPTE0/IPETH/92666 
Services are disconnected</t>
  </si>
  <si>
    <t>Les travaux se sont déroulés sans problèmes.
Début des travaux :           04-02-2016                         05 : 00
Fin des travaux :                 04-02-2016                         06 : 10
04/02: L’intervention a débuté à 5h00 jusqu’à 6h10 car le reboot à distance n’a pas fonctionné. J’ai dû me rendre sur place afin de le redémarrer.</t>
  </si>
  <si>
    <t>For the moment the only thing that is provisioned on our box when they are activated is the VoIP. With our new configurations that will be on the field around march, we will be able to perform a full zero touch provisioning of the Fritz!Box 7490.
The customer will only need to plug in the box to the power main and to the DSL/ONT, at that moment the box will contact our servers and will be updated to the latest firmware, provisioned with the right profile, as well as with the right PPPoE credentials and with the right VoIP accounts.</t>
  </si>
  <si>
    <t>DT Room 304</t>
  </si>
  <si>
    <t>LuxFibre, RDSLO</t>
  </si>
  <si>
    <t>Transfert des clients de l'équipement 7342 FTTU au CT Kehlen vers l'équipement 7360 ISAM FX installés dans le CT Kehlen OFX130</t>
  </si>
  <si>
    <t>CT Kehlen</t>
  </si>
  <si>
    <t>E-line, DIA, LuxFibre, IPTV ( Broadcast, VoD, Radio, Headend, SetTop SAGEM ans NetGEM), Cloud PBX</t>
  </si>
  <si>
    <t>Transfert des clients de l'équipement 7342 FTTU au CT Differdange vers l'équipement 7360 ISAM FX installés dans le CT Differdange OFX158</t>
  </si>
  <si>
    <t>Current system software of Datacenter switches has been running since mid 2014. To be able to guarantee the continuity of network operations, increase the stability, security and performances, an upgrade is required.</t>
  </si>
  <si>
    <t>3, rue de la Congregation à Luxembourg-Ville</t>
  </si>
  <si>
    <t>Loss of service &lt; 10 min 
Loss of protection &lt; 10 min</t>
  </si>
  <si>
    <t>Leased Line, LuxFibre, RDSLO, EWSD, Alarmis</t>
  </si>
  <si>
    <t xml:space="preserve">Raison du déplacement/transformation :
construction d'un nouveau rond-point à la Sortie 3 de l'Autoroute A13
Éléments à déplacer : AK50015 (1200p)
Nombre de lignes impactés :   44
</t>
  </si>
  <si>
    <t>Sanem A13 Sortie S3 (échangeur Gadderscheier)</t>
  </si>
  <si>
    <t>Loss of Service &lt; 2 hours</t>
  </si>
  <si>
    <t xml:space="preserve">RDSLO, EWSD </t>
  </si>
  <si>
    <t>Déplacement du FO-C 1701 (9, 11, 12) entre le FO-J 2468 (bvd Konrad Adenauer) et FO-J 2553 (rue Albert Wehrer) au Luxembourg/Kirchberg.</t>
  </si>
  <si>
    <t>Luxembourg/Kirchberg</t>
  </si>
  <si>
    <t>D-line, E-line, SDH,, Radio network (2G,3G,4G)</t>
  </si>
  <si>
    <t>Déplacement du FO-C 1701 (Tube 1, 8)entre le FO-J 2468 (bvd Konrad Adenauer) et FO-J 2553 (rue Albert Wehrer) au Luxembourg/Kirchberg.</t>
  </si>
  <si>
    <t>E-Line, SDH</t>
  </si>
  <si>
    <t>Déplacement du FO-C 1701 (Tube 2, 6, 7) entre le FO-J 2468 (bvd Konrad Adenauer) et FO-J 2553 (rue Albert Wehrer) au Luxembourg/Kirchberg.</t>
  </si>
  <si>
    <t>S-Line, SDH, LuxFibre</t>
  </si>
  <si>
    <t>Déplacement du FO-C 1701 (Tube 3, 4, 5, 10) entre le FO-J 2468 (bvd Konrad Adenauer) et FO-J 2553 (rue Albert Wehrer) au Luxembourg/Kirchberg.</t>
  </si>
  <si>
    <t xml:space="preserve">Une nouvelle alimentation électrique de secours sera mise en place  à Kehl POP TERALINK sous la responsabilité de ARTE Strasbourg.
Il n’y aura pas d’impact sur les services TERALINK.
</t>
  </si>
  <si>
    <t>Kehl (Allemagne), Hafenstrasse 3
POP TERALINK</t>
  </si>
  <si>
    <t>European comission impacted</t>
  </si>
  <si>
    <t xml:space="preserve">Les travaux se sont déroulés sans problèmes. 
Début des travaux :   08-02-2016 05:00 
Fin des travaux :       08-02-2016 05:30 
</t>
  </si>
  <si>
    <t>Action1 - Interfaces Card replacement required to enhance Bandwith capacity in the Backbone - IP/MPLS nodes concerned by this action are 7750sr12gare1 and 7750sr12gare3.
Action2 - Move the Gare Corporate Internet Platform (router 9010asrGare8) to the new SuperCore 100G backbone to give 2*50Gbps of Internet access bandwidth to Internet.</t>
  </si>
  <si>
    <t>Loss of protection &lt; 1 hour</t>
  </si>
  <si>
    <t>Bitstream, E-LAN, E-line,S-Line,  IP-VPN, teralink, DIA, LuxFibre, RDSLO (luxDSL) , IPTV, HSI Corporate, VoIP Residential, VoIP Corporate, SIP Trunk, Cloud PBX, Cloud Extension, radio network (2G, 3G, 4G), Small Cells radio (2G, 3G), Corporate APN, M2M</t>
  </si>
  <si>
    <t xml:space="preserve">Les travaux se sont déroulés sans problèmes. 
Début des travaux :   08-02-2016 03:00 
Fin des travaux :       08-02-2016 05:00 
</t>
  </si>
  <si>
    <t xml:space="preserve">Raison du déplacement/transformation :
Préparation pour le déplacement du répartiteur Lux-Ville
Éléments à déplacer : 
AK54 paires 55901 - 56200
</t>
  </si>
  <si>
    <t>Pas de session parlementaire. Pas de nécessité d'informer les clients car il s'agit d'un remplacement du système de secours actuel. Il existe déjà 2 systèmes d'alimentations principales, en plus du no-break</t>
  </si>
  <si>
    <t>Travaux en journée car besoin d'accéder aux locaux des clients</t>
  </si>
  <si>
    <t>Accord d'Arsène à 17h30 =&gt; il n'a pas été possible de notifier les clients</t>
  </si>
  <si>
    <t>CAB 08/02: Technical contact persons were not reachable on their mobile =&gt; this maintenance will be discussed the next CAB</t>
  </si>
  <si>
    <t>Loss of protection &lt; 15 min
Loss of protection &lt; 60 min</t>
  </si>
  <si>
    <t>[COLT]: Ref : CRQ1-1832159262
Service Affecting maintenance - Colt needs to undertake the following work on our M-MSP network to eliminate a risk to service availability. We recently identified and created a new known error linked to subset of our Accedian CPE (GTS) in the M-MSP Network</t>
  </si>
  <si>
    <t>germany</t>
  </si>
  <si>
    <t xml:space="preserve">[COLT] Ref : CRQ1-1835034983
Customer Power down maintenance - We have been informed by the landlord, where our equipment is housed, about a power down of the site. Kindly note that the window is out of our control and we would like to apologise for any inconvenience caused during this time. </t>
  </si>
  <si>
    <t>Loss of service &lt; 7 hours</t>
  </si>
  <si>
    <t>09/02 : Mail à l'agent en charge des travaux pour rapport d'execution
09/02 : Les travaux se sont bien déroulés et j’avais oublié de prévenir le snmc.</t>
  </si>
  <si>
    <t xml:space="preserve">Oui.
Tous les travaux se sont bien déroulés.
</t>
  </si>
  <si>
    <t xml:space="preserve">Les travaux se sont déroulés sans problèmes.
Début des travaux :           08-02-2016                         23 : 00
Fin des travaux :                 09-02-2016                         02 : 20
</t>
  </si>
  <si>
    <t xml:space="preserve">[INTEROUTE] ref: 1-1571787447
  INTEROUTE has received notification that our supplier will perform Mandatory Maintenance on their network. These works have been scheduled to take place between 17/Feb 23:00 UTC and 18/Feb 06:00 UTC. We hereby notify you that these works will cause your service(s) to be affected as per the table below. These works will be performed in Denmark. INTEROUTE would like to apologise for the inconvenience these works will cause to your business. </t>
  </si>
  <si>
    <t xml:space="preserve">Services are disconnected! EPTE0/IPETH/92666 
EPTE0/SDETH/124901 
</t>
  </si>
  <si>
    <t xml:space="preserve">[INTEROUTE] ref: 1-1578900346
    INTEROUTE has received notification from our supplier that they are obliged to carry out emergency Mandatory Maintenance. We have been informed these emergency works will cause your service(s) to be affected as per the table below. The works are scheduled to take place between 08/Feb 23:00 UTC and 09/Feb 06:00 UTC and will be carried out in Sweden. INTEROUTE would like to sincerely apologise for the inconvenience these works will cause to your business. </t>
  </si>
  <si>
    <t>The physical capacity of the 8700_CT_BELAIR_EGX has been reached, we would like to separate and move the second MAJOR-RING-EGX-2 &amp; Sub-Rings-Datacenter of the Carrier Ethernet Network to a brand NEW ADVA FSP150-EG-x. This operation will allow us to increase the bandwidth for new ERPs or Sub-Rings and other Kind of Ethernet Services at CT_Belair.</t>
  </si>
  <si>
    <t>CT_BELAIR</t>
  </si>
  <si>
    <t>Loss of service &lt; 60 min
Loss of protection &lt; 120 min</t>
  </si>
  <si>
    <t>E-Line, IP-VPN, Teralink</t>
  </si>
  <si>
    <t>FRA/MUC/LE-168644
1291100063</t>
  </si>
  <si>
    <t xml:space="preserve">Les travaux se sont déroulés sans problèmes. 
Début des travaux :           10/02/2016 04:50
Fin des travaux :                 10/02/2016 05:50
</t>
  </si>
  <si>
    <t xml:space="preserve">Les travaux se sont déroulés sans problèmes. 
Début des travaux :           11/02/2016 01:00
Fin des travaux :                 11/02/2016 04:00
</t>
  </si>
  <si>
    <t xml:space="preserve">Les travaux se sont déroulés sans problèmes.
Début des travaux :           10-02-2016                         23 : 00
Fin des travaux :                 11-02-2016                         04 : 20
</t>
  </si>
  <si>
    <t xml:space="preserve">Les travaux se sont déroulés sans problèmes. 
Début des travaux :           11/02/2016 04:00
Fin des travaux :                 11/02/2016 07:20
</t>
  </si>
  <si>
    <t>Déplacement FO-C 83 au Kirchberg entre BR430095 Bvd Konrad Adenauer et BR430219 Rue Alcide de Gasperi.
Tube 1, Tube 2 et Tube 3 / BEI/EIB D-Line 1275-2526 concerné</t>
  </si>
  <si>
    <t>Kirchberg BVD Konrad Adenauer / Rue Alcide de Gasperi</t>
  </si>
  <si>
    <t>Loss of service &lt; 40 min
Loss of protection &lt; 40 min</t>
  </si>
  <si>
    <t>D-line, E-LAN, SDH</t>
  </si>
  <si>
    <t>Déplacement FO-C 83 au Kirchberg entre BR430095 Bvd Konrad Adenauer et BR430219 Rue Alcide de Gasperi.            
 Tube 4, et Tube 6</t>
  </si>
  <si>
    <t>E-LAN, SDH, Réseau radio (2G, 3G,4G), DATA, Voice</t>
  </si>
  <si>
    <t xml:space="preserve">[COLT] ref : CRQ1-1838863823 
Service Affecting maintenance - We are required to perform this maintenance on our M-MSP network to eliminate a risk to service availability and enable us to deliver pending orders. </t>
  </si>
  <si>
    <t>Loss of servicde &lt; 40 min</t>
  </si>
  <si>
    <t xml:space="preserve">Loss of service &lt; 5 min
</t>
  </si>
  <si>
    <t>SC100G - Regarding the SC100G Core, we need to move the corporate aggregation from 7750SR7Belvaux1 to 7750sr7Belv2G</t>
  </si>
  <si>
    <t>Loss of service &lt; 5 hours</t>
  </si>
  <si>
    <t>E-LAN, E-line, IP-VPN, DIA</t>
  </si>
  <si>
    <t>SC100G - Regarding the SC100G Core, we need to move the residential aggregation from 7750SR7Strassen1 to 7750sra8Stra2G</t>
  </si>
  <si>
    <t>CT Strassen</t>
  </si>
  <si>
    <t>E-LAN, E-line, IP-VPN, Teralink, DIA, LuxFibre, RDSLO, IPTV, HSI Corporate, VoIP Residential and Corporate, SIP Trunk, CloudPBX, Cloud Extension, Radio network (2G, 3G, 4G), 2G small Cells, 3G small Cells, Voice, Data, SMS, MMS, Blacberry, Roaming, Corporate APN, Mobile Device Management, M2M</t>
  </si>
  <si>
    <t>SC100G - Regarding the SC100G Core, we need to move the corporate aggregation from 7750SR7Differdange1 to 7750sr7Diff2G</t>
  </si>
  <si>
    <t>CT Differdange</t>
  </si>
  <si>
    <t>E-LAN, E-Line, IP-VPN, Teralink, DIA</t>
  </si>
  <si>
    <t>SC100G - Regarding the SC100G Core, we need to move the corporate aggregation from 7750SR7Petange1 to 7750sr7Peta2B</t>
  </si>
  <si>
    <t>CT Petange</t>
  </si>
  <si>
    <t xml:space="preserve">Les travaux se sont déroulés sans problèmes. 
Début des travaux :     11-02-2016 23:00 
Fin des travaux :       12-02-2016 04:00 
</t>
  </si>
  <si>
    <t xml:space="preserve">Les travaux se sont déroulés sans problèmes. 
Début des travaux :     12-02-2016 05:21
Fin des travaux :       12-02-2016 06:50 
</t>
  </si>
  <si>
    <t>Action1 - Interfaces Card replacement required to enhance Bandwith capacity in the Backbone - IP/MPLS nodes concerned by this action are 7750sr12gare3.
Action2 - Activate Gare Corporate Internet Platform (router 9010asrGare8) on the the new SuperCore 100G backbone.
Action3 - Align 7750sr7amsterdam Teralink router cpm-filters to the SuperCore100G configuration.</t>
  </si>
  <si>
    <t>Loss of service &lt; 60 min</t>
  </si>
  <si>
    <t>Bitstream, E-LAN, E-Line, S-Line, IP-VPN, Teralink, DIA, Luxfibre, RDSLO, IPTV, HSI Corporate, VoIP Residential, VoIP Corporate, SIP Trunk, CloudPBX, Cloud Extension, radio network (2G, 3G, 4G,), Nano BTS 2G, 2G Small Cells, 3G Small Cells, Corporate APN, M2M</t>
  </si>
  <si>
    <t>Déplacement FO-C 83 au Kirchberg entre BR430095 Bvd Konrad Adenauer et BR430219 Rue Alcide de Gasperi.
Tube 5 et Tube 7</t>
  </si>
  <si>
    <t>Loss oof service &lt; 40 min</t>
  </si>
  <si>
    <t>Coupure d'un tube à fibres optiques dans FO-J 14779 (BR 480510-48 rte d'Esch) du FO-C 2655 pour le raccordement du FO-T 124640 (Agence BCEE Bât. Ariane 400, rte d'Esch (C.E.)).</t>
  </si>
  <si>
    <t>BR 480510-48 Rte d'Esch Luxembourg</t>
  </si>
  <si>
    <t>Loss of protection &lt; 60 min</t>
  </si>
  <si>
    <t>RENITA impacted
SIGI IMPACTED</t>
  </si>
  <si>
    <t>BRU/BRU/LE-172706-A
10/02: ref demandé a NOC  (Ticket num: 625503)
12/02: Guy WALD pense que c'est une ligne en construction voir avec lui le 15/02.
12/02: Guy Wald : je suis à 90% sûr que cela concerne l'une des deux lignes suivantes, sinon le client Renault.
1291100017
1291100065
mais c'était assez compliqué et la référence de Colt est spéciale et tout à fait atypique à cause de son -A à la fin. La référence pour la ligne que nous connaissons est BRU/BRU/LE-172706.
15/02: Guy Wald, il s'agit en fait du 1291100065</t>
  </si>
  <si>
    <t xml:space="preserve">CAB 08/02: Accord provisoire 
RENITA and PSA impacted
Regis Philippe will provide complementary information about affected services and impact.  
</t>
  </si>
  <si>
    <t xml:space="preserve">Loss of protection &lt; 6 hours
</t>
  </si>
  <si>
    <t>Loss of protection &lt; 6 hours</t>
  </si>
  <si>
    <t>Loss of protection  &lt; 45 min</t>
  </si>
  <si>
    <t>Loss of service &lt; 15 min
Loss of protection &lt; 60 min</t>
  </si>
  <si>
    <t>Commission Européenne impacted</t>
  </si>
  <si>
    <t>Commission Européenne impacted
Cette intervention avait été initiallement accordée pour le 2/2/2016 et a dû être reportée dû a des anomalies rencontrées lors de la préparation de l'intervention le 1.2.2016. Ces anomalies ont été résolues par notre fournisseur ENAI.</t>
  </si>
  <si>
    <t xml:space="preserve">CAB 08/02: Accord provisoire
RENITA and PSA impacted
Regis Philippe will provide complementary information about affected services and impact.  
CAB 15/02 : Accord (cf additional required information was provided by ICT concerning impact on internel/external services)
</t>
  </si>
  <si>
    <t>KSO 15/02: No conflict identified with T-SYSTEM maintenance</t>
  </si>
  <si>
    <t xml:space="preserve">KSO 15/02: Change impact to loss of protection &lt;45 min </t>
  </si>
  <si>
    <t>Loss of protection</t>
  </si>
  <si>
    <t>Memory / DIMM replacement on storage VMAX 10K at eBRC Kayl s/n: 1635</t>
  </si>
  <si>
    <t>EBRC KAYL</t>
  </si>
  <si>
    <t>Assyst, Netcool</t>
  </si>
  <si>
    <t xml:space="preserve">AGU: Approved on the 16/02
Impact on: SRS Virtual Datacenter in Shared-IT (Netcool, IAM, …)
RENITA itself is not impacted, only Shared-IT systems </t>
  </si>
  <si>
    <t xml:space="preserve">Les travaux se sont déroulés sans problèmes.
Début des travaux :           15-02-2016                         19 : 00
Fin des travaux :                 15-02-2016                         19 : 51
</t>
  </si>
  <si>
    <t xml:space="preserve">Les travaux se sont déroulés sans problèmes.
Début des travaux :           15-02-2016                         23 : 00
Fin des travaux :                 16-02-2016                         03 : 00
</t>
  </si>
  <si>
    <t>Postponned to 03/03/2016</t>
  </si>
  <si>
    <t>Postponned to 10/03/2016</t>
  </si>
  <si>
    <t xml:space="preserve">Les travaux se sont déroulés sans problèmes.
Début des travaux :           17-02-2016                         00 : 00
Fin des travaux :                18-02-2016                         03 : 10
</t>
  </si>
  <si>
    <t xml:space="preserve">Les travaux se sont déroulés sans problèmes. 
Début des travaux :           18-02-2016             01:00 
Fin des travaux :                 18-02-2016             03:39
</t>
  </si>
  <si>
    <t xml:space="preserve">Les travaux se sont déroulés sans problèmes. 
Début des travaux :           17-02-2016                         17: 00
Fin des travaux :                 17-02-2016                         19 : 00
18/02 : M. BANACH : Le script de remplacement de mémoire sur la baie de stockage a pris plus de temps que ce que le fournisseur a communiqué au début.
Il n’y a pas eu de problème lors de l’intervention.
</t>
  </si>
  <si>
    <t>Travaux en journée car besoin de travailler dans les locaux du client
18/02: Mail H.Bjelkic pour rapport d'execution</t>
  </si>
  <si>
    <r>
      <t>18/01: wait for M</t>
    </r>
    <r>
      <rPr>
        <strike/>
        <sz val="10"/>
        <color theme="1"/>
        <rFont val="Calibri"/>
        <family val="2"/>
      </rPr>
      <t>arco Cabral</t>
    </r>
    <r>
      <rPr>
        <sz val="10"/>
        <color theme="1"/>
        <rFont val="Calibri"/>
        <family val="2"/>
      </rPr>
      <t xml:space="preserve"> Paul Turpel clarification regarding the impact. For which services we have a loss of service 5min and for which services we have a loss of protection of 2h
25/01 (M. Cabral/L. Block):Les perturbations (reconnexion des systèmes) sont inévitables lors de la bascule du cluster mais interruption de service normalement non.
C'est pour cela qu'il y aura préparation et validation avant l'intervention pour éviter au maximum les surprises ainsi que les précautions prises pour permettre un fallback rapide
18/02: Mail à F.AMMER pour rapport d'execution</t>
    </r>
  </si>
  <si>
    <t>Aeroport Radar:                                                                                   Administration de la Navigation Aerienne                              Interoute Belgium S.A.
18/02: mail a M.Weiwers pour rapport d'execution</t>
  </si>
  <si>
    <t>**Step 2/5**
VPN connectivity issue can occur between Shared IT and RENITA platforms. Root cause of this issue was found by checkpoint support, we have to implement the solution and do a failover to test it.
** Intervention  will occur every day same hour over a week**</t>
  </si>
  <si>
    <t>**Step 3/5**
VPN connectivity issue can occur between Shared IT and RENITA platforms. Root cause of this issue was found by checkpoint support, we have to implement the solution and do a failover to test it.
** Intervention  will occur every day same hour over a week**</t>
  </si>
  <si>
    <t>**Step 4/5**
VPN connectivity issue can occur between Shared IT and RENITA platforms. Root cause of this issue was found by checkpoint support, we have to implement the solution and do a failover to test it.
** Intervention  will occur every day same hour over a week**</t>
  </si>
  <si>
    <t>**Step 5/5**
VPN connectivity issue can occur between Shared IT and RENITA platforms. Root cause of this issue was found by checkpoint support, we have to implement the solution and do a failover to test it.
** Intervention  will occur every day same hour over a week**</t>
  </si>
  <si>
    <t>Kayl/Betzdorf</t>
  </si>
  <si>
    <t>Loss of service &lt; 5 min</t>
  </si>
  <si>
    <t>Raison du déplacement/transformation : Déplacement des lignes du AK 4 vers le AK 13.
AK 4 sera supprimé pour cause du démolition du pont de la Sûre.
Éléments à déplacer : (AK 4 , paires 2091 à 2194 (100 paires), LV 800004)
Nombre de lignes impactés : 3 TLF / 2 ISDNB / 2 EDSL-I / 8 PDSL-A /
2 VDSL-A / 1 UBBRD / 2 VDSL-I / 2 EDSL-A / 1 KUEG / 1 PDSL-I
=&gt; 24 lignes en total</t>
  </si>
  <si>
    <t>Diekirch, Pont de la Sûre</t>
  </si>
  <si>
    <t>RDSLO, EWSD, IPTV</t>
  </si>
  <si>
    <t>Déplacement de la Salle Informatique du client Douane et Accises à Howald 1, rue In Bouler. Simultanément le client CTIE va déplacer ses lignes vers la nouvelle Salle informatique.</t>
  </si>
  <si>
    <t>Howald 1, rue in Bouler (Douane)</t>
  </si>
  <si>
    <t>Loss of service &lt; 90 min</t>
  </si>
  <si>
    <t>E-LAN, IP-VPN, radio network 2G, 3G, 4G, 2G Nano BTS, Voice, DATA</t>
  </si>
  <si>
    <t xml:space="preserve">L’update du firewall TACIN s’est déroulé sans problème . 
Le cluster est maintenant en Version 77.30 et un nœud a été remplacé.
</t>
  </si>
  <si>
    <t>À la fin de la Transformation j’avais appelé le SNMC et j’ai indiqué que la transformation avec le N°624141 était fini.</t>
  </si>
  <si>
    <t>Les travaux se sont déroulés sans problèmes.
Début des travaux :           16-02-2016                         09 : 54
Fin des travaux :                 16-02-2016                         11 : 12
Suite à une intervention pour un appel de l’astreinte à domicile la nuit du 15 au 16 février, 2 agents initialement prévue à assister lors de l’intervention planifié n’était pas disponible dans la plage demandé à l’origine (récupération heures de nuit). L’instruction d’autres agents de la section nous a causé un délais. Après concertation avec M. Azevedo l’intervention était démarré vers 9h55 et le basculement des clients de l’ancienne infrastructure vers la nouvelle infrastructure s’est fait entre 10h11:42 et 10h13:10. Après la vérification du bon fonctionnement, ainsi que le contrôle des connexions de nos clients nous avons appelé le SNMC vers 11h12 pour les informer de la fin de l’intervention.</t>
  </si>
  <si>
    <t>FRA/FRA/LE-094397
12/02: Ticket ouvert numero: 626071
18/02: Le ticket n'a pas été assigné a REL_INTER_OP
Antoinette neyer n'a rien trouver qui correspond à ce numéro de circuit
Voir avec Vincent le 19/02</t>
  </si>
  <si>
    <t xml:space="preserve">Les travaux se sont déroulés sans problèmes.
Début des travaux :           19/02/2016 6:00
Fin des travaux :                 19/02/2016 07:40
</t>
  </si>
  <si>
    <t>GARE / KIRCHBERG</t>
  </si>
  <si>
    <t>Only residential customers with an @pt.lu/@mylife.lu mailbox are impacted. As we are planning to do the intervention at 3:00 - 4:00 (and 3:00 - 5:00) AM, almost no impact will be visible for the customer. No emails will be lost and all email which have been send during this period, will be saved in a queue and delivered as soon as the mailstore servers are up and running again.</t>
  </si>
  <si>
    <t>Upgrade Alarmis firewall to fix security issues</t>
  </si>
  <si>
    <t>CT-Gare/CT-Belair</t>
  </si>
  <si>
    <t>MyLife</t>
  </si>
  <si>
    <t xml:space="preserve">rue du village  ,26       ESELBORN                                                                     </t>
  </si>
  <si>
    <t>LuxFibre, RDSLO, EWSD</t>
  </si>
  <si>
    <t>**Step 1/3**
ICT is updating their ESX blades to the version 6.0 including some BIOS and Firmware upgrades. This operation implies that we, OSM, need to shut down our NGM Mailstore-servers (where @pt.lu / @mylife.lu mailboxes are stored) in order to move them between the blades in order to free them up so that ICT can upgrade those which have no VM on it.
We, OSM, chose to do the shut-down and start-up procedure at a time where we have the lowest traffic on the NGM platform (@pt.lu / @mylife.lu customers) in order to have the lowest impact possible for our residential customers. No emails will be lost during the intervention and all email will be delivered again after the mailstores are up again.</t>
  </si>
  <si>
    <t>**Step 2/3**
ICT is updating their ESX blades to the version 6.0 including some BIOS and Firmware upgrades. This operation implies that we, OSM, need to shut down our NGM Mailstore-servers (where @pt.lu / @mylife.lu mailboxes are stored) in order to move them between the blades in order to free them up so that ICT can upgrade those which have no VM on it.
We, OSM, chose to do the shut-down and start-up procedure at a time where we have the lowest traffic on the NGM platform (@pt.lu / @mylife.lu customers) in order to have the lowest impact possible for our residential customers. No emails will be lost during the intervention and all email will be delivered again after the mailstores are up again.</t>
  </si>
  <si>
    <t>**Step 3/3**
ICT is updating their ESX blades to the version 6.0 including some BIOS and Firmware upgrades. This operation implies that we, OSM, need to shut down our NGM Mailstore-servers (where @pt.lu / @mylife.lu mailboxes are stored) in order to move them between the blades in order to free them up so that ICT can upgrade those which have no VM on it.
We, OSM, chose to do the shut-down and start-up procedure at a time where we have the lowest traffic on the NGM platform (@pt.lu / @mylife.lu customers) in order to have the lowest impact possible for our residential customers. No emails will be lost during the intervention and all email will be delivered again after the mailstores are up again.</t>
  </si>
  <si>
    <t>Switzerland</t>
  </si>
  <si>
    <t xml:space="preserve">[T-SYSTÈME] ref: 3-16-00001007
Hardware reconfiguration </t>
  </si>
  <si>
    <t>0EH/C2C/041130-035210/1
124111800001</t>
  </si>
  <si>
    <t xml:space="preserve">*** POSTPONED ***
[INTEROUTE]: 1-1473951661 
 As part of our commitment to continually improve the quality of service we provide to our customers, we wish to inform you INTEROUTE will be performing capacity upgrade works on our transmission platform. This planned activity will take place in France. Please be advised your services will be affected as per table below between 06/Feb 22:00 UTC and 07/Feb 04:00 UTC. INTEROUTE would like to apologise for the inconvenience these works will cause to your business. </t>
  </si>
  <si>
    <t xml:space="preserve">*** POSTPONED ***
This upgrade is the outcome of the investigation by POST and the
vendor regarding incident SRBE.15.0098 and SRBE.15.0141. To solve the bug, it is recommended by the vendor to upgrade to a never release.
</t>
  </si>
  <si>
    <t>*** POSTPONED ***
'Current system software of Datacenter switches has been running since mid 2014. To be able to guarantee the continuity of network operations, increase the stability, security and performances, an upgrade is required.</t>
  </si>
  <si>
    <t>*** POSTPONED ***
'Current system software of Datacenter switches has been running since mid 2014. To be able to guarantee the continuity of network operations, increase the stability, security and performances, an upgrade is required.
Customers or services with cluster/geo-resilience are encouraged “Non Mandatory but recommanded depdening on customer sensibility” to switch all active servers/services to Gare DC+4 the 25/02 Datacenter to minimize potential service impacts.</t>
  </si>
  <si>
    <t>Raison du déplacement/transformation :La transformation raccourci la distance direction client environ de 450 m.
Éléments à déplacer : NK1 et NK5 de LV 910046
Nombre de lignes impactés :66</t>
  </si>
  <si>
    <t>J. Thomas will cross-check the affected services (M2M Jasper, mobile services,…) and corresponding impact with involved teams =&gt; clarification done</t>
  </si>
  <si>
    <t>*** CANCELLED *** Current system software of Datacenter switches has been running since mid 2014. To be able to guarantee the continuity of network operations, increase the stability, security and performances, an upgrade is required.
Customers or services with cluster/geo-resilience are encouraged “Non Mandatory but recommanded depdening on customer sensibility” to switch all active servers/services to Gare DC+4 the 25/02 Datacenter to minimize potential service impacts.</t>
  </si>
  <si>
    <t>J. Thomas will cross-check the affected services (M2M Jasper, mobile services,…) and corresponding impact with involved teams =&gt; clarification ongoing</t>
  </si>
  <si>
    <t xml:space="preserve">***Postponned***
Introduction de patches sur la platforme VoIP-Broadsoft Live </t>
  </si>
  <si>
    <t>***Cancelled***
[BICS] Ref: 17306
We will be performing an upgrade of the 7600 routers and ME3400 switches to a newly validated IOS. These new versions are resolving bugs we had encountered in the current releases and enhancing new features</t>
  </si>
  <si>
    <t>***Cancelled***
[BICS] Ref: 17319
We will be performing an upgrade of the 7600 routers and ME3400 switches to a newly validated IOS. These new versions are resolving bugs we had encountered in the current releases and enhancing new features</t>
  </si>
  <si>
    <t>***Cancelled***
[BICS] Ref: 17330
We will be performing an upgrade of the 7600 routers and ME3400 switches to a newly validated IOS. These new versions are resolving bugs we had encountered in the current releases and enhancing new features</t>
  </si>
  <si>
    <t>***Cancelled***
[COLT]: CRQ1-1810768389
Service Affecting maintenance - We are required to perform this maintenance on our M-MSP network to eliminate a risk to service availability and enable us to deliver pending orders</t>
  </si>
  <si>
    <r>
      <rPr>
        <sz val="10"/>
        <rFont val="Calibri"/>
        <family val="2"/>
        <scheme val="minor"/>
      </rPr>
      <t>*** POSTPONED ***</t>
    </r>
    <r>
      <rPr>
        <strike/>
        <sz val="10"/>
        <rFont val="Calibri"/>
        <family val="2"/>
        <scheme val="minor"/>
      </rPr>
      <t xml:space="preserve">
Dans le cadre de la stratégie Tout-IP nous allons procéder à une 1ère migration de 600 clients ALARMIS-IP du Cluster-IP-1 de l'anciènne infrastructure ALARMIS vers la nouvelle infrastructure ALARMIS IP. A cette fin nous allons déplacer le Receiver-39 (spare) vers la nouvelle plateforme, ensuite nous allons migrer les clients du Receiver-38 (actuel life) vers le Receiver 39. Le Receiver 38 restera comme fallback sur l'ancienne infrastructure encore quelques jours après l'intervention et sera ensuite également transféré vers la nouvelle infrastructure</t>
    </r>
  </si>
  <si>
    <t>***Cancelled***
Circuits migration from first generation ADVA to the new generation based on Carrier Ethernet (ERP) in Scope of Teralink 2.0 Project and Upgrade ADVA nodes with last software release available.</t>
  </si>
  <si>
    <t xml:space="preserve"> It is possible that the Fritzbox displays a message that the service is not available? =&gt; Luc Seny's feedback: lors d’une interruption du câble, le client reçoit un freeze de l’image. Sur la chaine qu’il est actuellement en cours de regarder et il reçoit un écran noir s’il fait un zapping
</t>
  </si>
  <si>
    <r>
      <t xml:space="preserve">NetCool (RENITA) </t>
    </r>
    <r>
      <rPr>
        <strike/>
        <sz val="10"/>
        <rFont val="Calibri"/>
        <family val="2"/>
      </rPr>
      <t>ServiceNow (Renita)</t>
    </r>
  </si>
  <si>
    <t xml:space="preserve">"KSO 22/02/2016
1-For all PW impacting the European Parliament it is necessary to check the last updated version of plenary session calendar (pdf file)
2-Any PW submitted and approved by the CAB should be communicated to impacted customer.
In that case the PW was presented as NO risk by the exploitation team and according to this team communication to customer was not necessary.
After CAB approval the availability of Spare Part on site was requesting by the exploitation to minimize any potential risk meanin that the PW was not risk-free."
</t>
  </si>
  <si>
    <r>
      <t xml:space="preserve">European commission impacted
European parlement impacted
</t>
    </r>
    <r>
      <rPr>
        <sz val="10"/>
        <color rgb="FFFF0000"/>
        <rFont val="Calibri"/>
        <family val="2"/>
      </rPr>
      <t xml:space="preserve">M. Braun will check the affected service ETO 12761219 (unknown) =&gt; l’ETO 12761219 été supprimée le 12/10/2015 </t>
    </r>
  </si>
  <si>
    <t>[COLT] Ref: CRQ1-1836671025
Service Affecting maintenance - We would like to make you aware of a civil work that is required to reroute our cable that are in Strawinskylaan / Zuidplein Amsterdam, Netherlands due to the upcoming local civil works.</t>
  </si>
  <si>
    <t>Loss of service &lt; 4 hours</t>
  </si>
  <si>
    <t>[T-SYSTÈME] Ref :3-16-00000958
Cable relocation</t>
  </si>
  <si>
    <t>No outage (possibility of a hit)</t>
  </si>
  <si>
    <t xml:space="preserve">[INTEROUTE] Ref: 1-1587744891
  As part of our commitment to continually improve the quality of service we provide to our customers, we wish to inform you INTEROUTE will be performing cable segment replacement works on our fiberoptical network. This planned activity will take place in France. Please be advised your services will be affected as per table below between 16/Mar 22:00 UTC and 17/Mar 06:00 UTC. INTEROUTE would like to apologise for the inconvenience these works will cause to your business. </t>
  </si>
  <si>
    <t xml:space="preserve"> EPTE0/10GbWL/225679 </t>
  </si>
  <si>
    <t xml:space="preserve">[T-SYSTÈME] Ref: 3-16-00001027
Cable works. </t>
  </si>
  <si>
    <t xml:space="preserve">As the critical security flaw is related to the core of the OS, we need to do an update and reboot of the servers. We will profit from this intervention to replace the existing old HW . Only resolv1 (Gare-3) and resolv2 (Belair) will be replaced, resolv3 - as active fallback - has already been updated and rebooted. </t>
  </si>
  <si>
    <t xml:space="preserve"> Gare-3</t>
  </si>
  <si>
    <t>As DNS resolving is used by any device connected to the internet - all services may be affected.</t>
  </si>
  <si>
    <t>Waiting for the list of affected services
23/02: Affected services received</t>
  </si>
  <si>
    <r>
      <t xml:space="preserve">Only management, external tools and monitoring access of RENITA is affected, RENITA production systems are not concerned.
</t>
    </r>
    <r>
      <rPr>
        <sz val="10"/>
        <color rgb="FFFF0000"/>
        <rFont val="Calibri"/>
        <family val="2"/>
        <scheme val="minor"/>
      </rPr>
      <t>Waiting for CAB RENITA approval
23/02: S.PIERRON approval</t>
    </r>
  </si>
  <si>
    <t>Ref</t>
  </si>
  <si>
    <r>
      <t xml:space="preserve">European commission impacted
European parlement impacted
</t>
    </r>
    <r>
      <rPr>
        <strike/>
        <sz val="10"/>
        <color rgb="FFFF0000"/>
        <rFont val="Calibri"/>
        <family val="2"/>
      </rPr>
      <t xml:space="preserve">M. Braun will check the affected service ETO 12761219 (unknown) =&gt; l’ETO 12761219 été supprimée le 12/10/2015 </t>
    </r>
  </si>
  <si>
    <t>**Postponned**
Déplacement du FO-C 1701 (Tube 2, 6, 7) entre le FO-J 2468 (bvd Konrad Adenauer) et FO-J 2553 (rue Albert Wehrer) au Luxembourg/Kirchberg.</t>
  </si>
  <si>
    <t xml:space="preserve">Les travaux se sont déroulés sans problèmes. 
Début des travaux :           24-02-2016            05h00 
Fin des travaux :                24-02-2016            06h15
</t>
  </si>
  <si>
    <t xml:space="preserve">Les travaux se sont déroulés sans problèmes.
Début des travaux :           24/02/2016 11:55
Fin des travaux :                 24/02/2016 12:20
</t>
  </si>
  <si>
    <r>
      <rPr>
        <sz val="10"/>
        <color rgb="FFFF0000"/>
        <rFont val="Calibri"/>
        <family val="2"/>
        <scheme val="minor"/>
      </rPr>
      <t>CANCELLED</t>
    </r>
    <r>
      <rPr>
        <sz val="10"/>
        <rFont val="Calibri"/>
        <family val="2"/>
        <scheme val="minor"/>
      </rPr>
      <t xml:space="preserve">
** Step 10/10 **
Software updates of the POST mobile switching system.</t>
    </r>
  </si>
  <si>
    <t xml:space="preserve">We could manage to reduce the amount of maintenance windows to 9 instead of 10. The update Mobile Switching System is completed successfully.
The following maintenance window can be canceled:
10: 24/02/2016 23:00 25/02/2016 06:00
</t>
  </si>
  <si>
    <t>Implementation of inter-VPRN routes between Gxy VPRN (service 49824) and ImsCore (service 49832) VPRN in order to allow communication between Ericsson SBG and Ericsson PCRF (Rx interface in 3GPP IMS network)</t>
  </si>
  <si>
    <t>Lux-Gare, Lux-Kirchberg</t>
  </si>
  <si>
    <t>Degradation &lt; 1 hour</t>
  </si>
  <si>
    <t>Data, Blackberry, Roaming, Corporate APN</t>
  </si>
  <si>
    <t xml:space="preserve">On night of 07/03 to 08/03, ALU will install new patch on ICC Prod to resolve one issue related to SY interface between ICC and PCRF.
</t>
  </si>
  <si>
    <t>Début des travaux :     24-02-2016 22:00 
Fin des travaux :       25-02-2016 03:00 
R.CAMPOS : Un mail pour annoncer la fin de la maintenance et que tout s'est bien passé vous a été envoyé cette nuit à 1heure et 07 minutes.</t>
  </si>
  <si>
    <t xml:space="preserve">Les travaux se sont déroulés sans problèmes.
Début des travaux :           24/02/2016 22:00
Fin des travaux :                 25/02/2016 06:40
</t>
  </si>
  <si>
    <t xml:space="preserve">[T-SYSTEME] Ref: 3-16-00001054
Network optimization </t>
  </si>
  <si>
    <t xml:space="preserve">[T-SYSTEME] Ref: 3-16-00001055
Network optimization </t>
  </si>
  <si>
    <t>The O6450_CSCP20 is currently in an unstable state, it did not forward the mac address on the uplink when a CPE is connected on it. Due to this state, we cannot add and manage new services. We will upgrade it on the validated version and to do that a reboot is mandatory.</t>
  </si>
  <si>
    <t>12D, Rue Guillaume Kroll, L-1882 Luxembourg</t>
  </si>
  <si>
    <t>E-line, DIA</t>
  </si>
  <si>
    <t>D-Line, SDH, LuxFibre, Radio network 2G,3G,4G</t>
  </si>
  <si>
    <t xml:space="preserve">Les travaux se sont déroulés sans problèmes.
Début des travaux :           25/02/2016 12:00
Fin des travaux :                 25/02/2016 12:03
</t>
  </si>
  <si>
    <t>The migration of Virtual Machine PSA Loader ( Monitoring PSA SMSC) + Virtual Machine SMS GW Flip ( Client SMS for Amdocs )</t>
  </si>
  <si>
    <t>- The monitoring of the link ESME between PSA and SMSC. ( PSA_Loader)
-  The service of SMS notification of Amdocs ( Téléboutique message to customner).</t>
  </si>
  <si>
    <t>[T-SYSTEME] Ref: 3-16-00001126
Software Update</t>
  </si>
  <si>
    <t>**Step 1/5**
VPN connectivity issue can occur between Shared IT and RENITA platforms. Root cause of this issue was found by checkpoint support, we have to implement the solution and do a failover to test it.
** Intervention  will ocur every day same hour over a week**</t>
  </si>
  <si>
    <t>***POSTPONNED ON 25/02***
Implementation of inter-VPRN routes between Gxy VPRN (service 49824) and ImsCore (service 49832) VPRN in order to allow communication between Ericsson SBG and Ericsson PCRF (Rx interface in 3GPP IMS network)</t>
  </si>
  <si>
    <t>Déplacement FO-C4284 entre FO-J15367 (BR17768) et FO-J6070 (BR17772)
Jointage Tube 1/2/3/4
46clients Lux Fibre
25clients DSL
1 LISUP</t>
  </si>
  <si>
    <t>Sanem - Gadderscheier - National 32 - A13 Sortie 3</t>
  </si>
  <si>
    <t>Loss of service &lt; 2 hours
Loss of protection &lt; 2 hour</t>
  </si>
  <si>
    <t>Déplacement FO-C4284 entre FO-J15367 (BR17768) et FO-J6070 (BR17772)
Jointage Tube 5/6/7/8
57 clients Lux Fibre
137 clients DSL
1 clients ETO</t>
  </si>
  <si>
    <t>DIA, LuxFibre, RDSLO</t>
  </si>
  <si>
    <t>Déplacement FO-C4284 entre FO-J15367 (BR17768) et FO-J6070 (BR17772)
Jointage Tube 9/14/15
148 clients DSL
1 clients D-Line</t>
  </si>
  <si>
    <t>D-line, LuxFibre, RDSLO</t>
  </si>
  <si>
    <t xml:space="preserve">Les travaux se sont déroulés sans problèmes.
Début des travaux :           11/01/2016 07:00
Fin des travaux :                 25/02/2016 15:30
</t>
  </si>
  <si>
    <t>Transfert des clients de l'équipement 7342 FTTU au CT Harlange et Hamiville vers l'équipement 7360 ISAM FX installés dans le CT Harlange OFX193 resp. Hamiville OFX194</t>
  </si>
  <si>
    <t>CT Harlange + Hamiville</t>
  </si>
  <si>
    <t>E-Line, DIA , LuxFibre, IPTV, CloudPBX</t>
  </si>
  <si>
    <t>Brussels Interxion, Gare and Ville</t>
  </si>
  <si>
    <t>Transfert des clients de l'équipement 7342 FTTU au CT Redange vers l'équipement 7360 ISAM FX installés dans le CT Redange OFX161
Transfert d'une partie des clients de l'équipement 7342 FTTU au CT Grosbous vers l'équipement 7360 ISAM FX installés dans le POP899 à Wahl</t>
  </si>
  <si>
    <t>CT Redange, POP Wahl</t>
  </si>
  <si>
    <t>Upgrade to the latest supported software version of the Alcatel-Lucent (Nokia) 1678MCC SDH crossconnects for longterm support.</t>
  </si>
  <si>
    <t>Luxembourg CT Ville</t>
  </si>
  <si>
    <t>IP-VPN, Leased line, SDH, Teralink, EWSD</t>
  </si>
  <si>
    <t>CT Wecker  - 4, Haerebierg WECKER</t>
  </si>
  <si>
    <t>Loss of protection
Loss of service &lt; 30 min</t>
  </si>
  <si>
    <t>DIA, DDOS Protect</t>
  </si>
  <si>
    <t>CT Ettelbruck  -14, place de l'Hotel de Ville ETTELBRUCK</t>
  </si>
  <si>
    <t xml:space="preserve">Les travaux se sont déroulés sans problèmes.
Début des travaux :           25/02/2016 22:00
Fin des travaux :                 26/02/2016 00:30
</t>
  </si>
  <si>
    <t>SC100G - Regarding the SC100G Core, we need to change the System IP of the 7750SR7Differdange1, rename it and doing few changes network protocol side to integrate it in its new SC100G Loop</t>
  </si>
  <si>
    <t>Bitstream, E-LAN, E-Line, IP-VPN, Teralink, DIA, LuxFibre, IPTV (Broadcast, VoD, Radio, Headend), VoIP Residential, 2G, 3G, 4G, Voice, data, SMS, MMS</t>
  </si>
  <si>
    <t xml:space="preserve">Introduction de patches sur la platforme VoIP-Broadsoft Live 
</t>
  </si>
  <si>
    <t>Degradation &lt; 10 min</t>
  </si>
  <si>
    <t>VoIP Residential and Corporate, SIP TRUNK, CloudPBX</t>
  </si>
  <si>
    <r>
      <t xml:space="preserve">- </t>
    </r>
    <r>
      <rPr>
        <b/>
        <sz val="10"/>
        <color rgb="FFFF0000"/>
        <rFont val="Calibri"/>
        <family val="2"/>
      </rPr>
      <t>809</t>
    </r>
    <r>
      <rPr>
        <sz val="10"/>
        <color rgb="FFFF0000"/>
        <rFont val="Calibri"/>
        <family val="2"/>
      </rPr>
      <t xml:space="preserve"> Service ID of 
'ENTREPRISE DES POSTES ET DES TELECOMMUNICATIONS'
- </t>
    </r>
    <r>
      <rPr>
        <b/>
        <sz val="10"/>
        <color rgb="FFFF0000"/>
        <rFont val="Calibri"/>
        <family val="2"/>
      </rPr>
      <t xml:space="preserve">236 </t>
    </r>
    <r>
      <rPr>
        <sz val="10"/>
        <color rgb="FFFF0000"/>
        <rFont val="Calibri"/>
        <family val="2"/>
      </rPr>
      <t xml:space="preserve">Service ID of 
'POST TECHNOLOGIES'
</t>
    </r>
    <r>
      <rPr>
        <b/>
        <sz val="10"/>
        <color rgb="FFFF0000"/>
        <rFont val="Calibri"/>
        <family val="2"/>
      </rPr>
      <t>(47%</t>
    </r>
    <r>
      <rPr>
        <sz val="10"/>
        <color rgb="FFFF0000"/>
        <rFont val="Calibri"/>
        <family val="2"/>
      </rPr>
      <t xml:space="preserve"> of all affected PW services)
=&gt; According to P. Scholtes, no more detailed analysis will be provided.
</t>
    </r>
    <r>
      <rPr>
        <b/>
        <sz val="10"/>
        <color rgb="FFFF0000"/>
        <rFont val="Calibri"/>
        <family val="2"/>
      </rPr>
      <t>Send  to POST Telecom customers under 'ENTREPRISE DES POSTES et DES TELECOMMNIATIONS et supprimer ceux sous POST TECHNOLOGIES.</t>
    </r>
    <r>
      <rPr>
        <sz val="10"/>
        <color rgb="FFFF0000"/>
        <rFont val="Calibri"/>
        <family val="2"/>
      </rPr>
      <t xml:space="preserve">
</t>
    </r>
  </si>
  <si>
    <r>
      <t xml:space="preserve">- </t>
    </r>
    <r>
      <rPr>
        <b/>
        <sz val="10"/>
        <color rgb="FFFF0000"/>
        <rFont val="Calibri"/>
        <family val="2"/>
      </rPr>
      <t>383</t>
    </r>
    <r>
      <rPr>
        <sz val="10"/>
        <color rgb="FFFF0000"/>
        <rFont val="Calibri"/>
        <family val="2"/>
      </rPr>
      <t xml:space="preserve"> Service ID of 
'ENTREPRISE DES POSTES ET DES TELECOMMUNICATIONS'
- 78 Service ID of 
'POST TECHNOLOGIES'
</t>
    </r>
    <r>
      <rPr>
        <b/>
        <sz val="10"/>
        <color rgb="FFFF0000"/>
        <rFont val="Calibri"/>
        <family val="2"/>
      </rPr>
      <t>(44%</t>
    </r>
    <r>
      <rPr>
        <sz val="10"/>
        <color rgb="FFFF0000"/>
        <rFont val="Calibri"/>
        <family val="2"/>
      </rPr>
      <t xml:space="preserve"> of all affected PW services)
=&gt; According to P. Scholtes, no more detailed analysis will be provided.
</t>
    </r>
    <r>
      <rPr>
        <b/>
        <sz val="10"/>
        <color rgb="FFFF0000"/>
        <rFont val="Calibri"/>
        <family val="2"/>
      </rPr>
      <t>Send  to POST Telecom customers under 'ENTREPRISE DES POSTES et DES TELECOMMNIATIONS et supprimer ceux sous POST TECHNOLOGIES.</t>
    </r>
  </si>
  <si>
    <r>
      <t xml:space="preserve">- </t>
    </r>
    <r>
      <rPr>
        <b/>
        <sz val="10"/>
        <color rgb="FFFF0000"/>
        <rFont val="Calibri"/>
        <family val="2"/>
      </rPr>
      <t>590</t>
    </r>
    <r>
      <rPr>
        <sz val="10"/>
        <color rgb="FFFF0000"/>
        <rFont val="Calibri"/>
        <family val="2"/>
      </rPr>
      <t xml:space="preserve"> Service ID of 
'ENTREPRISE DES POSTES ET DES TELECOMMUNICATIONS'
- 209 Service ID of 
'POST TECHNOLOGIES'
</t>
    </r>
    <r>
      <rPr>
        <b/>
        <sz val="10"/>
        <color rgb="FFFF0000"/>
        <rFont val="Calibri"/>
        <family val="2"/>
      </rPr>
      <t>(40%</t>
    </r>
    <r>
      <rPr>
        <sz val="10"/>
        <color rgb="FFFF0000"/>
        <rFont val="Calibri"/>
        <family val="2"/>
      </rPr>
      <t xml:space="preserve"> of all affected PW services)
=&gt; According to P. Scholtes, no more detailed analysis will be provided.
</t>
    </r>
    <r>
      <rPr>
        <b/>
        <sz val="10"/>
        <color rgb="FFFF0000"/>
        <rFont val="Calibri"/>
        <family val="2"/>
      </rPr>
      <t>Send  to POST Telecom customers under 'ENTREPRISE DES POSTES et DES TELECOMMNIATIONS et supprimer ceux sous POST TECHNOLOGIES.</t>
    </r>
  </si>
  <si>
    <r>
      <t xml:space="preserve">- </t>
    </r>
    <r>
      <rPr>
        <b/>
        <sz val="10"/>
        <color rgb="FFFF0000"/>
        <rFont val="Calibri"/>
        <family val="2"/>
      </rPr>
      <t>907</t>
    </r>
    <r>
      <rPr>
        <sz val="10"/>
        <color rgb="FFFF0000"/>
        <rFont val="Calibri"/>
        <family val="2"/>
      </rPr>
      <t xml:space="preserve"> Service ID of 
'ENTREPRISE DES POSTES ET DES TELECOMMUNICATIONS'
- 110 Service ID of 
'POST TECHNOLOGIES'
</t>
    </r>
    <r>
      <rPr>
        <b/>
        <sz val="10"/>
        <color rgb="FFFF0000"/>
        <rFont val="Calibri"/>
        <family val="2"/>
      </rPr>
      <t>(56%</t>
    </r>
    <r>
      <rPr>
        <sz val="10"/>
        <color rgb="FFFF0000"/>
        <rFont val="Calibri"/>
        <family val="2"/>
      </rPr>
      <t xml:space="preserve"> of all affected PW s
S</t>
    </r>
    <r>
      <rPr>
        <b/>
        <sz val="10"/>
        <color rgb="FFFF0000"/>
        <rFont val="Calibri"/>
        <family val="2"/>
      </rPr>
      <t>end  to POST Telecom customers under 'ENTREPRISE DES POSTES et DES TELECOMMNIATIONS et supprimer ceux sous POST TECHNOLOGIES.er l'impact</t>
    </r>
  </si>
  <si>
    <r>
      <t xml:space="preserve">- </t>
    </r>
    <r>
      <rPr>
        <b/>
        <sz val="10"/>
        <color rgb="FFFF0000"/>
        <rFont val="Calibri"/>
        <family val="2"/>
      </rPr>
      <t>568</t>
    </r>
    <r>
      <rPr>
        <sz val="10"/>
        <color rgb="FFFF0000"/>
        <rFont val="Calibri"/>
        <family val="2"/>
      </rPr>
      <t xml:space="preserve"> Service ID of 
'ENTREPRISE DES POSTES ET DES TELECOMMUNICATIONS'
- 44 Service ID of 
'POST TECHNOLOGIES'
</t>
    </r>
    <r>
      <rPr>
        <b/>
        <sz val="10"/>
        <color rgb="FFFF0000"/>
        <rFont val="Calibri"/>
        <family val="2"/>
      </rPr>
      <t>(58%</t>
    </r>
    <r>
      <rPr>
        <sz val="10"/>
        <color rgb="FFFF0000"/>
        <rFont val="Calibri"/>
        <family val="2"/>
      </rPr>
      <t xml:space="preserve"> of all affected PW services)
=&gt; According to P. Scholtes, no more detailed analysis will be provided.
</t>
    </r>
    <r>
      <rPr>
        <b/>
        <sz val="10"/>
        <color rgb="FFFF0000"/>
        <rFont val="Calibri"/>
        <family val="2"/>
      </rPr>
      <t>Send  to POST Telecom customers under 'ENTREPRISE DES POSTES et DES TELECOMMNIATIONS et supprimer ceux sous POST TECHNOLOGIES.er l'impact</t>
    </r>
    <r>
      <rPr>
        <sz val="10"/>
        <color rgb="FFFF0000"/>
        <rFont val="Calibri"/>
        <family val="2"/>
      </rPr>
      <t xml:space="preserve">
</t>
    </r>
  </si>
  <si>
    <t xml:space="preserve">Les travaux se sont déroulés sans problèmes. 
Début des travaux :           29-02-2016            05h00 
Fin des travaux :                29-02-2016            06h30
</t>
  </si>
  <si>
    <r>
      <t xml:space="preserve">- </t>
    </r>
    <r>
      <rPr>
        <b/>
        <sz val="10"/>
        <color rgb="FFFF0000"/>
        <rFont val="Calibri"/>
        <family val="2"/>
      </rPr>
      <t>380</t>
    </r>
    <r>
      <rPr>
        <sz val="10"/>
        <color rgb="FFFF0000"/>
        <rFont val="Calibri"/>
        <family val="2"/>
      </rPr>
      <t xml:space="preserve"> Service ID of 
'ENTREPRISE DES POSTES ET DES TELECOMMUNICATIONS'
- </t>
    </r>
    <r>
      <rPr>
        <b/>
        <sz val="10"/>
        <color rgb="FFFF0000"/>
        <rFont val="Calibri"/>
        <family val="2"/>
      </rPr>
      <t>62</t>
    </r>
    <r>
      <rPr>
        <sz val="10"/>
        <color rgb="FFFF0000"/>
        <rFont val="Calibri"/>
        <family val="2"/>
      </rPr>
      <t xml:space="preserve"> Service ID of 
'POST TECHNOLOGIES'
</t>
    </r>
    <r>
      <rPr>
        <b/>
        <sz val="10"/>
        <color rgb="FFFF0000"/>
        <rFont val="Calibri"/>
        <family val="2"/>
      </rPr>
      <t>(45%</t>
    </r>
    <r>
      <rPr>
        <sz val="10"/>
        <color rgb="FFFF0000"/>
        <rFont val="Calibri"/>
        <family val="2"/>
      </rPr>
      <t xml:space="preserve"> of all affected PW services)
=&gt; According to P. Scholtes, no more detailed analysis will be provided.
</t>
    </r>
    <r>
      <rPr>
        <b/>
        <sz val="10"/>
        <color rgb="FFFF0000"/>
        <rFont val="Calibri"/>
        <family val="2"/>
      </rPr>
      <t>Send  to POST Telecom customers under 'ENTREPRISE DES POSTES et DES TELECOMMNIATIONS et supprimer ceux sous POST TECHNOLOGIES.</t>
    </r>
  </si>
  <si>
    <t>Degradation 10min: the time needed to work on each server. However no impact on the end user because functionality covered by another server.</t>
  </si>
  <si>
    <t xml:space="preserve">Par la presente je vous informe que lintervention
I625822 sest deroulee avec les impacts tels quannonces
dans lavis de derangement.
A noter que laction concernant le routeur 7750sr7amsterdam
na pas ete realisee et sera reprogrammee.
Cordialement,
Fred.
Début des travaux :           29-02-2016            03h00 
Fin des travaux :                29-02-2016            06h30
</t>
  </si>
  <si>
    <t xml:space="preserve">Les travaux se sont déroulés sans problèmes. 
Début des travaux :     29-02-2016 12:00 
Fin des travaux :       29-02-2016 13:00 
</t>
  </si>
  <si>
    <t>CAB 29/02: Georges Klosen will confirm if PSA is infomrmed about this intervention + POST Telecom SDM
01/03: Miryame confirmed. By email</t>
  </si>
  <si>
    <t xml:space="preserve">Les travaux se sont déroulés sans problèmes.
Début des travaux :           01/03/2016 03:05
Fin des travaux :                 01/03/2016 03:32
</t>
  </si>
  <si>
    <t xml:space="preserve">Les travaux se sont déroulés sans problèmes. 
Début des travaux :     01-03-2016 05:00 
Fin des travaux :       01-03-2016 06:35 
</t>
  </si>
  <si>
    <r>
      <t xml:space="preserve">- </t>
    </r>
    <r>
      <rPr>
        <b/>
        <sz val="10"/>
        <color rgb="FFFF0000"/>
        <rFont val="Calibri"/>
        <family val="2"/>
      </rPr>
      <t>441</t>
    </r>
    <r>
      <rPr>
        <sz val="10"/>
        <color rgb="FFFF0000"/>
        <rFont val="Calibri"/>
        <family val="2"/>
      </rPr>
      <t xml:space="preserve"> Service ID of 
'ENTREPRISE DES POSTES ET DES TELECOMMUNICATIONS'
- </t>
    </r>
    <r>
      <rPr>
        <b/>
        <sz val="10"/>
        <color rgb="FFFF0000"/>
        <rFont val="Calibri"/>
        <family val="2"/>
      </rPr>
      <t>35</t>
    </r>
    <r>
      <rPr>
        <sz val="10"/>
        <color rgb="FFFF0000"/>
        <rFont val="Calibri"/>
        <family val="2"/>
      </rPr>
      <t xml:space="preserve"> Service ID of 
'POST TECHNOLOGIES'
</t>
    </r>
    <r>
      <rPr>
        <b/>
        <sz val="10"/>
        <color rgb="FFFF0000"/>
        <rFont val="Calibri"/>
        <family val="2"/>
      </rPr>
      <t>(52%</t>
    </r>
    <r>
      <rPr>
        <sz val="10"/>
        <color rgb="FFFF0000"/>
        <rFont val="Calibri"/>
        <family val="2"/>
      </rPr>
      <t xml:space="preserve"> of all affected PW services)
=&gt; According to P. Scholtes, no more detailed analysis will be provided.
</t>
    </r>
    <r>
      <rPr>
        <b/>
        <sz val="10"/>
        <color rgb="FFFF0000"/>
        <rFont val="Calibri"/>
        <family val="2"/>
      </rPr>
      <t>Send  to POST Telecom customers under 'ENTREPRISE DES POSTES et DES TELECOMMNIATIONS et supprimer ceux sous POST TECHNOLOGIES.</t>
    </r>
    <r>
      <rPr>
        <sz val="10"/>
        <color rgb="FFFF0000"/>
        <rFont val="Calibri"/>
        <family val="2"/>
      </rPr>
      <t xml:space="preserve">
a) European Commission: 
- 122140543 &amp; 122148359 are services connected but NOT USED currently by EC.
- 122148659: loss of sevice only if the complete equipement fails.
b) European Parliament:
- 122134639 is a  service connected but NOT USED currently by EP.
- 122112311: loss of sevice only if the complete equipement fails.
EP impacted and there are sessions scheuled in same week
01/03: POST TElecom requested to re-schedule these works.</t>
    </r>
  </si>
  <si>
    <r>
      <t xml:space="preserve">- </t>
    </r>
    <r>
      <rPr>
        <b/>
        <sz val="10"/>
        <color rgb="FFFF0000"/>
        <rFont val="Calibri"/>
        <family val="2"/>
      </rPr>
      <t>930</t>
    </r>
    <r>
      <rPr>
        <sz val="10"/>
        <color rgb="FFFF0000"/>
        <rFont val="Calibri"/>
        <family val="2"/>
      </rPr>
      <t xml:space="preserve"> Service ID of 
'ENTREPRISE DES POSTES ET DES TELECOMMUNICATIONS'
- </t>
    </r>
    <r>
      <rPr>
        <b/>
        <sz val="10"/>
        <color rgb="FFFF0000"/>
        <rFont val="Calibri"/>
        <family val="2"/>
      </rPr>
      <t>171</t>
    </r>
    <r>
      <rPr>
        <sz val="10"/>
        <color rgb="FFFF0000"/>
        <rFont val="Calibri"/>
        <family val="2"/>
      </rPr>
      <t xml:space="preserve"> Service ID of 
'POST TECHNOLOGIES'
</t>
    </r>
    <r>
      <rPr>
        <b/>
        <sz val="10"/>
        <color rgb="FFFF0000"/>
        <rFont val="Calibri"/>
        <family val="2"/>
      </rPr>
      <t>(50%</t>
    </r>
    <r>
      <rPr>
        <sz val="10"/>
        <color rgb="FFFF0000"/>
        <rFont val="Calibri"/>
        <family val="2"/>
      </rPr>
      <t xml:space="preserve"> of all affected PW services)
=&gt; According to P. Scholtes, no more detailed analysis will be provided.
</t>
    </r>
    <r>
      <rPr>
        <b/>
        <sz val="10"/>
        <color rgb="FFFF0000"/>
        <rFont val="Calibri"/>
        <family val="2"/>
      </rPr>
      <t>Send  to POST Telecom customers under 'ENTREPRISE DES POSTES et DES TELECOMMNIATIONS et supprimer ceux sous POST TECHNOLOGIES.</t>
    </r>
    <r>
      <rPr>
        <sz val="10"/>
        <color rgb="FFFF0000"/>
        <rFont val="Calibri"/>
        <family val="2"/>
      </rPr>
      <t xml:space="preserve">
Only loss of protection for EP in case of card issue during the PW
EP impacted and there are sessions scheduled same week
01/03: POST TElecom requested to re-schedule these works.</t>
    </r>
  </si>
  <si>
    <r>
      <rPr>
        <sz val="10"/>
        <color rgb="FFFF0000"/>
        <rFont val="Calibri"/>
        <family val="2"/>
      </rPr>
      <t>**POSTPONED**</t>
    </r>
    <r>
      <rPr>
        <sz val="10"/>
        <rFont val="Calibri"/>
        <family val="2"/>
      </rPr>
      <t xml:space="preserve">
Upgrade to the latest supported software version of the Alcatel-Lucent (Nokia) 1678MCC SDH crossconnects for longterm support.</t>
    </r>
  </si>
  <si>
    <t xml:space="preserve">[T-SYSTÈME] ref:3-16-00001165
Urgent software update </t>
  </si>
  <si>
    <r>
      <rPr>
        <sz val="10"/>
        <color rgb="FFFF0000"/>
        <rFont val="Calibri"/>
        <family val="2"/>
      </rPr>
      <t>**POSTPONED** on 02/03</t>
    </r>
    <r>
      <rPr>
        <sz val="10"/>
        <rFont val="Calibri"/>
        <family val="2"/>
      </rPr>
      <t xml:space="preserve">
Upgrade to the latest supported software version of the Alcatel-Lucent (Nokia) 1678MCC SDH crossconnects for longterm support.</t>
    </r>
  </si>
  <si>
    <t xml:space="preserve">Les travaux se sont déroulés sans problèmes.
Début des travaux :           02/03/2016 03:00
Fin des travaux :                 02/03/2016 03:39
</t>
  </si>
  <si>
    <t xml:space="preserve">As result to a problem with the fibre link between the Omniswitch 6850Strassen10 and 7750sra8Stra2G the intervention has been stopped and rolled back to the initial state
Début des travaux :     02-03-2016     02:00 
Fin des travaux :          02-03-2016     04:25 
</t>
  </si>
  <si>
    <t xml:space="preserve">Les travaux se sont déroulés sans problèmes. 
Début des travaux :           02-03-2016            05h00 
Fin des travaux :                 02-03-2016            06h50
</t>
  </si>
  <si>
    <t>Déplacement FO-CM 10091 entre FO-J9543 (BR17768) et FO-J15366 (BR17769)
Jointage Tube 3/5
1 ETO
1 WS/LF</t>
  </si>
  <si>
    <t>Loss of services &lt; 60 min</t>
  </si>
  <si>
    <t>E-line, DIA, LuxFibre</t>
  </si>
  <si>
    <t>Déplacement FO-C10009 entre FO-J9546 (BR17767) et FO-J15371 (BR17769)
16 Luxfibre
1 LISUP</t>
  </si>
  <si>
    <t>Loss of services &lt; 2 hours</t>
  </si>
  <si>
    <t>LuxFibre, CloudPBX</t>
  </si>
  <si>
    <t xml:space="preserve">[INTEROUTE]: ref: 1-1623523804
  INTEROUTE has received notification that our supplier will perform Mandatory Maintenance on their network. These works have been scheduled to take place between 13/Mar 23:00 UTC and 14/Mar 05:00 UTC. We hereby notify you that these works will cause your service(s) to be affected as per the table below. These works will be performed in Denmark. INTEROUTE would like to apologise for the inconvenience these works will cause to your business. </t>
  </si>
  <si>
    <t>Bug of ARP request forwarding requires an upgrade of the device to the release 6.6.4.244.R01.
Estimated Outage per site: 
Unavailability/Loss of service/Loss of protection for maximum 60 minutes</t>
  </si>
  <si>
    <t>Datacenter Luxconnect Roost/Bissen
Street Adress: Z.A.C Klengbousbierg, L-7795 Bissen</t>
  </si>
  <si>
    <t>E-LAN, E-Line, DIA</t>
  </si>
  <si>
    <t xml:space="preserve"> EPTE0/SDETH/124901 
EPTE0/IPETH/92666 
Services are disconnected</t>
  </si>
  <si>
    <t>AMS/AMS/LE-178929
Ref ICMS demander le 01/03 629692
1293100013</t>
  </si>
  <si>
    <t xml:space="preserve">"03/03/2016 l’équipe technique doit préciser dans le formulaire des travaux qu’il est nécessaire d’informer les OAO du changement de VLAN (Old Outer tag / New Outer Tag) et SOP doit ajouter cette information dans la notification de travaux
=&gt; il serait souhaitable d'ajouter un flag specifique dans le formulaire de travaux"
</t>
  </si>
  <si>
    <t>[T-SYSTEME] ref: 3-16-00001180
Software update</t>
  </si>
  <si>
    <t>Loss of servicde&lt; 30 min</t>
  </si>
  <si>
    <t>00L/CM2G/698832-698832/1
123180030</t>
  </si>
  <si>
    <t xml:space="preserve">Les travaux se sont déroulés sans problèmes. 
Début des travaux :           02-03-2016             13:58 
Fin des travaux :                 02-03-2016             14:30
</t>
  </si>
  <si>
    <t xml:space="preserve">Les travaux se sont déroulés sans problèmes.
Début des travaux :           03/03/2016 01:00
Fin des travaux :                 03/03/2016 02:20
</t>
  </si>
  <si>
    <t xml:space="preserve">Les travaux se sont déroulés sans problèmes.
Début des travaux :           03/03/2016 03:00
Fin des travaux :                 03/03/2016 03:24
</t>
  </si>
  <si>
    <t xml:space="preserve">Les travaux se sont déroulés sans problèmes.
Début des travaux :           03/03/2016 06:00
Fin des travaux :                 03/03/2016 06:44
</t>
  </si>
  <si>
    <t xml:space="preserve">Les travaux se sont déroulés sans problèmes.
Début des travaux :           03/03/2016 05:37
Fin des travaux :                 03/03/2016 07:20
</t>
  </si>
  <si>
    <t xml:space="preserve">Les travaux principaux sont terminus sur le Datacenter Gare.
Nous rencontrons cependant des problèmes avec la plateforme Femtocell qui a perdu sa connectivité externe avec le backbone.
Nous travaillons actuellement à rétablir la situation et vous tenons informés de l'évolution.
Début des travaux :           03/03/2016 00:10
Fin des travaux :                 TOUJOURS EN COURS
</t>
  </si>
  <si>
    <t xml:space="preserve">les travaux sous rubrique du Service des Câbles souterrains 
«Déplacement du FO-C 1701 (Tube 3, 4, 5, 10) entre le FO-J 2468 (bvd Konrad Adenauer) et FO-J 2553 (rue Albert Wehrer) au Luxembourg/Kirchberg »
se sont déroulés sans problèmes :
Début : 4.3.2016 @ 5 heures
Fin :…… 4.3.2016 @ 6h36
</t>
  </si>
  <si>
    <t xml:space="preserve">Déplacement FO-CM 1478 entre FO-J4262 (BR17768) et FO-J4261 (BR17773)
Jointage Tube 1, 2, 3
Perte de protection:  207 Clients (FL-SDH879&amp;FL-SDH880)
Coupure totale:  15 Clients (REM2840) &amp; 1 LF </t>
  </si>
  <si>
    <t>LuxFibre, RDSLO, EWSD, Réseau radio 2G, 3G, 4G 2G Nano BTS</t>
  </si>
  <si>
    <t>Déplacement FO-CM 1478 entre FO-J4262 (BR17768) et FO-J4261 (BR17773)
Jointage Tube 4, 8
Perte de protection:  55 Clients (FL-SDH872)
Coupure totale:  461 Clients (GBE000570)</t>
  </si>
  <si>
    <t>Implementation of inter-VPRN routes between Sigtran VPRN (service 49826) and ImsCore (service 49832) VPRN in order to allow communication between Ericsson MTAS and Ericsson MSC server (CAMEL interface)</t>
  </si>
  <si>
    <t>Voice, data, SMS, MMS, Blackberry, Roaming, Corporate APN</t>
  </si>
  <si>
    <t xml:space="preserve">7/03/2016: Cancelled on PTEL request
New PW will be rescheduled on the 30/03  </t>
  </si>
  <si>
    <r>
      <rPr>
        <sz val="10"/>
        <color rgb="FFFF0000"/>
        <rFont val="Calibri"/>
        <family val="2"/>
      </rPr>
      <t>***CANCELLED on 07/03***</t>
    </r>
    <r>
      <rPr>
        <sz val="10"/>
        <rFont val="Calibri"/>
        <family val="2"/>
      </rPr>
      <t xml:space="preserve">
Circuits migration from SDH to the new generation based on Carrier Ethernet (ERP) in Scope of Teralink 2.0 Project and Upgrade ADVA nodes with last software release available.</t>
    </r>
  </si>
  <si>
    <t>L'équipe Relations Interopérateur doit s'assurer que les services déconnectés de POST ne sont plus facturés ni présents dans l'inventaire des services du fournisseur de fibre</t>
  </si>
  <si>
    <r>
      <t xml:space="preserve">- </t>
    </r>
    <r>
      <rPr>
        <b/>
        <sz val="10"/>
        <color rgb="FFFF0000"/>
        <rFont val="Calibri"/>
        <family val="2"/>
      </rPr>
      <t>383</t>
    </r>
    <r>
      <rPr>
        <sz val="10"/>
        <color rgb="FFFF0000"/>
        <rFont val="Calibri"/>
        <family val="2"/>
      </rPr>
      <t xml:space="preserve"> Service ID of 
'ENTREPRISE DES POSTES ET DES TELECOMMUNICATIONS'
- 78 Service ID of 
'POST TECHNOLOGIES'
</t>
    </r>
    <r>
      <rPr>
        <b/>
        <sz val="10"/>
        <color rgb="FFFF0000"/>
        <rFont val="Calibri"/>
        <family val="2"/>
      </rPr>
      <t>(44%</t>
    </r>
    <r>
      <rPr>
        <sz val="10"/>
        <color rgb="FFFF0000"/>
        <rFont val="Calibri"/>
        <family val="2"/>
      </rPr>
      <t xml:space="preserve"> of all affected PW services)
=&gt; According to P. Scholtes, no more detailed analysis will be provided.
(</t>
    </r>
    <r>
      <rPr>
        <b/>
        <sz val="10"/>
        <color rgb="FFFF0000"/>
        <rFont val="Calibri"/>
        <family val="2"/>
      </rPr>
      <t>Send  to POST Telecom customers under 'ENTREPRISE DES POSTES et DES TELECOMMUNICATIONS et supprimer ceux sous POST TECHNOLOGIES.)</t>
    </r>
  </si>
  <si>
    <t>In the context of SuperCore project, it is planned to relocate all Internet services related to the ASR Wecker and ASR Ettel on two central sites (Gare and Esch).
The goal of this maintenance is to migrate all services from ASR WECKER to  ESCH.</t>
  </si>
  <si>
    <t>In the context of SuperCore project, it is planned to relocate all Internet services related to the ASR Wecker and ASR Ettel on two central sites (Gare and Esch).
The goal of this maintenance is to migrate all services from ASR ETTEL to  GARE</t>
  </si>
  <si>
    <t>07/03: J. Thoma will review the external communication message
Renita.cab has been removed from the  distribution list as the PW does not affect RENITA</t>
  </si>
  <si>
    <t xml:space="preserve">Les travaux se sont déroulés sans problèmes. 
Début des travaux :           08-03-2016             06:00 
Fin des travaux :                 08-03-2016             08:00
</t>
  </si>
  <si>
    <t>7/03: Il y a 2 services CloudPBX à priori rattachés àPOST Technologies =&gt; ces 2 services seront communiqués à PTEL, en cas de demande de clarification, celle-ci sera transférée directement à l'équipe technique qui s'occupera de clarifier directement avec PTEL</t>
  </si>
  <si>
    <t>07/03: Renita.cab has been removed from the  distribution list as the PW does not affect RENITA</t>
  </si>
  <si>
    <t xml:space="preserve">[BICS] Ref: 17996
BICS is upgrading the Alcatel-Lucent Network Elements. Therefore the Ethernet circuits in the impact list will have a downtime for less than 15 minutes. We do not suspect impact on the other SDH traffic, that is passing through the Network Elements. This is software upgrade is needed to change our overall management platform to a version with a higher performance. </t>
  </si>
  <si>
    <t>Frankfurt Interxion/Frankfurt Equinix</t>
  </si>
  <si>
    <t>Loss of service &lt; 30 min
Loss of protection &lt; 30 min</t>
  </si>
  <si>
    <t xml:space="preserve">E-line; IP-VPN, Teralink, </t>
  </si>
  <si>
    <t>SC100G - Regarding the SC100G Core, we need to change the System IP of the 7750SR7Belvaux1, rename it and doing few changes network protocol side to integrate it in its new SC100G Loop</t>
  </si>
  <si>
    <t>Bitstream, E-LAN, E-Line, IP-VPN, SDH, DIA, Luxfibre, IPTV (Broadcast, VoD, Radio, Headend), 2G, 3G, 4G (Voice, Data, SMS, MMS)</t>
  </si>
  <si>
    <t xml:space="preserve">Les travaux se sont déroulés sans problèmes. 
Début des travaux :           08-03-2016            10h30 
Fin des travaux :                 08-03-2016            11h00
</t>
  </si>
  <si>
    <t xml:space="preserve">Les travaux se sont déroulés sans problèmes. 
Début des travaux :     09-03-2016 09:30 
Fin des travaux :       09-03-2016 15:11 
</t>
  </si>
  <si>
    <t xml:space="preserve">Les travaux se sont déroulés sans problèmes. 
Début des travaux :           09-03-2016             01:00 
Fin des travaux :                 09-03-2016             02:12
</t>
  </si>
  <si>
    <t xml:space="preserve">Les travaux se sont déroulés sans problèmes. 
Début des travaux :           09-03-2016             06:00 
Fin des travaux :                 09-03-2016             07:19
</t>
  </si>
  <si>
    <t xml:space="preserve">Les travaux se sont déroulés sans problèmes. 
Début des travaux :           09-03-2016             09:00 
Fin des travaux :                 09-03-2016             09:09
</t>
  </si>
  <si>
    <t>[T-SYSTÈME] ref: 3-16-00001338
Urgent cable repair</t>
  </si>
  <si>
    <t>leased Line</t>
  </si>
  <si>
    <t>Raison du déplacement/transformation :
Reprise du vieux réseau vétuste: AK35 et AK29 par le nouveau AK 74
AK35 = 1810 paires
AK29 =  800 paires 
AK74 =  150 paires
Remplacement-basculement sur nouveau cable / Jarretières à tirer dans la CT Ville
KA's concernés par cette intervention: KA 200735 et KA 202316 ---&gt; nombre de lignes conçernées: 44 lignes</t>
  </si>
  <si>
    <t>rue Aldringen et avenue Monterey</t>
  </si>
  <si>
    <t>Leased Line, EWSD, IPTV, Alarmis</t>
  </si>
  <si>
    <t>Loss of service
Loss of protection &lt; 2 hours</t>
  </si>
  <si>
    <t>Bitstream, E-LAN, E-Line, IP-VPN, SDH, DIA, Teralink, Luxfibre, IPTV (Broadcast, VoD, Radio, Headend), 2G, 3G, 4G (Voice, Data, SMS, MMS), VoIP Residential</t>
  </si>
  <si>
    <t>Modification of the nodes 6303_CT Tetange and 6303_CT_Burange to get more availabality to comissioning new services for the project Supercore PEA.</t>
  </si>
  <si>
    <t>CT BURANGE &amp; CT TETANGE</t>
  </si>
  <si>
    <t>D-Line, E-LAN, E-Line, S-Line, SDH, EWSD, IPTV Headend</t>
  </si>
  <si>
    <t>** Step 2/2 **
Raison du déplacement/transformation :remplacement des joints FO-J13035 et FO-J13030
Éléments à déplacer : FO-J13035 et FO-J13030
Nombre de lignes impactés :27</t>
  </si>
  <si>
    <t>Strassen</t>
  </si>
  <si>
    <t>LuxFibre, IPTV Broadcast</t>
  </si>
  <si>
    <t xml:space="preserve">Les travaux se sont déroulés sans problèmes. 
Début des travaux :           10-03-2016            02h25 
Fin des travaux :                10-03-2016             03h05
</t>
  </si>
  <si>
    <t>Loss of service 2* 10 seconds</t>
  </si>
  <si>
    <t>SC100G - Regarding the SC100G Core, we need to change the System IP of the  7750SR7Petange1, rename it and doing few changes network protocol side to integrate it in its new SC100G Loop</t>
  </si>
  <si>
    <t>Bitstream, E-Lan, E-line, IP-VPN, SDH, Teralink, DIA, LuxFibre, IPTV ( Broadcast, VoD, Radio, Headend) VoIP Residential, 2G, 3G, 4G (Voice Data, SMS, MMS)</t>
  </si>
  <si>
    <t>[COLT] Ref: CRQ1-1866258525
Third Party maintenance - We would like to make you aware of a maintenance our carrier will conduct on their network affecting your service to reboot and switchover the device due to linux bug. As this maintenance is not being conducted by Colt, rescheduling this work may not be possible.</t>
  </si>
  <si>
    <t>Switrch hits &lt; 50 miliseconds</t>
  </si>
  <si>
    <t xml:space="preserve">[COLT] Ref: 1862009974
 Non-Service Affecting maintenance - This is to make you aware of a planned maintenance which we require to replace the card in the equipment housed in Dusseldorf, Germany. Currently we are getting the circuit pack fail alarm in this equipment and our technical team found an issue with the cards on 2 slots of this device. </t>
  </si>
  <si>
    <t xml:space="preserve">Les travaux se sont déroulés sans problèmes. 
Début des travaux :     11-03-2016 06:00 
Fin des travaux :       11-03-2016 08:00 
</t>
  </si>
  <si>
    <t>Raison du déplacement/transformation :
Reprise du vieux réseau vétuste: AK54 par le nouveau NK 16. (migration des KA sur LV13 NK16)
NK 16:   100 paires
Basculement sur nouveau cable / Jarretières à tirer dans la CT Ville
KA's concernés par cette intervention: KA 200304 et KA 200719 et TCS-HY 53584 ---&gt; nombre de lignes conçernées: 42 lignes</t>
  </si>
  <si>
    <t>coin rue du Fossé devant Librairie ERNSTER</t>
  </si>
  <si>
    <t>LuxFibre, RDSLO, IPTV ( Broadcast, VoD, Radio), VoIP Residential</t>
  </si>
  <si>
    <r>
      <t xml:space="preserve">** POSTPONED **
(étape 3/5) Migration des clients professionnels POST Telecom Solutions (POST Corporate, ESM, POSTCloud, CloudBizz, HealthNET) de la plateforme 'Email Security Appliance' FortiNet FortiMail vers la nouvelle architecture CISCO Ironport.
</t>
    </r>
    <r>
      <rPr>
        <strike/>
        <sz val="10"/>
        <color rgb="FFFF0000"/>
        <rFont val="Calibri"/>
        <family val="2"/>
      </rPr>
      <t>(étape 3/5) : migration POST cloud</t>
    </r>
    <r>
      <rPr>
        <sz val="10"/>
        <color rgb="FFFF0000"/>
        <rFont val="Calibri"/>
        <family val="2"/>
      </rPr>
      <t xml:space="preserve">
(étape 3/5) : migration CloudBizz</t>
    </r>
  </si>
  <si>
    <t>We knew that it was postponed on 10/03/2016 (email from Paul Turpel with new planning)</t>
  </si>
  <si>
    <t xml:space="preserve">We did finish the first test run from 19h30 – 20h35 .
Both – incoming and outgoing flows for CloudBizz mail traffic has been switched back to FortiMail again.
We could not detect any problems, all valid mail has been delivered, several phishing and SPAM messages have been rejected or quarantined.
So, functionality on Ironport appliances is guaranteed for CloudBizz customers. We will do a deeper analyse tomorrow, and may be plan a second test run tomorrow at noon , to warm up the outgoing IP addresses.
Best regards,
Pol Turpel
Debut des travaux : 10-03-2016 19h30 
Fin des travaux : 10-03-2016 20h35
-------------------------------
Les travaux se sont déroulés sans problèmes.
Début des travaux :           11/03/2016 17:50
Fin des travaux :                 11/03/2016 19:00
</t>
  </si>
  <si>
    <r>
      <t xml:space="preserve">**Step 1/3**
Please be advised that Ironport Migration would proceed to next migration steps starting from tomorrow.
The Ironport Migration document (attached PDF) has been sent already to PTS on 20 February, so they agreed and informed already their customers.
We did just adapt the Excel sheet accordingly and pointing inside he Excel  to the Ironport Migration document , as all details could ne be reported in an Excel sheet.
</t>
    </r>
    <r>
      <rPr>
        <sz val="10"/>
        <color rgb="FFFF0000"/>
        <rFont val="Calibri"/>
        <family val="2"/>
        <scheme val="minor"/>
      </rPr>
      <t>Step1: CloudBizz Migration</t>
    </r>
  </si>
  <si>
    <r>
      <t xml:space="preserve">(Process non respecté)
Planning updated </t>
    </r>
    <r>
      <rPr>
        <b/>
        <sz val="10"/>
        <color theme="1"/>
        <rFont val="Calibri"/>
        <family val="2"/>
        <scheme val="minor"/>
      </rPr>
      <t xml:space="preserve">in agreement with PTEL </t>
    </r>
    <r>
      <rPr>
        <sz val="10"/>
        <color theme="1"/>
        <rFont val="Calibri"/>
        <family val="2"/>
        <scheme val="minor"/>
      </rPr>
      <t>but no mail was sent to cab.technologies until 10/03/2016.
(PW previously approved on 18/01/2016 and was planned in 05/02/2016.)
clients CloudBizz: Wednesday 9 march testrun (1h) 19h00; Thursday 10 march 2nd test run 11h30 - 13h00; friday 11 march final migration 17h30</t>
    </r>
  </si>
  <si>
    <t>Loss of service &lt; 30 min
Loss of protection &lt; 360 min</t>
  </si>
  <si>
    <t>Loss of service &lt;3h
Loss of protection &lt;3 h</t>
  </si>
  <si>
    <r>
      <t xml:space="preserve">Upgrade to the latest supported software version of the Alcatel-Lucent (Nokia) 1678MCC SDH crossconnects for longterm support.
</t>
    </r>
    <r>
      <rPr>
        <sz val="10"/>
        <color rgb="FFFF0000"/>
        <rFont val="Calibri"/>
        <family val="2"/>
        <scheme val="minor"/>
      </rPr>
      <t>(Rescheduled from 8March to 04April)</t>
    </r>
  </si>
  <si>
    <t>- 441 Service ID of 
'ENTREPRISE DES POSTES ET DES TELECOMMUNICATIONS'
- 35 Service ID of 
'POST TECHNOLOGIES'
(52% of all affected PW services)
=&gt; According to P. Scholtes, no more detailed analysis will be provided.Send  to POST Telecom customers under 'ENTREPRISE DES POSTES et DES TELECOMMNIATIONS et supprimer ceux sous POST TECHNOLOGIES.
a) European Commission: 
- 122140543 &amp; 122148359 are services connected but NOT USED currently by EC.
- 122148659: loss of sevice only if the complete equipement fails.
b) European Parliament:
- 122134639 is a  service connected but NOT USED currently by EP.
- 122112311: loss of sevice only if the complete equipement fails.
01/03: POST TElecom requested to re-schedule these works (initially on 08/03) because EP impacted and there were sessions scheuled in same week .</t>
  </si>
  <si>
    <t>Step 1/7: We want to remote upgrade "51800x" -&gt; FRITZ!Box 7390 to FRITZ!OS 06.30 via ACS "Auto configuration server". Note: Since the Annex parameter must always be the same between CPE and the DSLAM. So we must first prior to this update, change the annex setting on 43x FRITZ! Box 7390. We can do that manualy via the ACS, required time for this modification is aprox 1,5h.</t>
  </si>
  <si>
    <t>Step 2/7: We want to remote upgrade "51800x" -&gt; FRITZ!Box 7390 to FRITZ!OS 06.30 via ACS "Auto configuration server". Note: Since the Annex parameter must always be the same between CPE and the DSLAM. So we must first prior to this update, change the annex setting on 43x FRITZ! Box 7390. We can do that manualy via the ACS, required time for this modification is aprox 1,5h.</t>
  </si>
  <si>
    <t>Step 3/7: We want to remote upgrade "51800x" -&gt; FRITZ!Box 7390 to FRITZ!OS 06.30 via ACS "Auto configuration server". Note: Since the Annex parameter must always be the same between CPE and the DSLAM. So we must first prior to this update, change the annex setting on 43x FRITZ! Box 7390. We can do that manualy via the ACS, required time for this modification is aprox 1,5h.</t>
  </si>
  <si>
    <t>Step 4/7: We want to remote upgrade "51800x" -&gt; FRITZ!Box 7390 to FRITZ!OS 06.30 via ACS "Auto configuration server". Note: Since the Annex parameter must always be the same between CPE and the DSLAM. So we must first prior to this update, change the annex setting on 43x FRITZ! Box 7390. We can do that manualy via the ACS, required time for this modification is aprox 1,5h.</t>
  </si>
  <si>
    <t>Step 5/7: We want to remote upgrade "51800x" -&gt; FRITZ!Box 7390 to FRITZ!OS 06.30 via ACS "Auto configuration server". Note: Since the Annex parameter must always be the same between CPE and the DSLAM. So we must first prior to this update, change the annex setting on 43x FRITZ! Box 7390. We can do that manualy via the ACS, required time for this modification is aprox 1,5h.</t>
  </si>
  <si>
    <t>Step 6/7: We want to remote upgrade "51800x" -&gt; FRITZ!Box 7390 to FRITZ!OS 06.30 via ACS "Auto configuration server". Note: Since the Annex parameter must always be the same between CPE and the DSLAM. So we must first prior to this update, change the annex setting on 43x FRITZ! Box 7390. We can do that manualy via the ACS, required time for this modification is aprox 1,5h.</t>
  </si>
  <si>
    <t>Step 7/7: We want to remote upgrade "51800x" -&gt; FRITZ!Box 7390 to FRITZ!OS 06.30 via ACS "Auto configuration server". Note: Since the Annex parameter must always be the same between CPE and the DSLAM. So we must first prior to this update, change the annex setting on 43x FRITZ! Box 7390. We can do that manualy via the ACS, required time for this modification is aprox 1,5h.</t>
  </si>
  <si>
    <t>Loss of service &lt; 30 min</t>
  </si>
  <si>
    <t>14/03: RENITA impacted. Get approval</t>
  </si>
  <si>
    <r>
      <t xml:space="preserve">Upgrade to the latest supported software version of the Alcatel-Lucent (Nokia) 1678MCC SDH crossconnects for longterm support.
</t>
    </r>
    <r>
      <rPr>
        <sz val="10"/>
        <color rgb="FFFF0000"/>
        <rFont val="Calibri"/>
        <family val="2"/>
      </rPr>
      <t>(Rescheduled from 9March to 06April)</t>
    </r>
  </si>
  <si>
    <r>
      <t xml:space="preserve">- </t>
    </r>
    <r>
      <rPr>
        <b/>
        <sz val="8"/>
        <color theme="1"/>
        <rFont val="Calibri"/>
        <family val="2"/>
      </rPr>
      <t>930</t>
    </r>
    <r>
      <rPr>
        <sz val="8"/>
        <color theme="1"/>
        <rFont val="Calibri"/>
        <family val="2"/>
      </rPr>
      <t xml:space="preserve"> Service ID of 
'ENTREPRISE DES POSTES ET DES TELECOMMUNICATIONS'
- </t>
    </r>
    <r>
      <rPr>
        <b/>
        <sz val="8"/>
        <color theme="1"/>
        <rFont val="Calibri"/>
        <family val="2"/>
      </rPr>
      <t>171</t>
    </r>
    <r>
      <rPr>
        <sz val="8"/>
        <color theme="1"/>
        <rFont val="Calibri"/>
        <family val="2"/>
      </rPr>
      <t xml:space="preserve"> Service ID of 
'POST TECHNOLOGIES'
</t>
    </r>
    <r>
      <rPr>
        <b/>
        <sz val="8"/>
        <color theme="1"/>
        <rFont val="Calibri"/>
        <family val="2"/>
      </rPr>
      <t>(50%</t>
    </r>
    <r>
      <rPr>
        <sz val="8"/>
        <color theme="1"/>
        <rFont val="Calibri"/>
        <family val="2"/>
      </rPr>
      <t xml:space="preserve"> of all affected PW services)
=&gt; According to P. Scholtes, no more detailed analysis will be provided.
</t>
    </r>
    <r>
      <rPr>
        <b/>
        <sz val="8"/>
        <color theme="1"/>
        <rFont val="Calibri"/>
        <family val="2"/>
      </rPr>
      <t>Send  to POST Telecom customers under 'ENTREPRISE DES POSTES et DES TELECOMMNIATIONS et supprimer ceux sous POST TECHNOLOGIES.</t>
    </r>
    <r>
      <rPr>
        <sz val="8"/>
        <color theme="1"/>
        <rFont val="Calibri"/>
        <family val="2"/>
      </rPr>
      <t xml:space="preserve">
Only loss of protection for EP in case of card issue during the PW
01/03: POST TElecom requested to re-schedule these works because PE impacted and works were planned during a session.</t>
    </r>
  </si>
  <si>
    <t>AMS/AMS/LE-101376
Disconnected</t>
  </si>
  <si>
    <t xml:space="preserve">BRU/GVA/E1P125542
123170080: déconnecté. Verify with provisioning.technologies (we are still paying for a diconnected circuit)
</t>
  </si>
  <si>
    <t>BRUXELLES/11-LUXEMBOURG/B NP 9513
123160048</t>
  </si>
  <si>
    <t xml:space="preserve">Les travaux se sont déroulés sans problèmes. 
Début des travaux :       15-03-2016                09h45 
Fin des travaux :             15-03-2016                13h55
</t>
  </si>
  <si>
    <t>09/03/2016: Approved by RENITA OPS
15/03: Impact loss of service</t>
  </si>
  <si>
    <t>15/03: Impact loss of service</t>
  </si>
  <si>
    <t>Upgrade VMWARE of Blade 1 (on GA) of the platform messaging ( SMSC POST, SMSC PSA, MMSC )</t>
  </si>
  <si>
    <t>degradation &lt; 12 hour</t>
  </si>
  <si>
    <t>Upgrade VMWARE of Blade 1 (on KB) of the platform messaging ( SMSC POST, SMSC PSA, MMSC )</t>
  </si>
  <si>
    <t>Upgrade VMWARE of Blade 4 (on KB) of the platform messaging ( SMSC POST, SMSC PSA, MMSC )</t>
  </si>
  <si>
    <t>Upgrade VMWARE of Blade 2 (on KB) of the platform messaging ( SMSC POST, SMSC PSA, MMSC )</t>
  </si>
  <si>
    <t>Upgrade VMWARE of Blade 3 (on KB) of the platform messaging ( SMSC POST, SMSC PSA, MMSC )</t>
  </si>
  <si>
    <t>Upgrade VMWARE of Blade 4 (on GA) of the platform messaging ( SMSC POST, SMSC PSA, MMSC )</t>
  </si>
  <si>
    <t>Upgrade VMWARE of Blade 3 (on GA) of the platform messaging ( SMSC POST, SMSC PSA, MMSC )</t>
  </si>
  <si>
    <t>Coupure du câble à fibres optiques (FO-C 31861, 144 fibres), suite à des travaux du génie civil. Le câble concerné appartient à la firme LuxConnect. Les travaux sont en collaboration avec la firme Cogetrax.
L'armoire impactée =&gt; FO-LV2293 (DSL), coupure totale
+- 50 clients perturbés</t>
  </si>
  <si>
    <t>2, Bei der Millen à Kautenbach</t>
  </si>
  <si>
    <t>Loss of service &lt; 150 min</t>
  </si>
  <si>
    <t>RDSLO, IPTV, Alarmis</t>
  </si>
  <si>
    <t xml:space="preserve">Les travaux se sont déroulés sans problèmes.
Début des travaux :           15-03-2016             06 : 00
Fin des travaux :                 15-03-2016             06 : 50
</t>
  </si>
  <si>
    <t xml:space="preserve">Les travaux se sont déroulés sans problèmes. 
Début des travaux :       16-03-2016                22h00 
Fin des travaux :             17-03-2016                01h19
</t>
  </si>
  <si>
    <t xml:space="preserve">Les travaux se sont déroulés sans problèmes. 
Début des travaux :       17-03-2016                05h00 
Fin des travaux :             17-03-2016                05h20
</t>
  </si>
  <si>
    <t xml:space="preserve">Les travaux se sont déroulés sans problèmes. 
Début des travaux :       17-03-2016                05h30 
Fin des travaux :             17-03-2016                07h10
</t>
  </si>
  <si>
    <t xml:space="preserve">Les travaux se sont déroulés sans problèmes. 
Début des travaux :           02-03-2016            08h00 
Fin des travaux :                 02-03-2016            15h50
</t>
  </si>
  <si>
    <t>[COLT] ref: 1870720388
Customer Power Down maintenance - We have been informed by the landlord, where our equipment is housed, about a power down of the site.</t>
  </si>
  <si>
    <t>Déplacement FO-C 13659 à Sanem entre BR17768-59 AUTOROUTE A13 BIFF-LANKELZ (S3) et BR35385-59 42, RUE DE NIEDERKORN
L-4990 SANEM. Coupure d'un tube à 24 fibre (Tube 2)                                                           60 Clients PON impacté.</t>
  </si>
  <si>
    <t>Sanem A13 Biff-Lankelz et rue de Niedercorn</t>
  </si>
  <si>
    <t xml:space="preserve">Bitstream, E-LAN, IP-VPN, SDH, </t>
  </si>
  <si>
    <t>17/13</t>
  </si>
  <si>
    <t>Coupure d'un tube pour renforcer le FO-T1683 (Garage Cruciani)
Coupure 1 D-Line</t>
  </si>
  <si>
    <t xml:space="preserve">Cutting of tubes 1-3-4
of FO-C 7067 between CT Lux.- Kirchberg / CT Lux.- Ville
</t>
  </si>
  <si>
    <t>Loss of service, loss of protection &lt; 120 min</t>
  </si>
  <si>
    <t>D-Line, E-LAN, E-line, S-Line, SDH, Luxfibre</t>
  </si>
  <si>
    <t xml:space="preserve">Cutting of tubes 5-6-7
of FO-C 7067 between CT Lux.- Kirchberg / CT Lux.- Ville
</t>
  </si>
  <si>
    <t>D-Line, E-LAN, E-line, S-Line, SDH, Luxfibre, RDSLO</t>
  </si>
  <si>
    <t xml:space="preserve">Cutting of tubes 11-12-13
of FO-C 7067 between CT Lux.- Kirchberg / CT Lux.- Ville
</t>
  </si>
  <si>
    <t xml:space="preserve">D-Line, S-Line, SDH, LuxFibre, </t>
  </si>
  <si>
    <t xml:space="preserve">Cutting of tubes 14-15-16
of FO-C 7067 between CT Lux.- Kirchberg / CT Lux.- Ville
</t>
  </si>
  <si>
    <t xml:space="preserve">E-LAN, E-Line, SDH, LuxFibre, </t>
  </si>
  <si>
    <t>Les travaux se sont déroulés sans problèmes. 
Début des travaux :       14-03-2016                22h00 
Fin des travaux :             15-03-2016                04h00
18/03/2016: Email Sergio:
Unclearly, a small amount of circuits (+-10) went down for an non defined cause.
This circuit here had no reason to be down, as the circuit was protected and it should had switch to his protection.
The root cause of it was not found.
-&gt;ticket RFO from ClearStream 632573</t>
  </si>
  <si>
    <r>
      <t xml:space="preserve">(Process non respecté)
Planning updated </t>
    </r>
    <r>
      <rPr>
        <b/>
        <sz val="10"/>
        <color theme="1"/>
        <rFont val="Calibri"/>
        <family val="2"/>
        <scheme val="minor"/>
      </rPr>
      <t xml:space="preserve">in agreement with PTEL </t>
    </r>
    <r>
      <rPr>
        <sz val="10"/>
        <color theme="1"/>
        <rFont val="Calibri"/>
        <family val="2"/>
        <scheme val="minor"/>
      </rPr>
      <t>but no mail was sent to cab.technologies until 10/03/2016.
14/03: Antoinette C. informed us that date might be re-scheduled. 
Email sent to Paul for confirmation.
Confirmed: Postponed till April</t>
    </r>
  </si>
  <si>
    <r>
      <rPr>
        <sz val="10"/>
        <color rgb="FFFF0000"/>
        <rFont val="Calibri"/>
        <family val="2"/>
        <scheme val="minor"/>
      </rPr>
      <t xml:space="preserve">**POSTPONED** </t>
    </r>
    <r>
      <rPr>
        <sz val="10"/>
        <rFont val="Calibri"/>
        <family val="2"/>
        <scheme val="minor"/>
      </rPr>
      <t xml:space="preserve">
**Step 2/3**
Please be advised that Ironport Migration would proceed to next migration steps starting from tomorrow.
The Ironport Migration document (attached PDF) has been sent already to PTS on 20 February, so they agreed and informed already their customers.
We did just adapt the Excel sheet accordingly and pointing inside he Excel  to the Ironport Migration document , as all details could ne be reported in an Excel sheet.
</t>
    </r>
    <r>
      <rPr>
        <sz val="10"/>
        <color rgb="FFFF0000"/>
        <rFont val="Calibri"/>
        <family val="2"/>
        <scheme val="minor"/>
      </rPr>
      <t>Step2: POSTCloud Migration</t>
    </r>
  </si>
  <si>
    <t>Raison du déplacement/transformation : fortification des villages Sonlez et Doncols, ajout de 100 paires cuivre pour Sonlez
Éléments à déplacer : (NKxx. , paires xxx, LVxxx)
Nombre de lignes impactés :28</t>
  </si>
  <si>
    <t>Doncols</t>
  </si>
  <si>
    <t>Loss of service &lt; 1 hour</t>
  </si>
  <si>
    <t>19/03/2016 05.00</t>
  </si>
  <si>
    <t>Resilience Centre West</t>
  </si>
  <si>
    <t>Power supply Delivery</t>
  </si>
  <si>
    <t xml:space="preserve">[ebrc] REF: RCS 2016-026
</t>
  </si>
  <si>
    <t>Resilience Centre South</t>
  </si>
  <si>
    <t xml:space="preserve">[ebrc] REF: RCW 2016-020
</t>
  </si>
  <si>
    <t xml:space="preserve">[ebrc] REF: RCW 2016-027
</t>
  </si>
  <si>
    <t>RCW</t>
  </si>
  <si>
    <t>OFFICES Power supply Delivery</t>
  </si>
  <si>
    <t xml:space="preserve">Les travaux se sont déroulés sans problèmes. 
Début des travaux :       18-03-2016                05h00 
Fin des travaux :             18-03-2016                06h48
</t>
  </si>
  <si>
    <t xml:space="preserve">[T-Systems] Urgent hardware replacement. </t>
  </si>
  <si>
    <t>**POSTPONNED on 16/03**
SC100G - Regarding the SC100G Core, we need to change the System IP of the 7750SR7Strassen1, rename it and doing few changes network protocol side to integrate it in its new SC100G Loop</t>
  </si>
  <si>
    <t>one client impacted only</t>
  </si>
  <si>
    <r>
      <t xml:space="preserve">**Step 3/3**
Migration of POST Telecom Solutions email services to Ironport
</t>
    </r>
    <r>
      <rPr>
        <sz val="10"/>
        <color rgb="FFFF0000"/>
        <rFont val="Calibri"/>
        <family val="2"/>
        <scheme val="minor"/>
      </rPr>
      <t>Step3: POSTCloud Migration</t>
    </r>
  </si>
  <si>
    <r>
      <t xml:space="preserve">Les travaux d'upgrade en eux-mêmes se sont déroulés sans problème, aucune alarme résiduelle n'est présente dans nos systèmes mais nous continuons d'assurer un monitoring actif.
</t>
    </r>
    <r>
      <rPr>
        <sz val="10"/>
        <color rgb="FFFF0000"/>
        <rFont val="Calibri"/>
        <family val="2"/>
        <scheme val="minor"/>
      </rPr>
      <t>Un incident assez important a cependant eu lieu lors des étapes préparatoires visant à basculer tous les éléments actifs sur le Datacenter Gare.
Durant cette étape, l'un des firewalls concernant les clients professionnels (VPC/Cloud) ainsi que certaines plateformes de services Internet de POST Technologies a subi une interruption de service entre 0h40 et 1h05 suite à un disfonctionnement du cluster.</t>
    </r>
    <r>
      <rPr>
        <sz val="10"/>
        <rFont val="Calibri"/>
        <family val="2"/>
        <scheme val="minor"/>
      </rPr>
      <t xml:space="preserve">
Veuillez trouver ci-joint pour information la liste des clients et plateformes impactées lors de l'incident.
Restant à votre disposition pour tout élément complémentaire.
Cordialement,
Régis Philippe
Début des travaux :           10-03-2016            00h00 
Fin des travaux :                10-03-2016             06h00
</t>
    </r>
  </si>
  <si>
    <t>IP TV Netgem</t>
  </si>
  <si>
    <t xml:space="preserve"> CT.Markenbach. Alimentation Eltek . Branchement d'un " Hauptverteilschrank" entre le redresseur et l'armoire de distribution pour usagers.
</t>
  </si>
  <si>
    <t>Markenbach</t>
  </si>
  <si>
    <t>Bitstream, E-line, D-line, E-LAN, S-line, IPVPN, leased line, SDH, Teralink, DIA, LuxFibre, RDSLO, EWSD POTS/ISDN/PRI, IPTV (Broadcast, VoD, Radio), 2G small cells, 3G small cells, 2G, 3G, Voice, Data, SMS</t>
  </si>
  <si>
    <t>LuxFibre, RDSLO, EWSD, IPTV</t>
  </si>
  <si>
    <t>Removed the address: ofo.operations.front.office@post.lu (POST Telecom).
This PW will be communicated through the press (tech team will inform POST Communication department after CAB approval).</t>
  </si>
  <si>
    <r>
      <t xml:space="preserve">Mise à jour du firmware des décodeurs Netgem en service chez les clients PostTV 
N20 :     upgrade vers v. 6.0.05-132    (approx. 23400 décodeurs)
N25 :     upgrade vers v. 6.0.05-132    (approx. 14700 décodeurs)
N17 :     upgrade vers v. 6.0.05-132    (approx. 25700 décodeurs)
</t>
    </r>
    <r>
      <rPr>
        <i/>
        <sz val="10"/>
        <color rgb="FFFF0000"/>
        <rFont val="Calibri"/>
        <family val="2"/>
      </rPr>
      <t>Works will take place each day during 3 weeks but not on weekends!</t>
    </r>
    <r>
      <rPr>
        <sz val="10"/>
        <rFont val="Calibri"/>
        <family val="2"/>
      </rPr>
      <t xml:space="preserve">
</t>
    </r>
  </si>
  <si>
    <t xml:space="preserve">09/03: Approved by RENITA OPS
List of cities to be communicated to POST Telecom and JOIN:
Bertrange, Leudelange, Limpach, Garnich, Dippach, Hollerich, Mondercange, Holzem
</t>
  </si>
  <si>
    <r>
      <t xml:space="preserve">21/03/2016: accord provisoire. Wait clarification about impact on customers.
22/03/2016: clarification sent by Miryame.
No impact on end customer. As for PSA, we are waiting confirmation from POST Telecom about the dates/time.
Anthony: send </t>
    </r>
    <r>
      <rPr>
        <b/>
        <sz val="10"/>
        <color rgb="FFFF0000"/>
        <rFont val="Calibri"/>
        <family val="2"/>
        <scheme val="minor"/>
      </rPr>
      <t>one</t>
    </r>
    <r>
      <rPr>
        <sz val="10"/>
        <color rgb="FFFF0000"/>
        <rFont val="Calibri"/>
        <family val="2"/>
        <scheme val="minor"/>
      </rPr>
      <t xml:space="preserve"> notification to POST Telecom containing  the 8 steps from 05/04 till 28/04</t>
    </r>
  </si>
  <si>
    <t xml:space="preserve">Les travaux se sont déroulés sans problèmes. 
Début des travaux :       22-03-2016                03h00 
Fin des travaux :             22-03-2016                04h17
</t>
  </si>
  <si>
    <t xml:space="preserve">Les travaux se sont déroulés sans problèmes. 
Début des travaux :       22-03-2016                05h00 
Fin des travaux :             22-03-2016                06h30
</t>
  </si>
  <si>
    <t xml:space="preserve">[COLT] ref : 1873813269 
Emergency Service Affecting maintenance - Please be aware of this emergency maintenance which we require to check the external fibres and to run the OTDR test on the link between London and Surrey, UK. Currently we have few customer services experiencing packet drops due to low power on this link and we ned to run OTDR test and field technicians will check the fibres for the micro cuts or bends to restore the power levels. </t>
  </si>
  <si>
    <t>Loss of service &lt; 3 hours</t>
  </si>
  <si>
    <t>LON/SOE/LE-111547
124110035</t>
  </si>
  <si>
    <t>Strandgade</t>
  </si>
  <si>
    <t>CAB 14/03: Afin de faire les tests nécessaires et s'assurer que l'intervention s'est faite ans problèmes, les équipes ont besoin de contacter chaque client. Auj ils ne voient pas le numéro du client final  et pas 131xxx et 132xxx 122xxx 123xxx 124xxx 143xxx chez POST Telecom et les OAOs (depuis Octobre 2015).  (nom du client et son numéro de téléphone). Sinon ils ne pourront pas faire les tests nécessaires.</t>
  </si>
  <si>
    <t>Nb of RFI to reschedule PW (received)</t>
  </si>
  <si>
    <t>Nb of RFI to reschedule PW (carried out successfully)</t>
  </si>
  <si>
    <t>Nb of RFI (addional information)</t>
  </si>
  <si>
    <t>RFI average response time</t>
  </si>
  <si>
    <t>Supplier's reference needed ?</t>
  </si>
  <si>
    <t>Missing supplier's reference ?</t>
  </si>
  <si>
    <t>CT Alzingen - 483, rte de Thionville L-5887 Alzingen
CT Belair - 1, rue Yolande L-2761 Luxembourg</t>
  </si>
  <si>
    <t xml:space="preserve">D-Line, E-LAN, E-Line, IP-VPN, Teralink, DIA, </t>
  </si>
  <si>
    <t>Transfert des clients de l'équipement 7342 FTTU au CT Ettelbruck et Beaufort vers l'équipement 7360 ISAM FX installés dans le CT Ettelbruck OFX81 resp. Beaufort OFX186</t>
  </si>
  <si>
    <t>CT Ettelbruck et Beaufort</t>
  </si>
  <si>
    <t xml:space="preserve">Loss of service &lt; 10 min </t>
  </si>
  <si>
    <t xml:space="preserve">E-line, DIA, LuxFibre, IPTV, CloudPBX, </t>
  </si>
  <si>
    <t xml:space="preserve">session 22
Les travaux se sont déroulés sans problèmes.
Début des travaux :           23-03-2016             05 : 00
Fin des travaux :                 23-03-2016             06 : 10
</t>
  </si>
  <si>
    <t xml:space="preserve">Les travaux se sont déroulés sans problèmes.
Début des travaux :           23-03-2016             05 : 00
Fin des travaux :                 23-03-2016             06 : 10
</t>
  </si>
  <si>
    <t xml:space="preserve">Les travaux se sont déroulés sans problèmes.
Début phase1 des travaux:           22-03-2016             22 : 00
Fin phase1 des travaux:                 23-03-2016             01 : 23
Début phase2 des travaux :          23-03-2016            02 : 00
Fin phase2 des travaux :                23-03-2016             05 : 00
</t>
  </si>
  <si>
    <t>Internally communicated</t>
  </si>
  <si>
    <t>[SFR] PWR 20160300392
nous sommes amenés à effectuer des travaux de maintenance sur nos liens optiques et avons besoin de couper tous les services presents dans le tube.
+ Nuit de rebond 09/05/2016</t>
  </si>
  <si>
    <t xml:space="preserve">[COLT] Ref: 1868951255
Service Affecting maintenance - we are mandated to shift our cables located in Greenwich View place, London, UK due to the construction of a new Data centre. </t>
  </si>
  <si>
    <t>Loss of service &lt; 8 hours</t>
  </si>
  <si>
    <t>Dans le cadre de la stratégie Tout-IP nous allons procéder à une dernière migration de 200 clients restants ALARMIS-X.25 des Clusters-X.25 2 et 3 de l'anciènne infrastructure ALARMIS vers la nouvelle infrastructure ALARMIS IP. A cette fin nous allons reconfigurer la connectivité des Receiver-110 &amp; -113 vers la nouvelle plateforme, ensuite nous allons migrer les clients des Receiver-111/112 &amp; -114/-115 vers les Receiver-110 &amp; -113. Les Receiver-111 &amp; -114 seront migrés à la suite pour garantir la redondance. Les Receiver-112 et -115 resteront comme fallback sur l'ancienne infrastructure encore quelques jours après l'intervention et seront ensuite également transféré vers la nouvelle infrastructure</t>
  </si>
  <si>
    <t xml:space="preserve">[COLT] Ref: 1868915166
Service Affecting maintenance - Colt needs to undertake the following work on our M-MSP network to eliminate a risk to service availability. </t>
  </si>
  <si>
    <t>Deployment of new rules and policies in mobile packet core network (PCRF  and PGW) for new "Spotify version2" product (see demande 2015_0191, CM#1120 and CM#1227).</t>
  </si>
  <si>
    <t>degradation &lt; 2 hour</t>
  </si>
  <si>
    <t>Data, Blacberry, Roaming, Corporate APN</t>
  </si>
  <si>
    <t>D-Line, E-LAN, E-line, IP-VPN, SDH, DIA, radio network (2G, 3G, 4G), (2G, 3G) Small cells radio network</t>
  </si>
  <si>
    <t xml:space="preserve">Les travaux se sont déroulés sans problèmes, il en reste une alarme critique «7750sr7differdange1» dont on nous a confirmé que ce serait normal (équipement mis hors service), l’alarme sera clearé en cours de matinée.
Bon nombre de clients résidentiels se sont manifestés de haute voix au CallCenter, du côté des clients professionnels aussi bien Netline, que Telindus et que Landewyck Group n’ont pas été notifié des travaux planifiés. La production de Landewyck Hautcharage a été coupée pendant plus d’une heure.
Début des travaux :           24-03-2016             01:00 
Fin des travaux :                 24-03-2016             03:24
</t>
  </si>
  <si>
    <t xml:space="preserve">Les travaux se sont déroulés sans problèmes. 
Début des travaux :           24-03-2016             05:14 
Fin des travaux :                 24-03-2016             06:24
</t>
  </si>
  <si>
    <t>Luxembourg-Kirchberg, croix rue Alcide de Gasperi avec rue Charles-Léon Hammes (Br430219) et le croix Bd Konrad Adenauer avec rue Charles-Léon Hammes (Br430095).</t>
  </si>
  <si>
    <t>D-Line, E-lan, E-Line, S-Line, SDH, DIA, LuxFibre, EWSD, 2G, 3G, 4G (Voice, SMS, MMS, Data)</t>
  </si>
  <si>
    <t>Déplacement du câble optique FO-C3584 à Junglinster à cause d'un chantier</t>
  </si>
  <si>
    <t>Loss of service 
Loss of protection &lt; 120 min</t>
  </si>
  <si>
    <t>D-Line, E-Lan, E-Line, SDH, Luxfibre, RDSLO, 2G/3G/4G (Voice, Data, SMS, MMS)</t>
  </si>
  <si>
    <t>Mamer -- 9, rte de Dippach / 71, rue du Baumbusch</t>
  </si>
  <si>
    <t xml:space="preserve">Déplacement FO-CM 7066 entre FO-J7730 (BR26464) et FO-J7728 (BR25874) à Mamer
Jointage Tube 11, 14, 15, 16
</t>
  </si>
  <si>
    <t>D-Line, SDH, DIA</t>
  </si>
  <si>
    <t xml:space="preserve">Déplacement FO-CM 7066 entre FO-J7730 (BR26464) et FO-J7728 (BR25874) à Mamer
Jointage Tube 2, 3, 5
</t>
  </si>
  <si>
    <t xml:space="preserve">Déplacement FO-CM 7066 entre FO-J7730 (BR26464) et FO-J7728 (BR25874) à Mamer
Jointage Tube 7, 9, 10
</t>
  </si>
  <si>
    <t xml:space="preserve">D-Line, E-LAN, E-Line, DIA, </t>
  </si>
  <si>
    <t>[COLT] Ref : 1869910723
Service Affecting maintenance - This is to make you aware of a planned maintenance which is required for debugging the network element housed in our node Amsterdam, Netherlands.</t>
  </si>
  <si>
    <t>Loss of service &lt; 120 min</t>
  </si>
  <si>
    <t>AMS/AMS/LE-171946
124213330017</t>
  </si>
  <si>
    <t>[EBRC] 2016-R11337</t>
  </si>
  <si>
    <t>Kayl</t>
  </si>
  <si>
    <t>EBRC cloud</t>
  </si>
  <si>
    <t>Raison du déplacement/transformation :
Déplacements de câbles à cause d'un fonçage du canal
Éléments à déplacer : (NKxx. , paires xxx, LVxxx)
NK1, 20p, LV430066
NK1, 100p, LV430066
Nombre de lignes impactés :
44</t>
  </si>
  <si>
    <t>Luxembourg, rue de Neudorf, N°118</t>
  </si>
  <si>
    <t>RDSLO, EWSD</t>
  </si>
  <si>
    <t>The O6450_KaylP40 is currently in an unstable state, it did not forward the mac address on the uplink when the customer wants to connect to his network. Due to this state, we cannot manage new services. We will upgrade it on the validated version and to do that a reboot is mandatory.</t>
  </si>
  <si>
    <t>210, Rue De Noertzange Datacenter, L-3670 Kayl</t>
  </si>
  <si>
    <t xml:space="preserve">E-LAN, E-Line, IP-VPN, Teralink, DIA, </t>
  </si>
  <si>
    <t>Accord de Gaston</t>
  </si>
  <si>
    <t xml:space="preserve">HB908200
124133330011 
</t>
  </si>
  <si>
    <t>Les travaux ont ete fini le 26/03 vers 1h20, donc avec 2h30 de retard sur l`horaire initialement prevu.</t>
  </si>
  <si>
    <t xml:space="preserve">Les travaux se sont déroulés sans problèmes. 
Début des travaux :           29-03-2016             03:00 
Fin des travaux :                 29-03-2016             04:12
</t>
  </si>
  <si>
    <t xml:space="preserve">CT Ville 8a, Avenue Monterey LUXEMBOURG
</t>
  </si>
  <si>
    <t>CT Kirchberg 8a, Avenue Monterey Luxembourg</t>
  </si>
  <si>
    <t>PSA not impacted</t>
  </si>
  <si>
    <t>** Step 1/2 **
Raison du déplacement/transformation :remplacement des joints FO-J13035 et FO-J13030
Éléments à déplacer : FO-J13035 et FO-J13030
Nombre de lignes impactés :26</t>
  </si>
  <si>
    <t xml:space="preserve">** POSTPONED**
Circuits migration from SDH to the new generation based on Carrier Ethernet (ERP) in Scope of Teralink 2.0 Project and Upgrade ADVA nodes with last software release available.
</t>
  </si>
  <si>
    <t>29/03/2016: ricardo Campos and Guy Wald sent us an email about re-scheduling these works due to one client. New date will be communicated later on. SDM POST Telecom are informed and incopy of this email.
-&gt; Inform Anthony about sending a notification</t>
  </si>
  <si>
    <t>Stacks O6850_AlzingenC10 (step 1)  and O6850_BelairC20 (step 2) are currently in an unstable state. Due to this, we cannot save the current configuration and we cannot debug the omnswitch that don't responds to the CLI commands. We'll restart both stacks in order to make it working.</t>
  </si>
  <si>
    <r>
      <t>Losso f service  &lt; 15 min</t>
    </r>
    <r>
      <rPr>
        <b/>
        <sz val="10"/>
        <rFont val="Calibri"/>
        <family val="2"/>
      </rPr>
      <t xml:space="preserve"> for each step</t>
    </r>
  </si>
  <si>
    <t>Loss of service &lt; 30 min
Degradation &lt; 30min for mobile services</t>
  </si>
  <si>
    <t>We want to migrate the entire O6400_BelairC10 stack + O6900_Belair1 stack to one O6900_BelairC10 stack. We want to merge them because the O6400 will be out of support and the O6900_Belair1 is not configured according to the IPSW standards. This new stack and its customer services will be connected to the new 7750SR12Bela2G for the SC100G project. We will also  migrate the O6850_BelairC10 and O6850_BelairC20 to the new 7750SR12Bela2G as well for the SC100G project.</t>
  </si>
  <si>
    <t>D-Line, E-Lan, E-Line, IP-VPN, Teralink, DIA, radio network (2G, 3G, 4G), (2G, 3G) Small cells radio network</t>
  </si>
  <si>
    <t>PE and CE impacted</t>
  </si>
  <si>
    <t>Loss of service or
Loss of protection &lt; 120 min</t>
  </si>
  <si>
    <t xml:space="preserve">Les travaux se sont déroulés sans problèmes.
Début des travaux :           30-03-2016             01 : 00
Fin des travaux :                 30-03-2016             04 : 00
</t>
  </si>
  <si>
    <t xml:space="preserve">Les travaux se sont déroulés sans problèmes.
Début des travaux :           30.03.2016             05 : 00
Fin des travaux :                30.03.2016             06 : 35
</t>
  </si>
  <si>
    <t xml:space="preserve">[VIATEL]: Ref 472540 
Viatel fibre engineers will be performing a splicing activity on the backbone fibres between Amiens and Cayeux Sur Mer. The works are planned to be non-service affecting and every care will be taken to prevent disruption to customer services however this can not be completely ruled out. You are hereby notified that your services will be at risk for the duration of the maintenance. </t>
  </si>
  <si>
    <t>Amiens</t>
  </si>
  <si>
    <t>service at risk</t>
  </si>
  <si>
    <t>ELAN37736
M2M project (service id= 1271100314) 
-&gt; POST TECHNOLOGIES , rattaché a ICT</t>
  </si>
  <si>
    <t>Loss of service and protection &lt; 2 h
Degradation &lt; 2h for mobile services</t>
  </si>
  <si>
    <t>Loss of service&lt; 30 min 
Degradation &lt; 30min for mobile services</t>
  </si>
  <si>
    <t xml:space="preserve">CAB 29/03: Clients identified by Anthony
</t>
  </si>
  <si>
    <t>RENITA impacted. Get approval. Email sent on 30/03 and approval received</t>
  </si>
  <si>
    <r>
      <rPr>
        <sz val="10"/>
        <color theme="1"/>
        <rFont val="Calibri"/>
        <family val="2"/>
      </rPr>
      <t>Each customer will have only once an impact of 15min</t>
    </r>
    <r>
      <rPr>
        <sz val="10"/>
        <color rgb="FFFF0000"/>
        <rFont val="Calibri"/>
        <family val="2"/>
      </rPr>
      <t xml:space="preserve">
</t>
    </r>
    <r>
      <rPr>
        <sz val="10"/>
        <color theme="1"/>
        <rFont val="Calibri"/>
        <family val="2"/>
      </rPr>
      <t>Request RENITA Approval. Email sent on 30/03 and approval received.</t>
    </r>
    <r>
      <rPr>
        <sz val="10"/>
        <color rgb="FFFF0000"/>
        <rFont val="Calibri"/>
        <family val="2"/>
      </rPr>
      <t xml:space="preserve">
</t>
    </r>
    <r>
      <rPr>
        <sz val="10"/>
        <color theme="1"/>
        <rFont val="Calibri"/>
        <family val="2"/>
      </rPr>
      <t xml:space="preserve">
CE impacted but under customer BT (maybe we will reeive a report of these works)</t>
    </r>
  </si>
  <si>
    <t>Junglinster</t>
  </si>
  <si>
    <t xml:space="preserve">- 9 Service ID of 
'ENTREPRISE DES POSTES ET DES TELECOMMUNICATIONS'
- 8 Service ID of 
'POST TECHNOLOGIES'
60% of all affected PW services)
</t>
  </si>
  <si>
    <t xml:space="preserve">- 23 Service ID of 
'ENTREPRISE DES POSTES ET DES TELECOMMUNICATIONS'
- 3 Service ID of 
'POST TECHNOLOGIES'
50% of all affected PW services)
</t>
  </si>
  <si>
    <t>Loss of service 
Loss of protection &lt; 120 min
Local degradation of mobile servies &lt;120min</t>
  </si>
  <si>
    <t>Afin de pouvoir faire les contrôles et tests nécessaires pour garantir le bon fonctionnement des lignes lors des travaux, il est nécessaire que la liste Excel avec les adresses concernées (cf jointe au formulaire des travaux) soit communiquée aux opérateurs afin que ces derniers les complètent avec les numéros de téléphones des clients finaux. 
29/03: set a meeting with Arsène to clarify questions/issues related to EoI.</t>
  </si>
  <si>
    <t>Third Party maintenance - We would like to make you aware of a maintenance our carrier will conduct on their network affecting your service to update and optimize the network.</t>
  </si>
  <si>
    <t xml:space="preserve">Les travaux se sont déroulés sans problèmes. 
Début des travaux :           30-03-2016             22:00 
Fin des travaux :                 31-03-2016             01:52
</t>
  </si>
  <si>
    <t xml:space="preserve">Les travaux se sont déroulés sans problèmes. 
Début des travaux :           31-03-2016             01:00 
Fin des travaux :                 31-03-2016             03:37 
</t>
  </si>
  <si>
    <t xml:space="preserve">Les travaux se sont déroulés sans problèmes. 
Début des travaux :           31-03-2016             05:00 
Fin des travaux :                 31-03-2016             06:38
</t>
  </si>
  <si>
    <r>
      <t xml:space="preserve">Only management, external tools and monitoring access of RENITA is affected, RENITA production systems are not concerned.
</t>
    </r>
    <r>
      <rPr>
        <sz val="10"/>
        <color rgb="FFFF0000"/>
        <rFont val="Calibri"/>
        <family val="2"/>
        <scheme val="minor"/>
      </rPr>
      <t>Waiting for CAB RENITA approval
23/02: S.PIERRON approval
31/03: Demande de Rapport d'exécution</t>
    </r>
  </si>
  <si>
    <t>Work will take place on a platform that only handles the billing of services Voice, SMS, MMS and data.
There will be no impact on customers.
GK: Cette interface avec le PCRF n'est pas utilisée donc s'il  y a un incident durant le PW, il n'y a pas perte de tarification.
31/03: Demande de Rapport d'exécution</t>
  </si>
  <si>
    <t>07/03: demande de Ptel pour reporter les travaux de nuit =&gt; clarifier la raison de cette demande, quels sont les clients concernés par la demande de report et quels sont les créneaux horaires qui sont souhaités (cf travaux faits en extérieurs ne peuvent pas être facilement être réalisés de nuit cf loi lié au bruit la nuit)
31/03: Demande de Rapport d'exécution</t>
  </si>
  <si>
    <t>07/03: update on the external communication to OAO (cf update Outer Tag) =&gt; inform OAO about this change request after the PW
31/03: Demande de Rapport d'exécution</t>
  </si>
  <si>
    <t>07/03: JPC will check the restoration time in case of fallback
31/03: Demande de Rapport d'exécution</t>
  </si>
  <si>
    <t xml:space="preserve">Les travaux se sont déroulés sans problèmes. 
Début des travaux :     15-03-2016 22:00 
Fin des travaux :       15-03-2016 24:00 
</t>
  </si>
  <si>
    <t>CT KIRCHBERG &amp; CT SENNINGEN</t>
  </si>
  <si>
    <t>D-Line, S-Line, Teralink</t>
  </si>
  <si>
    <t>Migrate the Provisioning API from the old VMP to the new VMP Platform</t>
  </si>
  <si>
    <t>Following an hardware issue, We must change the card MDA ATM 6/2 on 7750sr12Esch1.</t>
  </si>
  <si>
    <t>CT Esch Wobrecken 69, rue A Useldinger ESCH WOBRECKEN
ONU Ettelbruck / ONU Oberfeulen / ONU Warken / ONU Leudelange / ONU Reckange / ONU Leudelange / ONU Dippach / ONU Schouweiler</t>
  </si>
  <si>
    <t>E-LAN; E-Line, IP-VPN, RDSLO, IPTV, HSI Corporate, VoIP, SIP Trunk, Nano BTS 2G radio</t>
  </si>
  <si>
    <t>Mamer - rue du Commerce, rte de Holzem - Pont CFL</t>
  </si>
  <si>
    <t>Loss of protection &lt; 120 min</t>
  </si>
  <si>
    <t>Luxembourg-Kirchberg, Br430095 (FO-J7531) Bd Konrad Adenauer et dans FO-J7913 Cour de Justice Tour A.</t>
  </si>
  <si>
    <t xml:space="preserve">D-Line, S-Line, SDH, Teralink, </t>
  </si>
  <si>
    <t xml:space="preserve">Coupure d'un tube pour renforcer le FO-T264 Site GSM Rumelange
Tube 1
Clients concerné: Site GSM Orange / Tour Clima 
Z.A. Laangegronn Rumelange
</t>
  </si>
  <si>
    <t>Rumelange - 24, Grand Rue - Bâtiment POST</t>
  </si>
  <si>
    <t xml:space="preserve">2 alarmes sont restés sur Netcool. 
MSCS1 + MSCS2 (CP Cluster Size Alteration of Data Files Size Change Required End)
Les collègues vont vérifier ça quand ils seront au bureau, d’après Hofer E.
Début des travaux :           01-04-2016             03:00 
Fin des travaux :                 01-04-2016             06:00
</t>
  </si>
  <si>
    <t xml:space="preserve">Les travaux se sont déroulés sans problèmes. 
Début des travaux :           01-04-2016             05:00 
Fin des travaux :                 01-04-2016             06:05
</t>
  </si>
  <si>
    <t xml:space="preserve">Déplacement d'un câble à fibres optiques (FO-C6259, 96 fibres) à Lux-Kirchberg, suite à des travaux de génie civil.
Les travaux sont divisés dans deux étapes.
    Etape 1 =&gt; coupure tube 6 (FO-C2381)
    Etape 2 =&gt; coupure tube 3 (FO-C2381)
    Etape 3 =&gt; coupure des tubes 2,4,5 (FO-C6259)
    Etape 4 =&gt; coupure des tubes 1,6,7 (FO-C6259)
Coupure Boucle FL-SDH906 (Boucle ONU 1000)
       =&gt; +-125 Clients concernés
</t>
  </si>
  <si>
    <t>NO</t>
  </si>
  <si>
    <t>Following Critical incident I635651 interface card 9 of 7750sr12esch1 IP/MPLS router replacement is required.
This action is required by the manufacturer.</t>
  </si>
  <si>
    <t>CT Esch</t>
  </si>
  <si>
    <t>Bitstream, E-Lan, E-Line, S-Line, DIA, IP-VPN, Teralink, Luxfibre, RDSLO, IPTV, HSI corporate, , VoIP, SIP Trunk, CloudPBX, CloudExtension, Virtual private cloud, Corporate APN, M2M</t>
  </si>
  <si>
    <t xml:space="preserve">31/03: Accord d'Arsene </t>
  </si>
  <si>
    <t xml:space="preserve">Les travaux se sont déroulés sans problèmes. 
Début des travaux :           01-04-2016             05:15 
Fin des travaux :                 01-04-2016             06:00
</t>
  </si>
  <si>
    <t>Coupure tube 8 du FO-C7067 entre CT Lux-Kirchberg et CT Lux-Ville</t>
  </si>
  <si>
    <t>D-line, SDH</t>
  </si>
  <si>
    <t>CORE</t>
  </si>
  <si>
    <t>[SFR] ref: 05549134
Afin de garantir le plus haut niveau de disponibilité et de continuité des services SFR, nous sommes amenés à effectuer des travaux de maintenance sur nos liens optiques et avons besoin de couper toutes les fibres presentes dans le tube.
+ nuit de rebond 11/05/2016</t>
  </si>
  <si>
    <t>[SFR] Ref : 05551197
Afin de garantir le plus haut niveau de disponibilité et de continuité des services SFR, nous sommes amenés à effectuer des travaux de maintenance sur nos liens optiques et avons besoin de couper tous les services presents dans le tube
+ Nuit de rebond 12/05/2016</t>
  </si>
  <si>
    <t xml:space="preserve">[T-SYSTÈME] Ref: 16-00001823
Preparation work for software upgrade. </t>
  </si>
  <si>
    <t xml:space="preserve">[T-SYSTÈME] Ref: 16-00001831
Preparation work for software upgrade. </t>
  </si>
  <si>
    <t xml:space="preserve">[T-SYSTÈME] Ref: 16-00001839
Preparation work for software upgrade. </t>
  </si>
  <si>
    <t xml:space="preserve">[T-SYSTÈME] Ref: 16-00001836
Preparation work for software upgrade. </t>
  </si>
  <si>
    <t>[SFR] Ref: 05549138
Dans le cadre de travaux qui nous sont imposés par un tiers, nous sommes dans l'obligation de couper l'intégralité des fibres (services) presents dans les cables
+ nuit de rebond 09/05</t>
  </si>
  <si>
    <t>CORE, Transmission</t>
  </si>
  <si>
    <t xml:space="preserve">EPTE0/DFIB/21617 </t>
  </si>
  <si>
    <r>
      <t xml:space="preserve">Rescheduled from March till April because PTEl were not ready
</t>
    </r>
    <r>
      <rPr>
        <sz val="10"/>
        <color rgb="FFFF0000"/>
        <rFont val="Calibri"/>
        <family val="2"/>
        <scheme val="minor"/>
      </rPr>
      <t>Send one notification for step 2 (ESM) and Step 3 (POST Cloud) -&gt; updated</t>
    </r>
  </si>
  <si>
    <t xml:space="preserve">Les travaux se sont déroulés sans problèmes. Début des travaux : 03-04-2016                23h00 
Fin des travaux :      04-04-2016                 06h15
</t>
  </si>
  <si>
    <t>Luxzone service for VoIP Corpoate and CloudPBX</t>
  </si>
  <si>
    <t xml:space="preserve">J. Thoma: works with very low risk. We did not identify end customers (very big number compared to the effort of the work). PW will not be communicated to customers.
</t>
  </si>
  <si>
    <t>04/04: Ticket assigned to REL_INTER_OP</t>
  </si>
  <si>
    <t>Y</t>
  </si>
  <si>
    <t>I636221</t>
  </si>
  <si>
    <t>I636224</t>
  </si>
  <si>
    <t>D-Line, E-Lan, E-Line, S-Line, SDH, Luxfibre, RDSLO, EWSD, 2G,3G,4G( SMS, MMS, Data, Voice)</t>
  </si>
  <si>
    <r>
      <t xml:space="preserve">[SFR] Ref : 05551197 
</t>
    </r>
    <r>
      <rPr>
        <sz val="10"/>
        <color rgb="FFFF0000"/>
        <rFont val="Calibri"/>
        <family val="2"/>
        <scheme val="minor"/>
      </rPr>
      <t xml:space="preserve"> Nuit de rebond for works on 28/04</t>
    </r>
  </si>
  <si>
    <r>
      <t xml:space="preserve">[SFR] ref: 05549134
</t>
    </r>
    <r>
      <rPr>
        <sz val="10"/>
        <color rgb="FFFF0000"/>
        <rFont val="Calibri"/>
        <family val="2"/>
        <scheme val="minor"/>
      </rPr>
      <t>Nuit de rebond for works on 28/04</t>
    </r>
  </si>
  <si>
    <t>Déplacement d'un câble à fibres optiques (FO-C2381, 120 fibres) à Lux-Kirchberg, suite à des travaux de génie civil.
Les travaux sont divisés dans trois étapes.
    Etape 1 =&gt; coupure des tubes 1,2,
    Etape 2 =&gt; coupure des tubes 4,5,10
    Etape 3 =&gt; coupure des tubes ,7,8,9
(Les tubes 3 et 6 ne sont pas concernés par ces travaux puisqu'ils avaient un impact sur l'aéroport et donc ils ont été reporté à une autre date)</t>
  </si>
  <si>
    <t xml:space="preserve">Cutting of tubes 9-10
of FO-C 7067 between CT Lux.- Kirchberg / CT Lux.- Ville
</t>
  </si>
  <si>
    <t>Modification of the services for the nodes 6300_CT Kirchberg and 6306_CT_Senningen to get more availability to comissioning new services for the project Supercore.</t>
  </si>
  <si>
    <t>SDH, LuxfFibre</t>
  </si>
  <si>
    <t>CAB 04/04: no conflict with 632366 also in kirchberg. 
Pas de EUI impactés.</t>
  </si>
  <si>
    <t xml:space="preserve">Loss of service and loss of protection &lt; 1h
</t>
  </si>
  <si>
    <t>Planned on 27/04 due to report request received from POST Telecom ( impact on cour des comptes)</t>
  </si>
  <si>
    <r>
      <t>Loss of service &lt; 1 hour</t>
    </r>
    <r>
      <rPr>
        <b/>
        <sz val="10"/>
        <rFont val="Calibri"/>
        <family val="2"/>
        <scheme val="minor"/>
      </rPr>
      <t xml:space="preserve"> for Orange customer only</t>
    </r>
  </si>
  <si>
    <t>ETH de Orange</t>
  </si>
  <si>
    <t>Confirm that only Orange is impacted-&gt; yes. 
CouldPBX was checked by error.
No impact on POST customers. No need to communicate these works to them.</t>
  </si>
  <si>
    <t>Déplacement d'un câble à fibres optiques (FO-C7604, 48 fibres) à Luxembourg-Kirchberg, suite à des travaux de génie civil.
On a besoin d'accès dans la Cour de Justice pour la réalisation des travaux (The security guards will be present duing this time slot)</t>
  </si>
  <si>
    <t xml:space="preserve">(Step2/4) Déplacement FO-C5219 entre FO-J6795 (BR15369) et FO-J6485 (BR25872)
Tube 2 + 3 + 5
</t>
  </si>
  <si>
    <t xml:space="preserve">(Step3/4) Déplacement FO-C5219 entre FO-J6795 (BR15369) et FO-J6485 (BR25872)
Tube 6 + 7 + 11
</t>
  </si>
  <si>
    <t xml:space="preserve">(Step4/4) Déplacement FO-C5219 entre FO-J6795 (BR15369) et FO-J6485 (BR25872)
Tube 14 + 15 + 16
</t>
  </si>
  <si>
    <t>D-LINE, Teralink</t>
  </si>
  <si>
    <t>D-Line, SDH, Teralink</t>
  </si>
  <si>
    <r>
      <t>31/03=&gt; Impact on EUI not detected on time, notified to PTEL with a 9 days communication delay
31/03=&gt; Ptel request to reschedule the PW
31/03=&gt; OSS-SOP send request to reschedule the PW to technical team
01/04=&gt; The work on tubes affecting EUI will be rescheduled, work on other tubes will be maintained
04/04: tube 8 impacting EUI is not concerned. It was reported till 27/04 (635950)</t>
    </r>
    <r>
      <rPr>
        <b/>
        <sz val="10"/>
        <color theme="1"/>
        <rFont val="Calibri"/>
        <family val="2"/>
        <scheme val="minor"/>
      </rPr>
      <t xml:space="preserve">
</t>
    </r>
  </si>
  <si>
    <t xml:space="preserve">Based on alain S. feedback: IT department and ISS Fulfillement team are aware about this migration.
04/04: clarify with Alain that no migration of subscribers because he mentions migration of Voice Messagin Platform)
04/04: Email from Alain: La VMP est juste une plateforme transitoire, il n’y a pas de données clients qui sont stockées dessus. Le données clients se trouvent sur la plateforme Broadworks qui ne sera pas touché.
VMP facilite l’interaction avec les différentes plateformes voix (Broadworks, EWSD etc.) aux plateformes de provisioning comme ESB et comptel au futur.
On n’a pas de vrai noms pour les 2 VMP, car il s’agit de développement interne. Les seul noms qui existent c’est les hostnames des serveurs correspondant : (pour l’ancienne : vmp-wildfly, et pour la nouvelle : cip-vmp )
</t>
  </si>
  <si>
    <r>
      <t xml:space="preserve">Modif outer tag.
</t>
    </r>
    <r>
      <rPr>
        <sz val="10"/>
        <color theme="1"/>
        <rFont val="Calibri"/>
        <family val="2"/>
      </rPr>
      <t>29/03: Inform responsible that intervention will start at 4:30 instead of 5:30 (in case there is a problem- impact IPTV…). Start with Ettelbruck and then Beaufort. Email sent on 30/03 and waiting for confirmation of technical teams
04/04: agent confirmed
** additional information to provide to OAO ***
It is important to change the VLAN configuration after the maintenance so that the services will work properly (see attached file with 'Outer Tag' change request)</t>
    </r>
  </si>
  <si>
    <t>CE Impacted. Cour de Justice impacted. We will notify POST Telecom and then ceck with POST Telecom of working until 8AM is okay with it (if they want us to start earlier and until which hour we can do the work, and then confirm that security guards can be there earlier)</t>
  </si>
  <si>
    <t>Dans le cadre des maintenances semestrielles de l'infrastructure ALARMIS notre fournisseur (ENAI) va procéder à un upgrade de l'outil d'exploitation du réseau ALARMIS. Nous allons profiter de la présence des techniciens ENAI pour améliorer et mettre à jour la configuration des équipements ALARMIS</t>
  </si>
  <si>
    <t>05/04: Accord GBO received</t>
  </si>
  <si>
    <t>Loss of service and protection&lt; 120 min for fixed services
Degradation for mobile services on FINDEL and BEI during 2 hours</t>
  </si>
  <si>
    <r>
      <t xml:space="preserve">Loss of service and protection &lt; 120 min
Degradation of indoor coverage of Office Park Findel during </t>
    </r>
    <r>
      <rPr>
        <b/>
        <sz val="10"/>
        <rFont val="Calibri"/>
        <family val="2"/>
        <scheme val="minor"/>
      </rPr>
      <t xml:space="preserve">120min </t>
    </r>
  </si>
  <si>
    <t xml:space="preserve"> RENITA approval already received.
29/03: JPC will inform the concerned teams to check remotely that signalling links (between Gare and Kirchberg) are working perfectly.
01/04=&gt; Impact on EUI not detected on time, notified to PTEL with a 9 days communication delay
01/04=&gt; Ptel request to reschedule the PW
02/04=&gt; OSS-SOP send request to reschedule the PW to technical team
06/04=&gt; Postponed to 27/04
</t>
  </si>
  <si>
    <t>07/03: J. Thoma will review the external communication message
Renita.cab has been removed from the  distribution list as the PW does not affect RENITA
15/03 Impact : loss of service
Not communicated due to human error</t>
  </si>
  <si>
    <t>SLA_PW_NOK</t>
  </si>
  <si>
    <t>LTE networks</t>
  </si>
  <si>
    <t xml:space="preserve">[BICS]
BICS ticket reference : SC177910
As part of our company strategy and in line with our continued commitment in providing the best in class telecommunication services to our valued customers worldwide,
BICS will proceed with a planned work of his LTE networks:
dra01b11.dra.bics.3gppnetwork.org                     Wednesday 13/4 9:00pm GMT
dra01b22.dra.bics.3gppnetwork.org                     Wednesday 20/4 9:00pm GMT
</t>
  </si>
  <si>
    <r>
      <rPr>
        <sz val="10"/>
        <color theme="1"/>
        <rFont val="Calibri"/>
        <family val="2"/>
      </rPr>
      <t>RENITA Impacted Get approval. Email sent on 30/03 and approval received.</t>
    </r>
    <r>
      <rPr>
        <sz val="10"/>
        <color rgb="FFFF0000"/>
        <rFont val="Calibri"/>
        <family val="2"/>
      </rPr>
      <t xml:space="preserve">
</t>
    </r>
    <r>
      <rPr>
        <sz val="10"/>
        <color theme="1"/>
        <rFont val="Calibri"/>
        <family val="2"/>
      </rPr>
      <t xml:space="preserve">CAB 29/03: </t>
    </r>
    <r>
      <rPr>
        <b/>
        <sz val="10"/>
        <color theme="1"/>
        <rFont val="Calibri"/>
        <family val="2"/>
      </rPr>
      <t>Impact on airport</t>
    </r>
    <r>
      <rPr>
        <sz val="10"/>
        <color theme="1"/>
        <rFont val="Calibri"/>
        <family val="2"/>
      </rPr>
      <t>: Jean-Paul Casel and Marc Wilhelm will verify if they an have an alternative path in order not to impact during business hours the airport. To be re-checked during next CAB the latest.</t>
    </r>
    <r>
      <rPr>
        <sz val="10"/>
        <color rgb="FFFF0000"/>
        <rFont val="Calibri"/>
        <family val="2"/>
      </rPr>
      <t xml:space="preserve">
04/04: Les tubes liés à l'aéroport ne sont plus concernés. 
Coté services mobiles: POST Telecom residential et JOIN ne sont pas impactés  06/04: Degradation of indoor coverage of Office Park Findel during 120min (entre 10:00-12:00).
07/04: Feedback from J. Kulisch. Same impact for POST Telecom and JOIN: Degradation of indoor coverage of Office Park Findel during 120min (entre 10:00-12:00).
</t>
    </r>
  </si>
  <si>
    <r>
      <t>Nordea dans la liste des services impacté.
Clarify impact on mobile services (POST Telecom and JOIN): Marc will send today the GSM site to JPC to verfy the impact
04/04: Email from Marc:</t>
    </r>
    <r>
      <rPr>
        <sz val="10"/>
        <color rgb="FFFF0000"/>
        <rFont val="Calibri"/>
        <family val="2"/>
      </rPr>
      <t xml:space="preserve">
For the airport: strong degradation on mobile services inside FINDEL airport during 2 hours.
For BEI: degradation on mobile services during 2 hours (08:00-10:00)
07/04: Same impact on mobile for POST Telecom and JOIN: degradation on mobile services in FINDEL airport (04:00-06:00) and in BEI (08:00-10:00) building during 2 hours.
</t>
    </r>
  </si>
  <si>
    <t>[COLT] Ref : CRQ1-1882204414
Service Affecting maintenance - We would like to make you aware of a maintenance our carrier will conduct on their network affecting your service to Reboot and Switchover works in order to remove the bug in the network. As this maintenance is not being conducted by Colt, rescheduling this work may not be possible. Should the date and time for the maintenance have passed, without an updated notification communicated for it, please consider the work as completed.</t>
  </si>
  <si>
    <t>Loss of service&lt; 10min</t>
  </si>
  <si>
    <t xml:space="preserve"> E-line,Luxfibre, IPTV,DIA</t>
  </si>
  <si>
    <t>Transfert des clients de l'équipement 7342 FTTU au CT Wecker et Remerschen vers l'équipement 7360 ISAM FX installés dans le CT Wecker OFX171 resp. Remerschen OFX60</t>
  </si>
  <si>
    <t>CT Wecker et Remerschen</t>
  </si>
  <si>
    <t>06/04:Les travaux 630744 prévus le 20 avril sont reportés, la nouvelle date n’est pas encore connue à jour.</t>
  </si>
  <si>
    <t xml:space="preserve">[COLT] ref: CRQ1-1874210812 
This is to make you aware of a planned maintenance we require to perform software upgrades on the equipments across our network. </t>
  </si>
  <si>
    <t>y</t>
  </si>
  <si>
    <t>Belgium, Swiss</t>
  </si>
  <si>
    <t>Loss of service&lt; 1 sec</t>
  </si>
  <si>
    <t>Loss of service&lt; 5 min</t>
  </si>
  <si>
    <t>RDSLO, IPTV,</t>
  </si>
  <si>
    <t>Raison du déplacement: Rehaussement du pont dans la rue du Commerce
Éléments à déplacer : NK 2
Nombre de lignes impactés :80</t>
  </si>
  <si>
    <t>Mamer</t>
  </si>
  <si>
    <t>Lux-Ville</t>
  </si>
  <si>
    <t>Loss of service&lt; 120 min
Loss of protection 120 min</t>
  </si>
  <si>
    <t>S-line, SDH, Luxfibre</t>
  </si>
  <si>
    <t>D-Line, E-Lan, E-Line,S-line, SDH, Luxfibre</t>
  </si>
  <si>
    <t>D-Line, E-Lan, E-Line, SDH</t>
  </si>
  <si>
    <t>Fentange</t>
  </si>
  <si>
    <t xml:space="preserve">Loss of service&lt; 15 min
</t>
  </si>
  <si>
    <t>Déplacement d'un câble à fibre optiques pour cause de démolition d'un pont. Coupure des tubes 1,2,3 du FO-C1872.                            Site GSM Ceratizit Mamer sera perturbé.</t>
  </si>
  <si>
    <t xml:space="preserve"> E-Lan, E-Line,Luxfibre,RDSLO, Mobile 2G,3G</t>
  </si>
  <si>
    <t>Loss of service&lt; 120 min
Loss of protection&lt; 120 min</t>
  </si>
  <si>
    <t>Déplacement d'un câble à fibre optiques pour cause de démolition d'un pont. Coupure des tubes 5,6,7 du FO-C1872</t>
  </si>
  <si>
    <t xml:space="preserve"> Luxfibre,RDSLO</t>
  </si>
  <si>
    <t>Step1/2
Expansion of the live Media Gateways (MGW) of POST mobile network with new boards to support VoLTE and IMS. Expansion of IP connectivity with IP boards re-used from the test MGW. Installation of  new licenses.</t>
  </si>
  <si>
    <t>Mobile radio network (2G, 3G,), Voice, Small cells radio network  (2G, 3G) , Nano BTS 2G</t>
  </si>
  <si>
    <t>Degradtion &lt;1min</t>
  </si>
  <si>
    <t>Step2/2
Expansion of the live Media Gateways (MGW) of POST mobile network with new boards to support VoLTE and IMS. Expansion of IP connectivity with IP boards re-used from the test MGW. Installation of  new licenses.</t>
  </si>
  <si>
    <t xml:space="preserve"> CT Kirchberg</t>
  </si>
  <si>
    <r>
      <t xml:space="preserve">**Step 2/3**
Migration of POST Telecom Solutions email services to Ironport
</t>
    </r>
    <r>
      <rPr>
        <sz val="10"/>
        <color rgb="FFFF0000"/>
        <rFont val="Calibri"/>
        <family val="2"/>
        <scheme val="minor"/>
      </rPr>
      <t>20-22 April : HealthNet Migration</t>
    </r>
  </si>
  <si>
    <r>
      <t xml:space="preserve">**Step 3/3**
Migration of POST Telecom Solutions email services to Ironport
</t>
    </r>
    <r>
      <rPr>
        <sz val="10"/>
        <color rgb="FFFF0000"/>
        <rFont val="Calibri"/>
        <family val="2"/>
        <scheme val="minor"/>
      </rPr>
      <t>29 April ESM Migration</t>
    </r>
  </si>
  <si>
    <t xml:space="preserve">[ebrc] REF: RCW 2016–R11369
Change connections on a blade system.
</t>
  </si>
  <si>
    <t>Blade server connectivity</t>
  </si>
  <si>
    <t>All EBRC sites</t>
  </si>
  <si>
    <t>AMS/AMS/LE-101376
123170088</t>
  </si>
  <si>
    <r>
      <rPr>
        <sz val="10"/>
        <color rgb="FFFF0000"/>
        <rFont val="Calibri"/>
        <family val="2"/>
        <scheme val="minor"/>
      </rPr>
      <t>*** POSTPONED****</t>
    </r>
    <r>
      <rPr>
        <sz val="10"/>
        <rFont val="Calibri"/>
        <family val="2"/>
        <scheme val="minor"/>
      </rPr>
      <t xml:space="preserve">
Circuits migration from old Alcatel-Lucent 1626LM to ADVA FSP3000 in Scope of Teralink 2.0 Project. Note that after these works, latency can increase on all circuits passing-through this link for maximum 0,3ms.</t>
    </r>
  </si>
  <si>
    <t>Raison du déplacement/transformation : Déplacement du Câble à cause du chantier Royal Hamilius
Éléments à déplacer : (AK22 sur AK71 , 500p , CT20)
Nombre de lignes impactés :253</t>
  </si>
  <si>
    <t>Luxembourg Ville (26, Boulevard Royal)</t>
  </si>
  <si>
    <t>LuxFibre, EWSD POTS/ISDN/PRI,  Alarmis</t>
  </si>
  <si>
    <t>Degradation &lt;1min</t>
  </si>
  <si>
    <t>Raison du déplacement/transformation : Déplacement du Câble à cause du chantier Royal Hamilius
Éléments à déplacer : (AK14 + AK37 sur AK71 , 100p , CT20)
Nombre de lignes impactés :100</t>
  </si>
  <si>
    <t xml:space="preserve"> E-LAN, E-line,S-line, IPVPN, Teralink, Luxfibre,RDSLO, DIA, IPTV, HSI Corporate, VOIP residential/corporate, SIP Trunk ,CloudPBX, Cloud Extension, Radio network (2G, 3G, 4G), (2G, 3G) Small cells radio network</t>
  </si>
  <si>
    <t>(Step1/3 Hamilius) déplacement FO-C 15 ( 40 fibres, 10 tubes à 4 fibres)pour le Projet Hamilius ainsi que déplacement du CT 20 vers CT 21                          Coupure Tubes 1,3, 4, et 5.                                                        Coupure du câble client FO-C 215 (8fo) et retirage de ce câble dans un autre regard pour pouvoir le jointer sur le nouveau FO-C 15.</t>
  </si>
  <si>
    <t>D-line, E-line, SDH, EWSD POTS/ISDN/PRI</t>
  </si>
  <si>
    <t>(Step2/3 Hamilius) déplacement FO-C 15 ( 40 fibres 10 tubes à 4 fibres)pour le Projet Hamilius ainsi que dèplacement du CT 20 vers CT 21                          Coupure Tubes 4,7, 8, et 9                                                        Coupure du câble client FO-C 7210 (24fo) et retirage de ce câble dans un autre regard pour pouvoir le jointer sur le nouveau FO-C 15.</t>
  </si>
  <si>
    <t>IPVPN, SDH, EWSD POTS/ISDN/PRI</t>
  </si>
  <si>
    <t>(Step3/3 Hamilius) déplacement FO-C 15 ( 40 fibres 10 tubes à 4 fibres)pour le Projet Hamilius ainsi que dèplacement du CT 20 vers CT 21                          Coupure Tubes 2,6, et 10</t>
  </si>
  <si>
    <t>Luxembourg Ville (Hamilius)</t>
  </si>
  <si>
    <t>E-line, SDH, EWSD POTS/ISDN/PRI</t>
  </si>
  <si>
    <t>Cetrel et Dexia</t>
  </si>
  <si>
    <t>Loss of service&lt; 60 min
Loss of protection&lt; 60 min</t>
  </si>
  <si>
    <t>Transfert d'une partie des clients LuxFibre raccordés à l`OFX151, OFX153 et OLT31-2 sur un équipement ISAM FX OFX1109, 1115, 1116, 1120, 1186 resp. 1123 installés dans différents POP</t>
  </si>
  <si>
    <t>CT Burange, Esch-Ville, Strassen</t>
  </si>
  <si>
    <t>E-line, DIA, LuxFibre, IPTV, CloudPBX</t>
  </si>
  <si>
    <t xml:space="preserve">Loss of service&lt; 10 min
</t>
  </si>
  <si>
    <r>
      <t>*** additional information to provide to OAO ***
It is important to change the VLAN configuration after the maintenance so that the services will work properly (see attached file with '</t>
    </r>
    <r>
      <rPr>
        <b/>
        <sz val="10"/>
        <color rgb="FFFF0000"/>
        <rFont val="Calibri"/>
        <family val="2"/>
        <scheme val="minor"/>
      </rPr>
      <t>Outer Tag</t>
    </r>
    <r>
      <rPr>
        <sz val="10"/>
        <color rgb="FFFF0000"/>
        <rFont val="Calibri"/>
        <family val="2"/>
        <scheme val="minor"/>
      </rPr>
      <t>' change request)</t>
    </r>
  </si>
  <si>
    <t>Transfert d'une partie des clients LuxFibre raccordés à l`OFX156, OFX150 et OFX159 sur un équipement ISAM FX OFX1147, 1208 resp. 1103 installés dans différents POP</t>
  </si>
  <si>
    <t>CT Pétange, Belvaux et Tétange</t>
  </si>
  <si>
    <t xml:space="preserve">[COLT] Ref: CRQ1-1883732961
RoM: We will be conducting this maintenance as a result of a number of DSLAM outages. The outages were caused by failures of the compact flash storage, which can happen when the flash card reaches the limit of the number of re-write cycles performed by the controller cards. During this work, the compact flash cards will be replaced and we will upgrade the devices across Europe to the latest firmware version. All active HSL will stay up, but for 2 less than 10 second outages; after the SDU switchover and the time it takes to move the uplink cable (electrical or optical) from one SDU to the other. </t>
  </si>
  <si>
    <t>Loss of service&lt;2 * 10seconds</t>
  </si>
  <si>
    <t>BRU/BRU/LE-122664
Previously requested from prov.technologies (ticket with noc: 632652 for COLT PW 631290):
1291100017 (RENAULT Luxembourg)
-&gt; check communication done on 18/03 to POST Telecom to use the same output file</t>
  </si>
  <si>
    <t xml:space="preserve">[T-Systems] Ref: 2007
Urgent Hardware Replacement
</t>
  </si>
  <si>
    <t>07/04: Email sent for info to: ct.belair.transmission@post.lu
ct.gare.transmission@post.lu
isc.luxembourg@post.lu</t>
  </si>
  <si>
    <t xml:space="preserve">es travaux se sont déroulés sans problèmes. 
Début des travaux :           08-04-2016             05:00 
Fin des travaux :                 08-04-2016             06:16
</t>
  </si>
  <si>
    <t xml:space="preserve">Les travaux se sont déroulés sans problèmes. 
Début des travaux :           07/04/2016 00:00
Fin des travaux :                 07/04/2016 11:04
</t>
  </si>
  <si>
    <t xml:space="preserve">Les travaux se sont déroulés sans problèmes.
Début des travaux :           07-04-2016             09:04 
Fin des travaux :                 07-04-2016             10:37
</t>
  </si>
  <si>
    <t xml:space="preserve">Les travaux se sont déroulés sans problèmes. 
Début des travaux :           07/04/2016 06:00
Fin des travaux :                 07/04/2016 07:00
</t>
  </si>
  <si>
    <t xml:space="preserve">Les travaux se sont déroulés sans problèmes. 
Début des travaux :           06/04/2016 23:00
Fin des travaux :                 07/04/2016 06:32
</t>
  </si>
  <si>
    <t xml:space="preserve">Les travaux se sont déroulés sans problèmes. 
Début des travaux :           06/04/2016 22:00
Fin des travaux :                 07/04/2016 02:00
</t>
  </si>
  <si>
    <t xml:space="preserve">Les travaux se sont déroulés sans problèmes. 
Début des travaux :           06/04/2016  10:33:00
Fin des travaux :                 06/04/2016  12:00:00
</t>
  </si>
  <si>
    <t xml:space="preserve">Les travaux se sont déroulés sans problèmes. 
Début des travaux :           05/04/2016 23:24
Fin des travaux :                 06/04/2016 06:51
</t>
  </si>
  <si>
    <t xml:space="preserve">Les travaux se sont déroulés sans problèmes. 
Début des travaux :           06/04/2016 05:00
Fin des travaux :                 06/04/2016 06:39
</t>
  </si>
  <si>
    <t xml:space="preserve">Les travaux se sont déroulés sans problèmes. 
Début des travaux :           05/04/2016 00:00
Fin des travaux :                 05/04/2016 10:30
</t>
  </si>
  <si>
    <t xml:space="preserve">Les travaux se sont déroulés sans problèmes. 
Début des travaux :           04/04/2016 23:04
Fin des travaux :                 05/04/2016 07:07
</t>
  </si>
  <si>
    <t xml:space="preserve">Les travaux se sont déroulés sans problèmes. 
Début des travaux :           05/04/2016  06:00:00
Fin des travaux :                 05/04/2016  07:00
</t>
  </si>
  <si>
    <t xml:space="preserve">Les travaux se sont déroulés sans problèmes. 
Début des travaux :           
 04/04/2016 22:00
Fin des travaux :                 
 05/04/2016 00:30
</t>
  </si>
  <si>
    <t xml:space="preserve">Les travaux se sont déroulés sans problèmes. 
Début des travaux :           29-03-2016             22:00 
Fin des travaux :                 30-03-2016             01:17
</t>
  </si>
  <si>
    <t>**CANCELLED***
[COLT] Ref: 1864089573 
service affecting maintenance - We will be conducting this maintenance as a result of a number of DSLAM outages. The outages were caused by failures of the compact flash storage, which can happen when the flash card reaches the limit of the number of re-write cycles performed by the controller cards.</t>
  </si>
  <si>
    <r>
      <rPr>
        <sz val="10"/>
        <color rgb="FFFF0000"/>
        <rFont val="Calibri"/>
        <family val="2"/>
        <scheme val="minor"/>
      </rPr>
      <t>CANCELLED</t>
    </r>
    <r>
      <rPr>
        <sz val="10"/>
        <rFont val="Calibri"/>
        <family val="2"/>
        <scheme val="minor"/>
      </rPr>
      <t xml:space="preserve">
Stack O6850_VilleC30 is currently in an unstable state. Due to this, we cannot save the current configuration and we cannot debug the omnswitch that don't responds to the CLI commands. We'll upgrade the release of Omniswitch and restart the  stack in order to make it working.</t>
    </r>
  </si>
  <si>
    <t xml:space="preserve"> Email sent on 30/03 to Damien to confirm that RENITA is not impacted (their email address is in the distribution list). 
Feedback: RENITA not impacted.
08/04: Receive an email from J. Thoma to cancel these works because the equipement is wrong C30 instead of C10. antoher Planned Work will be prepared.
-&gt; Send  communication about Cancellation</t>
  </si>
  <si>
    <t>04/04/2016: Email from Steve Armeni:
Bonjour
Oui, les travaux se sont bien déroulés et le SNMC a été informé. C’est la tâche du SNMC d’envoyer le rapport d’exécution</t>
  </si>
  <si>
    <t xml:space="preserve"> EPTE0/ECERT/225436 
04/12: Cristiano: ça concerne la liaison Backbone entre Madrid et BCE. Elle a été mise en service début novembre 2015 et il n’y a actuellement pas encore de service dessus. donc on peut ignorer le Planned Works.</t>
  </si>
  <si>
    <t>Spain</t>
  </si>
  <si>
    <t xml:space="preserve">BRU/BRU/LE-122664
15/03: Ref ICMS demandé au noc 632652.
1291100017 </t>
  </si>
  <si>
    <r>
      <rPr>
        <sz val="10"/>
        <color rgb="FFFF0000"/>
        <rFont val="Calibri"/>
        <family val="2"/>
        <scheme val="minor"/>
      </rPr>
      <t>***POSTPONED to 27/04/2016***</t>
    </r>
    <r>
      <rPr>
        <sz val="10"/>
        <rFont val="Calibri"/>
        <family val="2"/>
        <scheme val="minor"/>
      </rPr>
      <t xml:space="preserve">
Stack O6850_KirchbergC10 is currently in an unstable state. Due to this, we cannot save the current configuration and we cannot debug the omnswitch that don't responds to the CLI commands. We'll update the release of Omniswitch and restart the  stack in order to make it working.</t>
    </r>
  </si>
  <si>
    <t>SC100G - Regarding the SC100G Core, we need to : 
-  move the residential aggregation from 7750SR7Strassen1 to 7750sra8Stra2G
- change the System IP of the 7750SR7Strassen1, rename it and doing few changes network protocol side to integrate it in its new SC100G Loop</t>
  </si>
  <si>
    <t>Bitstream,E-LAN, E-line, IP-VPN, SDH, Teralink, DIA, LuxFibre, IPTV, HSI Corporate, VoIP, SIP Trunk, CloudPBX, Cloud Extension, mobile services on (2G, 3G, 4G), (2G, 3G) Small cells radio network, Corporate APN, BlackBerry,Roaming, Mobile Device Management, M2M Portal Jasper Wireless.</t>
  </si>
  <si>
    <t>Stack O6850_VilleC10 is currently in an unstable state. Due to this, we cannot save the current configuration and we cannot debug the omnswitch that don't responds to the CLI commands. We'll update the release of Omniswitch and restart the  stack in order to make it working.</t>
  </si>
  <si>
    <t>CT Ville 8a, Avenue Monterey LUXEMBOURG</t>
  </si>
  <si>
    <t>D-line,E-LAN, E-line, IP-VPN,  DIA, RDSLO, mobile services on (2G, 3G, 4G), (2G, 3G) Small cells radio network</t>
  </si>
  <si>
    <t xml:space="preserve">The planned work consists of installating the required new software and application releases to support the Trident Product Project Go live for Foire de printemps. This includes the following elements:
 - BETR (Backend Transformation) Release 2.xx  to support TRIDENT (Post Telecom Bamboo product phase 1 processes): New Neo and Bamboo subscription, Upgrade from LuxFibre and DSL to NEO and Bamboo, Promo ( old and new starter), partial move, Contract management
- Enhenced Eligibility service (Portal, RAW Ws, Ptech Ws, simplified Ptel Ws)
- Line Activation
- FON service deployment
- Fortigate Firewall release xx.xx to support protection web service on IPv6 
</t>
  </si>
  <si>
    <r>
      <t>CT21 at Gare and from</t>
    </r>
    <r>
      <rPr>
        <sz val="10"/>
        <color rgb="FFFF0000"/>
        <rFont val="Calibri"/>
        <family val="2"/>
        <scheme val="minor"/>
      </rPr>
      <t xml:space="preserve"> ??</t>
    </r>
  </si>
  <si>
    <t>Liste des services indisponibles pendant la phase de coupure ESBDT: 
o   WiFi-Offload
o   PostTV bouquets activations, STB registrations ( a communication will be done on TV screens of IPTV customers)
o   Fritzbox registrations
o   LineActivations
o   NTS provisioning
o   Zattoo activations
o   Luxzone Business ON/OFF
o   Activation of HSI options via LuxFibre portal
o   Activation of webmail options (antispam, antivirus, etc.)</t>
  </si>
  <si>
    <t xml:space="preserve">[ebrc] REF: RCS2016-028
Minor Maintenance of the Static UPS (feed A &amp; B – always one by one).
</t>
  </si>
  <si>
    <t>ebrc Site: RCS</t>
  </si>
  <si>
    <t>POWER SUPPLY DELIVERY</t>
  </si>
  <si>
    <t>Internally communicated on 08/04</t>
  </si>
  <si>
    <t xml:space="preserve">[INTEROUTE] Ref  1-1645803211
As part of our commitment to continually improve the quality of service we provide to our customers, we wish to inform you INTEROUTE will be performing splice box replacement works on our fiberoptical network. This planned activity will take place in Germany. Please be advised your services will be affected as per table below between 28/May 22:00 UTC and 29/May 04:00 UTC. INTEROUTE would like to apologise for the inconvenience these works will cause </t>
  </si>
  <si>
    <t xml:space="preserve">06/04: New planning received from ICT </t>
  </si>
  <si>
    <t>International link</t>
  </si>
  <si>
    <t xml:space="preserve">[INTEROUTE] Ref: 1-1685127271
RoM: hardware upgrade works on our transmission platform </t>
  </si>
  <si>
    <t>Un problème s’est présenté en sorte que l’équipement du CT Belair n’est pas remonté. L’équipe en charge des travaux est en train d’en configurer de nouveaux équipements pour remplacer les défectueux.
Début des travaux :           07/04/2016 05:00
Fin des travaux :                 07/04/2016 en cours
5h30 : Le redémarrage de l’équipement O6850_BelairC20 (stack de 3 équipements) n’a pas pu avoir lieu à l’heure à cause d’un problème sur cet équipement.
5h45 : Un des deux techniciens chargés de cette intervention a du se rendre sur place pour faire ce redémarrage.
5h50 : Le premier élément du stacking de cet équipement a bien refonctionné mais pas les 2 autres éléments.
5h55 : Plusieurs manipulations à distance ont été faites pour essayer de solutionner ce problème dans l’urgence. Sans succès.
6h00 : En parallèlle, le technicien a configuré 3 nouveaux équipements (-&gt;6h55).  Ces derniers n’on cependant pas été nécessaire.
6h55 : Une manipulation de sauvegardes sur l’équipement a permis de rendre de nouveau accessible les 3 équipements.  Une mise à jour des configurations a été nécessaire à partir de ce moment là.
7h40 : Toutes les configurations de services ont été remises et les équipements pleinement opérationnels.
Suite : Un ticket Alcatel est en cours d’ouverture pour investigation.</t>
  </si>
  <si>
    <t xml:space="preserve">Les travaux se sont déroulés sans problèmes. 
Début des travaux :           11/04/2016 05:00
Fin des travaux :                 11/04/2016 06:11
</t>
  </si>
  <si>
    <t xml:space="preserve">Les travaux se sont déroulés sans problèmes. 
Début des travaux :           10/04/2016 23:30
Fin des travaux :                 11/04/2016 06:14
</t>
  </si>
  <si>
    <t>In order to support Trident project deadline of 15/04/2016 IPv6 protection web , we have to upgrade the DSL firewall cluster to last software version to use ipv6 features specially developed for us to support this project</t>
  </si>
  <si>
    <t>All DSL Protection web customers, Anti spam, Anti virus</t>
  </si>
  <si>
    <t>Loss of service &lt; 5min 
Loss of protection &lt; 60min</t>
  </si>
  <si>
    <t xml:space="preserve">[T-SYSTÈME] ref : 00002034
Urgent preventive fault repair. </t>
  </si>
  <si>
    <t xml:space="preserve">Will not be communicated based on emails exchanged between Hélène and Jürgen:
- These works are managed by BICS on their own LTE network
- The impact is very limited (no traffic impact) and will concern most probably Belgium
- The notifications delays are too short (&lt;10  business days) if ever we consider it’s worth informing our customers
</t>
  </si>
  <si>
    <r>
      <t xml:space="preserve">Stack O6850_KirchbergC10 is currently in an unstable state. Due to this, we cannot save the current configuration and we cannot debug the omnswitch that don't responds to the CLI commands. We'll update the release of Omniswitch and restart the  stack in order to make it working.
</t>
    </r>
    <r>
      <rPr>
        <sz val="10"/>
        <color rgb="FFFF0000"/>
        <rFont val="Calibri"/>
        <family val="2"/>
      </rPr>
      <t>(Previously scheduled on 14/04)</t>
    </r>
  </si>
  <si>
    <t>Raison du déplacement/transformation :
Déplacement d'une armoire de distribution
Éléments à déplacer : (NKxx. , paires xxx, LVxxx)
LV 360043</t>
  </si>
  <si>
    <t>Luxfibre, IPTV Broadcast</t>
  </si>
  <si>
    <t xml:space="preserve">Send following message in the communication email:
Dear Customer,
Kindly note that it would be possible to perform few tests with your customers directly after completion of the works and by this confirm with the customer that his line is working perfectly.
If you agree that our technical teams contact directly some of your customers for such tests, would you please then send us the customer name and phone number for the impacted service IDs in the attached file.  </t>
  </si>
  <si>
    <r>
      <rPr>
        <sz val="10"/>
        <color rgb="FFFF0000"/>
        <rFont val="Calibri"/>
        <family val="2"/>
      </rPr>
      <t>Send following message in the communication email:</t>
    </r>
    <r>
      <rPr>
        <sz val="10"/>
        <color theme="1"/>
        <rFont val="Calibri"/>
        <family val="2"/>
      </rPr>
      <t xml:space="preserve">
Dear Customer,
Kindly note that it would be possible to perform few tests with your customers directly after completion of the works and by this confirm with the customer that his line is working perfectly.
If you agree that our technical teams contact directly some of your customers for such tests, would you please then send us the customer name and phone number for the impacted service IDs in the attached file.  
</t>
    </r>
  </si>
  <si>
    <t>communicated internally on 08/04</t>
  </si>
  <si>
    <t>[Etape 1/3] Cutting of tubes 1/2/3 of fiber optics cable FO-C68 because of upcoming works for project 'Royal Hamilius'</t>
  </si>
  <si>
    <t>[Etape 3/3] Cutting of tubes 6/7 of fiber optics cable FO-C68 because of upcoming works for project 'Royal Hamilius'. RENITA antenna in rue Pierre et Marie Currie / Luxembourg will be interrupted</t>
  </si>
  <si>
    <t>[Etape 2/3]  Cutting of tubes 4/5 of fiber optics cable FO-C68 because of upcoming works for project 'Royal Hamilius'</t>
  </si>
  <si>
    <r>
      <t>*** additional info to provide to OAO ***
It is important to change the VLAN configuration after the maintenance so that the services will work properly (see attached file with '</t>
    </r>
    <r>
      <rPr>
        <b/>
        <sz val="10"/>
        <color rgb="FFFF0000"/>
        <rFont val="Calibri"/>
        <family val="2"/>
      </rPr>
      <t>Outer Tag</t>
    </r>
    <r>
      <rPr>
        <sz val="10"/>
        <color rgb="FFFF0000"/>
        <rFont val="Calibri"/>
        <family val="2"/>
      </rPr>
      <t>' change request)</t>
    </r>
  </si>
  <si>
    <r>
      <t xml:space="preserve">***Postponed to the end of April 2016***
Upgrade to the latest supported software version of the Alcatel-Lucent (Nokia) 1678MCC SDH crossconnects for longterm support.
</t>
    </r>
    <r>
      <rPr>
        <sz val="10"/>
        <color rgb="FFFF0000"/>
        <rFont val="Calibri"/>
        <family val="2"/>
      </rPr>
      <t>Reported till 25/04/2016</t>
    </r>
  </si>
  <si>
    <r>
      <t xml:space="preserve">session 23
</t>
    </r>
    <r>
      <rPr>
        <sz val="10"/>
        <color rgb="FFFF0000"/>
        <rFont val="Calibri"/>
        <family val="2"/>
      </rPr>
      <t>La procédure d’upgrade du 1678MCC 666_BELAIR a été interrompue suite à un problème sur une des cartes contrôleurs de l’équipement. (FLCSERV)
Un nouvelle carte va être préparée. L’upgrade sera re-planifié à une nouvelle date. Aucun services client n’a été impacté durant la maintenance de cette nuit.</t>
    </r>
    <r>
      <rPr>
        <sz val="10"/>
        <rFont val="Calibri"/>
        <family val="2"/>
      </rPr>
      <t xml:space="preserve">
Début des travaux :           23-03-2016             21:55 
Fin des travaux :                 24-03-2016             03:58
</t>
    </r>
  </si>
  <si>
    <r>
      <t xml:space="preserve">**POSTPONED till 29 April**
**Step 2/3** </t>
    </r>
    <r>
      <rPr>
        <sz val="10"/>
        <color rgb="FFFF0000"/>
        <rFont val="Calibri"/>
        <family val="2"/>
      </rPr>
      <t>ESM Migration</t>
    </r>
    <r>
      <rPr>
        <sz val="10"/>
        <rFont val="Calibri"/>
        <family val="2"/>
      </rPr>
      <t xml:space="preserve">
Please be advised that Ironport Migration would proceed to next migration steps starting from tomorrow.
The Ironport Migration document (attached PDF) has been sent already to PTS on 20 February, so they agreed and informed already their customers.
We did just adapt the Excel sheet accordingly and pointing inside he Excel  to the Ironport Migration document , as all details could ne be reported in an Excel sheet.
</t>
    </r>
  </si>
  <si>
    <r>
      <t xml:space="preserve">Planning updated </t>
    </r>
    <r>
      <rPr>
        <b/>
        <sz val="10"/>
        <color theme="1"/>
        <rFont val="Calibri"/>
        <family val="2"/>
      </rPr>
      <t xml:space="preserve">in agreement with PTEL </t>
    </r>
    <r>
      <rPr>
        <sz val="10"/>
        <color theme="1"/>
        <rFont val="Calibri"/>
        <family val="2"/>
      </rPr>
      <t>but no mail was sent to cab.technologies until 10/03/2016.
06/04: New planning received. This step was postponed</t>
    </r>
  </si>
  <si>
    <t xml:space="preserve">Loss of service&lt; 30 min
</t>
  </si>
  <si>
    <t xml:space="preserve"> SFM/CPM cards replacement 
Hardware maintenance required on an MPLS router due to hardware problem</t>
  </si>
  <si>
    <t>In order to fix a critical bug affecting Professional Cloud Firewall operations, we have to upgrade it with new software release. Production is currently not affected but configuration changes and redundancy mechanisms are no longer working properly.</t>
  </si>
  <si>
    <t>Loss of service &lt; 10 min
Loss of protection &lt; 60 min</t>
  </si>
  <si>
    <t>IPTV SetTop Netgem, MyLife, webhosting, Mobile Device Management, Hostpack, VoIP Residential, Remote access, Virtual private cloud</t>
  </si>
  <si>
    <t>11/04: Accord Arsène</t>
  </si>
  <si>
    <t>11/04: Accord GBO</t>
  </si>
  <si>
    <t>Loss of service &lt; 4h
Loss of protection &lt; 4h
Outage and/or strong degradation of (2G/3G/4G and 2G/3G small cells) mobile services in the area of Strassen &lt; 4h</t>
  </si>
  <si>
    <r>
      <t xml:space="preserve">No customer traffic outage expected
</t>
    </r>
    <r>
      <rPr>
        <sz val="10"/>
        <color theme="1"/>
        <rFont val="Calibri"/>
        <family val="2"/>
      </rPr>
      <t xml:space="preserve">
</t>
    </r>
  </si>
  <si>
    <r>
      <rPr>
        <sz val="10"/>
        <color rgb="FFFF0000"/>
        <rFont val="Calibri"/>
        <family val="2"/>
        <scheme val="minor"/>
      </rPr>
      <t>Send following message in the communication email:</t>
    </r>
    <r>
      <rPr>
        <sz val="10"/>
        <color theme="1"/>
        <rFont val="Calibri"/>
        <family val="2"/>
        <scheme val="minor"/>
      </rPr>
      <t xml:space="preserve">
Dear Customer,
Kindly note that it would be possible to perform few tests with your customers directly after completion of the works and by this confirm with the customer that his line is working perfectly.
If you agree that our technical teams contact directly some of your customers for such tests, would you please then send us the customer name and phone number for the impacted service IDs in the attached file.  
</t>
    </r>
  </si>
  <si>
    <t>Upgrade VMWARE of Blade 2 (on GA) of the platform messaging ( SMSC
POST, SMSC PSA, MMSC )</t>
  </si>
  <si>
    <t xml:space="preserve">clarify imact on mobile (POST Telecom and JOIN) Rolf will get bak to us.
12/04: Feedback from Rolf.
11.05.2016: 09:00-11:00
- There will be no coverage from other sites. Customer is very sensitive, we hope that the date is agreed with Ceratizit.
- RAN-Team will check after the intervention.
</t>
  </si>
  <si>
    <t xml:space="preserve">Les travaux se sont déroulés sans problèmes. 
Début des travaux :           12/04/2016 05:00
Fin des travaux :                 12/04/2016 05:48
</t>
  </si>
  <si>
    <t xml:space="preserve">Les travaux se sont déroulés sans problèmes. 
Début des travaux :           12/04/2016 06:00
Fin des travaux :                 12/04/2016 06:48
</t>
  </si>
  <si>
    <t xml:space="preserve">Les travaux se sont déroulés sans problèmes. 
Début des travaux :           11/04/2016 22:55
Fin des travaux :                 12/04/2016 06:13
</t>
  </si>
  <si>
    <t xml:space="preserve">Les travaux se sont déroulés sans problèmes. 
Début des travaux :           12/04/2016 05:10
Fin des travaux :                 12/04/2016 06:58
</t>
  </si>
  <si>
    <t>RENITA . Get aproval. Send them file Incident Simulation FO-C7066 Tube 15 ETH090187. Email sent on 30/03 and approval received</t>
  </si>
  <si>
    <r>
      <t xml:space="preserve">(Previously approved) 
01/04=&gt; Ptel request to reschedule the PW (cour des comptes et Cour de Justice impactés -&gt; 10 days notif delay)
02/04=&gt; OSS-SOP send request to reschedule the PW to technical team
06/04=&gt; Postponed to 27/04
06/04: New date 27/04 OK for Renita OPS
</t>
    </r>
    <r>
      <rPr>
        <sz val="10"/>
        <color rgb="FFFF0000"/>
        <rFont val="Calibri"/>
        <family val="2"/>
        <scheme val="minor"/>
      </rPr>
      <t>11/04: 'check file for details about impact.
Anthony: new impact analysis needed</t>
    </r>
  </si>
  <si>
    <t>Loss of service &lt; 30min
Loss of protection &lt; 30min
Strong degradation of mobile services &lt;30min</t>
  </si>
  <si>
    <t>Loss of service&lt; 120 min
Loss of protection&lt; 120 min
Outage mobile services for Ceratizit&lt;120min</t>
  </si>
  <si>
    <t xml:space="preserve">Début des travaux :           12/04/2016 00:00
Fin des travaux :                 07/04/2016 11 :26
</t>
  </si>
  <si>
    <r>
      <t xml:space="preserve"> RENITA impacted. Get approval.
12/04: Email sent to RENITA for approval. 
12/04: Email of approval received from J. Thoma
POST Courrier Impacted</t>
    </r>
    <r>
      <rPr>
        <sz val="10"/>
        <color rgb="FFFF0000"/>
        <rFont val="Calibri"/>
        <family val="2"/>
        <scheme val="minor"/>
      </rPr>
      <t xml:space="preserve">
</t>
    </r>
    <r>
      <rPr>
        <sz val="10"/>
        <color theme="1"/>
        <rFont val="Calibri"/>
        <family val="2"/>
        <scheme val="minor"/>
      </rPr>
      <t>21.04.2016 01:00 - 05:00:
-  Christian Geschwind from RAN-team will be present on-site during the intervention
(Internal information not to be sent to customers: Foreign customers roaming in this area will not be able to use POST network but the are able to use other local operators network)</t>
    </r>
  </si>
  <si>
    <r>
      <t xml:space="preserve"> RENITA impacted. Get approval. Email sent on 12/04 to get RENITA Approval.
12/04: Email from Joseph containing RENITA approval.</t>
    </r>
    <r>
      <rPr>
        <sz val="10"/>
        <color rgb="FFFF0000"/>
        <rFont val="Calibri"/>
        <family val="2"/>
        <scheme val="minor"/>
      </rPr>
      <t xml:space="preserve">
check detailed timing table - dates/time not correct - </t>
    </r>
    <r>
      <rPr>
        <b/>
        <sz val="10"/>
        <color rgb="FFFF0000"/>
        <rFont val="Calibri"/>
        <family val="2"/>
        <scheme val="minor"/>
      </rPr>
      <t>wait update from Joseph</t>
    </r>
    <r>
      <rPr>
        <sz val="10"/>
        <color rgb="FFFF0000"/>
        <rFont val="Calibri"/>
        <family val="2"/>
        <scheme val="minor"/>
      </rPr>
      <t xml:space="preserve">
</t>
    </r>
    <r>
      <rPr>
        <sz val="10"/>
        <color theme="1"/>
        <rFont val="Calibri"/>
        <family val="2"/>
        <scheme val="minor"/>
      </rPr>
      <t xml:space="preserve">
Clarify impact mobile on JOIN and PTEL
Impact on mobile: waiting Rolf feedback
12/04: Feedback from Rold:
29.04.2016 04:00 – 06:00:
- There will be “more less” no coverage from other sites.
- RAN-Team will check after the intervention at 07:00 when they arrive
</t>
    </r>
    <r>
      <rPr>
        <sz val="10"/>
        <color rgb="FFFF0000"/>
        <rFont val="Calibri"/>
        <family val="2"/>
        <scheme val="minor"/>
      </rPr>
      <t xml:space="preserve">
</t>
    </r>
  </si>
  <si>
    <t>FRA/FRA/LE-094397
Feedback Vincent 04/04: Service FRA/FRA/LE-094397 ICMS 12317007 already been ceased on 31/05/2010 thus disinvolving POST to COLT's planned works on their Power System.</t>
  </si>
  <si>
    <t>12/04: Email sent to Mike and Marc to inform them that PE is impacted and there is a session in the same week -&gt; there is a need to report these works.Mike confirmed that they will be postponed till May.</t>
  </si>
  <si>
    <r>
      <t xml:space="preserve">** POSTPONED **
(Step1/4)Déplacement FO-C5219 entre FO-J6795 (BR15369) et FO-J6485 (BR25872)
Tube 1 + 4 + 8 + 12
</t>
    </r>
    <r>
      <rPr>
        <sz val="10"/>
        <color rgb="FFFF0000"/>
        <rFont val="Calibri"/>
        <family val="2"/>
        <scheme val="minor"/>
      </rPr>
      <t>Re-scheduled in May</t>
    </r>
  </si>
  <si>
    <t xml:space="preserve">(Step1/4)Déplacement FO-C5219 entre FO-J6795 (BR15369) et FO-J6485 (BR25872)
Tube 1 + 4 + 8 + 12
</t>
  </si>
  <si>
    <t>PW previously approved and planned on the 26/04 but since PE was impacted and there is a session in the same week -&gt; PW was reported till 03/05</t>
  </si>
  <si>
    <t>RENITA impacted. Get approval. Email sent on 12/04 to RENITA for approval
13/04: renita cab approval received</t>
  </si>
  <si>
    <t xml:space="preserve">
Les travaux se sont déroulés sans problèmes.
Début des travaux :           12-04-2016             08 : 30
Fin des travaux :                12-04-2016             17 : 40
</t>
  </si>
  <si>
    <t xml:space="preserve">Les travaux se sont déroulés sans problèmes. 
Début des travaux :           13-04-2016             04:14 
Fin des travaux :                 13-04-2016             05:35
</t>
  </si>
  <si>
    <t xml:space="preserve">Les travaux se sont déroulés sans problèmes. 
Début des travaux :           13-04-2016             05:00 
Fin des travaux :                 13-04-2016             06:27
</t>
  </si>
  <si>
    <t xml:space="preserve">Les travaux se sont déroulés sans problèmes. 
Début des travaux :           12-04-2016             23:12
Fin des travaux :                 13-04-2016             06:43
</t>
  </si>
  <si>
    <t xml:space="preserve">Les travaux se sont déroulés sans problèmes. 
Début des travaux :           13.04.16/8.30h
Fin des travaux :                 13.04.16/12.00h
</t>
  </si>
  <si>
    <t xml:space="preserve">Les travaux se sont déroulés sans problèmes. 
Début des travaux :           13/04/2016 09:00
Fin des travaux :                 13/04/2016 15:18
</t>
  </si>
  <si>
    <t xml:space="preserve">Les travaux se sont déroulés sans problèmes. Test Run
Début des travaux :          13/04/2016 19:00
Fin des travaux :                 13/04/2016  20:23
</t>
  </si>
  <si>
    <t xml:space="preserve">Les travaux se sont déroulés sans problèmes.
Début des travaux :           14-04-2016             04 : 30
Fin des travaux :                 14-04-2016             06 : 30
</t>
  </si>
  <si>
    <t xml:space="preserve">Les travaux se sont déroulés sans problèmes.
Début des travaux :           14-04-2016             05 : 00
Fin des travaux :                 14-04-2016             06 : 30
</t>
  </si>
  <si>
    <t xml:space="preserve">
Oui, il se sont déroulés comme décrit dans l’avis de dérangement.
</t>
  </si>
  <si>
    <t>Migrate the uplink of O6850_EschWobreckenC10 to 7750SR12Esch2 (currenlty on 7750SR12Esch1) as part of SC100G project.</t>
  </si>
  <si>
    <t>CT Esch Wobrecken - 69, rue A Useldinger ESCH WOBRECKEN</t>
  </si>
  <si>
    <t>Loss of service
Loss of protection &lt; 60 min</t>
  </si>
  <si>
    <t xml:space="preserve">[INTEROUTE] REF: 1705936941
As part of our commitment to continually improve the quality of service we provide to our customers, we wish to inform you INTEROUTE will be performing hardware upgrade works on our transmission platform. This planned activity will take place in France. Please be advised your services will be affected as per table below between 28/Apr 22:00 UTC and 29/Apr 04:00 UTC. INTEROUTE would like to apologise for the inconvenience these works will cause to your business. </t>
  </si>
  <si>
    <t>[SFR]: Ref 05590483
Travaux de maintenance sur nos liens optiques
+ nuit de rebond 04/05/2016</t>
  </si>
  <si>
    <t>Migrate the uplink of O6850_BurangeC10 to 7750sr7Bura2G (currenlty on 7750SR7Burange1) as part of SC100G project.</t>
  </si>
  <si>
    <t>CT Burange - 250, rte de Burange DUDELANGE</t>
  </si>
  <si>
    <t xml:space="preserve">Les travaux se sont déroulés sans problèmes. 
Début des travaux :           14/04/2016 00:00
Fin des travaux :                 14/04/2016 11:20
</t>
  </si>
  <si>
    <r>
      <rPr>
        <sz val="10"/>
        <color rgb="FFFF0000"/>
        <rFont val="Calibri"/>
        <family val="2"/>
      </rPr>
      <t>***Rescheduled on 26/04/2016***</t>
    </r>
    <r>
      <rPr>
        <sz val="10"/>
        <rFont val="Calibri"/>
        <family val="2"/>
      </rPr>
      <t xml:space="preserve">
Déplacement FO-CM 7066 entre FO-J7730 (BR26464) et FO-J7728 (BR25874) à Mamer
Jointage Tube 1, 4, 6
</t>
    </r>
  </si>
  <si>
    <t xml:space="preserve">Les travaux se sont déroulés sans problèmes. 
Début des travaux :           14/04/2016 21:45
Fin des travaux :                 15/04/2016 00:25
</t>
  </si>
  <si>
    <t xml:space="preserve">Les travaux se sont déroulés sans problèmes. 
Début des travaux :           15/04/2016 06:00
Fin des travaux :                 15/04/2016 06:55
</t>
  </si>
  <si>
    <t xml:space="preserve">Les travaux se sont déroulés sans problèmes. 
Début des travaux :           15/04/2016 06:00
Fin des travaux :                 15/04/2016 08:13
</t>
  </si>
  <si>
    <t>Déplacement FO-C 48 entre FO-J15185 (BR10229) et FO-J876 (BR200392)
Jointage Tube 1/2/3
CHANTIER HAMILIUS</t>
  </si>
  <si>
    <t>Luxembourg  --  Hamilius</t>
  </si>
  <si>
    <t>D-Line, E-line, IP-VPN, SDH, Teralink, Luxfibre, 2G,3G,4G(Voice, SMS, MMS, Data) Blacberry</t>
  </si>
  <si>
    <t>Déplacement FO-C 48 entre FO-J15185 (BR10229) et FO-J876 (BR200392)
Jointage Tube 4, 6, 7
CHANTIER HAMILIUS</t>
  </si>
  <si>
    <t>Lux-Ville Allentours Hamilius</t>
  </si>
  <si>
    <t>Loss of service &lt; 120 min
Loss of protection</t>
  </si>
  <si>
    <t>D-Line, E-Line, IP-VPN, SDH, Luxfibre</t>
  </si>
  <si>
    <t>Déplacement FO-C 48 entre FO-J15185 (BR10229) et FO-J876 (BR200392)
Jointage Tube 5  + déplacement FO-C 3873
CHANTIER HAMILIUS</t>
  </si>
  <si>
    <t xml:space="preserve">CT-Junglinster (FO-J12626) et dans la chambre Br14819 (FO-J12627) croix rue Hiel avec rue Nicolas Glesener à Junglinster. </t>
  </si>
  <si>
    <t>E-LAN, Luxfibre</t>
  </si>
  <si>
    <t xml:space="preserve">Déplacement FO-C1346 entre FO-J2336 (BR200313) et FO-J5078 (BR200055)
Tube 4 + 10
</t>
  </si>
  <si>
    <t>Lux Ville - Chantier Hamilius</t>
  </si>
  <si>
    <t xml:space="preserve">D-LINE, S-Line, SDH, Luxfibre, </t>
  </si>
  <si>
    <t xml:space="preserve">Déplacement FO-C1346 entre FO-J2336 (BR200313) et FO-J5078 (BR200055)
Tube 1 + 2 + 3 + 9
</t>
  </si>
  <si>
    <t>D-Line, E-Line, IP-VPN</t>
  </si>
  <si>
    <t xml:space="preserve">Déplacement FO-C1346 entre FO-J2336 (BR200313) et FO-J5078 (BR200055)
Tube 6 + 7 + 8
</t>
  </si>
  <si>
    <t xml:space="preserve">Déplacement FO-C1346 entre FO-J2336 (BR200313) et FO-J5078 (BR200055)
Tube 5
</t>
  </si>
  <si>
    <t>Loss of service and protection &lt; 120 min</t>
  </si>
  <si>
    <t>Raison du déplacement/transformation :
Migration vers un nouveau câble à fibres optiques 
Éléments à déplacer : 12 fibres
Nombre de lignes impactés : 3</t>
  </si>
  <si>
    <t>Loss of protection &lt; 1 h</t>
  </si>
  <si>
    <t>Upgrade to the latest supported software version of the Alcatel-Lucent (Nokia) 1678MCC SDH crossconnects for longterm support. (replanned as it was aborted on the night from the 23-24/03/2016 due to a defective card during the prechecks, right before the upgrade itself; nobody was affected that night)</t>
  </si>
  <si>
    <t>Luxembourg CT Belair</t>
  </si>
  <si>
    <t>IP-VPN, Leaed line, SDH, Teralink, EWSD</t>
  </si>
  <si>
    <t>Raison du déplacement/transformation : Déplacement du Câble à cause du chantier Royal Hamilius
Éléments à déplacer : (AK80, 1000p , CT20)
Nombre de lignes impactés :358</t>
  </si>
  <si>
    <t>24, Avenue Monterey Luxembourg</t>
  </si>
  <si>
    <t>Raison du déplacement/transformation : Réduction des câbles du CT20, préparation pour le déplacement du VH20.
Éléments à déplacer : (AK37+18+4 sur AK80, 200p , CT20)
Nombre de lignes impactés :83</t>
  </si>
  <si>
    <t>10, Avenue Monterey Luxembourg</t>
  </si>
  <si>
    <t>Loss of service &lt; 20 min</t>
  </si>
  <si>
    <t>Raison du déplacement/transformation : Réduction des câbles du CT20, préparation pour le déplacement du VH20.
Éléments à déplacer : (AK18 sur AK80, 200p , CT20)
Nombre de lignes impactés :78</t>
  </si>
  <si>
    <t>Migrate the uplink of O6850_TetangeC10 to 7750sra8Teta2B (currenlty on 7750SR7Tetange1) as part of SC100G project.</t>
  </si>
  <si>
    <t>CT Tetange - 9, rue T Byrne TETANGE</t>
  </si>
  <si>
    <t>Loss of service &lt; 60 min 
Loss of protection &lt; 60 min</t>
  </si>
  <si>
    <t xml:space="preserve">D-Line, E-LAN, IP-VPN, </t>
  </si>
  <si>
    <t>To support the evolution of voice platforms (Broadsoft, Sonus) that will be located in new Datacenters, we have to change the way Belair is connected to the rest of POST Technologies networks. This is a mandatory step to avoid single point of failure and additional delays in voice/signaling traffic.</t>
  </si>
  <si>
    <t>Loss of service &lt; 1 min
Loss of protection &lt; 5 min
Degradation &lt; 5 min</t>
  </si>
  <si>
    <t>IPTV SetTop Netgem, MyOffice, MyLife, Anti-Spam, Anti-virus, Alarmis, VoIP, SIP Trunk, Alarmis, CloudPBX</t>
  </si>
  <si>
    <t>Following the major incident I639015 interface card 2 of 7750sr7Kirchberg35 IP/MPLS router replacement is required.
The control card A has also an issue. Then we must realize a switch-over and a replacement of the card before the card 2.
This actions are required by the manufacturer.</t>
  </si>
  <si>
    <t>IPTV Headend, MDM, VoIP, SIP Trunk, CloudPBX,CloudExtension, Virtual private Cloud, 2G,3G,4G,2G Small cells,3G Small cells, Nano BTS 2G ( voice sms mms data)</t>
  </si>
  <si>
    <t>15/04: Accord d'Arsene</t>
  </si>
  <si>
    <t>Email at 19:58
The Trident /BETR Step 2 has been achieved.  The ESB-DT, SOXX, autoICMS, Comptel SRI, ESBDT Portal applications are back online (available).
The following services are now up and running.
o   WiFi-Offload
o   PostTV bouquets activations, STB registrations
o   Fritzbox registrations
o   LineActivations
o   NTS provisioning
o   Zattoo activations
o   Luxzone Business ON/OFF
o   Activation of HSI options via LuxFibre portal
o   Activation of webmail options (antispam, antivirus, etc.)
The second phase including sanity checks and regression test will occur tomorrow from 07:00.
We will keep you informed.
Stanislas Krzyszton</t>
  </si>
  <si>
    <t xml:space="preserve">Please be informed that the temperature issue is solved.
The intervention had a small impact on announced services during
their switch on the redundancy when existing. The perturbation window
was between 00:13 and 00:22.
</t>
  </si>
  <si>
    <t xml:space="preserve">Les travaux se sont déroulés sans problèmes. 
Début des travaux :           16/04/2016 08:05
Fin des travaux :                 16/04/2016 14:11
</t>
  </si>
  <si>
    <t xml:space="preserve">Les travaux se sont déroulés sans problèmes. 
Début des travaux : 18-04-2016 05h00 
Fin des travaux :     18-04-2016  06h35 
</t>
  </si>
  <si>
    <t>In order to fix various bugs and enhance performances of our main internal firewall, we have to upgrade it to last release of the Checkpoint software.</t>
  </si>
  <si>
    <t>Loss of service &lt; 1 min
Loss of protection &lt; 120 min
Degradation &lt; 120 min</t>
  </si>
  <si>
    <t>Loss of service &lt; 3 min</t>
  </si>
  <si>
    <t>[COLT]
Third Party maintenance - We would like to make you aware of a maintenance our carrier will conduct on their network affecting your service to perform migration works</t>
  </si>
  <si>
    <t>BRU/QLS/LE-130663
124211700008</t>
  </si>
  <si>
    <t>D-Line, E-LAN, E-Line, S-Line, IP-VPN, SDH, Teralink, 2G,3G,4G ( Voice SMS Data Blackberry)</t>
  </si>
  <si>
    <t>Accord provisoire (*)</t>
  </si>
  <si>
    <t>Loss of service
Loss of protection &lt; 60 min
Degradation of mobiel servies&lt;60min</t>
  </si>
  <si>
    <r>
      <t xml:space="preserve">**Step 1/2**
Déplacement d'un câble à fibres optiques (FO-C34074, 168 fibres) à Junglinster, suite à des travaux de génie civil.
Les travaux sont divisés dans deux étapes.
     </t>
    </r>
    <r>
      <rPr>
        <b/>
        <sz val="10"/>
        <rFont val="Calibri"/>
        <family val="2"/>
        <scheme val="minor"/>
      </rPr>
      <t xml:space="preserve"> Etape 1 =&gt; coupure tube 1 et 8 (entre 06.00 et 07.30 heures)</t>
    </r>
    <r>
      <rPr>
        <sz val="10"/>
        <rFont val="Calibri"/>
        <family val="2"/>
        <scheme val="minor"/>
      </rPr>
      <t xml:space="preserve">
      Etape 2 =&gt; coupure tube 3,9 et 14 (entre 07.30 et 09.00 heures)
</t>
    </r>
  </si>
  <si>
    <r>
      <t xml:space="preserve">**Step 2/2**
Déplacement d'un câble à fibres optiques (FO-C34074, 168 fibres) à Junglinster, suite à des travaux de génie civil.
Les travaux sont divisés dans deux étapes.
      Etape 1 =&gt; coupure tube 1 et 8 (entre 06.00 et 07.30 heures)
     </t>
    </r>
    <r>
      <rPr>
        <b/>
        <sz val="10"/>
        <rFont val="Calibri"/>
        <family val="2"/>
        <scheme val="minor"/>
      </rPr>
      <t xml:space="preserve"> Etape 2 =&gt; coupure tube 3,9 et 14 (entre 07.30 et 09.00 heures)</t>
    </r>
    <r>
      <rPr>
        <sz val="10"/>
        <rFont val="Calibri"/>
        <family val="2"/>
        <scheme val="minor"/>
      </rPr>
      <t xml:space="preserve">
</t>
    </r>
  </si>
  <si>
    <t>Luxfibre, RDSLO, EWSD, Alarmis, IPTV</t>
  </si>
  <si>
    <t>Luxfibre, RDSLO, EWSD, Alarmis, IPTV, Teralink</t>
  </si>
  <si>
    <t>Loss of service and protection &lt; 150 min</t>
  </si>
  <si>
    <t>18/04: All customers impacted?
SMS impacted?
Email sent to Georges to make sure that this PW is on hold based on his email to his teams (no PWs impacting VoIP and CloudPBX)</t>
  </si>
  <si>
    <t xml:space="preserve">Les travaux se sont déroulés sans problèmes.
Début des travaux :           19.04.2016              04 : 20
Fin des travaux :                 19.04.2016             05 : 00
</t>
  </si>
  <si>
    <t>Waiting RENITA approval
19/04: RENITA approval</t>
  </si>
  <si>
    <t xml:space="preserve">EPTE0/10GbWL/225679
19/04 :Bonjour, Il s'agit du service Teralink Wavelength 10GbE 124123330010 vers Globecast/Arte du PoP ARTE GEIE au 3, Hafenstrasse D-77694 Kehl au PoP Telehouse 2 au 137, bd. Voltaire F-75011 Paris. prière d'en informer M. Damien Lebrell de Globecast par courriel damien.lebrell@globecast.com.
</t>
  </si>
  <si>
    <t xml:space="preserve">Les travaux se sont déroulés sans problèmes.
Début des travaux :           19.04.2016              00 : 00
Fin des travaux :                 19.04.2016             12 : 35
</t>
  </si>
  <si>
    <t>Parlement Europeen, Globecast And BICS impacted. 
No PE session: ok
PE: Il a deux services redondants de 10GB. L'équipe travaille chaque fois sur la redondance pour ne pas causer une coupure pendant la journée.
18/04: wait for Nico to provide us a detailed description (to include change of routing)
19/04: Email received from Nico W.</t>
  </si>
  <si>
    <t xml:space="preserve">L’upgrade n’a pas été réalisé le 23.03.2016 suite à des problèmes survenus dans les analyses à faire au début de l’upgrade.
</t>
  </si>
  <si>
    <t>PE and CE impacted
15/04: Proposal from SBA to split this PW between the 26/04 and 17/05.
This proposal should be accepted by PTEL (waiting for an answer)
18/04: Initially on 19/04 and new date on 17/05 waiting confirmation from Sven Baulech.
18/04: Approved by Mike</t>
  </si>
  <si>
    <t xml:space="preserve">Déplacement FO-CM 7066 entre FO-J7730 (BR26464) et FO-J7728 (BR25874) à Mamer
Jointage Tube 1, 4, 6
</t>
  </si>
  <si>
    <t xml:space="preserve">Les travaux se sont déroulés sans problèmes.
Début des travaux :           19/04/2016 09:45
Fin des travaux :                 19/04/2016 14:37
</t>
  </si>
  <si>
    <t>RENITA . Get approval. Email sent on 30/03 and approval received
19/04 : Update envoyé ( travaux avancé d'une heure)</t>
  </si>
  <si>
    <t>18/04: Confirm that POST Telecom agents are impacted (VDI) 
19/04 : Régis Phillipe : Je vous confirme que tous les utilisateurs internes sont concernés, dont les agents POST Télécom pour leurs VDI + Remote Access Technologies (les VDI Département IT et le Remote Access Citrix/Mail ne sont pas concernés).</t>
  </si>
  <si>
    <t>Change of OUTER TAG
*additional infoto provide to OAO *
It is important to change the VLAN configuration after the maintenance so that the services will work properly (see attached file with 'Outer Tag' change request)
Update envoyé le 19/04 (Service VoIP)</t>
  </si>
  <si>
    <t xml:space="preserve">Les travaux se sont déroulés sans problèmes.
Début des travaux :           20/04/2016 05:00
Fin des travaux :                 20/04/2016 06:45
</t>
  </si>
  <si>
    <t>The physical capacity of the 8700_CT_GARE_EGX has been reached, we would like to separate and move the second MAJOR-RING-EGX-2 &amp; Sub-Rings-Datacenter of the Carrier Ethernet Network to a brand NEW ADVA FSP150-EG-x. This operation will allow us to increase the bandwidth for new ERPs or Sub-Rings and other Kind of Ethernet Services.</t>
  </si>
  <si>
    <t>CT_GARE</t>
  </si>
  <si>
    <t>E-line, IP-VPN, Teralink</t>
  </si>
  <si>
    <t>OK for RENITA
18/04:  wait for J. Thoma to provide us with a sheet for VoIP
20/04: J. email from Thoma clarifying that PW will not impact VoIP. Therefore VoIP is unchecked from the list of impacted services</t>
  </si>
  <si>
    <t>OK for RENITA
18/04: wait for J. Thoma to provide us with a sheet for VoiP
20/04: J. email from Thoma clarifying that PW will not impact VoIP. Therefore VoIP is unchecked from the list of impacted services</t>
  </si>
  <si>
    <t>D-Line, E-LAN, E-Line, IP-VPN, Teralink , DIA,  2G,3G,4G mobile services</t>
  </si>
  <si>
    <t>D-Line, E-LAN, E-Line, IP-VPN, Teralink , DIA, 2G,3G,4G mobile services</t>
  </si>
  <si>
    <t xml:space="preserve">[T-SYSTEME] : 3-16-00002237
Urgent fault repair. </t>
  </si>
  <si>
    <t xml:space="preserve">Les travaux se sont déroulés sans problèmes.
Début des travaux :           21/04/2016 04:00
Fin des travaux :                 21/04/2016 05:25
</t>
  </si>
  <si>
    <t xml:space="preserve">Please be informed that the I635305 for CT Strassen was implemented successfully.
Début des travaux :           21/04/2016 01:00
Fin des travaux :                 21/04/2016 06:00
</t>
  </si>
  <si>
    <t xml:space="preserve">Les travaux se sont déroulés sans problèmes.
Début des travaux :           21/04/2016 05:00
Fin des travaux :                 21/04/2016 07:07
</t>
  </si>
  <si>
    <t xml:space="preserve">** Step 1/3 **
Virtualization of all Secondary Broadsoft Servers
</t>
  </si>
  <si>
    <t xml:space="preserve">** Step 2/3 **
Virtualization of all Secondary Broadsoft Servers
</t>
  </si>
  <si>
    <t xml:space="preserve">** Step 3/3 **
Virtualization of all Secondary Broadsoft Servers
</t>
  </si>
  <si>
    <t xml:space="preserve">Les travaux se sont déroulés sans problèmes.
Début des travaux :           21/04/2016 00:00
Fin des travaux :                 21/04/2016 10:18
</t>
  </si>
  <si>
    <t>We received a report that works completed successfully:
Les travaux se sont déroulés sans problèmes.
Début des travaux :           14-04-2016             01 : 00
Fin des travaux :                 14-04-2016             04 : 15
But later on at 58AM a CI: 638592 was declared because there were issues with CoIP phone registrations due to this planned work</t>
  </si>
  <si>
    <t xml:space="preserve">Raison du déplacement/transformation : Réduction des câbles du CT20, préparation pour le déplacement du VH20.
Éléments à déplacer : (AK10 sur AK74, 35p , CT20)
Nombre de lignes impactés :26
</t>
  </si>
  <si>
    <t>41, rue Notre-Dame Luxembourg</t>
  </si>
  <si>
    <t>Loss of service, Loss of protection &lt; 15 min</t>
  </si>
  <si>
    <t>21/04: Comme nous l’avons mentionné pour des services qui sont impactés dans leur entièreté nous nallons pas communiquer toutes la liste des clients potentiels mais dore que le service CloudPBX / Voice Residentiel / SIP Trunk peuvent être impactés.</t>
  </si>
  <si>
    <t xml:space="preserve">18/04: Clarify avec JPC impact on mobile
21/04: We will then communicate to POST Telecom and JOIN the following:
Outage of 2G/3G/4G mobile services during 2 hours inside the following buildings:
• BCEE 1, Luxembourg ville - Place de Metz
• BCEE 2, Luxembourg ville - Place de Metz
• BCEE 16, Luxembourg ville - rue Ste. Zithe
</t>
  </si>
  <si>
    <t>Modification of a segment FOADM to ROADM on the nodes 6305_CT_KEHLEN and 6303_CT_MERSCH to get more availability to comissioning new services for the project Supercore PEA.</t>
  </si>
  <si>
    <t>CT_Kehlen - CT_Mersch</t>
  </si>
  <si>
    <t>Loss of service, Loss of protection &lt; 6 hours</t>
  </si>
  <si>
    <t>E-LAN, E-Line, S-Line, IP-VPN, SDH, Teralink, IPTV Headend</t>
  </si>
  <si>
    <t>RENITA impacted</t>
  </si>
  <si>
    <t>Danemark</t>
  </si>
  <si>
    <t>HB972090
Guy Wald: HB972090 concerne la partie internationale du circuit 124133330010 pour Nordea (404400827) c'est à dire entre FRA InterXion et Taastrup.</t>
  </si>
  <si>
    <t>[INTEROUTE] Ref: 1720848492
INTEROUTE has received notification that our supplier will perform Mandatory Maintenance on their network</t>
  </si>
  <si>
    <t xml:space="preserve"> EPTE0/IPETH/92666 
 EPTE0/SDETH/124901 
Service are disconnected
</t>
  </si>
  <si>
    <t>Shared IT EMC VMAX 10K Bin File Change (Configuration File)</t>
  </si>
  <si>
    <t>Kayl / Betzdorf</t>
  </si>
  <si>
    <t>Netcool</t>
  </si>
  <si>
    <t>Only internal Shared-IT systems are using this storage (Netcool, cacti, …), part of them are used in the context of RENITA monitoring.</t>
  </si>
  <si>
    <t xml:space="preserve">Les travaux se sont déroulés sans problèmes.
Début des travaux :           22/04/2016 05:16
Fin des travaux :                 22/04/2016 05:59
</t>
  </si>
  <si>
    <t xml:space="preserve">Les travaux se sont déroulés sans problèmes.
Début des travaux :           22/04/2016 05:02
Fin des travaux :                 22/04/2016 06:42
</t>
  </si>
  <si>
    <t xml:space="preserve">[T-SYSTEME] :Ref 00002313
OA failure after Infinera upgrade. </t>
  </si>
  <si>
    <t>22/04: Technicals temas informed</t>
  </si>
  <si>
    <t>La carte CFM a été changé dans une intervention d’urgence, de ce fait l’ intervention I635048  n’est plus d’actualité.</t>
  </si>
  <si>
    <r>
      <rPr>
        <sz val="10"/>
        <color theme="1"/>
        <rFont val="Calibri"/>
        <family val="2"/>
      </rPr>
      <t>RENITA impacted. Get Approval. Email sent on 12/04 to RENITA for approval
13/04: RENITA CAB approval received
BEI Impacted
22/04 : Cancelled envoyé</t>
    </r>
  </si>
  <si>
    <t>Date notif. Intern.</t>
  </si>
  <si>
    <t xml:space="preserve"> délai Notif</t>
  </si>
  <si>
    <t>http://forum.excel-pratique.com/excel/creer-une-vu-de-synthese-en-vba-t77422.html?sid=6ab7464e7365ec9bf3bdc78f49193425</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</si>
</sst>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140C]d\ mmm\ yy;@"/>
    <numFmt numFmtId="165" formatCode="dd/mm/yy\_x000a_hh:mm"/>
    <numFmt numFmtId="166" formatCode="0\ &quot;j&quot;"/>
    <numFmt numFmtId="167" formatCode="dd/mm/yy;@"/>
    <numFmt numFmtId="168" formatCode="dd/mm"/>
  </numFmts>
  <fonts count="53" x14ac:knownFonts="1">
    <font>
      <sz val="11"/>
      <color theme="1"/>
      <name val="Calibri"/>
      <family val="2"/>
      <scheme val="minor"/>
    </font>
    <font>
      <sz val="11"/>
      <color theme="1"/>
      <name val="Calibri"/>
      <family val="2"/>
      <scheme val="minor"/>
    </font>
    <font>
      <b/>
      <sz val="11"/>
      <color theme="1"/>
      <name val="Calibri"/>
      <family val="2"/>
      <scheme val="minor"/>
    </font>
    <font>
      <b/>
      <sz val="11"/>
      <color theme="0"/>
      <name val="Tahoma"/>
      <family val="2"/>
    </font>
    <font>
      <b/>
      <sz val="8"/>
      <color theme="0"/>
      <name val="Tahoma"/>
      <family val="2"/>
    </font>
    <font>
      <b/>
      <sz val="11"/>
      <color theme="0"/>
      <name val="Calibri Light"/>
      <family val="1"/>
      <scheme val="major"/>
    </font>
    <font>
      <sz val="10"/>
      <name val="Calibri"/>
      <family val="2"/>
      <scheme val="minor"/>
    </font>
    <font>
      <b/>
      <sz val="10"/>
      <name val="Calibri"/>
      <family val="2"/>
      <scheme val="minor"/>
    </font>
    <font>
      <sz val="10"/>
      <color theme="0" tint="-0.499984740745262"/>
      <name val="Calibri"/>
      <family val="2"/>
      <scheme val="minor"/>
    </font>
    <font>
      <u/>
      <sz val="8.8000000000000007"/>
      <color theme="10"/>
      <name val="Calibri"/>
      <family val="2"/>
    </font>
    <font>
      <u/>
      <sz val="8"/>
      <color theme="10"/>
      <name val="Calibri"/>
      <family val="2"/>
    </font>
    <font>
      <sz val="10"/>
      <color rgb="FFFF0000"/>
      <name val="Calibri"/>
      <family val="2"/>
      <scheme val="minor"/>
    </font>
    <font>
      <sz val="10"/>
      <color rgb="FF009900"/>
      <name val="Calibri"/>
      <family val="2"/>
      <scheme val="minor"/>
    </font>
    <font>
      <sz val="10"/>
      <color theme="1"/>
      <name val="Calibri"/>
      <family val="2"/>
      <scheme val="minor"/>
    </font>
    <font>
      <b/>
      <sz val="10"/>
      <color rgb="FFFF0000"/>
      <name val="Calibri"/>
      <family val="2"/>
      <scheme val="minor"/>
    </font>
    <font>
      <sz val="8"/>
      <name val="Calibri"/>
      <family val="2"/>
      <scheme val="minor"/>
    </font>
    <font>
      <strike/>
      <sz val="10"/>
      <name val="Calibri"/>
      <family val="2"/>
      <scheme val="minor"/>
    </font>
    <font>
      <strike/>
      <sz val="10"/>
      <color theme="0" tint="-0.499984740745262"/>
      <name val="Calibri"/>
      <family val="2"/>
      <scheme val="minor"/>
    </font>
    <font>
      <sz val="10"/>
      <name val="Calibri"/>
      <family val="2"/>
    </font>
    <font>
      <sz val="8"/>
      <color theme="1"/>
      <name val="Calibri"/>
      <family val="2"/>
      <scheme val="minor"/>
    </font>
    <font>
      <b/>
      <sz val="10"/>
      <color theme="1"/>
      <name val="Calibri"/>
      <family val="2"/>
      <scheme val="minor"/>
    </font>
    <font>
      <strike/>
      <sz val="10"/>
      <color theme="1"/>
      <name val="Calibri"/>
      <family val="2"/>
      <scheme val="minor"/>
    </font>
    <font>
      <sz val="9"/>
      <name val="Calibri"/>
      <family val="2"/>
      <scheme val="minor"/>
    </font>
    <font>
      <b/>
      <sz val="10"/>
      <name val="Calibri"/>
      <family val="2"/>
    </font>
    <font>
      <strike/>
      <sz val="10"/>
      <color rgb="FF009900"/>
      <name val="Calibri"/>
      <family val="2"/>
      <scheme val="minor"/>
    </font>
    <font>
      <sz val="10"/>
      <color rgb="FFFF0000"/>
      <name val="Calibri"/>
      <family val="2"/>
    </font>
    <font>
      <b/>
      <sz val="11"/>
      <name val="Tahoma"/>
      <family val="2"/>
    </font>
    <font>
      <sz val="8"/>
      <name val="Tahoma"/>
      <family val="2"/>
    </font>
    <font>
      <sz val="9"/>
      <name val="Tahoma"/>
      <family val="2"/>
    </font>
    <font>
      <b/>
      <sz val="10"/>
      <color rgb="FF00B0F0"/>
      <name val="Calibri"/>
      <family val="2"/>
      <scheme val="minor"/>
    </font>
    <font>
      <b/>
      <strike/>
      <sz val="10"/>
      <color rgb="FF00B0F0"/>
      <name val="Calibri"/>
      <family val="2"/>
      <scheme val="minor"/>
    </font>
    <font>
      <sz val="10"/>
      <color theme="1"/>
      <name val="Calibri"/>
      <family val="2"/>
    </font>
    <font>
      <b/>
      <sz val="10"/>
      <color theme="1"/>
      <name val="Calibri"/>
      <family val="2"/>
    </font>
    <font>
      <strike/>
      <sz val="10"/>
      <color rgb="FFFF0000"/>
      <name val="Calibri"/>
      <family val="2"/>
    </font>
    <font>
      <strike/>
      <sz val="10"/>
      <name val="Calibri"/>
      <family val="2"/>
    </font>
    <font>
      <strike/>
      <sz val="10"/>
      <color theme="1"/>
      <name val="Calibri"/>
      <family val="2"/>
    </font>
    <font>
      <b/>
      <sz val="9"/>
      <color indexed="81"/>
      <name val="Tahoma"/>
      <family val="2"/>
    </font>
    <font>
      <i/>
      <sz val="9"/>
      <color indexed="81"/>
      <name val="Tahoma"/>
      <family val="2"/>
    </font>
    <font>
      <strike/>
      <u/>
      <sz val="8.8000000000000007"/>
      <color theme="10"/>
      <name val="Calibri"/>
      <family val="2"/>
    </font>
    <font>
      <strike/>
      <u/>
      <sz val="8"/>
      <color theme="10"/>
      <name val="Calibri"/>
      <family val="2"/>
    </font>
    <font>
      <b/>
      <strike/>
      <sz val="10"/>
      <name val="Calibri"/>
      <family val="2"/>
      <scheme val="minor"/>
    </font>
    <font>
      <b/>
      <sz val="10"/>
      <color theme="0"/>
      <name val="Tahoma"/>
      <family val="2"/>
    </font>
    <font>
      <u/>
      <sz val="10"/>
      <color theme="10"/>
      <name val="Calibri"/>
      <family val="2"/>
    </font>
    <font>
      <b/>
      <sz val="10"/>
      <color rgb="FFFF0000"/>
      <name val="Calibri"/>
      <family val="2"/>
    </font>
    <font>
      <b/>
      <sz val="8"/>
      <color theme="1"/>
      <name val="Calibri"/>
      <family val="2"/>
    </font>
    <font>
      <sz val="8"/>
      <color theme="1"/>
      <name val="Calibri"/>
      <family val="2"/>
    </font>
    <font>
      <i/>
      <sz val="10"/>
      <color rgb="FFFF0000"/>
      <name val="Calibri"/>
      <family val="2"/>
    </font>
    <font>
      <b/>
      <sz val="11"/>
      <color theme="0"/>
      <name val="Calibri"/>
      <family val="2"/>
      <scheme val="minor"/>
    </font>
    <font>
      <sz val="11"/>
      <color rgb="FFFF0000"/>
      <name val="Calibri"/>
      <family val="2"/>
      <scheme val="minor"/>
    </font>
    <font>
      <sz val="11"/>
      <color theme="0"/>
      <name val="Calibri"/>
      <family val="2"/>
      <scheme val="minor"/>
    </font>
    <font>
      <sz val="8"/>
      <color theme="1"/>
      <name val="Tahoma"/>
      <family val="2"/>
    </font>
    <font>
      <b/>
      <sz val="8"/>
      <color theme="1"/>
      <name val="Tahoma"/>
      <family val="2"/>
    </font>
    <font>
      <b/>
      <sz val="11"/>
      <color rgb="FFFF0000"/>
      <name val="Calibri"/>
      <family val="2"/>
      <scheme val="minor"/>
    </font>
  </fonts>
  <fills count="19">
    <fill>
      <patternFill patternType="none"/>
    </fill>
    <fill>
      <patternFill patternType="gray125"/>
    </fill>
    <fill>
      <patternFill patternType="solid">
        <fgColor theme="0" tint="-0.499984740745262"/>
        <bgColor indexed="64"/>
      </patternFill>
    </fill>
    <fill>
      <patternFill patternType="solid">
        <fgColor theme="1"/>
        <bgColor indexed="64"/>
      </patternFill>
    </fill>
    <fill>
      <patternFill patternType="solid">
        <fgColor theme="6" tint="0.79998168889431442"/>
        <bgColor indexed="64"/>
      </patternFill>
    </fill>
    <fill>
      <patternFill patternType="solid">
        <fgColor theme="0" tint="-0.249977111117893"/>
        <bgColor indexed="64"/>
      </patternFill>
    </fill>
    <fill>
      <patternFill patternType="solid">
        <fgColor rgb="FFFF0000"/>
        <bgColor indexed="64"/>
      </patternFill>
    </fill>
    <fill>
      <patternFill patternType="solid">
        <fgColor theme="2" tint="-9.9978637043366805E-2"/>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2"/>
        <bgColor indexed="64"/>
      </patternFill>
    </fill>
    <fill>
      <patternFill patternType="solid">
        <fgColor theme="2" tint="-0.249977111117893"/>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6" tint="0.59999389629810485"/>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bottom/>
      <diagonal/>
    </border>
    <border>
      <left style="thick">
        <color indexed="64"/>
      </left>
      <right style="thin">
        <color indexed="64"/>
      </right>
      <top style="thin">
        <color indexed="64"/>
      </top>
      <bottom style="thin">
        <color indexed="64"/>
      </bottom>
      <diagonal/>
    </border>
    <border>
      <left style="thick">
        <color theme="1"/>
      </left>
      <right style="thin">
        <color indexed="64"/>
      </right>
      <top style="thin">
        <color indexed="64"/>
      </top>
      <bottom style="thin">
        <color indexed="64"/>
      </bottom>
      <diagonal/>
    </border>
    <border>
      <left style="thin">
        <color indexed="64"/>
      </left>
      <right style="thick">
        <color theme="1"/>
      </right>
      <top style="thin">
        <color indexed="64"/>
      </top>
      <bottom style="thin">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top/>
      <bottom style="medium">
        <color indexed="64"/>
      </bottom>
      <diagonal/>
    </border>
  </borders>
  <cellStyleXfs count="3">
    <xf numFmtId="164" fontId="0" fillId="0" borderId="0"/>
    <xf numFmtId="164" fontId="9" fillId="0" borderId="0" applyNumberFormat="0" applyFill="0" applyBorder="0" applyAlignment="0" applyProtection="0">
      <alignment vertical="top"/>
      <protection locked="0"/>
    </xf>
    <xf numFmtId="164" fontId="1" fillId="0" borderId="0"/>
  </cellStyleXfs>
  <cellXfs count="465">
    <xf numFmtId="164" fontId="0" fillId="0" borderId="0" xfId="0"/>
    <xf numFmtId="165" fontId="3" fillId="2" borderId="1" xfId="0" applyNumberFormat="1" applyFont="1" applyFill="1" applyBorder="1" applyAlignment="1">
      <alignment horizontal="center" vertical="center" wrapText="1" shrinkToFit="1"/>
    </xf>
    <xf numFmtId="0" fontId="3" fillId="2" borderId="1" xfId="0" applyNumberFormat="1" applyFont="1" applyFill="1" applyBorder="1" applyAlignment="1">
      <alignment horizontal="center" vertical="center" wrapText="1"/>
    </xf>
    <xf numFmtId="49" fontId="4" fillId="2" borderId="2" xfId="0" applyNumberFormat="1" applyFont="1" applyFill="1" applyBorder="1" applyAlignment="1">
      <alignment horizontal="center" vertical="center" wrapText="1"/>
    </xf>
    <xf numFmtId="1" fontId="3" fillId="2" borderId="3" xfId="0" applyNumberFormat="1" applyFont="1" applyFill="1" applyBorder="1" applyAlignment="1">
      <alignment horizontal="left" vertical="center" wrapText="1"/>
    </xf>
    <xf numFmtId="164" fontId="3" fillId="2" borderId="1" xfId="0" applyNumberFormat="1" applyFont="1" applyFill="1" applyBorder="1" applyAlignment="1">
      <alignment horizontal="center" vertical="center" wrapText="1"/>
    </xf>
    <xf numFmtId="0" fontId="3" fillId="2" borderId="2" xfId="0" applyNumberFormat="1" applyFont="1" applyFill="1" applyBorder="1" applyAlignment="1">
      <alignment horizontal="center" vertical="center" wrapText="1"/>
    </xf>
    <xf numFmtId="0" fontId="3" fillId="2" borderId="1" xfId="0" applyNumberFormat="1" applyFont="1" applyFill="1" applyBorder="1" applyAlignment="1">
      <alignment vertical="center" wrapText="1"/>
    </xf>
    <xf numFmtId="17" fontId="5" fillId="3" borderId="1" xfId="0" applyNumberFormat="1" applyFont="1" applyFill="1" applyBorder="1" applyAlignment="1">
      <alignment vertical="center"/>
    </xf>
    <xf numFmtId="0" fontId="6" fillId="3" borderId="1" xfId="0" applyNumberFormat="1" applyFont="1" applyFill="1" applyBorder="1" applyAlignment="1">
      <alignment vertical="center" wrapText="1"/>
    </xf>
    <xf numFmtId="0" fontId="6" fillId="3" borderId="3" xfId="0" applyNumberFormat="1" applyFont="1" applyFill="1" applyBorder="1" applyAlignment="1">
      <alignment vertical="center" wrapText="1"/>
    </xf>
    <xf numFmtId="164" fontId="6" fillId="3" borderId="2" xfId="0" applyFont="1" applyFill="1" applyBorder="1" applyAlignment="1">
      <alignment vertical="top" wrapText="1"/>
    </xf>
    <xf numFmtId="164" fontId="6" fillId="3" borderId="1" xfId="0" applyFont="1" applyFill="1" applyBorder="1" applyAlignment="1">
      <alignment vertical="top" wrapText="1"/>
    </xf>
    <xf numFmtId="164" fontId="6" fillId="3" borderId="1" xfId="0" applyFont="1" applyFill="1" applyBorder="1" applyAlignment="1">
      <alignment horizontal="center" vertical="top" wrapText="1"/>
    </xf>
    <xf numFmtId="164" fontId="6" fillId="0" borderId="0" xfId="0" applyFont="1" applyFill="1" applyAlignment="1">
      <alignment vertical="top" wrapText="1"/>
    </xf>
    <xf numFmtId="165" fontId="6" fillId="4" borderId="1" xfId="0" applyNumberFormat="1" applyFont="1" applyFill="1" applyBorder="1" applyAlignment="1">
      <alignment horizontal="right" vertical="top" wrapText="1" shrinkToFit="1"/>
    </xf>
    <xf numFmtId="0" fontId="6" fillId="4" borderId="1" xfId="0" applyNumberFormat="1" applyFont="1" applyFill="1" applyBorder="1" applyAlignment="1">
      <alignment vertical="top" wrapText="1"/>
    </xf>
    <xf numFmtId="0" fontId="10" fillId="4" borderId="2" xfId="1" applyNumberFormat="1" applyFont="1" applyFill="1" applyBorder="1" applyAlignment="1" applyProtection="1">
      <alignment horizontal="left" vertical="top" wrapText="1"/>
    </xf>
    <xf numFmtId="1" fontId="6" fillId="4" borderId="3" xfId="0" applyNumberFormat="1" applyFont="1" applyFill="1" applyBorder="1" applyAlignment="1">
      <alignment horizontal="left" vertical="top" wrapText="1"/>
    </xf>
    <xf numFmtId="164" fontId="6" fillId="4" borderId="1" xfId="0" applyNumberFormat="1" applyFont="1" applyFill="1" applyBorder="1" applyAlignment="1">
      <alignment horizontal="left" vertical="top" wrapText="1"/>
    </xf>
    <xf numFmtId="166" fontId="6" fillId="4" borderId="1" xfId="0" applyNumberFormat="1" applyFont="1" applyFill="1" applyBorder="1" applyAlignment="1">
      <alignment horizontal="center" vertical="top" wrapText="1"/>
    </xf>
    <xf numFmtId="164" fontId="7" fillId="4" borderId="1" xfId="0" applyNumberFormat="1" applyFont="1" applyFill="1" applyBorder="1" applyAlignment="1">
      <alignment horizontal="center" vertical="top" wrapText="1"/>
    </xf>
    <xf numFmtId="166" fontId="8" fillId="4" borderId="1" xfId="0" applyNumberFormat="1" applyFont="1" applyFill="1" applyBorder="1" applyAlignment="1">
      <alignment horizontal="center" vertical="top" wrapText="1"/>
    </xf>
    <xf numFmtId="164" fontId="13" fillId="0" borderId="0" xfId="0" applyFont="1" applyFill="1" applyAlignment="1">
      <alignment vertical="top" wrapText="1"/>
    </xf>
    <xf numFmtId="165" fontId="16" fillId="5" borderId="1" xfId="0" applyNumberFormat="1" applyFont="1" applyFill="1" applyBorder="1" applyAlignment="1">
      <alignment horizontal="right" vertical="top" wrapText="1" shrinkToFit="1"/>
    </xf>
    <xf numFmtId="0" fontId="16" fillId="5" borderId="1" xfId="0" applyNumberFormat="1" applyFont="1" applyFill="1" applyBorder="1" applyAlignment="1">
      <alignment vertical="top" wrapText="1"/>
    </xf>
    <xf numFmtId="0" fontId="6" fillId="5" borderId="1" xfId="0" applyNumberFormat="1" applyFont="1" applyFill="1" applyBorder="1" applyAlignment="1">
      <alignment vertical="top" wrapText="1"/>
    </xf>
    <xf numFmtId="1" fontId="6" fillId="5" borderId="3" xfId="0" applyNumberFormat="1" applyFont="1" applyFill="1" applyBorder="1" applyAlignment="1">
      <alignment horizontal="left" vertical="top" wrapText="1"/>
    </xf>
    <xf numFmtId="164" fontId="6" fillId="5" borderId="1" xfId="0" applyNumberFormat="1" applyFont="1" applyFill="1" applyBorder="1" applyAlignment="1">
      <alignment horizontal="left" vertical="top" wrapText="1"/>
    </xf>
    <xf numFmtId="166" fontId="6" fillId="5" borderId="1" xfId="0" applyNumberFormat="1" applyFont="1" applyFill="1" applyBorder="1" applyAlignment="1">
      <alignment horizontal="center" vertical="top" wrapText="1"/>
    </xf>
    <xf numFmtId="164" fontId="7" fillId="5" borderId="1" xfId="0" applyNumberFormat="1" applyFont="1" applyFill="1" applyBorder="1" applyAlignment="1">
      <alignment horizontal="center" vertical="top" wrapText="1"/>
    </xf>
    <xf numFmtId="166" fontId="8" fillId="5" borderId="1" xfId="0" applyNumberFormat="1" applyFont="1" applyFill="1" applyBorder="1" applyAlignment="1">
      <alignment horizontal="center" vertical="top" wrapText="1"/>
    </xf>
    <xf numFmtId="165" fontId="13" fillId="4" borderId="1" xfId="0" applyNumberFormat="1" applyFont="1" applyFill="1" applyBorder="1" applyAlignment="1">
      <alignment horizontal="right" vertical="top" wrapText="1" shrinkToFit="1"/>
    </xf>
    <xf numFmtId="164" fontId="13" fillId="4" borderId="1" xfId="0" applyNumberFormat="1" applyFont="1" applyFill="1" applyBorder="1" applyAlignment="1">
      <alignment horizontal="left" vertical="top" wrapText="1"/>
    </xf>
    <xf numFmtId="166" fontId="13" fillId="4" borderId="1" xfId="0" applyNumberFormat="1" applyFont="1" applyFill="1" applyBorder="1" applyAlignment="1">
      <alignment horizontal="center" vertical="top" wrapText="1"/>
    </xf>
    <xf numFmtId="164" fontId="16" fillId="5" borderId="1" xfId="0" applyNumberFormat="1" applyFont="1" applyFill="1" applyBorder="1" applyAlignment="1">
      <alignment horizontal="left" vertical="top" wrapText="1"/>
    </xf>
    <xf numFmtId="166" fontId="16" fillId="5" borderId="1" xfId="0" applyNumberFormat="1" applyFont="1" applyFill="1" applyBorder="1" applyAlignment="1">
      <alignment horizontal="center" vertical="top" wrapText="1"/>
    </xf>
    <xf numFmtId="0" fontId="6" fillId="7" borderId="1" xfId="0" applyNumberFormat="1" applyFont="1" applyFill="1" applyBorder="1" applyAlignment="1">
      <alignment vertical="top" wrapText="1"/>
    </xf>
    <xf numFmtId="1" fontId="16" fillId="5" borderId="3" xfId="0" applyNumberFormat="1" applyFont="1" applyFill="1" applyBorder="1" applyAlignment="1">
      <alignment horizontal="left" vertical="top" wrapText="1"/>
    </xf>
    <xf numFmtId="165" fontId="6" fillId="5" borderId="1" xfId="0" applyNumberFormat="1" applyFont="1" applyFill="1" applyBorder="1" applyAlignment="1">
      <alignment horizontal="right" vertical="top" wrapText="1" shrinkToFit="1"/>
    </xf>
    <xf numFmtId="0" fontId="6" fillId="9" borderId="1" xfId="0" applyNumberFormat="1" applyFont="1" applyFill="1" applyBorder="1" applyAlignment="1">
      <alignment vertical="top" wrapText="1"/>
    </xf>
    <xf numFmtId="166" fontId="6" fillId="9" borderId="1" xfId="0" applyNumberFormat="1" applyFont="1" applyFill="1" applyBorder="1" applyAlignment="1">
      <alignment horizontal="center" vertical="top" wrapText="1"/>
    </xf>
    <xf numFmtId="166" fontId="8" fillId="9" borderId="1" xfId="0" applyNumberFormat="1" applyFont="1" applyFill="1" applyBorder="1" applyAlignment="1">
      <alignment horizontal="center" vertical="top" wrapText="1"/>
    </xf>
    <xf numFmtId="166" fontId="13" fillId="5" borderId="1" xfId="0" applyNumberFormat="1" applyFont="1" applyFill="1" applyBorder="1" applyAlignment="1">
      <alignment horizontal="center" vertical="top" wrapText="1"/>
    </xf>
    <xf numFmtId="166" fontId="17" fillId="5" borderId="1" xfId="0" applyNumberFormat="1" applyFont="1" applyFill="1" applyBorder="1" applyAlignment="1">
      <alignment horizontal="center" vertical="top" wrapText="1"/>
    </xf>
    <xf numFmtId="164" fontId="6" fillId="4" borderId="1" xfId="0" applyNumberFormat="1" applyFont="1" applyFill="1" applyBorder="1" applyAlignment="1">
      <alignment horizontal="center" vertical="top" wrapText="1"/>
    </xf>
    <xf numFmtId="166" fontId="13" fillId="5" borderId="1" xfId="0" applyNumberFormat="1" applyFont="1" applyFill="1" applyBorder="1" applyAlignment="1">
      <alignment vertical="top" wrapText="1"/>
    </xf>
    <xf numFmtId="164" fontId="6" fillId="5" borderId="1" xfId="0" applyNumberFormat="1" applyFont="1" applyFill="1" applyBorder="1" applyAlignment="1">
      <alignment horizontal="center" vertical="top" wrapText="1"/>
    </xf>
    <xf numFmtId="166" fontId="13" fillId="4" borderId="1" xfId="0" applyNumberFormat="1" applyFont="1" applyFill="1" applyBorder="1" applyAlignment="1">
      <alignment vertical="top" wrapText="1"/>
    </xf>
    <xf numFmtId="166" fontId="6" fillId="0" borderId="1" xfId="0" applyNumberFormat="1" applyFont="1" applyFill="1" applyBorder="1" applyAlignment="1">
      <alignment horizontal="center" vertical="top" wrapText="1"/>
    </xf>
    <xf numFmtId="166" fontId="8" fillId="0" borderId="1" xfId="0" applyNumberFormat="1" applyFont="1" applyFill="1" applyBorder="1" applyAlignment="1">
      <alignment horizontal="center" vertical="top" wrapText="1"/>
    </xf>
    <xf numFmtId="0" fontId="9" fillId="4" borderId="1" xfId="1" applyNumberFormat="1" applyFill="1" applyBorder="1" applyAlignment="1" applyProtection="1">
      <alignment horizontal="center" vertical="top" wrapText="1"/>
    </xf>
    <xf numFmtId="0" fontId="10" fillId="5" borderId="2" xfId="1" applyNumberFormat="1" applyFont="1" applyFill="1" applyBorder="1" applyAlignment="1" applyProtection="1">
      <alignment horizontal="left" vertical="top" wrapText="1"/>
    </xf>
    <xf numFmtId="167" fontId="6" fillId="5" borderId="2" xfId="0" applyNumberFormat="1" applyFont="1" applyFill="1" applyBorder="1" applyAlignment="1">
      <alignment vertical="top" wrapText="1"/>
    </xf>
    <xf numFmtId="167" fontId="6" fillId="4" borderId="2" xfId="0" applyNumberFormat="1" applyFont="1" applyFill="1" applyBorder="1" applyAlignment="1">
      <alignment vertical="top" wrapText="1"/>
    </xf>
    <xf numFmtId="165" fontId="13" fillId="0" borderId="1" xfId="0" applyNumberFormat="1" applyFont="1" applyFill="1" applyBorder="1" applyAlignment="1">
      <alignment horizontal="right" vertical="top" wrapText="1" shrinkToFit="1"/>
    </xf>
    <xf numFmtId="165" fontId="11" fillId="0" borderId="1" xfId="0" applyNumberFormat="1" applyFont="1" applyFill="1" applyBorder="1" applyAlignment="1">
      <alignment horizontal="right" vertical="top" wrapText="1" shrinkToFit="1"/>
    </xf>
    <xf numFmtId="0" fontId="6" fillId="0" borderId="1" xfId="0" applyNumberFormat="1" applyFont="1" applyFill="1" applyBorder="1" applyAlignment="1">
      <alignment vertical="top" wrapText="1"/>
    </xf>
    <xf numFmtId="0" fontId="10" fillId="0" borderId="2" xfId="1" applyNumberFormat="1" applyFont="1" applyFill="1" applyBorder="1" applyAlignment="1" applyProtection="1">
      <alignment horizontal="left" vertical="top" wrapText="1"/>
    </xf>
    <xf numFmtId="1" fontId="6" fillId="0" borderId="3" xfId="0" applyNumberFormat="1" applyFont="1" applyFill="1" applyBorder="1" applyAlignment="1">
      <alignment horizontal="left" vertical="top" wrapText="1"/>
    </xf>
    <xf numFmtId="164" fontId="6" fillId="0" borderId="1" xfId="0" applyNumberFormat="1" applyFont="1" applyFill="1" applyBorder="1" applyAlignment="1">
      <alignment horizontal="left" vertical="top" wrapText="1"/>
    </xf>
    <xf numFmtId="164" fontId="13" fillId="0" borderId="1" xfId="0" applyNumberFormat="1" applyFont="1" applyFill="1" applyBorder="1" applyAlignment="1">
      <alignment horizontal="left" vertical="top" wrapText="1"/>
    </xf>
    <xf numFmtId="166" fontId="13" fillId="0" borderId="1" xfId="0" applyNumberFormat="1" applyFont="1" applyFill="1" applyBorder="1" applyAlignment="1">
      <alignment horizontal="center" vertical="top" wrapText="1"/>
    </xf>
    <xf numFmtId="164" fontId="7" fillId="0" borderId="1" xfId="0" applyNumberFormat="1" applyFont="1" applyFill="1" applyBorder="1" applyAlignment="1">
      <alignment horizontal="center" vertical="top" wrapText="1"/>
    </xf>
    <xf numFmtId="167" fontId="6" fillId="0" borderId="2" xfId="0" applyNumberFormat="1" applyFont="1" applyFill="1" applyBorder="1" applyAlignment="1">
      <alignment vertical="top" wrapText="1"/>
    </xf>
    <xf numFmtId="166" fontId="13" fillId="0" borderId="1" xfId="0" applyNumberFormat="1" applyFont="1" applyFill="1" applyBorder="1" applyAlignment="1">
      <alignment vertical="top" wrapText="1"/>
    </xf>
    <xf numFmtId="166" fontId="13" fillId="0" borderId="2" xfId="0" applyNumberFormat="1" applyFont="1" applyFill="1" applyBorder="1" applyAlignment="1">
      <alignment vertical="top" wrapText="1"/>
    </xf>
    <xf numFmtId="0" fontId="6" fillId="4" borderId="2" xfId="1" applyNumberFormat="1" applyFont="1" applyFill="1" applyBorder="1" applyAlignment="1" applyProtection="1">
      <alignment vertical="top" wrapText="1"/>
    </xf>
    <xf numFmtId="0" fontId="9" fillId="4" borderId="2" xfId="1" applyNumberFormat="1" applyFont="1" applyFill="1" applyBorder="1" applyAlignment="1" applyProtection="1">
      <alignment horizontal="left" vertical="top" wrapText="1"/>
    </xf>
    <xf numFmtId="0" fontId="9" fillId="5" borderId="2" xfId="1" applyNumberFormat="1" applyFont="1" applyFill="1" applyBorder="1" applyAlignment="1" applyProtection="1">
      <alignment horizontal="left" vertical="top" wrapText="1"/>
    </xf>
    <xf numFmtId="2" fontId="6" fillId="4" borderId="1" xfId="0" applyNumberFormat="1" applyFont="1" applyFill="1" applyBorder="1" applyAlignment="1">
      <alignment vertical="top" wrapText="1"/>
    </xf>
    <xf numFmtId="165" fontId="6" fillId="0" borderId="1" xfId="0" applyNumberFormat="1" applyFont="1" applyFill="1" applyBorder="1" applyAlignment="1">
      <alignment horizontal="right" vertical="top" wrapText="1" shrinkToFit="1"/>
    </xf>
    <xf numFmtId="164" fontId="6" fillId="0" borderId="1" xfId="0" applyNumberFormat="1" applyFont="1" applyFill="1" applyBorder="1" applyAlignment="1">
      <alignment horizontal="center" vertical="top" wrapText="1"/>
    </xf>
    <xf numFmtId="164" fontId="6" fillId="4" borderId="1" xfId="0" applyFont="1" applyFill="1" applyBorder="1" applyAlignment="1">
      <alignment vertical="top" wrapText="1"/>
    </xf>
    <xf numFmtId="0" fontId="10" fillId="0" borderId="5" xfId="1" applyNumberFormat="1" applyFont="1" applyFill="1" applyBorder="1" applyAlignment="1" applyProtection="1">
      <alignment horizontal="left" vertical="top" wrapText="1"/>
    </xf>
    <xf numFmtId="1" fontId="6" fillId="0" borderId="6" xfId="0" applyNumberFormat="1" applyFont="1" applyFill="1" applyBorder="1" applyAlignment="1">
      <alignment horizontal="left" vertical="top" wrapText="1"/>
    </xf>
    <xf numFmtId="165" fontId="13" fillId="0" borderId="7" xfId="0" applyNumberFormat="1" applyFont="1" applyBorder="1" applyAlignment="1">
      <alignment horizontal="right" vertical="top" wrapText="1" shrinkToFit="1"/>
    </xf>
    <xf numFmtId="165" fontId="13" fillId="0" borderId="8" xfId="0" applyNumberFormat="1" applyFont="1" applyBorder="1" applyAlignment="1">
      <alignment horizontal="right" vertical="top" wrapText="1" shrinkToFit="1"/>
    </xf>
    <xf numFmtId="0" fontId="13" fillId="0" borderId="0" xfId="0" applyNumberFormat="1" applyFont="1" applyAlignment="1">
      <alignment vertical="top" wrapText="1"/>
    </xf>
    <xf numFmtId="49" fontId="19" fillId="0" borderId="0" xfId="0" applyNumberFormat="1" applyFont="1" applyAlignment="1">
      <alignment horizontal="left" vertical="top" wrapText="1"/>
    </xf>
    <xf numFmtId="1" fontId="13" fillId="0" borderId="0" xfId="0" applyNumberFormat="1" applyFont="1" applyAlignment="1">
      <alignment horizontal="left" vertical="top" wrapText="1"/>
    </xf>
    <xf numFmtId="164" fontId="13" fillId="0" borderId="0" xfId="0" applyNumberFormat="1" applyFont="1" applyAlignment="1">
      <alignment horizontal="left" vertical="top" wrapText="1"/>
    </xf>
    <xf numFmtId="164" fontId="6" fillId="0" borderId="0" xfId="0" applyNumberFormat="1" applyFont="1" applyAlignment="1">
      <alignment horizontal="left" vertical="top" wrapText="1"/>
    </xf>
    <xf numFmtId="166" fontId="6" fillId="0" borderId="0" xfId="0" applyNumberFormat="1" applyFont="1" applyAlignment="1">
      <alignment horizontal="center" vertical="top" wrapText="1"/>
    </xf>
    <xf numFmtId="167" fontId="6" fillId="0" borderId="0" xfId="0" applyNumberFormat="1" applyFont="1" applyAlignment="1">
      <alignment horizontal="left" vertical="top" wrapText="1"/>
    </xf>
    <xf numFmtId="164" fontId="7" fillId="0" borderId="0" xfId="0" applyNumberFormat="1" applyFont="1" applyAlignment="1">
      <alignment horizontal="center" vertical="top" wrapText="1"/>
    </xf>
    <xf numFmtId="0" fontId="6" fillId="0" borderId="0" xfId="0" applyNumberFormat="1" applyFont="1" applyAlignment="1">
      <alignment horizontal="left" vertical="top" wrapText="1"/>
    </xf>
    <xf numFmtId="168" fontId="6" fillId="0" borderId="0" xfId="0" applyNumberFormat="1" applyFont="1" applyAlignment="1">
      <alignment horizontal="center" vertical="top" wrapText="1"/>
    </xf>
    <xf numFmtId="166" fontId="6" fillId="0" borderId="0" xfId="0" applyNumberFormat="1" applyFont="1" applyFill="1" applyAlignment="1">
      <alignment horizontal="center" vertical="top" wrapText="1"/>
    </xf>
    <xf numFmtId="166" fontId="8" fillId="0" borderId="0" xfId="0" applyNumberFormat="1" applyFont="1" applyFill="1" applyAlignment="1">
      <alignment horizontal="center" vertical="top" wrapText="1"/>
    </xf>
    <xf numFmtId="0" fontId="6" fillId="0" borderId="0" xfId="0" applyNumberFormat="1" applyFont="1" applyAlignment="1">
      <alignment vertical="top" wrapText="1"/>
    </xf>
    <xf numFmtId="164" fontId="2" fillId="0" borderId="0" xfId="0" applyFont="1"/>
    <xf numFmtId="164" fontId="0" fillId="0" borderId="0" xfId="0" applyAlignment="1">
      <alignment horizontal="left" indent="1"/>
    </xf>
    <xf numFmtId="164" fontId="0" fillId="0" borderId="0" xfId="0" applyNumberFormat="1"/>
    <xf numFmtId="164" fontId="2" fillId="0" borderId="0" xfId="2" applyFont="1"/>
    <xf numFmtId="164" fontId="1" fillId="0" borderId="0" xfId="2" applyNumberFormat="1"/>
    <xf numFmtId="164" fontId="1" fillId="0" borderId="0" xfId="2"/>
    <xf numFmtId="164" fontId="0" fillId="0" borderId="0" xfId="2" applyFont="1"/>
    <xf numFmtId="166" fontId="26" fillId="11" borderId="1" xfId="0" applyNumberFormat="1" applyFont="1" applyFill="1" applyBorder="1" applyAlignment="1">
      <alignment horizontal="center" vertical="center" wrapText="1"/>
    </xf>
    <xf numFmtId="164" fontId="26" fillId="11" borderId="1" xfId="0" applyNumberFormat="1" applyFont="1" applyFill="1" applyBorder="1" applyAlignment="1">
      <alignment horizontal="center" vertical="center" wrapText="1"/>
    </xf>
    <xf numFmtId="164" fontId="6" fillId="3" borderId="9" xfId="0" applyFont="1" applyFill="1" applyBorder="1" applyAlignment="1">
      <alignment vertical="top" wrapText="1"/>
    </xf>
    <xf numFmtId="166" fontId="28" fillId="12" borderId="1" xfId="0" applyNumberFormat="1" applyFont="1" applyFill="1" applyBorder="1" applyAlignment="1">
      <alignment horizontal="center" vertical="center" wrapText="1"/>
    </xf>
    <xf numFmtId="166" fontId="27" fillId="12" borderId="1" xfId="0" applyNumberFormat="1" applyFont="1" applyFill="1" applyBorder="1" applyAlignment="1">
      <alignment horizontal="center" vertical="center" wrapText="1"/>
    </xf>
    <xf numFmtId="168" fontId="6" fillId="3" borderId="1" xfId="0" applyNumberFormat="1" applyFont="1" applyFill="1" applyBorder="1" applyAlignment="1">
      <alignment vertical="top" wrapText="1"/>
    </xf>
    <xf numFmtId="168" fontId="12" fillId="4" borderId="1" xfId="0" applyNumberFormat="1" applyFont="1" applyFill="1" applyBorder="1" applyAlignment="1">
      <alignment horizontal="center" vertical="top" wrapText="1"/>
    </xf>
    <xf numFmtId="168" fontId="12" fillId="5" borderId="1" xfId="0" applyNumberFormat="1" applyFont="1" applyFill="1" applyBorder="1" applyAlignment="1">
      <alignment horizontal="center" vertical="top" wrapText="1"/>
    </xf>
    <xf numFmtId="168" fontId="12" fillId="9" borderId="1" xfId="0" applyNumberFormat="1" applyFont="1" applyFill="1" applyBorder="1" applyAlignment="1">
      <alignment horizontal="center" vertical="top" wrapText="1"/>
    </xf>
    <xf numFmtId="168" fontId="24" fillId="5" borderId="1" xfId="0" applyNumberFormat="1" applyFont="1" applyFill="1" applyBorder="1" applyAlignment="1">
      <alignment horizontal="center" vertical="top" wrapText="1"/>
    </xf>
    <xf numFmtId="168" fontId="12" fillId="10" borderId="1" xfId="0" applyNumberFormat="1" applyFont="1" applyFill="1" applyBorder="1" applyAlignment="1">
      <alignment horizontal="center" vertical="top" wrapText="1"/>
    </xf>
    <xf numFmtId="168" fontId="12" fillId="0" borderId="1" xfId="0" applyNumberFormat="1" applyFont="1" applyFill="1" applyBorder="1" applyAlignment="1">
      <alignment horizontal="center" vertical="top" wrapText="1"/>
    </xf>
    <xf numFmtId="168" fontId="12" fillId="0" borderId="0" xfId="0" applyNumberFormat="1" applyFont="1" applyAlignment="1">
      <alignment horizontal="center" vertical="top" wrapText="1"/>
    </xf>
    <xf numFmtId="168" fontId="12" fillId="10" borderId="0" xfId="0" applyNumberFormat="1" applyFont="1" applyFill="1" applyAlignment="1">
      <alignment horizontal="center" vertical="top" wrapText="1"/>
    </xf>
    <xf numFmtId="0" fontId="26" fillId="11" borderId="11" xfId="0" applyNumberFormat="1" applyFont="1" applyFill="1" applyBorder="1" applyAlignment="1">
      <alignment horizontal="center" vertical="center" wrapText="1"/>
    </xf>
    <xf numFmtId="164" fontId="6" fillId="3" borderId="11" xfId="0" applyFont="1" applyFill="1" applyBorder="1" applyAlignment="1">
      <alignment vertical="top" wrapText="1"/>
    </xf>
    <xf numFmtId="0" fontId="6" fillId="4" borderId="11" xfId="0" applyNumberFormat="1" applyFont="1" applyFill="1" applyBorder="1" applyAlignment="1">
      <alignment horizontal="left" vertical="top" wrapText="1"/>
    </xf>
    <xf numFmtId="0" fontId="11" fillId="5" borderId="11" xfId="0" applyNumberFormat="1" applyFont="1" applyFill="1" applyBorder="1" applyAlignment="1">
      <alignment horizontal="left" vertical="top" wrapText="1"/>
    </xf>
    <xf numFmtId="0" fontId="6" fillId="5" borderId="11" xfId="0" applyNumberFormat="1" applyFont="1" applyFill="1" applyBorder="1" applyAlignment="1">
      <alignment horizontal="left" vertical="top" wrapText="1"/>
    </xf>
    <xf numFmtId="0" fontId="6" fillId="4" borderId="11" xfId="0" applyNumberFormat="1" applyFont="1" applyFill="1" applyBorder="1" applyAlignment="1">
      <alignment vertical="top" wrapText="1"/>
    </xf>
    <xf numFmtId="164" fontId="18" fillId="5" borderId="11" xfId="0" applyNumberFormat="1" applyFont="1" applyFill="1" applyBorder="1" applyAlignment="1">
      <alignment horizontal="left" vertical="top" wrapText="1"/>
    </xf>
    <xf numFmtId="164" fontId="18" fillId="4" borderId="11" xfId="0" applyNumberFormat="1" applyFont="1" applyFill="1" applyBorder="1" applyAlignment="1">
      <alignment horizontal="left" vertical="top" wrapText="1"/>
    </xf>
    <xf numFmtId="164" fontId="18" fillId="0" borderId="11" xfId="0" applyNumberFormat="1" applyFont="1" applyFill="1" applyBorder="1" applyAlignment="1">
      <alignment horizontal="left" vertical="top" wrapText="1"/>
    </xf>
    <xf numFmtId="164" fontId="25" fillId="0" borderId="11" xfId="0" applyNumberFormat="1" applyFont="1" applyFill="1" applyBorder="1" applyAlignment="1">
      <alignment horizontal="left" vertical="top" wrapText="1"/>
    </xf>
    <xf numFmtId="168" fontId="27" fillId="12" borderId="10" xfId="0" applyNumberFormat="1" applyFont="1" applyFill="1" applyBorder="1" applyAlignment="1">
      <alignment horizontal="center" vertical="center" wrapText="1"/>
    </xf>
    <xf numFmtId="164" fontId="6" fillId="3" borderId="10" xfId="0" applyFont="1" applyFill="1" applyBorder="1" applyAlignment="1">
      <alignment horizontal="center" vertical="top" wrapText="1"/>
    </xf>
    <xf numFmtId="168" fontId="6" fillId="3" borderId="11" xfId="0" applyNumberFormat="1" applyFont="1" applyFill="1" applyBorder="1" applyAlignment="1">
      <alignment vertical="top" wrapText="1"/>
    </xf>
    <xf numFmtId="168" fontId="6" fillId="4" borderId="10" xfId="0" applyNumberFormat="1" applyFont="1" applyFill="1" applyBorder="1" applyAlignment="1">
      <alignment horizontal="center" vertical="top" wrapText="1"/>
    </xf>
    <xf numFmtId="168" fontId="12" fillId="4" borderId="11" xfId="0" applyNumberFormat="1" applyFont="1" applyFill="1" applyBorder="1" applyAlignment="1">
      <alignment horizontal="center" vertical="top" wrapText="1"/>
    </xf>
    <xf numFmtId="168" fontId="12" fillId="5" borderId="11" xfId="0" applyNumberFormat="1" applyFont="1" applyFill="1" applyBorder="1" applyAlignment="1">
      <alignment horizontal="center" vertical="top" wrapText="1"/>
    </xf>
    <xf numFmtId="168" fontId="6" fillId="5" borderId="10" xfId="0" applyNumberFormat="1" applyFont="1" applyFill="1" applyBorder="1" applyAlignment="1">
      <alignment horizontal="center" vertical="top" wrapText="1"/>
    </xf>
    <xf numFmtId="168" fontId="6" fillId="9" borderId="10" xfId="0" applyNumberFormat="1" applyFont="1" applyFill="1" applyBorder="1" applyAlignment="1">
      <alignment horizontal="center" vertical="top" wrapText="1"/>
    </xf>
    <xf numFmtId="168" fontId="12" fillId="9" borderId="11" xfId="0" applyNumberFormat="1" applyFont="1" applyFill="1" applyBorder="1" applyAlignment="1">
      <alignment horizontal="center" vertical="top" wrapText="1"/>
    </xf>
    <xf numFmtId="168" fontId="16" fillId="5" borderId="10" xfId="0" applyNumberFormat="1" applyFont="1" applyFill="1" applyBorder="1" applyAlignment="1">
      <alignment horizontal="center" vertical="top" wrapText="1"/>
    </xf>
    <xf numFmtId="168" fontId="24" fillId="5" borderId="11" xfId="0" applyNumberFormat="1" applyFont="1" applyFill="1" applyBorder="1" applyAlignment="1">
      <alignment horizontal="center" vertical="top" wrapText="1"/>
    </xf>
    <xf numFmtId="168" fontId="12" fillId="0" borderId="11" xfId="0" applyNumberFormat="1" applyFont="1" applyFill="1" applyBorder="1" applyAlignment="1">
      <alignment horizontal="center" vertical="top" wrapText="1"/>
    </xf>
    <xf numFmtId="168" fontId="6" fillId="0" borderId="10" xfId="0" applyNumberFormat="1" applyFont="1" applyFill="1" applyBorder="1" applyAlignment="1">
      <alignment horizontal="center" vertical="top" wrapText="1"/>
    </xf>
    <xf numFmtId="164" fontId="3" fillId="2" borderId="3" xfId="0" applyNumberFormat="1" applyFont="1" applyFill="1" applyBorder="1" applyAlignment="1">
      <alignment horizontal="center" vertical="center" wrapText="1"/>
    </xf>
    <xf numFmtId="167" fontId="26" fillId="11" borderId="9" xfId="0" applyNumberFormat="1" applyFont="1" applyFill="1" applyBorder="1" applyAlignment="1">
      <alignment horizontal="center" vertical="center" wrapText="1"/>
    </xf>
    <xf numFmtId="167" fontId="6" fillId="4" borderId="9" xfId="0" applyNumberFormat="1" applyFont="1" applyFill="1" applyBorder="1" applyAlignment="1">
      <alignment horizontal="left" vertical="top" wrapText="1"/>
    </xf>
    <xf numFmtId="167" fontId="6" fillId="5" borderId="9" xfId="0" applyNumberFormat="1" applyFont="1" applyFill="1" applyBorder="1" applyAlignment="1">
      <alignment horizontal="left" vertical="top" wrapText="1"/>
    </xf>
    <xf numFmtId="167" fontId="6" fillId="0" borderId="9" xfId="0" applyNumberFormat="1" applyFont="1" applyFill="1" applyBorder="1" applyAlignment="1">
      <alignment horizontal="left" vertical="top" wrapText="1"/>
    </xf>
    <xf numFmtId="168" fontId="27" fillId="12" borderId="1" xfId="0" applyNumberFormat="1" applyFont="1" applyFill="1" applyBorder="1" applyAlignment="1">
      <alignment horizontal="center" vertical="center" wrapText="1"/>
    </xf>
    <xf numFmtId="168" fontId="27" fillId="12" borderId="11" xfId="0" applyNumberFormat="1" applyFont="1" applyFill="1" applyBorder="1" applyAlignment="1">
      <alignment horizontal="center" vertical="center" wrapText="1"/>
    </xf>
    <xf numFmtId="166" fontId="26" fillId="11" borderId="2" xfId="0" applyNumberFormat="1" applyFont="1" applyFill="1" applyBorder="1" applyAlignment="1">
      <alignment horizontal="center" vertical="center" wrapText="1"/>
    </xf>
    <xf numFmtId="166" fontId="13" fillId="4" borderId="2" xfId="0" applyNumberFormat="1" applyFont="1" applyFill="1" applyBorder="1" applyAlignment="1">
      <alignment horizontal="center" vertical="top" wrapText="1"/>
    </xf>
    <xf numFmtId="166" fontId="13" fillId="5" borderId="2" xfId="0" applyNumberFormat="1" applyFont="1" applyFill="1" applyBorder="1" applyAlignment="1">
      <alignment horizontal="center" vertical="top" wrapText="1"/>
    </xf>
    <xf numFmtId="166" fontId="13" fillId="0" borderId="2" xfId="0" applyNumberFormat="1" applyFont="1" applyFill="1" applyBorder="1" applyAlignment="1">
      <alignment horizontal="center" vertical="top" wrapText="1"/>
    </xf>
    <xf numFmtId="0" fontId="11" fillId="0" borderId="11" xfId="0" applyNumberFormat="1" applyFont="1" applyFill="1" applyBorder="1" applyAlignment="1">
      <alignment horizontal="left" vertical="top" wrapText="1"/>
    </xf>
    <xf numFmtId="164" fontId="29" fillId="3" borderId="3" xfId="0" applyFont="1" applyFill="1" applyBorder="1" applyAlignment="1">
      <alignment vertical="top" wrapText="1"/>
    </xf>
    <xf numFmtId="164" fontId="29" fillId="4" borderId="3" xfId="0" applyNumberFormat="1" applyFont="1" applyFill="1" applyBorder="1" applyAlignment="1">
      <alignment horizontal="left" vertical="top" wrapText="1"/>
    </xf>
    <xf numFmtId="164" fontId="29" fillId="5" borderId="3" xfId="0" applyNumberFormat="1" applyFont="1" applyFill="1" applyBorder="1" applyAlignment="1">
      <alignment horizontal="left" vertical="top" wrapText="1"/>
    </xf>
    <xf numFmtId="164" fontId="30" fillId="5" borderId="3" xfId="0" applyNumberFormat="1" applyFont="1" applyFill="1" applyBorder="1" applyAlignment="1">
      <alignment horizontal="left" vertical="top" wrapText="1"/>
    </xf>
    <xf numFmtId="164" fontId="29" fillId="0" borderId="3" xfId="0" applyNumberFormat="1" applyFont="1" applyFill="1" applyBorder="1" applyAlignment="1">
      <alignment horizontal="left" vertical="top" wrapText="1"/>
    </xf>
    <xf numFmtId="164" fontId="29" fillId="0" borderId="0" xfId="0" applyNumberFormat="1" applyFont="1" applyAlignment="1">
      <alignment horizontal="left" vertical="top" wrapText="1"/>
    </xf>
    <xf numFmtId="165" fontId="6" fillId="13" borderId="4" xfId="0" applyNumberFormat="1" applyFont="1" applyFill="1" applyBorder="1" applyAlignment="1">
      <alignment horizontal="right" vertical="top" wrapText="1" shrinkToFit="1"/>
    </xf>
    <xf numFmtId="166" fontId="13" fillId="13" borderId="2" xfId="0" applyNumberFormat="1" applyFont="1" applyFill="1" applyBorder="1" applyAlignment="1">
      <alignment horizontal="center" vertical="top" wrapText="1"/>
    </xf>
    <xf numFmtId="0" fontId="6" fillId="13" borderId="4" xfId="0" applyNumberFormat="1" applyFont="1" applyFill="1" applyBorder="1" applyAlignment="1">
      <alignment vertical="top" wrapText="1"/>
    </xf>
    <xf numFmtId="0" fontId="10" fillId="13" borderId="5" xfId="1" applyNumberFormat="1" applyFont="1" applyFill="1" applyBorder="1" applyAlignment="1" applyProtection="1">
      <alignment horizontal="left" vertical="top" wrapText="1"/>
    </xf>
    <xf numFmtId="1" fontId="6" fillId="13" borderId="6" xfId="0" applyNumberFormat="1" applyFont="1" applyFill="1" applyBorder="1" applyAlignment="1">
      <alignment horizontal="left" vertical="top" wrapText="1"/>
    </xf>
    <xf numFmtId="164" fontId="6" fillId="13" borderId="4" xfId="0" applyNumberFormat="1" applyFont="1" applyFill="1" applyBorder="1" applyAlignment="1">
      <alignment horizontal="left" vertical="top" wrapText="1"/>
    </xf>
    <xf numFmtId="164" fontId="29" fillId="13" borderId="6" xfId="0" applyNumberFormat="1" applyFont="1" applyFill="1" applyBorder="1" applyAlignment="1">
      <alignment horizontal="left" vertical="top" wrapText="1"/>
    </xf>
    <xf numFmtId="167" fontId="6" fillId="13" borderId="9" xfId="0" applyNumberFormat="1" applyFont="1" applyFill="1" applyBorder="1" applyAlignment="1">
      <alignment horizontal="left" vertical="top" wrapText="1"/>
    </xf>
    <xf numFmtId="166" fontId="13" fillId="13" borderId="1" xfId="0" applyNumberFormat="1" applyFont="1" applyFill="1" applyBorder="1" applyAlignment="1">
      <alignment horizontal="center" vertical="top" wrapText="1"/>
    </xf>
    <xf numFmtId="164" fontId="7" fillId="13" borderId="1" xfId="0" applyNumberFormat="1" applyFont="1" applyFill="1" applyBorder="1" applyAlignment="1">
      <alignment horizontal="center" vertical="top" wrapText="1"/>
    </xf>
    <xf numFmtId="164" fontId="18" fillId="13" borderId="11" xfId="0" applyNumberFormat="1" applyFont="1" applyFill="1" applyBorder="1" applyAlignment="1">
      <alignment horizontal="left" vertical="top" wrapText="1"/>
    </xf>
    <xf numFmtId="168" fontId="6" fillId="13" borderId="10" xfId="0" applyNumberFormat="1" applyFont="1" applyFill="1" applyBorder="1" applyAlignment="1">
      <alignment horizontal="center" vertical="top" wrapText="1"/>
    </xf>
    <xf numFmtId="166" fontId="6" fillId="13" borderId="1" xfId="0" applyNumberFormat="1" applyFont="1" applyFill="1" applyBorder="1" applyAlignment="1">
      <alignment horizontal="center" vertical="top" wrapText="1"/>
    </xf>
    <xf numFmtId="166" fontId="8" fillId="13" borderId="1" xfId="0" applyNumberFormat="1" applyFont="1" applyFill="1" applyBorder="1" applyAlignment="1">
      <alignment horizontal="center" vertical="top" wrapText="1"/>
    </xf>
    <xf numFmtId="168" fontId="12" fillId="13" borderId="1" xfId="0" applyNumberFormat="1" applyFont="1" applyFill="1" applyBorder="1" applyAlignment="1">
      <alignment horizontal="center" vertical="top" wrapText="1"/>
    </xf>
    <xf numFmtId="168" fontId="12" fillId="13" borderId="11" xfId="0" applyNumberFormat="1" applyFont="1" applyFill="1" applyBorder="1" applyAlignment="1">
      <alignment horizontal="center" vertical="top" wrapText="1"/>
    </xf>
    <xf numFmtId="167" fontId="6" fillId="13" borderId="5" xfId="0" applyNumberFormat="1" applyFont="1" applyFill="1" applyBorder="1" applyAlignment="1">
      <alignment vertical="top" wrapText="1"/>
    </xf>
    <xf numFmtId="166" fontId="13" fillId="13" borderId="1" xfId="0" applyNumberFormat="1" applyFont="1" applyFill="1" applyBorder="1" applyAlignment="1">
      <alignment vertical="top" wrapText="1"/>
    </xf>
    <xf numFmtId="164" fontId="6" fillId="13" borderId="1" xfId="0" applyNumberFormat="1" applyFont="1" applyFill="1" applyBorder="1" applyAlignment="1">
      <alignment horizontal="center" vertical="top" wrapText="1"/>
    </xf>
    <xf numFmtId="164" fontId="6" fillId="13" borderId="0" xfId="0" applyFont="1" applyFill="1" applyAlignment="1">
      <alignment vertical="top" wrapText="1"/>
    </xf>
    <xf numFmtId="165" fontId="6" fillId="13" borderId="1" xfId="0" applyNumberFormat="1" applyFont="1" applyFill="1" applyBorder="1" applyAlignment="1">
      <alignment horizontal="right" vertical="top" wrapText="1" shrinkToFit="1"/>
    </xf>
    <xf numFmtId="0" fontId="6" fillId="13" borderId="1" xfId="0" applyNumberFormat="1" applyFont="1" applyFill="1" applyBorder="1" applyAlignment="1">
      <alignment vertical="top" wrapText="1"/>
    </xf>
    <xf numFmtId="0" fontId="10" fillId="13" borderId="2" xfId="1" applyNumberFormat="1" applyFont="1" applyFill="1" applyBorder="1" applyAlignment="1" applyProtection="1">
      <alignment horizontal="left" vertical="top" wrapText="1"/>
    </xf>
    <xf numFmtId="1" fontId="6" fillId="13" borderId="3" xfId="0" applyNumberFormat="1" applyFont="1" applyFill="1" applyBorder="1" applyAlignment="1">
      <alignment horizontal="left" vertical="top" wrapText="1"/>
    </xf>
    <xf numFmtId="164" fontId="6" fillId="13" borderId="1" xfId="0" applyNumberFormat="1" applyFont="1" applyFill="1" applyBorder="1" applyAlignment="1">
      <alignment horizontal="left" vertical="top" wrapText="1"/>
    </xf>
    <xf numFmtId="164" fontId="29" fillId="13" borderId="3" xfId="0" applyNumberFormat="1" applyFont="1" applyFill="1" applyBorder="1" applyAlignment="1">
      <alignment horizontal="left" vertical="top" wrapText="1"/>
    </xf>
    <xf numFmtId="167" fontId="6" fillId="13" borderId="2" xfId="0" applyNumberFormat="1" applyFont="1" applyFill="1" applyBorder="1" applyAlignment="1">
      <alignment vertical="top" wrapText="1"/>
    </xf>
    <xf numFmtId="164" fontId="6" fillId="13" borderId="1" xfId="0" applyFont="1" applyFill="1" applyBorder="1" applyAlignment="1">
      <alignment vertical="top" wrapText="1"/>
    </xf>
    <xf numFmtId="0" fontId="9" fillId="0" borderId="2" xfId="1" applyNumberFormat="1" applyFont="1" applyFill="1" applyBorder="1" applyAlignment="1" applyProtection="1">
      <alignment horizontal="left" vertical="top" wrapText="1"/>
    </xf>
    <xf numFmtId="164" fontId="6" fillId="8" borderId="0" xfId="0" applyFont="1" applyFill="1" applyAlignment="1">
      <alignment vertical="top" wrapText="1"/>
    </xf>
    <xf numFmtId="165" fontId="13" fillId="13" borderId="1" xfId="0" applyNumberFormat="1" applyFont="1" applyFill="1" applyBorder="1" applyAlignment="1">
      <alignment horizontal="right" vertical="top" wrapText="1" shrinkToFit="1"/>
    </xf>
    <xf numFmtId="164" fontId="13" fillId="13" borderId="1" xfId="0" applyNumberFormat="1" applyFont="1" applyFill="1" applyBorder="1" applyAlignment="1">
      <alignment horizontal="left" vertical="top" wrapText="1"/>
    </xf>
    <xf numFmtId="0" fontId="6" fillId="13" borderId="11" xfId="0" applyNumberFormat="1" applyFont="1" applyFill="1" applyBorder="1" applyAlignment="1">
      <alignment vertical="top" wrapText="1"/>
    </xf>
    <xf numFmtId="0" fontId="6" fillId="13" borderId="2" xfId="1" applyNumberFormat="1" applyFont="1" applyFill="1" applyBorder="1" applyAlignment="1" applyProtection="1">
      <alignment vertical="top" wrapText="1"/>
    </xf>
    <xf numFmtId="0" fontId="9" fillId="13" borderId="1" xfId="1" applyNumberFormat="1" applyFill="1" applyBorder="1" applyAlignment="1" applyProtection="1">
      <alignment horizontal="center" vertical="top" wrapText="1"/>
    </xf>
    <xf numFmtId="165" fontId="6" fillId="14" borderId="1" xfId="0" applyNumberFormat="1" applyFont="1" applyFill="1" applyBorder="1" applyAlignment="1">
      <alignment horizontal="right" vertical="top" wrapText="1" shrinkToFit="1"/>
    </xf>
    <xf numFmtId="166" fontId="13" fillId="14" borderId="2" xfId="0" applyNumberFormat="1" applyFont="1" applyFill="1" applyBorder="1" applyAlignment="1">
      <alignment horizontal="center" vertical="top" wrapText="1"/>
    </xf>
    <xf numFmtId="0" fontId="6" fillId="14" borderId="1" xfId="0" applyNumberFormat="1" applyFont="1" applyFill="1" applyBorder="1" applyAlignment="1">
      <alignment vertical="top" wrapText="1"/>
    </xf>
    <xf numFmtId="0" fontId="10" fillId="14" borderId="2" xfId="1" applyNumberFormat="1" applyFont="1" applyFill="1" applyBorder="1" applyAlignment="1" applyProtection="1">
      <alignment horizontal="left" vertical="top" wrapText="1"/>
    </xf>
    <xf numFmtId="1" fontId="6" fillId="14" borderId="3" xfId="0" applyNumberFormat="1" applyFont="1" applyFill="1" applyBorder="1" applyAlignment="1">
      <alignment horizontal="left" vertical="top" wrapText="1"/>
    </xf>
    <xf numFmtId="164" fontId="6" fillId="14" borderId="1" xfId="0" applyNumberFormat="1" applyFont="1" applyFill="1" applyBorder="1" applyAlignment="1">
      <alignment horizontal="left" vertical="top" wrapText="1"/>
    </xf>
    <xf numFmtId="164" fontId="29" fillId="14" borderId="3" xfId="0" applyNumberFormat="1" applyFont="1" applyFill="1" applyBorder="1" applyAlignment="1">
      <alignment horizontal="left" vertical="top" wrapText="1"/>
    </xf>
    <xf numFmtId="167" fontId="6" fillId="14" borderId="9" xfId="0" applyNumberFormat="1" applyFont="1" applyFill="1" applyBorder="1" applyAlignment="1">
      <alignment horizontal="left" vertical="top" wrapText="1"/>
    </xf>
    <xf numFmtId="166" fontId="13" fillId="14" borderId="1" xfId="0" applyNumberFormat="1" applyFont="1" applyFill="1" applyBorder="1" applyAlignment="1">
      <alignment horizontal="center" vertical="top" wrapText="1"/>
    </xf>
    <xf numFmtId="164" fontId="7" fillId="14" borderId="1" xfId="0" applyNumberFormat="1" applyFont="1" applyFill="1" applyBorder="1" applyAlignment="1">
      <alignment horizontal="center" vertical="top" wrapText="1"/>
    </xf>
    <xf numFmtId="164" fontId="18" fillId="14" borderId="11" xfId="0" applyNumberFormat="1" applyFont="1" applyFill="1" applyBorder="1" applyAlignment="1">
      <alignment horizontal="left" vertical="top" wrapText="1"/>
    </xf>
    <xf numFmtId="168" fontId="6" fillId="14" borderId="10" xfId="0" applyNumberFormat="1" applyFont="1" applyFill="1" applyBorder="1" applyAlignment="1">
      <alignment horizontal="center" vertical="top" wrapText="1"/>
    </xf>
    <xf numFmtId="166" fontId="6" fillId="14" borderId="1" xfId="0" applyNumberFormat="1" applyFont="1" applyFill="1" applyBorder="1" applyAlignment="1">
      <alignment horizontal="center" vertical="top" wrapText="1"/>
    </xf>
    <xf numFmtId="166" fontId="8" fillId="14" borderId="1" xfId="0" applyNumberFormat="1" applyFont="1" applyFill="1" applyBorder="1" applyAlignment="1">
      <alignment horizontal="center" vertical="top" wrapText="1"/>
    </xf>
    <xf numFmtId="168" fontId="12" fillId="14" borderId="1" xfId="0" applyNumberFormat="1" applyFont="1" applyFill="1" applyBorder="1" applyAlignment="1">
      <alignment horizontal="center" vertical="top" wrapText="1"/>
    </xf>
    <xf numFmtId="168" fontId="12" fillId="14" borderId="11" xfId="0" applyNumberFormat="1" applyFont="1" applyFill="1" applyBorder="1" applyAlignment="1">
      <alignment horizontal="center" vertical="top" wrapText="1"/>
    </xf>
    <xf numFmtId="167" fontId="6" fillId="14" borderId="2" xfId="0" applyNumberFormat="1" applyFont="1" applyFill="1" applyBorder="1" applyAlignment="1">
      <alignment vertical="top" wrapText="1"/>
    </xf>
    <xf numFmtId="164" fontId="6" fillId="14" borderId="1" xfId="0" applyNumberFormat="1" applyFont="1" applyFill="1" applyBorder="1" applyAlignment="1">
      <alignment horizontal="center" vertical="top" wrapText="1"/>
    </xf>
    <xf numFmtId="164" fontId="6" fillId="14" borderId="0" xfId="0" applyFont="1" applyFill="1" applyAlignment="1">
      <alignment vertical="top" wrapText="1"/>
    </xf>
    <xf numFmtId="166" fontId="13" fillId="7" borderId="1" xfId="0" applyNumberFormat="1" applyFont="1" applyFill="1" applyBorder="1" applyAlignment="1">
      <alignment vertical="top" wrapText="1"/>
    </xf>
    <xf numFmtId="0" fontId="9" fillId="13" borderId="5" xfId="1" applyNumberFormat="1" applyFill="1" applyBorder="1" applyAlignment="1" applyProtection="1">
      <alignment horizontal="left" vertical="top" wrapText="1"/>
    </xf>
    <xf numFmtId="1" fontId="6" fillId="0" borderId="1" xfId="0" applyNumberFormat="1" applyFont="1" applyFill="1" applyBorder="1" applyAlignment="1">
      <alignment horizontal="left" vertical="top" wrapText="1"/>
    </xf>
    <xf numFmtId="0" fontId="10" fillId="5" borderId="5" xfId="1" applyNumberFormat="1" applyFont="1" applyFill="1" applyBorder="1" applyAlignment="1" applyProtection="1">
      <alignment horizontal="left" vertical="top" wrapText="1"/>
    </xf>
    <xf numFmtId="1" fontId="6" fillId="5" borderId="6" xfId="0" applyNumberFormat="1" applyFont="1" applyFill="1" applyBorder="1" applyAlignment="1">
      <alignment horizontal="left" vertical="top" wrapText="1"/>
    </xf>
    <xf numFmtId="164" fontId="6" fillId="5" borderId="0" xfId="0" applyFont="1" applyFill="1" applyAlignment="1">
      <alignment vertical="top" wrapText="1"/>
    </xf>
    <xf numFmtId="167" fontId="6" fillId="6" borderId="2" xfId="0" applyNumberFormat="1" applyFont="1" applyFill="1" applyBorder="1" applyAlignment="1">
      <alignment vertical="top" wrapText="1"/>
    </xf>
    <xf numFmtId="164" fontId="25" fillId="13" borderId="11" xfId="0" applyNumberFormat="1" applyFont="1" applyFill="1" applyBorder="1" applyAlignment="1">
      <alignment horizontal="left" vertical="top" wrapText="1"/>
    </xf>
    <xf numFmtId="168" fontId="6" fillId="13" borderId="1" xfId="0" applyNumberFormat="1" applyFont="1" applyFill="1" applyBorder="1" applyAlignment="1">
      <alignment horizontal="center" vertical="top" wrapText="1"/>
    </xf>
    <xf numFmtId="167" fontId="11" fillId="13" borderId="2" xfId="0" applyNumberFormat="1" applyFont="1" applyFill="1" applyBorder="1" applyAlignment="1">
      <alignment vertical="top" wrapText="1"/>
    </xf>
    <xf numFmtId="0" fontId="9" fillId="13" borderId="2" xfId="1" applyNumberFormat="1" applyFont="1" applyFill="1" applyBorder="1" applyAlignment="1" applyProtection="1">
      <alignment horizontal="left" vertical="top" wrapText="1"/>
    </xf>
    <xf numFmtId="164" fontId="31" fillId="13" borderId="11" xfId="0" applyNumberFormat="1" applyFont="1" applyFill="1" applyBorder="1" applyAlignment="1">
      <alignment horizontal="left" vertical="top" wrapText="1"/>
    </xf>
    <xf numFmtId="167" fontId="11" fillId="0" borderId="2" xfId="0" applyNumberFormat="1" applyFont="1" applyFill="1" applyBorder="1" applyAlignment="1">
      <alignment vertical="top" wrapText="1"/>
    </xf>
    <xf numFmtId="1" fontId="6" fillId="5" borderId="1" xfId="0" applyNumberFormat="1" applyFont="1" applyFill="1" applyBorder="1" applyAlignment="1">
      <alignment horizontal="left" vertical="top" wrapText="1"/>
    </xf>
    <xf numFmtId="1" fontId="6" fillId="13" borderId="1" xfId="0" applyNumberFormat="1" applyFont="1" applyFill="1" applyBorder="1" applyAlignment="1">
      <alignment horizontal="left" vertical="top" wrapText="1"/>
    </xf>
    <xf numFmtId="164" fontId="6" fillId="13" borderId="3" xfId="0" applyNumberFormat="1" applyFont="1" applyFill="1" applyBorder="1" applyAlignment="1">
      <alignment horizontal="left" vertical="top" wrapText="1"/>
    </xf>
    <xf numFmtId="0" fontId="6" fillId="13" borderId="11" xfId="0" applyNumberFormat="1" applyFont="1" applyFill="1" applyBorder="1" applyAlignment="1">
      <alignment horizontal="left" vertical="top" wrapText="1"/>
    </xf>
    <xf numFmtId="165" fontId="6" fillId="9" borderId="1" xfId="0" applyNumberFormat="1" applyFont="1" applyFill="1" applyBorder="1" applyAlignment="1">
      <alignment horizontal="right" vertical="top" wrapText="1" shrinkToFit="1"/>
    </xf>
    <xf numFmtId="166" fontId="13" fillId="9" borderId="2" xfId="0" applyNumberFormat="1" applyFont="1" applyFill="1" applyBorder="1" applyAlignment="1">
      <alignment horizontal="center" vertical="top" wrapText="1"/>
    </xf>
    <xf numFmtId="0" fontId="10" fillId="9" borderId="2" xfId="1" applyNumberFormat="1" applyFont="1" applyFill="1" applyBorder="1" applyAlignment="1" applyProtection="1">
      <alignment horizontal="left" vertical="top" wrapText="1"/>
    </xf>
    <xf numFmtId="1" fontId="6" fillId="9" borderId="3" xfId="0" applyNumberFormat="1" applyFont="1" applyFill="1" applyBorder="1" applyAlignment="1">
      <alignment horizontal="left" vertical="top" wrapText="1"/>
    </xf>
    <xf numFmtId="1" fontId="6" fillId="9" borderId="1" xfId="0" applyNumberFormat="1" applyFont="1" applyFill="1" applyBorder="1" applyAlignment="1">
      <alignment horizontal="left" vertical="top" wrapText="1"/>
    </xf>
    <xf numFmtId="164" fontId="6" fillId="9" borderId="1" xfId="0" applyNumberFormat="1" applyFont="1" applyFill="1" applyBorder="1" applyAlignment="1">
      <alignment horizontal="left" vertical="top" wrapText="1"/>
    </xf>
    <xf numFmtId="164" fontId="22" fillId="9" borderId="1" xfId="0" applyNumberFormat="1" applyFont="1" applyFill="1" applyBorder="1" applyAlignment="1">
      <alignment horizontal="left" vertical="top" wrapText="1"/>
    </xf>
    <xf numFmtId="164" fontId="29" fillId="9" borderId="3" xfId="0" applyNumberFormat="1" applyFont="1" applyFill="1" applyBorder="1" applyAlignment="1">
      <alignment horizontal="left" vertical="top" wrapText="1"/>
    </xf>
    <xf numFmtId="167" fontId="6" fillId="9" borderId="9" xfId="0" applyNumberFormat="1" applyFont="1" applyFill="1" applyBorder="1" applyAlignment="1">
      <alignment horizontal="left" vertical="top" wrapText="1"/>
    </xf>
    <xf numFmtId="166" fontId="13" fillId="9" borderId="1" xfId="0" applyNumberFormat="1" applyFont="1" applyFill="1" applyBorder="1" applyAlignment="1">
      <alignment horizontal="center" vertical="top" wrapText="1"/>
    </xf>
    <xf numFmtId="164" fontId="7" fillId="9" borderId="1" xfId="0" applyNumberFormat="1" applyFont="1" applyFill="1" applyBorder="1" applyAlignment="1">
      <alignment horizontal="center" vertical="top" wrapText="1"/>
    </xf>
    <xf numFmtId="164" fontId="25" fillId="9" borderId="11" xfId="0" applyNumberFormat="1" applyFont="1" applyFill="1" applyBorder="1" applyAlignment="1">
      <alignment horizontal="left" vertical="top" wrapText="1"/>
    </xf>
    <xf numFmtId="164" fontId="6" fillId="9" borderId="10" xfId="0" applyFont="1" applyFill="1" applyBorder="1" applyAlignment="1">
      <alignment vertical="top" wrapText="1"/>
    </xf>
    <xf numFmtId="167" fontId="6" fillId="9" borderId="2" xfId="0" applyNumberFormat="1" applyFont="1" applyFill="1" applyBorder="1" applyAlignment="1">
      <alignment vertical="top" wrapText="1"/>
    </xf>
    <xf numFmtId="166" fontId="13" fillId="9" borderId="1" xfId="0" applyNumberFormat="1" applyFont="1" applyFill="1" applyBorder="1" applyAlignment="1">
      <alignment vertical="top" wrapText="1"/>
    </xf>
    <xf numFmtId="164" fontId="6" fillId="9" borderId="1" xfId="0" applyNumberFormat="1" applyFont="1" applyFill="1" applyBorder="1" applyAlignment="1">
      <alignment horizontal="center" vertical="top" wrapText="1"/>
    </xf>
    <xf numFmtId="164" fontId="6" fillId="9" borderId="0" xfId="0" applyFont="1" applyFill="1" applyAlignment="1">
      <alignment vertical="top" wrapText="1"/>
    </xf>
    <xf numFmtId="0" fontId="6" fillId="0" borderId="11" xfId="0" applyNumberFormat="1" applyFont="1" applyFill="1" applyBorder="1" applyAlignment="1">
      <alignment horizontal="left" vertical="top" wrapText="1"/>
    </xf>
    <xf numFmtId="0" fontId="11" fillId="13" borderId="11" xfId="0" applyNumberFormat="1" applyFont="1" applyFill="1" applyBorder="1" applyAlignment="1">
      <alignment horizontal="left" vertical="top" wrapText="1"/>
    </xf>
    <xf numFmtId="164" fontId="25" fillId="4" borderId="11" xfId="0" applyNumberFormat="1" applyFont="1" applyFill="1" applyBorder="1" applyAlignment="1">
      <alignment horizontal="left" vertical="top" wrapText="1"/>
    </xf>
    <xf numFmtId="164" fontId="6" fillId="4" borderId="0" xfId="0" applyFont="1" applyFill="1" applyAlignment="1">
      <alignment vertical="top" wrapText="1"/>
    </xf>
    <xf numFmtId="164" fontId="18" fillId="9" borderId="11" xfId="0" applyNumberFormat="1" applyFont="1" applyFill="1" applyBorder="1" applyAlignment="1">
      <alignment horizontal="left" vertical="top" wrapText="1"/>
    </xf>
    <xf numFmtId="165" fontId="6" fillId="15" borderId="1" xfId="0" applyNumberFormat="1" applyFont="1" applyFill="1" applyBorder="1" applyAlignment="1">
      <alignment horizontal="right" vertical="top" wrapText="1" shrinkToFit="1"/>
    </xf>
    <xf numFmtId="166" fontId="13" fillId="15" borderId="2" xfId="0" applyNumberFormat="1" applyFont="1" applyFill="1" applyBorder="1" applyAlignment="1">
      <alignment horizontal="center" vertical="top" wrapText="1"/>
    </xf>
    <xf numFmtId="0" fontId="6" fillId="15" borderId="1" xfId="0" applyNumberFormat="1" applyFont="1" applyFill="1" applyBorder="1" applyAlignment="1">
      <alignment vertical="top" wrapText="1"/>
    </xf>
    <xf numFmtId="0" fontId="10" fillId="15" borderId="2" xfId="1" applyNumberFormat="1" applyFont="1" applyFill="1" applyBorder="1" applyAlignment="1" applyProtection="1">
      <alignment horizontal="left" vertical="top" wrapText="1"/>
    </xf>
    <xf numFmtId="1" fontId="6" fillId="15" borderId="3" xfId="0" applyNumberFormat="1" applyFont="1" applyFill="1" applyBorder="1" applyAlignment="1">
      <alignment horizontal="left" vertical="top" wrapText="1"/>
    </xf>
    <xf numFmtId="164" fontId="6" fillId="15" borderId="1" xfId="0" applyNumberFormat="1" applyFont="1" applyFill="1" applyBorder="1" applyAlignment="1">
      <alignment horizontal="left" vertical="top" wrapText="1"/>
    </xf>
    <xf numFmtId="164" fontId="29" fillId="15" borderId="3" xfId="0" applyNumberFormat="1" applyFont="1" applyFill="1" applyBorder="1" applyAlignment="1">
      <alignment horizontal="left" vertical="top" wrapText="1"/>
    </xf>
    <xf numFmtId="167" fontId="6" fillId="15" borderId="9" xfId="0" applyNumberFormat="1" applyFont="1" applyFill="1" applyBorder="1" applyAlignment="1">
      <alignment horizontal="left" vertical="top" wrapText="1"/>
    </xf>
    <xf numFmtId="166" fontId="13" fillId="15" borderId="1" xfId="0" applyNumberFormat="1" applyFont="1" applyFill="1" applyBorder="1" applyAlignment="1">
      <alignment horizontal="center" vertical="top" wrapText="1"/>
    </xf>
    <xf numFmtId="164" fontId="7" fillId="15" borderId="1" xfId="0" applyNumberFormat="1" applyFont="1" applyFill="1" applyBorder="1" applyAlignment="1">
      <alignment horizontal="center" vertical="top" wrapText="1"/>
    </xf>
    <xf numFmtId="168" fontId="6" fillId="15" borderId="10" xfId="0" applyNumberFormat="1" applyFont="1" applyFill="1" applyBorder="1" applyAlignment="1">
      <alignment horizontal="center" vertical="top" wrapText="1"/>
    </xf>
    <xf numFmtId="166" fontId="8" fillId="15" borderId="1" xfId="0" applyNumberFormat="1" applyFont="1" applyFill="1" applyBorder="1" applyAlignment="1">
      <alignment horizontal="center" vertical="top" wrapText="1"/>
    </xf>
    <xf numFmtId="168" fontId="12" fillId="15" borderId="1" xfId="0" applyNumberFormat="1" applyFont="1" applyFill="1" applyBorder="1" applyAlignment="1">
      <alignment horizontal="center" vertical="top" wrapText="1"/>
    </xf>
    <xf numFmtId="168" fontId="12" fillId="15" borderId="11" xfId="0" applyNumberFormat="1" applyFont="1" applyFill="1" applyBorder="1" applyAlignment="1">
      <alignment horizontal="center" vertical="top" wrapText="1"/>
    </xf>
    <xf numFmtId="167" fontId="6" fillId="15" borderId="2" xfId="0" applyNumberFormat="1" applyFont="1" applyFill="1" applyBorder="1" applyAlignment="1">
      <alignment vertical="top" wrapText="1"/>
    </xf>
    <xf numFmtId="166" fontId="13" fillId="15" borderId="1" xfId="0" applyNumberFormat="1" applyFont="1" applyFill="1" applyBorder="1" applyAlignment="1">
      <alignment vertical="top" wrapText="1"/>
    </xf>
    <xf numFmtId="164" fontId="6" fillId="15" borderId="1" xfId="0" applyNumberFormat="1" applyFont="1" applyFill="1" applyBorder="1" applyAlignment="1">
      <alignment horizontal="center" vertical="top" wrapText="1"/>
    </xf>
    <xf numFmtId="164" fontId="6" fillId="15" borderId="0" xfId="0" applyFont="1" applyFill="1" applyAlignment="1">
      <alignment vertical="top" wrapText="1"/>
    </xf>
    <xf numFmtId="0" fontId="18" fillId="13" borderId="11" xfId="0" applyNumberFormat="1" applyFont="1" applyFill="1" applyBorder="1" applyAlignment="1">
      <alignment horizontal="left" vertical="top" wrapText="1"/>
    </xf>
    <xf numFmtId="0" fontId="9" fillId="15" borderId="2" xfId="1" applyNumberFormat="1" applyFont="1" applyFill="1" applyBorder="1" applyAlignment="1" applyProtection="1">
      <alignment horizontal="left" vertical="top" wrapText="1"/>
    </xf>
    <xf numFmtId="166" fontId="21" fillId="5" borderId="2" xfId="0" applyNumberFormat="1" applyFont="1" applyFill="1" applyBorder="1" applyAlignment="1">
      <alignment horizontal="center" vertical="top" wrapText="1"/>
    </xf>
    <xf numFmtId="0" fontId="39" fillId="5" borderId="2" xfId="1" applyNumberFormat="1" applyFont="1" applyFill="1" applyBorder="1" applyAlignment="1" applyProtection="1">
      <alignment horizontal="left" vertical="top" wrapText="1"/>
    </xf>
    <xf numFmtId="167" fontId="16" fillId="5" borderId="9" xfId="0" applyNumberFormat="1" applyFont="1" applyFill="1" applyBorder="1" applyAlignment="1">
      <alignment horizontal="left" vertical="top" wrapText="1"/>
    </xf>
    <xf numFmtId="166" fontId="21" fillId="5" borderId="1" xfId="0" applyNumberFormat="1" applyFont="1" applyFill="1" applyBorder="1" applyAlignment="1">
      <alignment horizontal="center" vertical="top" wrapText="1"/>
    </xf>
    <xf numFmtId="164" fontId="40" fillId="5" borderId="1" xfId="0" applyNumberFormat="1" applyFont="1" applyFill="1" applyBorder="1" applyAlignment="1">
      <alignment horizontal="center" vertical="top" wrapText="1"/>
    </xf>
    <xf numFmtId="164" fontId="35" fillId="5" borderId="11" xfId="0" applyNumberFormat="1" applyFont="1" applyFill="1" applyBorder="1" applyAlignment="1">
      <alignment horizontal="left" vertical="top" wrapText="1"/>
    </xf>
    <xf numFmtId="167" fontId="16" fillId="5" borderId="2" xfId="0" applyNumberFormat="1" applyFont="1" applyFill="1" applyBorder="1" applyAlignment="1">
      <alignment vertical="top" wrapText="1"/>
    </xf>
    <xf numFmtId="166" fontId="21" fillId="5" borderId="1" xfId="0" applyNumberFormat="1" applyFont="1" applyFill="1" applyBorder="1" applyAlignment="1">
      <alignment vertical="top" wrapText="1"/>
    </xf>
    <xf numFmtId="164" fontId="16" fillId="5" borderId="1" xfId="0" applyNumberFormat="1" applyFont="1" applyFill="1" applyBorder="1" applyAlignment="1">
      <alignment horizontal="center" vertical="top" wrapText="1"/>
    </xf>
    <xf numFmtId="164" fontId="16" fillId="5" borderId="0" xfId="0" applyFont="1" applyFill="1" applyAlignment="1">
      <alignment vertical="top" wrapText="1"/>
    </xf>
    <xf numFmtId="49" fontId="41" fillId="2" borderId="2" xfId="0" applyNumberFormat="1" applyFont="1" applyFill="1" applyBorder="1" applyAlignment="1">
      <alignment horizontal="center" vertical="center" wrapText="1"/>
    </xf>
    <xf numFmtId="49" fontId="13" fillId="0" borderId="0" xfId="0" applyNumberFormat="1" applyFont="1" applyAlignment="1">
      <alignment horizontal="left" vertical="top" wrapText="1"/>
    </xf>
    <xf numFmtId="164" fontId="31" fillId="4" borderId="11" xfId="0" applyNumberFormat="1" applyFont="1" applyFill="1" applyBorder="1" applyAlignment="1">
      <alignment horizontal="left" vertical="top" wrapText="1"/>
    </xf>
    <xf numFmtId="167" fontId="11" fillId="4" borderId="2" xfId="0" applyNumberFormat="1" applyFont="1" applyFill="1" applyBorder="1" applyAlignment="1">
      <alignment vertical="top" wrapText="1"/>
    </xf>
    <xf numFmtId="0" fontId="42" fillId="0" borderId="2" xfId="1" applyNumberFormat="1" applyFont="1" applyFill="1" applyBorder="1" applyAlignment="1" applyProtection="1">
      <alignment horizontal="left" vertical="top" wrapText="1"/>
    </xf>
    <xf numFmtId="164" fontId="22" fillId="5" borderId="1" xfId="0" applyNumberFormat="1" applyFont="1" applyFill="1" applyBorder="1" applyAlignment="1">
      <alignment horizontal="left" vertical="top" wrapText="1"/>
    </xf>
    <xf numFmtId="164" fontId="25" fillId="5" borderId="11" xfId="0" applyNumberFormat="1" applyFont="1" applyFill="1" applyBorder="1" applyAlignment="1">
      <alignment horizontal="left" vertical="top" wrapText="1"/>
    </xf>
    <xf numFmtId="164" fontId="6" fillId="5" borderId="10" xfId="0" applyFont="1" applyFill="1" applyBorder="1" applyAlignment="1">
      <alignment vertical="top" wrapText="1"/>
    </xf>
    <xf numFmtId="0" fontId="38" fillId="5" borderId="2" xfId="1" applyNumberFormat="1" applyFont="1" applyFill="1" applyBorder="1" applyAlignment="1" applyProtection="1">
      <alignment horizontal="left" vertical="top" wrapText="1"/>
    </xf>
    <xf numFmtId="168" fontId="6" fillId="0" borderId="0" xfId="0" applyNumberFormat="1" applyFont="1" applyFill="1" applyBorder="1" applyAlignment="1">
      <alignment horizontal="center" vertical="top" wrapText="1"/>
    </xf>
    <xf numFmtId="164" fontId="22" fillId="13" borderId="1" xfId="0" applyNumberFormat="1" applyFont="1" applyFill="1" applyBorder="1" applyAlignment="1">
      <alignment horizontal="left" vertical="top" wrapText="1"/>
    </xf>
    <xf numFmtId="0" fontId="11" fillId="0" borderId="1" xfId="0" applyNumberFormat="1" applyFont="1" applyFill="1" applyBorder="1" applyAlignment="1">
      <alignment vertical="top" wrapText="1"/>
    </xf>
    <xf numFmtId="0" fontId="16" fillId="5" borderId="11" xfId="0" applyNumberFormat="1" applyFont="1" applyFill="1" applyBorder="1" applyAlignment="1">
      <alignment horizontal="left" vertical="top" wrapText="1"/>
    </xf>
    <xf numFmtId="0" fontId="42" fillId="13" borderId="2" xfId="1" applyNumberFormat="1" applyFont="1" applyFill="1" applyBorder="1" applyAlignment="1" applyProtection="1">
      <alignment horizontal="left" vertical="top" wrapText="1"/>
    </xf>
    <xf numFmtId="164" fontId="6" fillId="13" borderId="10" xfId="0" applyFont="1" applyFill="1" applyBorder="1" applyAlignment="1">
      <alignment vertical="top" wrapText="1"/>
    </xf>
    <xf numFmtId="0" fontId="11" fillId="15" borderId="11" xfId="0" quotePrefix="1" applyNumberFormat="1" applyFont="1" applyFill="1" applyBorder="1" applyAlignment="1">
      <alignment horizontal="left" vertical="top" wrapText="1"/>
    </xf>
    <xf numFmtId="166" fontId="13" fillId="13" borderId="1" xfId="0" applyNumberFormat="1" applyFont="1" applyFill="1" applyBorder="1" applyAlignment="1">
      <alignment horizontal="left" vertical="top" wrapText="1"/>
    </xf>
    <xf numFmtId="0" fontId="11" fillId="0" borderId="11" xfId="0" quotePrefix="1" applyNumberFormat="1" applyFont="1" applyFill="1" applyBorder="1" applyAlignment="1">
      <alignment horizontal="left" vertical="top" wrapText="1"/>
    </xf>
    <xf numFmtId="0" fontId="11" fillId="5" borderId="11" xfId="0" quotePrefix="1" applyNumberFormat="1" applyFont="1" applyFill="1" applyBorder="1" applyAlignment="1">
      <alignment horizontal="left" vertical="top" wrapText="1"/>
    </xf>
    <xf numFmtId="167" fontId="11" fillId="5" borderId="2" xfId="0" applyNumberFormat="1" applyFont="1" applyFill="1" applyBorder="1" applyAlignment="1">
      <alignment vertical="top" wrapText="1"/>
    </xf>
    <xf numFmtId="168" fontId="6" fillId="13" borderId="0" xfId="0" applyNumberFormat="1" applyFont="1" applyFill="1" applyBorder="1" applyAlignment="1">
      <alignment horizontal="center" vertical="top" wrapText="1"/>
    </xf>
    <xf numFmtId="164" fontId="6" fillId="13" borderId="1" xfId="0" quotePrefix="1" applyNumberFormat="1" applyFont="1" applyFill="1" applyBorder="1" applyAlignment="1">
      <alignment horizontal="left" vertical="top" wrapText="1"/>
    </xf>
    <xf numFmtId="0" fontId="13" fillId="13" borderId="11" xfId="0" applyNumberFormat="1" applyFont="1" applyFill="1" applyBorder="1" applyAlignment="1">
      <alignment horizontal="left" vertical="top" wrapText="1"/>
    </xf>
    <xf numFmtId="0" fontId="11" fillId="13" borderId="1" xfId="0" applyNumberFormat="1" applyFont="1" applyFill="1" applyBorder="1" applyAlignment="1">
      <alignment vertical="top" wrapText="1"/>
    </xf>
    <xf numFmtId="0" fontId="13" fillId="0" borderId="11" xfId="0" applyNumberFormat="1" applyFont="1" applyFill="1" applyBorder="1" applyAlignment="1">
      <alignment horizontal="left" vertical="top" wrapText="1"/>
    </xf>
    <xf numFmtId="167" fontId="15" fillId="0" borderId="2" xfId="0" applyNumberFormat="1" applyFont="1" applyFill="1" applyBorder="1" applyAlignment="1">
      <alignment vertical="top" wrapText="1"/>
    </xf>
    <xf numFmtId="165" fontId="6" fillId="7" borderId="1" xfId="0" applyNumberFormat="1" applyFont="1" applyFill="1" applyBorder="1" applyAlignment="1">
      <alignment horizontal="right" vertical="top" wrapText="1" shrinkToFit="1"/>
    </xf>
    <xf numFmtId="166" fontId="13" fillId="7" borderId="2" xfId="0" applyNumberFormat="1" applyFont="1" applyFill="1" applyBorder="1" applyAlignment="1">
      <alignment horizontal="center" vertical="top" wrapText="1"/>
    </xf>
    <xf numFmtId="0" fontId="9" fillId="7" borderId="2" xfId="1" applyNumberFormat="1" applyFont="1" applyFill="1" applyBorder="1" applyAlignment="1" applyProtection="1">
      <alignment horizontal="left" vertical="top" wrapText="1"/>
    </xf>
    <xf numFmtId="1" fontId="6" fillId="7" borderId="3" xfId="0" applyNumberFormat="1" applyFont="1" applyFill="1" applyBorder="1" applyAlignment="1">
      <alignment horizontal="left" vertical="top" wrapText="1"/>
    </xf>
    <xf numFmtId="0" fontId="10" fillId="7" borderId="2" xfId="1" applyNumberFormat="1" applyFont="1" applyFill="1" applyBorder="1" applyAlignment="1" applyProtection="1">
      <alignment horizontal="left" vertical="top" wrapText="1"/>
    </xf>
    <xf numFmtId="164" fontId="6" fillId="7" borderId="1" xfId="0" applyNumberFormat="1" applyFont="1" applyFill="1" applyBorder="1" applyAlignment="1">
      <alignment horizontal="left" vertical="top" wrapText="1"/>
    </xf>
    <xf numFmtId="164" fontId="29" fillId="7" borderId="3" xfId="0" applyNumberFormat="1" applyFont="1" applyFill="1" applyBorder="1" applyAlignment="1">
      <alignment horizontal="left" vertical="top" wrapText="1"/>
    </xf>
    <xf numFmtId="167" fontId="6" fillId="7" borderId="9" xfId="0" applyNumberFormat="1" applyFont="1" applyFill="1" applyBorder="1" applyAlignment="1">
      <alignment horizontal="left" vertical="top" wrapText="1"/>
    </xf>
    <xf numFmtId="166" fontId="13" fillId="7" borderId="1" xfId="0" applyNumberFormat="1" applyFont="1" applyFill="1" applyBorder="1" applyAlignment="1">
      <alignment horizontal="center" vertical="top" wrapText="1"/>
    </xf>
    <xf numFmtId="164" fontId="7" fillId="7" borderId="1" xfId="0" applyNumberFormat="1" applyFont="1" applyFill="1" applyBorder="1" applyAlignment="1">
      <alignment horizontal="center" vertical="top" wrapText="1"/>
    </xf>
    <xf numFmtId="0" fontId="13" fillId="7" borderId="11" xfId="0" quotePrefix="1" applyNumberFormat="1" applyFont="1" applyFill="1" applyBorder="1" applyAlignment="1">
      <alignment horizontal="left" vertical="top" wrapText="1"/>
    </xf>
    <xf numFmtId="168" fontId="6" fillId="7" borderId="10" xfId="0" applyNumberFormat="1" applyFont="1" applyFill="1" applyBorder="1" applyAlignment="1">
      <alignment horizontal="center" vertical="top" wrapText="1"/>
    </xf>
    <xf numFmtId="166" fontId="6" fillId="7" borderId="1" xfId="0" applyNumberFormat="1" applyFont="1" applyFill="1" applyBorder="1" applyAlignment="1">
      <alignment horizontal="center" vertical="top" wrapText="1"/>
    </xf>
    <xf numFmtId="166" fontId="8" fillId="7" borderId="1" xfId="0" applyNumberFormat="1" applyFont="1" applyFill="1" applyBorder="1" applyAlignment="1">
      <alignment horizontal="center" vertical="top" wrapText="1"/>
    </xf>
    <xf numFmtId="168" fontId="12" fillId="7" borderId="1" xfId="0" applyNumberFormat="1" applyFont="1" applyFill="1" applyBorder="1" applyAlignment="1">
      <alignment horizontal="center" vertical="top" wrapText="1"/>
    </xf>
    <xf numFmtId="168" fontId="12" fillId="7" borderId="11" xfId="0" applyNumberFormat="1" applyFont="1" applyFill="1" applyBorder="1" applyAlignment="1">
      <alignment horizontal="center" vertical="top" wrapText="1"/>
    </xf>
    <xf numFmtId="167" fontId="6" fillId="7" borderId="2" xfId="0" applyNumberFormat="1" applyFont="1" applyFill="1" applyBorder="1" applyAlignment="1">
      <alignment vertical="top" wrapText="1"/>
    </xf>
    <xf numFmtId="164" fontId="6" fillId="7" borderId="1" xfId="0" applyNumberFormat="1" applyFont="1" applyFill="1" applyBorder="1" applyAlignment="1">
      <alignment horizontal="center" vertical="top" wrapText="1"/>
    </xf>
    <xf numFmtId="0" fontId="11" fillId="13" borderId="11" xfId="0" quotePrefix="1" applyNumberFormat="1" applyFont="1" applyFill="1" applyBorder="1" applyAlignment="1">
      <alignment horizontal="left" vertical="top" wrapText="1"/>
    </xf>
    <xf numFmtId="0" fontId="19" fillId="0" borderId="11" xfId="0" quotePrefix="1" applyNumberFormat="1" applyFont="1" applyFill="1" applyBorder="1" applyAlignment="1">
      <alignment horizontal="left" vertical="top" wrapText="1"/>
    </xf>
    <xf numFmtId="0" fontId="10" fillId="16" borderId="2" xfId="1" applyNumberFormat="1" applyFont="1" applyFill="1" applyBorder="1" applyAlignment="1" applyProtection="1">
      <alignment horizontal="left" vertical="top" wrapText="1"/>
    </xf>
    <xf numFmtId="167" fontId="15" fillId="13" borderId="2" xfId="0" applyNumberFormat="1" applyFont="1" applyFill="1" applyBorder="1" applyAlignment="1">
      <alignment vertical="top" wrapText="1"/>
    </xf>
    <xf numFmtId="165" fontId="6" fillId="16" borderId="1" xfId="0" applyNumberFormat="1" applyFont="1" applyFill="1" applyBorder="1" applyAlignment="1">
      <alignment horizontal="right" vertical="top" wrapText="1" shrinkToFit="1"/>
    </xf>
    <xf numFmtId="166" fontId="13" fillId="16" borderId="2" xfId="0" applyNumberFormat="1" applyFont="1" applyFill="1" applyBorder="1" applyAlignment="1">
      <alignment horizontal="center" vertical="top" wrapText="1"/>
    </xf>
    <xf numFmtId="0" fontId="6" fillId="16" borderId="1" xfId="0" applyNumberFormat="1" applyFont="1" applyFill="1" applyBorder="1" applyAlignment="1">
      <alignment vertical="top" wrapText="1"/>
    </xf>
    <xf numFmtId="0" fontId="9" fillId="16" borderId="2" xfId="1" applyNumberFormat="1" applyFont="1" applyFill="1" applyBorder="1" applyAlignment="1" applyProtection="1">
      <alignment horizontal="left" vertical="top" wrapText="1"/>
    </xf>
    <xf numFmtId="1" fontId="6" fillId="16" borderId="3" xfId="0" applyNumberFormat="1" applyFont="1" applyFill="1" applyBorder="1" applyAlignment="1">
      <alignment horizontal="left" vertical="top" wrapText="1"/>
    </xf>
    <xf numFmtId="164" fontId="6" fillId="16" borderId="1" xfId="0" applyNumberFormat="1" applyFont="1" applyFill="1" applyBorder="1" applyAlignment="1">
      <alignment horizontal="left" vertical="top" wrapText="1"/>
    </xf>
    <xf numFmtId="164" fontId="29" fillId="16" borderId="3" xfId="0" applyNumberFormat="1" applyFont="1" applyFill="1" applyBorder="1" applyAlignment="1">
      <alignment horizontal="left" vertical="top" wrapText="1"/>
    </xf>
    <xf numFmtId="167" fontId="6" fillId="16" borderId="9" xfId="0" applyNumberFormat="1" applyFont="1" applyFill="1" applyBorder="1" applyAlignment="1">
      <alignment horizontal="left" vertical="top" wrapText="1"/>
    </xf>
    <xf numFmtId="166" fontId="13" fillId="16" borderId="1" xfId="0" applyNumberFormat="1" applyFont="1" applyFill="1" applyBorder="1" applyAlignment="1">
      <alignment horizontal="center" vertical="top" wrapText="1"/>
    </xf>
    <xf numFmtId="164" fontId="7" fillId="16" borderId="1" xfId="0" applyNumberFormat="1" applyFont="1" applyFill="1" applyBorder="1" applyAlignment="1">
      <alignment horizontal="center" vertical="top" wrapText="1"/>
    </xf>
    <xf numFmtId="0" fontId="13" fillId="16" borderId="11" xfId="0" applyNumberFormat="1" applyFont="1" applyFill="1" applyBorder="1" applyAlignment="1">
      <alignment horizontal="left" vertical="top" wrapText="1"/>
    </xf>
    <xf numFmtId="168" fontId="6" fillId="16" borderId="10" xfId="0" applyNumberFormat="1" applyFont="1" applyFill="1" applyBorder="1" applyAlignment="1">
      <alignment horizontal="center" vertical="top" wrapText="1"/>
    </xf>
    <xf numFmtId="166" fontId="6" fillId="16" borderId="1" xfId="0" applyNumberFormat="1" applyFont="1" applyFill="1" applyBorder="1" applyAlignment="1">
      <alignment horizontal="center" vertical="top" wrapText="1"/>
    </xf>
    <xf numFmtId="166" fontId="8" fillId="16" borderId="1" xfId="0" applyNumberFormat="1" applyFont="1" applyFill="1" applyBorder="1" applyAlignment="1">
      <alignment horizontal="center" vertical="top" wrapText="1"/>
    </xf>
    <xf numFmtId="168" fontId="12" fillId="16" borderId="1" xfId="0" applyNumberFormat="1" applyFont="1" applyFill="1" applyBorder="1" applyAlignment="1">
      <alignment horizontal="center" vertical="top" wrapText="1"/>
    </xf>
    <xf numFmtId="168" fontId="12" fillId="16" borderId="11" xfId="0" applyNumberFormat="1" applyFont="1" applyFill="1" applyBorder="1" applyAlignment="1">
      <alignment horizontal="center" vertical="top" wrapText="1"/>
    </xf>
    <xf numFmtId="166" fontId="13" fillId="16" borderId="1" xfId="0" applyNumberFormat="1" applyFont="1" applyFill="1" applyBorder="1" applyAlignment="1">
      <alignment vertical="top" wrapText="1"/>
    </xf>
    <xf numFmtId="164" fontId="6" fillId="16" borderId="1" xfId="0" applyNumberFormat="1" applyFont="1" applyFill="1" applyBorder="1" applyAlignment="1">
      <alignment horizontal="center" vertical="top" wrapText="1"/>
    </xf>
    <xf numFmtId="167" fontId="6" fillId="16" borderId="2" xfId="0" applyNumberFormat="1" applyFont="1" applyFill="1" applyBorder="1" applyAlignment="1">
      <alignment vertical="top" wrapText="1"/>
    </xf>
    <xf numFmtId="164" fontId="6" fillId="16" borderId="0" xfId="0" applyFont="1" applyFill="1" applyAlignment="1">
      <alignment vertical="top" wrapText="1"/>
    </xf>
    <xf numFmtId="0" fontId="13" fillId="13" borderId="11" xfId="0" quotePrefix="1" applyNumberFormat="1" applyFont="1" applyFill="1" applyBorder="1" applyAlignment="1">
      <alignment horizontal="left" vertical="top" wrapText="1"/>
    </xf>
    <xf numFmtId="2" fontId="3" fillId="2" borderId="1" xfId="0" applyNumberFormat="1" applyFont="1" applyFill="1" applyBorder="1" applyAlignment="1">
      <alignment horizontal="center" vertical="center" wrapText="1"/>
    </xf>
    <xf numFmtId="2" fontId="6" fillId="3" borderId="1" xfId="0" applyNumberFormat="1" applyFont="1" applyFill="1" applyBorder="1" applyAlignment="1">
      <alignment vertical="top" wrapText="1"/>
    </xf>
    <xf numFmtId="2" fontId="6" fillId="5" borderId="1" xfId="0" applyNumberFormat="1" applyFont="1" applyFill="1" applyBorder="1" applyAlignment="1">
      <alignment vertical="top" wrapText="1"/>
    </xf>
    <xf numFmtId="2" fontId="6" fillId="7" borderId="1" xfId="0" applyNumberFormat="1" applyFont="1" applyFill="1" applyBorder="1" applyAlignment="1">
      <alignment vertical="top" wrapText="1"/>
    </xf>
    <xf numFmtId="2" fontId="6" fillId="9" borderId="1" xfId="0" applyNumberFormat="1" applyFont="1" applyFill="1" applyBorder="1" applyAlignment="1">
      <alignment vertical="top" wrapText="1"/>
    </xf>
    <xf numFmtId="2" fontId="16" fillId="5" borderId="1" xfId="0" applyNumberFormat="1" applyFont="1" applyFill="1" applyBorder="1" applyAlignment="1">
      <alignment vertical="top" wrapText="1"/>
    </xf>
    <xf numFmtId="2" fontId="6" fillId="0" borderId="1" xfId="0" applyNumberFormat="1" applyFont="1" applyFill="1" applyBorder="1" applyAlignment="1">
      <alignment vertical="top" wrapText="1"/>
    </xf>
    <xf numFmtId="2" fontId="6" fillId="13" borderId="4" xfId="0" applyNumberFormat="1" applyFont="1" applyFill="1" applyBorder="1" applyAlignment="1">
      <alignment vertical="top" wrapText="1"/>
    </xf>
    <xf numFmtId="2" fontId="6" fillId="13" borderId="1" xfId="0" applyNumberFormat="1" applyFont="1" applyFill="1" applyBorder="1" applyAlignment="1">
      <alignment vertical="top" wrapText="1"/>
    </xf>
    <xf numFmtId="2" fontId="6" fillId="14" borderId="1" xfId="0" applyNumberFormat="1" applyFont="1" applyFill="1" applyBorder="1" applyAlignment="1">
      <alignment vertical="top" wrapText="1"/>
    </xf>
    <xf numFmtId="2" fontId="11" fillId="0" borderId="1" xfId="0" applyNumberFormat="1" applyFont="1" applyFill="1" applyBorder="1" applyAlignment="1">
      <alignment vertical="top" wrapText="1"/>
    </xf>
    <xf numFmtId="2" fontId="11" fillId="13" borderId="1" xfId="0" applyNumberFormat="1" applyFont="1" applyFill="1" applyBorder="1" applyAlignment="1">
      <alignment vertical="top" wrapText="1"/>
    </xf>
    <xf numFmtId="2" fontId="6" fillId="16" borderId="1" xfId="0" applyNumberFormat="1" applyFont="1" applyFill="1" applyBorder="1" applyAlignment="1">
      <alignment vertical="top" wrapText="1"/>
    </xf>
    <xf numFmtId="2" fontId="6" fillId="15" borderId="1" xfId="0" applyNumberFormat="1" applyFont="1" applyFill="1" applyBorder="1" applyAlignment="1">
      <alignment vertical="top" wrapText="1"/>
    </xf>
    <xf numFmtId="2" fontId="13" fillId="0" borderId="0" xfId="0" applyNumberFormat="1" applyFont="1" applyAlignment="1">
      <alignment vertical="top" wrapText="1"/>
    </xf>
    <xf numFmtId="0" fontId="13" fillId="5" borderId="11" xfId="0" quotePrefix="1" applyNumberFormat="1" applyFont="1" applyFill="1" applyBorder="1" applyAlignment="1">
      <alignment horizontal="left" vertical="top" wrapText="1"/>
    </xf>
    <xf numFmtId="167" fontId="13" fillId="6" borderId="2" xfId="0" applyNumberFormat="1" applyFont="1" applyFill="1" applyBorder="1" applyAlignment="1">
      <alignment vertical="top" wrapText="1"/>
    </xf>
    <xf numFmtId="0" fontId="9" fillId="14" borderId="2" xfId="1" applyNumberFormat="1" applyFont="1" applyFill="1" applyBorder="1" applyAlignment="1" applyProtection="1">
      <alignment horizontal="left" vertical="top" wrapText="1"/>
    </xf>
    <xf numFmtId="0" fontId="11" fillId="14" borderId="11" xfId="0" quotePrefix="1" applyNumberFormat="1" applyFont="1" applyFill="1" applyBorder="1" applyAlignment="1">
      <alignment horizontal="left" vertical="top" wrapText="1"/>
    </xf>
    <xf numFmtId="166" fontId="13" fillId="14" borderId="1" xfId="0" applyNumberFormat="1" applyFont="1" applyFill="1" applyBorder="1" applyAlignment="1">
      <alignment vertical="top" wrapText="1"/>
    </xf>
    <xf numFmtId="0" fontId="13" fillId="0" borderId="11" xfId="0" quotePrefix="1" applyNumberFormat="1" applyFont="1" applyFill="1" applyBorder="1" applyAlignment="1">
      <alignment horizontal="left" vertical="top" wrapText="1"/>
    </xf>
    <xf numFmtId="164" fontId="6" fillId="17" borderId="0" xfId="0" applyFont="1" applyFill="1" applyAlignment="1">
      <alignment vertical="top" wrapText="1"/>
    </xf>
    <xf numFmtId="2" fontId="16" fillId="13" borderId="1" xfId="0" applyNumberFormat="1" applyFont="1" applyFill="1" applyBorder="1" applyAlignment="1">
      <alignment vertical="top" wrapText="1"/>
    </xf>
    <xf numFmtId="166" fontId="6" fillId="15" borderId="1" xfId="0" applyNumberFormat="1" applyFont="1" applyFill="1" applyBorder="1" applyAlignment="1">
      <alignment horizontal="center" vertical="top" wrapText="1"/>
    </xf>
    <xf numFmtId="165" fontId="6" fillId="10" borderId="1" xfId="0" applyNumberFormat="1" applyFont="1" applyFill="1" applyBorder="1" applyAlignment="1">
      <alignment horizontal="right" vertical="top" wrapText="1" shrinkToFit="1"/>
    </xf>
    <xf numFmtId="166" fontId="13" fillId="10" borderId="2" xfId="0" applyNumberFormat="1" applyFont="1" applyFill="1" applyBorder="1" applyAlignment="1">
      <alignment horizontal="center" vertical="top" wrapText="1"/>
    </xf>
    <xf numFmtId="0" fontId="6" fillId="10" borderId="1" xfId="0" applyNumberFormat="1" applyFont="1" applyFill="1" applyBorder="1" applyAlignment="1">
      <alignment vertical="top" wrapText="1"/>
    </xf>
    <xf numFmtId="0" fontId="9" fillId="10" borderId="2" xfId="1" applyNumberFormat="1" applyFont="1" applyFill="1" applyBorder="1" applyAlignment="1" applyProtection="1">
      <alignment horizontal="left" vertical="top" wrapText="1"/>
    </xf>
    <xf numFmtId="1" fontId="6" fillId="10" borderId="3" xfId="0" applyNumberFormat="1" applyFont="1" applyFill="1" applyBorder="1" applyAlignment="1">
      <alignment horizontal="left" vertical="top" wrapText="1"/>
    </xf>
    <xf numFmtId="0" fontId="10" fillId="10" borderId="2" xfId="1" applyNumberFormat="1" applyFont="1" applyFill="1" applyBorder="1" applyAlignment="1" applyProtection="1">
      <alignment horizontal="left" vertical="top" wrapText="1"/>
    </xf>
    <xf numFmtId="164" fontId="6" fillId="10" borderId="1" xfId="0" applyNumberFormat="1" applyFont="1" applyFill="1" applyBorder="1" applyAlignment="1">
      <alignment horizontal="left" vertical="top" wrapText="1"/>
    </xf>
    <xf numFmtId="164" fontId="29" fillId="10" borderId="3" xfId="0" applyNumberFormat="1" applyFont="1" applyFill="1" applyBorder="1" applyAlignment="1">
      <alignment horizontal="left" vertical="top" wrapText="1"/>
    </xf>
    <xf numFmtId="167" fontId="6" fillId="10" borderId="9" xfId="0" applyNumberFormat="1" applyFont="1" applyFill="1" applyBorder="1" applyAlignment="1">
      <alignment horizontal="left" vertical="top" wrapText="1"/>
    </xf>
    <xf numFmtId="166" fontId="13" fillId="10" borderId="1" xfId="0" applyNumberFormat="1" applyFont="1" applyFill="1" applyBorder="1" applyAlignment="1">
      <alignment horizontal="center" vertical="top" wrapText="1"/>
    </xf>
    <xf numFmtId="164" fontId="7" fillId="10" borderId="1" xfId="0" applyNumberFormat="1" applyFont="1" applyFill="1" applyBorder="1" applyAlignment="1">
      <alignment horizontal="center" vertical="top" wrapText="1"/>
    </xf>
    <xf numFmtId="0" fontId="11" fillId="10" borderId="11" xfId="0" quotePrefix="1" applyNumberFormat="1" applyFont="1" applyFill="1" applyBorder="1" applyAlignment="1">
      <alignment horizontal="left" vertical="top" wrapText="1"/>
    </xf>
    <xf numFmtId="168" fontId="6" fillId="10" borderId="10" xfId="0" applyNumberFormat="1" applyFont="1" applyFill="1" applyBorder="1" applyAlignment="1">
      <alignment horizontal="center" vertical="top" wrapText="1"/>
    </xf>
    <xf numFmtId="166" fontId="6" fillId="10" borderId="1" xfId="0" applyNumberFormat="1" applyFont="1" applyFill="1" applyBorder="1" applyAlignment="1">
      <alignment horizontal="center" vertical="top" wrapText="1"/>
    </xf>
    <xf numFmtId="166" fontId="8" fillId="10" borderId="1" xfId="0" applyNumberFormat="1" applyFont="1" applyFill="1" applyBorder="1" applyAlignment="1">
      <alignment horizontal="center" vertical="top" wrapText="1"/>
    </xf>
    <xf numFmtId="168" fontId="12" fillId="10" borderId="11" xfId="0" applyNumberFormat="1" applyFont="1" applyFill="1" applyBorder="1" applyAlignment="1">
      <alignment horizontal="center" vertical="top" wrapText="1"/>
    </xf>
    <xf numFmtId="167" fontId="6" fillId="10" borderId="2" xfId="0" applyNumberFormat="1" applyFont="1" applyFill="1" applyBorder="1" applyAlignment="1">
      <alignment vertical="top" wrapText="1"/>
    </xf>
    <xf numFmtId="166" fontId="13" fillId="10" borderId="1" xfId="0" applyNumberFormat="1" applyFont="1" applyFill="1" applyBorder="1" applyAlignment="1">
      <alignment vertical="top" wrapText="1"/>
    </xf>
    <xf numFmtId="164" fontId="6" fillId="10" borderId="1" xfId="0" applyNumberFormat="1" applyFont="1" applyFill="1" applyBorder="1" applyAlignment="1">
      <alignment horizontal="center" vertical="top" wrapText="1"/>
    </xf>
    <xf numFmtId="2" fontId="6" fillId="10" borderId="1" xfId="0" applyNumberFormat="1" applyFont="1" applyFill="1" applyBorder="1" applyAlignment="1">
      <alignment vertical="top" wrapText="1"/>
    </xf>
    <xf numFmtId="164" fontId="6" fillId="10" borderId="0" xfId="0" applyFont="1" applyFill="1" applyAlignment="1">
      <alignment vertical="top" wrapText="1"/>
    </xf>
    <xf numFmtId="164" fontId="13" fillId="10" borderId="1" xfId="0" applyNumberFormat="1" applyFont="1" applyFill="1" applyBorder="1" applyAlignment="1">
      <alignment horizontal="left" vertical="top" wrapText="1"/>
    </xf>
    <xf numFmtId="0" fontId="19" fillId="13" borderId="11" xfId="0" quotePrefix="1" applyNumberFormat="1" applyFont="1" applyFill="1" applyBorder="1" applyAlignment="1">
      <alignment horizontal="left" vertical="top" wrapText="1"/>
    </xf>
    <xf numFmtId="167" fontId="13" fillId="13" borderId="2" xfId="0" applyNumberFormat="1" applyFont="1" applyFill="1" applyBorder="1" applyAlignment="1">
      <alignment vertical="top" wrapText="1"/>
    </xf>
    <xf numFmtId="168" fontId="12" fillId="13" borderId="3" xfId="0" applyNumberFormat="1" applyFont="1" applyFill="1" applyBorder="1" applyAlignment="1">
      <alignment horizontal="center" vertical="top" wrapText="1"/>
    </xf>
    <xf numFmtId="0" fontId="11" fillId="14" borderId="11" xfId="0" applyNumberFormat="1" applyFont="1" applyFill="1" applyBorder="1" applyAlignment="1">
      <alignment horizontal="left" vertical="top" wrapText="1"/>
    </xf>
    <xf numFmtId="0" fontId="13" fillId="14" borderId="11" xfId="0" quotePrefix="1" applyNumberFormat="1" applyFont="1" applyFill="1" applyBorder="1" applyAlignment="1">
      <alignment horizontal="left" vertical="top" wrapText="1"/>
    </xf>
    <xf numFmtId="0" fontId="13" fillId="6" borderId="11" xfId="0" quotePrefix="1" applyNumberFormat="1" applyFont="1" applyFill="1" applyBorder="1" applyAlignment="1">
      <alignment horizontal="left" vertical="top" wrapText="1"/>
    </xf>
    <xf numFmtId="0" fontId="13" fillId="14" borderId="11" xfId="0" applyNumberFormat="1" applyFont="1" applyFill="1" applyBorder="1" applyAlignment="1">
      <alignment horizontal="left" vertical="top" wrapText="1"/>
    </xf>
    <xf numFmtId="0" fontId="3" fillId="2" borderId="3" xfId="0" applyNumberFormat="1" applyFont="1" applyFill="1" applyBorder="1" applyAlignment="1">
      <alignment horizontal="center" vertical="center" wrapText="1"/>
    </xf>
    <xf numFmtId="166" fontId="6" fillId="3" borderId="3" xfId="0" applyNumberFormat="1" applyFont="1" applyFill="1" applyBorder="1" applyAlignment="1">
      <alignment vertical="center" wrapText="1"/>
    </xf>
    <xf numFmtId="0" fontId="6" fillId="4" borderId="3" xfId="0" applyNumberFormat="1" applyFont="1" applyFill="1" applyBorder="1" applyAlignment="1">
      <alignment vertical="top" wrapText="1"/>
    </xf>
    <xf numFmtId="0" fontId="6" fillId="5" borderId="3" xfId="0" applyNumberFormat="1" applyFont="1" applyFill="1" applyBorder="1" applyAlignment="1">
      <alignment vertical="top" wrapText="1"/>
    </xf>
    <xf numFmtId="0" fontId="16" fillId="5" borderId="3" xfId="0" applyNumberFormat="1" applyFont="1" applyFill="1" applyBorder="1" applyAlignment="1">
      <alignment vertical="top" wrapText="1"/>
    </xf>
    <xf numFmtId="0" fontId="6" fillId="0" borderId="3" xfId="0" applyNumberFormat="1" applyFont="1" applyFill="1" applyBorder="1" applyAlignment="1">
      <alignment vertical="top" wrapText="1"/>
    </xf>
    <xf numFmtId="0" fontId="6" fillId="13" borderId="6" xfId="0" applyNumberFormat="1" applyFont="1" applyFill="1" applyBorder="1" applyAlignment="1">
      <alignment vertical="top" wrapText="1"/>
    </xf>
    <xf numFmtId="0" fontId="6" fillId="13" borderId="3" xfId="0" applyNumberFormat="1" applyFont="1" applyFill="1" applyBorder="1" applyAlignment="1">
      <alignment vertical="top" wrapText="1"/>
    </xf>
    <xf numFmtId="0" fontId="6" fillId="14" borderId="3" xfId="0" applyNumberFormat="1" applyFont="1" applyFill="1" applyBorder="1" applyAlignment="1">
      <alignment vertical="top" wrapText="1"/>
    </xf>
    <xf numFmtId="16" fontId="6" fillId="0" borderId="3" xfId="0" applyNumberFormat="1" applyFont="1" applyFill="1" applyBorder="1" applyAlignment="1">
      <alignment vertical="top" wrapText="1"/>
    </xf>
    <xf numFmtId="16" fontId="6" fillId="13" borderId="3" xfId="0" applyNumberFormat="1" applyFont="1" applyFill="1" applyBorder="1" applyAlignment="1">
      <alignment vertical="top" wrapText="1"/>
    </xf>
    <xf numFmtId="0" fontId="6" fillId="9" borderId="3" xfId="0" applyNumberFormat="1" applyFont="1" applyFill="1" applyBorder="1" applyAlignment="1">
      <alignment vertical="top" wrapText="1"/>
    </xf>
    <xf numFmtId="0" fontId="6" fillId="13" borderId="3" xfId="0" quotePrefix="1" applyNumberFormat="1" applyFont="1" applyFill="1" applyBorder="1" applyAlignment="1">
      <alignment vertical="top" wrapText="1"/>
    </xf>
    <xf numFmtId="0" fontId="6" fillId="9" borderId="3" xfId="0" quotePrefix="1" applyNumberFormat="1" applyFont="1" applyFill="1" applyBorder="1" applyAlignment="1">
      <alignment vertical="top" wrapText="1"/>
    </xf>
    <xf numFmtId="0" fontId="6" fillId="5" borderId="3" xfId="0" quotePrefix="1" applyNumberFormat="1" applyFont="1" applyFill="1" applyBorder="1" applyAlignment="1">
      <alignment vertical="top" wrapText="1"/>
    </xf>
    <xf numFmtId="0" fontId="18" fillId="5" borderId="3" xfId="0" applyNumberFormat="1" applyFont="1" applyFill="1" applyBorder="1" applyAlignment="1">
      <alignment vertical="top" wrapText="1"/>
    </xf>
    <xf numFmtId="0" fontId="6" fillId="16" borderId="3" xfId="0" applyNumberFormat="1" applyFont="1" applyFill="1" applyBorder="1" applyAlignment="1">
      <alignment vertical="top" wrapText="1"/>
    </xf>
    <xf numFmtId="22" fontId="6" fillId="13" borderId="3" xfId="0" applyNumberFormat="1" applyFont="1" applyFill="1" applyBorder="1" applyAlignment="1">
      <alignment vertical="top" wrapText="1"/>
    </xf>
    <xf numFmtId="0" fontId="6" fillId="7" borderId="3" xfId="0" applyNumberFormat="1" applyFont="1" applyFill="1" applyBorder="1" applyAlignment="1">
      <alignment vertical="top" wrapText="1"/>
    </xf>
    <xf numFmtId="0" fontId="18" fillId="13" borderId="3" xfId="0" applyNumberFormat="1" applyFont="1" applyFill="1" applyBorder="1" applyAlignment="1">
      <alignment vertical="top" wrapText="1"/>
    </xf>
    <xf numFmtId="0" fontId="6" fillId="10" borderId="3" xfId="0" applyNumberFormat="1" applyFont="1" applyFill="1" applyBorder="1" applyAlignment="1">
      <alignment vertical="top" wrapText="1"/>
    </xf>
    <xf numFmtId="22" fontId="6" fillId="14" borderId="3" xfId="0" applyNumberFormat="1" applyFont="1" applyFill="1" applyBorder="1" applyAlignment="1">
      <alignment vertical="top" wrapText="1"/>
    </xf>
    <xf numFmtId="22" fontId="6" fillId="0" borderId="3" xfId="0" applyNumberFormat="1" applyFont="1" applyFill="1" applyBorder="1" applyAlignment="1">
      <alignment vertical="top" wrapText="1"/>
    </xf>
    <xf numFmtId="22" fontId="6" fillId="15" borderId="3" xfId="0" applyNumberFormat="1" applyFont="1" applyFill="1" applyBorder="1" applyAlignment="1">
      <alignment vertical="top" wrapText="1"/>
    </xf>
    <xf numFmtId="0" fontId="13" fillId="0" borderId="7" xfId="0" applyNumberFormat="1" applyFont="1" applyBorder="1" applyAlignment="1">
      <alignment vertical="top" wrapText="1"/>
    </xf>
    <xf numFmtId="164" fontId="19" fillId="13" borderId="1" xfId="0" applyNumberFormat="1" applyFont="1" applyFill="1" applyBorder="1" applyAlignment="1">
      <alignment horizontal="left" vertical="top" wrapText="1"/>
    </xf>
    <xf numFmtId="22" fontId="18" fillId="0" borderId="3" xfId="0" applyNumberFormat="1" applyFont="1" applyFill="1" applyBorder="1" applyAlignment="1">
      <alignment vertical="top" wrapText="1"/>
    </xf>
    <xf numFmtId="22" fontId="18" fillId="15" borderId="3" xfId="0" applyNumberFormat="1" applyFont="1" applyFill="1" applyBorder="1" applyAlignment="1">
      <alignment vertical="top" wrapText="1"/>
    </xf>
    <xf numFmtId="165" fontId="11" fillId="13" borderId="1" xfId="0" applyNumberFormat="1" applyFont="1" applyFill="1" applyBorder="1" applyAlignment="1">
      <alignment horizontal="right" vertical="top" wrapText="1" shrinkToFit="1"/>
    </xf>
    <xf numFmtId="0" fontId="6" fillId="15" borderId="3" xfId="0" applyNumberFormat="1" applyFont="1" applyFill="1" applyBorder="1" applyAlignment="1">
      <alignment vertical="top" wrapText="1"/>
    </xf>
    <xf numFmtId="164" fontId="13" fillId="14" borderId="1" xfId="0" applyNumberFormat="1" applyFont="1" applyFill="1" applyBorder="1" applyAlignment="1">
      <alignment horizontal="left" vertical="top" wrapText="1"/>
    </xf>
    <xf numFmtId="168" fontId="27" fillId="18" borderId="1" xfId="0" applyNumberFormat="1" applyFont="1" applyFill="1" applyBorder="1" applyAlignment="1">
      <alignment horizontal="center" vertical="center" wrapText="1"/>
    </xf>
    <xf numFmtId="168" fontId="8" fillId="13" borderId="1" xfId="0" applyNumberFormat="1" applyFont="1" applyFill="1" applyBorder="1" applyAlignment="1">
      <alignment horizontal="center" vertical="top" wrapText="1"/>
    </xf>
    <xf numFmtId="168" fontId="8" fillId="5" borderId="1" xfId="0" applyNumberFormat="1" applyFont="1" applyFill="1" applyBorder="1" applyAlignment="1">
      <alignment horizontal="center" vertical="top" wrapText="1"/>
    </xf>
    <xf numFmtId="168" fontId="8" fillId="0" borderId="1" xfId="0" applyNumberFormat="1" applyFont="1" applyFill="1" applyBorder="1" applyAlignment="1">
      <alignment horizontal="center" vertical="top" wrapText="1"/>
    </xf>
    <xf numFmtId="168" fontId="8" fillId="10" borderId="1" xfId="0" applyNumberFormat="1" applyFont="1" applyFill="1" applyBorder="1" applyAlignment="1">
      <alignment horizontal="center" vertical="top" wrapText="1"/>
    </xf>
    <xf numFmtId="168" fontId="8" fillId="0" borderId="0" xfId="0" applyNumberFormat="1" applyFont="1" applyFill="1" applyAlignment="1">
      <alignment horizontal="center" vertical="top" wrapText="1"/>
    </xf>
    <xf numFmtId="165" fontId="51" fillId="7" borderId="1" xfId="0" applyNumberFormat="1" applyFont="1" applyFill="1" applyBorder="1" applyAlignment="1">
      <alignment horizontal="center" vertical="center" wrapText="1" shrinkToFit="1"/>
    </xf>
    <xf numFmtId="0" fontId="51" fillId="7" borderId="1" xfId="0" applyNumberFormat="1" applyFont="1" applyFill="1" applyBorder="1" applyAlignment="1">
      <alignment horizontal="center" vertical="center" wrapText="1"/>
    </xf>
    <xf numFmtId="164" fontId="51" fillId="7" borderId="1" xfId="0" applyNumberFormat="1" applyFont="1" applyFill="1" applyBorder="1" applyAlignment="1">
      <alignment horizontal="center" vertical="center" wrapText="1"/>
    </xf>
    <xf numFmtId="49" fontId="51" fillId="7" borderId="1" xfId="0" applyNumberFormat="1" applyFont="1" applyFill="1" applyBorder="1" applyAlignment="1">
      <alignment horizontal="center" vertical="center" wrapText="1"/>
    </xf>
    <xf numFmtId="168" fontId="50" fillId="7" borderId="1" xfId="0" applyNumberFormat="1" applyFont="1" applyFill="1" applyBorder="1" applyAlignment="1">
      <alignment horizontal="center" vertical="center" wrapText="1"/>
    </xf>
    <xf numFmtId="166" fontId="51" fillId="7" borderId="1" xfId="0" applyNumberFormat="1" applyFont="1" applyFill="1" applyBorder="1" applyAlignment="1">
      <alignment horizontal="center" vertical="center" wrapText="1"/>
    </xf>
    <xf numFmtId="167" fontId="51" fillId="7" borderId="1" xfId="0" applyNumberFormat="1" applyFont="1" applyFill="1" applyBorder="1" applyAlignment="1">
      <alignment horizontal="center" vertical="center" wrapText="1"/>
    </xf>
    <xf numFmtId="164" fontId="0" fillId="0" borderId="12" xfId="0" applyFill="1" applyBorder="1"/>
    <xf numFmtId="164" fontId="0" fillId="0" borderId="0" xfId="0" applyFill="1" applyBorder="1"/>
    <xf numFmtId="164" fontId="0" fillId="0" borderId="15" xfId="0" applyFill="1" applyBorder="1"/>
    <xf numFmtId="166" fontId="50" fillId="7" borderId="4" xfId="0" applyNumberFormat="1" applyFont="1" applyFill="1" applyBorder="1" applyAlignment="1">
      <alignment horizontal="center" vertical="center" wrapText="1"/>
    </xf>
    <xf numFmtId="0" fontId="47" fillId="6" borderId="7" xfId="0" applyNumberFormat="1" applyFont="1" applyFill="1" applyBorder="1" applyAlignment="1">
      <alignment horizontal="center"/>
    </xf>
    <xf numFmtId="0" fontId="47" fillId="6" borderId="17" xfId="0" applyNumberFormat="1" applyFont="1" applyFill="1" applyBorder="1" applyAlignment="1">
      <alignment horizontal="center"/>
    </xf>
    <xf numFmtId="0" fontId="0" fillId="0" borderId="12" xfId="0" applyNumberFormat="1" applyFill="1" applyBorder="1"/>
    <xf numFmtId="0" fontId="0" fillId="0" borderId="0" xfId="0" applyNumberFormat="1" applyFill="1" applyBorder="1"/>
    <xf numFmtId="0" fontId="47" fillId="6" borderId="0" xfId="0" applyNumberFormat="1" applyFont="1" applyFill="1" applyBorder="1"/>
    <xf numFmtId="0" fontId="0" fillId="0" borderId="15" xfId="0" applyNumberFormat="1" applyFill="1" applyBorder="1"/>
    <xf numFmtId="0" fontId="0" fillId="0" borderId="13" xfId="0" applyNumberFormat="1" applyFill="1" applyBorder="1"/>
    <xf numFmtId="0" fontId="0" fillId="0" borderId="14" xfId="0" applyNumberFormat="1" applyFill="1" applyBorder="1"/>
    <xf numFmtId="0" fontId="48" fillId="0" borderId="0" xfId="0" applyNumberFormat="1" applyFont="1" applyFill="1" applyBorder="1"/>
    <xf numFmtId="0" fontId="49" fillId="6" borderId="14" xfId="0" applyNumberFormat="1" applyFont="1" applyFill="1" applyBorder="1" applyAlignment="1">
      <alignment horizontal="center"/>
    </xf>
    <xf numFmtId="0" fontId="0" fillId="0" borderId="16" xfId="0" applyNumberFormat="1" applyFill="1" applyBorder="1"/>
    <xf numFmtId="1" fontId="6" fillId="0" borderId="0" xfId="0" applyNumberFormat="1" applyFont="1" applyFill="1" applyBorder="1" applyAlignment="1">
      <alignment horizontal="left" vertical="top" wrapText="1"/>
    </xf>
    <xf numFmtId="16" fontId="0" fillId="0" borderId="12" xfId="0" applyNumberFormat="1" applyFill="1" applyBorder="1"/>
    <xf numFmtId="16" fontId="0" fillId="0" borderId="0" xfId="0" applyNumberFormat="1" applyFill="1" applyBorder="1"/>
    <xf numFmtId="16" fontId="0" fillId="0" borderId="15" xfId="0" applyNumberFormat="1" applyFill="1" applyBorder="1"/>
    <xf numFmtId="0" fontId="48" fillId="0" borderId="15" xfId="0" applyNumberFormat="1" applyFont="1" applyFill="1" applyBorder="1"/>
    <xf numFmtId="164" fontId="9" fillId="0" borderId="0" xfId="1" applyAlignment="1" applyProtection="1"/>
    <xf numFmtId="164" fontId="0" fillId="0" borderId="0" xfId="0" applyAlignment="1">
      <alignment horizontal="centerContinuous"/>
    </xf>
    <xf numFmtId="164" fontId="52" fillId="0" borderId="0" xfId="0" applyFont="1" applyAlignment="1">
      <alignment horizontal="centerContinuous"/>
    </xf>
  </cellXfs>
  <cellStyles count="3">
    <cellStyle name="Lien hypertexte" xfId="1" builtinId="8"/>
    <cellStyle name="Normal" xfId="0" builtinId="0"/>
    <cellStyle name="Normal 36" xfId="2"/>
  </cellStyles>
  <dxfs count="381">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b/>
        <i val="0"/>
        <color theme="0"/>
      </font>
      <fill>
        <patternFill>
          <bgColor rgb="FFFF0000"/>
        </patternFill>
      </fill>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9" tint="-0.24994659260841701"/>
      </font>
    </dxf>
    <dxf>
      <font>
        <color theme="9" tint="-0.24994659260841701"/>
      </font>
    </dxf>
    <dxf>
      <font>
        <b/>
        <i val="0"/>
        <color theme="0"/>
      </font>
      <fill>
        <patternFill>
          <bgColor rgb="FFFF0000"/>
        </patternFill>
      </fill>
    </dxf>
    <dxf>
      <font>
        <b/>
        <i val="0"/>
        <strike val="0"/>
        <color rgb="FFFF0000"/>
      </font>
    </dxf>
    <dxf>
      <font>
        <b/>
        <i val="0"/>
        <color rgb="FFFF0000"/>
      </font>
    </dxf>
    <dxf>
      <font>
        <b/>
        <i val="0"/>
        <color theme="0"/>
      </font>
      <fill>
        <patternFill>
          <bgColor rgb="FFFF0000"/>
        </patternFill>
      </fill>
    </dxf>
    <dxf>
      <font>
        <b/>
        <i val="0"/>
        <strike val="0"/>
        <color rgb="FFFF0000"/>
      </font>
    </dxf>
    <dxf>
      <font>
        <b/>
        <i val="0"/>
        <color rgb="FFFF0000"/>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theme="0" tint="-0.34998626667073579"/>
      </font>
    </dxf>
    <dxf>
      <font>
        <color theme="5"/>
      </font>
      <fill>
        <patternFill>
          <bgColor theme="5" tint="0.79998168889431442"/>
        </patternFill>
      </fill>
    </dxf>
    <dxf>
      <font>
        <color theme="0" tint="-0.34998626667073579"/>
      </font>
    </dxf>
    <dxf>
      <font>
        <color theme="9"/>
      </font>
      <fill>
        <patternFill>
          <bgColor theme="9" tint="0.79998168889431442"/>
        </patternFill>
      </fill>
    </dxf>
    <dxf>
      <font>
        <color theme="9" tint="-0.24994659260841701"/>
      </font>
    </dxf>
    <dxf>
      <font>
        <color rgb="FF00B050"/>
      </font>
    </dxf>
    <dxf>
      <font>
        <color theme="0" tint="-0.34998626667073579"/>
      </font>
    </dxf>
    <dxf>
      <font>
        <b/>
        <i val="0"/>
        <color theme="0"/>
      </font>
      <fill>
        <patternFill>
          <bgColor theme="5"/>
        </patternFill>
      </fill>
    </dxf>
    <dxf>
      <font>
        <b/>
        <i val="0"/>
        <color theme="0"/>
      </font>
      <fill>
        <patternFill>
          <bgColor rgb="FFFF0000"/>
        </patternFill>
      </fill>
    </dxf>
    <dxf>
      <font>
        <color rgb="FF00B050"/>
      </font>
    </dxf>
    <dxf>
      <font>
        <color theme="5"/>
      </font>
    </dxf>
    <dxf>
      <fill>
        <patternFill>
          <bgColor theme="0" tint="-0.24994659260841701"/>
        </patternFill>
      </fill>
    </dxf>
    <dxf>
      <fill>
        <patternFill>
          <bgColor theme="0" tint="-0.24994659260841701"/>
        </patternFill>
      </fill>
    </dxf>
    <dxf>
      <font>
        <b/>
        <i val="0"/>
        <color theme="0"/>
      </font>
      <fill>
        <patternFill>
          <bgColor rgb="FFFF0000"/>
        </patternFill>
      </fill>
    </dxf>
    <dxf>
      <font>
        <color theme="0" tint="-0.499984740745262"/>
      </font>
      <fill>
        <patternFill patternType="lightUp">
          <fgColor theme="0" tint="-0.24994659260841701"/>
        </patternFill>
      </fill>
    </dxf>
    <dxf>
      <font>
        <b/>
        <i val="0"/>
        <color rgb="FFFF0000"/>
      </font>
    </dxf>
    <dxf>
      <font>
        <b/>
        <i val="0"/>
        <color theme="0"/>
      </font>
      <fill>
        <patternFill>
          <bgColor rgb="FFFF0000"/>
        </patternFill>
      </fill>
    </dxf>
    <dxf>
      <font>
        <b/>
        <i val="0"/>
        <strike val="0"/>
        <color rgb="FFFF0000"/>
      </font>
    </dxf>
    <dxf>
      <font>
        <b/>
        <i val="0"/>
        <color rgb="FFFF0000"/>
      </font>
    </dxf>
    <dxf>
      <font>
        <b/>
        <i val="0"/>
        <strike val="0"/>
        <color rgb="FFFF0000"/>
      </font>
    </dxf>
    <dxf>
      <font>
        <b/>
        <i val="0"/>
        <color rgb="FFFF0000"/>
      </font>
    </dxf>
    <dxf>
      <font>
        <b/>
        <i val="0"/>
        <strike val="0"/>
        <color rgb="FFFF0000"/>
      </font>
    </dxf>
    <dxf>
      <font>
        <b/>
        <i val="0"/>
        <color rgb="FFFF0000"/>
      </font>
    </dxf>
    <dxf>
      <font>
        <b/>
        <i val="0"/>
        <strike val="0"/>
        <color rgb="FFFF0000"/>
      </font>
    </dxf>
    <dxf>
      <font>
        <b/>
        <i val="0"/>
        <color rgb="FFFF0000"/>
      </font>
    </dxf>
    <dxf>
      <font>
        <color theme="0" tint="-0.34998626667073579"/>
      </font>
    </dxf>
    <dxf>
      <font>
        <color theme="5"/>
      </font>
      <fill>
        <patternFill>
          <bgColor theme="5" tint="0.79998168889431442"/>
        </patternFill>
      </fill>
    </dxf>
    <dxf>
      <font>
        <color theme="0" tint="-0.34998626667073579"/>
      </font>
    </dxf>
    <dxf>
      <font>
        <color theme="9"/>
      </font>
      <fill>
        <patternFill>
          <bgColor theme="9" tint="0.79998168889431442"/>
        </patternFill>
      </fill>
    </dxf>
    <dxf>
      <font>
        <strike val="0"/>
        <color theme="9" tint="-0.24994659260841701"/>
      </font>
    </dxf>
    <dxf>
      <font>
        <color theme="9" tint="-0.24994659260841701"/>
      </font>
    </dxf>
    <dxf>
      <font>
        <b/>
        <i val="0"/>
      </font>
      <fill>
        <patternFill>
          <bgColor theme="0" tint="-4.9989318521683403E-2"/>
        </patternFill>
      </fill>
    </dxf>
    <dxf>
      <font>
        <strike val="0"/>
        <color theme="9" tint="-0.24994659260841701"/>
      </font>
    </dxf>
    <dxf>
      <font>
        <strike val="0"/>
        <color theme="9" tint="-0.24994659260841701"/>
      </font>
    </dxf>
    <dxf>
      <font>
        <color theme="9" tint="-0.24994659260841701"/>
      </font>
    </dxf>
    <dxf>
      <font>
        <color theme="9" tint="-0.24994659260841701"/>
      </font>
      <fill>
        <patternFill>
          <bgColor theme="9" tint="0.79998168889431442"/>
        </patternFill>
      </fill>
    </dxf>
    <dxf>
      <font>
        <color theme="0" tint="-0.34998626667073579"/>
      </font>
      <fill>
        <patternFill patternType="lightUp">
          <fgColor theme="0" tint="-0.24994659260841701"/>
          <bgColor auto="1"/>
        </patternFill>
      </fill>
    </dxf>
    <dxf>
      <font>
        <color theme="9" tint="-0.24994659260841701"/>
      </font>
    </dxf>
    <dxf>
      <font>
        <b/>
        <i val="0"/>
      </font>
      <fill>
        <patternFill>
          <bgColor theme="0" tint="-4.9989318521683403E-2"/>
        </patternFill>
      </fill>
    </dxf>
    <dxf>
      <font>
        <color theme="9" tint="-0.24994659260841701"/>
      </font>
    </dxf>
    <dxf>
      <font>
        <color theme="9" tint="-0.24994659260841701"/>
      </font>
    </dxf>
    <dxf>
      <font>
        <color theme="9" tint="-0.24994659260841701"/>
      </font>
      <fill>
        <patternFill>
          <bgColor theme="9" tint="0.79998168889431442"/>
        </patternFill>
      </fill>
    </dxf>
    <dxf>
      <font>
        <color theme="0" tint="-0.34998626667073579"/>
      </font>
      <fill>
        <patternFill patternType="lightUp">
          <fgColor theme="0" tint="-0.24994659260841701"/>
          <bgColor auto="1"/>
        </patternFill>
      </fill>
    </dxf>
    <dxf>
      <font>
        <color theme="9" tint="-0.24994659260841701"/>
      </font>
    </dxf>
    <dxf>
      <font>
        <b/>
        <i val="0"/>
      </font>
      <fill>
        <patternFill>
          <bgColor theme="0" tint="-4.9989318521683403E-2"/>
        </patternFill>
      </fill>
    </dxf>
    <dxf>
      <font>
        <strike val="0"/>
        <color theme="9" tint="-0.24994659260841701"/>
      </font>
    </dxf>
    <dxf>
      <font>
        <color theme="9" tint="-0.24994659260841701"/>
      </font>
      <fill>
        <patternFill>
          <bgColor theme="9" tint="0.79998168889431442"/>
        </patternFill>
      </fill>
    </dxf>
    <dxf>
      <font>
        <color theme="0" tint="-0.34998626667073579"/>
      </font>
      <fill>
        <patternFill patternType="lightUp">
          <fgColor theme="0" tint="-0.24994659260841701"/>
          <bgColor auto="1"/>
        </patternFill>
      </fill>
    </dxf>
    <dxf>
      <font>
        <strike val="0"/>
        <color theme="9" tint="-0.24994659260841701"/>
      </font>
    </dxf>
    <dxf>
      <font>
        <b/>
        <i val="0"/>
      </font>
      <fill>
        <patternFill>
          <bgColor theme="0" tint="-4.9989318521683403E-2"/>
        </patternFill>
      </fill>
    </dxf>
    <dxf>
      <font>
        <color theme="9" tint="-0.24994659260841701"/>
      </font>
    </dxf>
    <dxf>
      <font>
        <color theme="9" tint="-0.24994659260841701"/>
      </font>
    </dxf>
    <dxf>
      <font>
        <b/>
        <i val="0"/>
      </font>
      <fill>
        <patternFill>
          <bgColor theme="0" tint="-4.9989318521683403E-2"/>
        </patternFill>
      </fill>
    </dxf>
  </dxfs>
  <tableStyles count="0" defaultTableStyle="TableStyleMedium2" defaultPivotStyle="PivotStyleLight16"/>
  <colors>
    <mruColors>
      <color rgb="FFFFFFCC"/>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microsoft.com/office/2006/relationships/vbaProject" Target="vbaProject.bin"/><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absolute">
    <xdr:from>
      <xdr:col>14</xdr:col>
      <xdr:colOff>276225</xdr:colOff>
      <xdr:row>0</xdr:row>
      <xdr:rowOff>38099</xdr:rowOff>
    </xdr:from>
    <xdr:to>
      <xdr:col>16</xdr:col>
      <xdr:colOff>266700</xdr:colOff>
      <xdr:row>1</xdr:row>
      <xdr:rowOff>219074</xdr:rowOff>
    </xdr:to>
    <xdr:sp macro="[0]!ResteAfaire" textlink="">
      <xdr:nvSpPr>
        <xdr:cNvPr id="2" name="ZoneTexte 1"/>
        <xdr:cNvSpPr txBox="1"/>
      </xdr:nvSpPr>
      <xdr:spPr>
        <a:xfrm>
          <a:off x="8810625" y="38099"/>
          <a:ext cx="1209675" cy="371475"/>
        </a:xfrm>
        <a:prstGeom prst="roundRect">
          <a:avLst/>
        </a:prstGeom>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Reste à faire</a:t>
          </a: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nprod.ept.lu\ce\VOL1\SERVICEDESK\-%20SDM\R&#233;union%20de%20suivi%20SDM\SDM%20Activiti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ti09993/Local%20Settings/Temporary%20Internet%20Files/Content.Outlook/QY8UN6UI/Relev&#233;%20CAB%20(Travaux%20Planifi&#233;s%20valid&#233;s%20-%20IC)%20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ivities"/>
      <sheetName val="Categories"/>
      <sheetName val="AI list"/>
    </sheetNames>
    <sheetDataSet>
      <sheetData sheetId="0"/>
      <sheetData sheetId="1">
        <row r="2">
          <cell r="A2" t="str">
            <v>Autres</v>
          </cell>
        </row>
        <row r="3">
          <cell r="A3" t="str">
            <v>CAB</v>
          </cell>
        </row>
        <row r="4">
          <cell r="A4" t="str">
            <v>CAB - Incidents Critiques</v>
          </cell>
        </row>
        <row r="5">
          <cell r="A5" t="str">
            <v>CAB - Travaux Planifiés</v>
          </cell>
        </row>
        <row r="6">
          <cell r="A6" t="str">
            <v>Clients</v>
          </cell>
        </row>
        <row r="7">
          <cell r="A7" t="str">
            <v>Clients - BGC/DEXIA</v>
          </cell>
        </row>
        <row r="8">
          <cell r="A8" t="str">
            <v>Clients - CSI</v>
          </cell>
        </row>
        <row r="9">
          <cell r="A9" t="str">
            <v>Clients - EC VOICE</v>
          </cell>
        </row>
        <row r="10">
          <cell r="A10" t="str">
            <v>Clients - EP VOICE</v>
          </cell>
        </row>
        <row r="11">
          <cell r="A11" t="str">
            <v>Clients - EPINET</v>
          </cell>
        </row>
        <row r="12">
          <cell r="A12" t="str">
            <v>Clients - ESM</v>
          </cell>
        </row>
        <row r="13">
          <cell r="A13" t="str">
            <v>Clients - GLOBECAST</v>
          </cell>
        </row>
        <row r="14">
          <cell r="A14" t="str">
            <v>Clients - HAUCK</v>
          </cell>
        </row>
        <row r="15">
          <cell r="A15" t="str">
            <v>Clients - HealthNet</v>
          </cell>
        </row>
        <row r="16">
          <cell r="A16" t="str">
            <v>Clients - LuxITH</v>
          </cell>
        </row>
        <row r="17">
          <cell r="A17" t="str">
            <v>Clients - MTSII</v>
          </cell>
        </row>
        <row r="18">
          <cell r="A18" t="str">
            <v>Clients - NEXON</v>
          </cell>
        </row>
        <row r="19">
          <cell r="A19" t="str">
            <v>Clients - PCA</v>
          </cell>
        </row>
        <row r="20">
          <cell r="A20" t="str">
            <v>Clients - RENITA</v>
          </cell>
        </row>
        <row r="21">
          <cell r="A21" t="str">
            <v>Clients - SES</v>
          </cell>
        </row>
        <row r="22">
          <cell r="A22" t="str">
            <v>Clients - SIGI</v>
          </cell>
        </row>
        <row r="23">
          <cell r="A23" t="str">
            <v>Clients - TDF</v>
          </cell>
        </row>
        <row r="24">
          <cell r="A24" t="str">
            <v>Clients - TDO/GIO</v>
          </cell>
        </row>
        <row r="25">
          <cell r="A25" t="str">
            <v>Proc - Incidents Critiques</v>
          </cell>
        </row>
        <row r="26">
          <cell r="A26" t="str">
            <v>Proc - Incidents/Esc</v>
          </cell>
        </row>
        <row r="27">
          <cell r="A27" t="str">
            <v>Proc - Plan d'Alerte</v>
          </cell>
        </row>
        <row r="28">
          <cell r="A28" t="str">
            <v>Proc - Rapport SLA</v>
          </cell>
        </row>
        <row r="29">
          <cell r="A29" t="str">
            <v>Proc - RFO</v>
          </cell>
        </row>
        <row r="30">
          <cell r="A30" t="str">
            <v>Proc - SLA/Service Catalog</v>
          </cell>
        </row>
        <row r="31">
          <cell r="A31" t="str">
            <v>Proc - Travaux planifiés</v>
          </cell>
        </row>
        <row r="32">
          <cell r="A32" t="str">
            <v>Product - ManServ</v>
          </cell>
        </row>
        <row r="33">
          <cell r="A33" t="str">
            <v>Product - Teralink</v>
          </cell>
        </row>
        <row r="34">
          <cell r="A34" t="str">
            <v>Product - VPC</v>
          </cell>
        </row>
        <row r="35">
          <cell r="A35" t="str">
            <v>Tools - Assyst</v>
          </cell>
        </row>
        <row r="36">
          <cell r="A36" t="str">
            <v>Tools - Callisto</v>
          </cell>
        </row>
        <row r="37">
          <cell r="A37" t="str">
            <v>Tools - Confluence</v>
          </cell>
        </row>
        <row r="38">
          <cell r="A38" t="str">
            <v>Tools - Crystal Report</v>
          </cell>
        </row>
        <row r="39">
          <cell r="A39" t="str">
            <v>Tools - eChange</v>
          </cell>
        </row>
        <row r="40">
          <cell r="A40" t="str">
            <v>Tools - eDeal</v>
          </cell>
        </row>
        <row r="41">
          <cell r="A41" t="str">
            <v>Tools - ICMS</v>
          </cell>
        </row>
        <row r="42">
          <cell r="A42" t="str">
            <v>Tools - SRS EventHistory</v>
          </cell>
        </row>
        <row r="43">
          <cell r="A43" t="str">
            <v>Vendor</v>
          </cell>
        </row>
      </sheetData>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ticipants"/>
      <sheetName val="Actions"/>
      <sheetName val="Travaux Planifiés 2013"/>
      <sheetName val="Travaux Planifiés 2014"/>
      <sheetName val="Incidents Critiques 2013"/>
      <sheetName val="S8"/>
      <sheetName val="S7"/>
      <sheetName val="S6"/>
      <sheetName val="S5"/>
      <sheetName val="S4"/>
      <sheetName val="S3"/>
      <sheetName val="S2"/>
      <sheetName val="S1"/>
      <sheetName val="Répartition Travaux"/>
      <sheetName val="Graph Travaux EPT"/>
      <sheetName val="Graph Dép. Infra. Fix"/>
      <sheetName val="Graph Dép. Tech. &amp; Serv.Fix"/>
      <sheetName val="Graph Dép. Tech. &amp; Serv.Mob."/>
      <sheetName val="Graph Dép. Tech. Trans."/>
      <sheetName val="Fourniss. Op."/>
      <sheetName val="Evolution IC 2013"/>
      <sheetName val="Stats IC"/>
      <sheetName val="Adresses groupes"/>
      <sheetName val="IC-template"/>
      <sheetName val="IC-1"/>
      <sheetName val="IC-2"/>
      <sheetName val="IC-3"/>
      <sheetName val="IC-4"/>
      <sheetName val="IC-5"/>
      <sheetName val="IC-6"/>
      <sheetName val="IC-7"/>
      <sheetName val="IC-8"/>
      <sheetName val="IC-9"/>
      <sheetName val="IC-10"/>
      <sheetName val="IC-11"/>
      <sheetName val="IC-12"/>
      <sheetName val="IC-13"/>
      <sheetName val="IC-14"/>
      <sheetName val="IC-15"/>
      <sheetName val="IC-16"/>
      <sheetName val="IC-17"/>
      <sheetName val="IC-18"/>
      <sheetName val="IC-19"/>
      <sheetName val="IC-20"/>
      <sheetName val="IC-21"/>
      <sheetName val="IC-22"/>
      <sheetName val="IC-23"/>
      <sheetName val="IC-24"/>
      <sheetName val="IC-25"/>
      <sheetName val="IC-26"/>
      <sheetName val="IC-27"/>
      <sheetName val="IC-28"/>
      <sheetName val="IC-29"/>
      <sheetName val="IC-30"/>
      <sheetName val="IC-31"/>
      <sheetName val="IC-32"/>
      <sheetName val="IC-33"/>
      <sheetName val="IC-34"/>
      <sheetName val="IC-35"/>
      <sheetName val="IC-36"/>
      <sheetName val="IC-37"/>
      <sheetName val="IC-38"/>
      <sheetName val="IC-39"/>
      <sheetName val="IC-40"/>
      <sheetName val="IC-41"/>
      <sheetName val="IC-42"/>
      <sheetName val="IC-43"/>
      <sheetName val="IC-44"/>
      <sheetName val="IC-45"/>
      <sheetName val="IC-46"/>
      <sheetName val="Sheet2"/>
      <sheetName val="Holidays"/>
      <sheetName val="Incidents Critiques 2014"/>
      <sheetName val="Evolution IC 2014"/>
      <sheetName val="IC-01"/>
      <sheetName val="IC-02"/>
      <sheetName val="IC-03"/>
      <sheetName val="IC-04"/>
      <sheetName val="IC-05"/>
      <sheetName val="IC-06"/>
      <sheetName val="IC-07"/>
      <sheetName val="IC-08"/>
      <sheetName val="IC-09"/>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ow r="2">
          <cell r="B2">
            <v>41275</v>
          </cell>
        </row>
        <row r="3">
          <cell r="B3">
            <v>41365</v>
          </cell>
        </row>
        <row r="4">
          <cell r="B4">
            <v>41395</v>
          </cell>
        </row>
        <row r="5">
          <cell r="B5">
            <v>41403</v>
          </cell>
        </row>
        <row r="6">
          <cell r="B6">
            <v>41414</v>
          </cell>
        </row>
        <row r="7">
          <cell r="B7">
            <v>41448</v>
          </cell>
        </row>
        <row r="8">
          <cell r="B8">
            <v>41501</v>
          </cell>
        </row>
        <row r="9">
          <cell r="B9">
            <v>41579</v>
          </cell>
        </row>
        <row r="10">
          <cell r="B10">
            <v>41633</v>
          </cell>
        </row>
        <row r="11">
          <cell r="B11">
            <v>41634</v>
          </cell>
        </row>
      </sheetData>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printerSettings" Target="../printerSettings/printerSettings3.bin"/><Relationship Id="rId7" Type="http://schemas.openxmlformats.org/officeDocument/2006/relationships/vmlDrawing" Target="../drawings/vmlDrawing1.v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7.bin"/><Relationship Id="rId1" Type="http://schemas.openxmlformats.org/officeDocument/2006/relationships/hyperlink" Target="http://forum.excel-pratique.com/excel/creer-une-vu-de-synthese-en-vba-t77422.html?sid=6ab7464e7365ec9bf3bdc78f49193425"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 Id="rId6" Type="http://schemas.openxmlformats.org/officeDocument/2006/relationships/printerSettings" Target="../printerSettings/printerSettings13.bin"/><Relationship Id="rId5" Type="http://schemas.openxmlformats.org/officeDocument/2006/relationships/printerSettings" Target="../printerSettings/printerSettings12.bin"/><Relationship Id="rId4"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AH1509"/>
  <sheetViews>
    <sheetView showGridLines="0" zoomScale="70" zoomScaleNormal="70" workbookViewId="0">
      <pane ySplit="1" topLeftCell="A34" activePane="bottomLeft" state="frozen"/>
      <selection pane="bottomLeft" activeCell="K34" sqref="K34"/>
    </sheetView>
  </sheetViews>
  <sheetFormatPr baseColWidth="10" defaultColWidth="9.140625" defaultRowHeight="12.75" x14ac:dyDescent="0.25"/>
  <cols>
    <col min="1" max="1" width="12.28515625" style="76" customWidth="1"/>
    <col min="2" max="2" width="8.85546875" style="77" customWidth="1"/>
    <col min="3" max="3" width="4.42578125" style="83" customWidth="1"/>
    <col min="4" max="4" width="42.85546875" style="78" customWidth="1"/>
    <col min="5" max="5" width="14.28515625" style="422" customWidth="1"/>
    <col min="6" max="6" width="9.28515625" style="277" customWidth="1"/>
    <col min="7" max="7" width="8.42578125" style="80" customWidth="1"/>
    <col min="8" max="8" width="4.28515625" style="79" customWidth="1"/>
    <col min="9" max="9" width="12.140625" style="81" customWidth="1"/>
    <col min="10" max="10" width="11.7109375" style="82" customWidth="1"/>
    <col min="11" max="11" width="17.140625" style="82" customWidth="1"/>
    <col min="12" max="12" width="4.42578125" style="152" customWidth="1"/>
    <col min="13" max="13" width="9.28515625" style="84" customWidth="1"/>
    <col min="14" max="14" width="7.7109375" style="83" customWidth="1"/>
    <col min="15" max="15" width="9.7109375" style="85" customWidth="1"/>
    <col min="16" max="17" width="12.7109375" style="86" customWidth="1"/>
    <col min="18" max="18" width="35.7109375" style="86" customWidth="1"/>
    <col min="19" max="19" width="6.140625" style="87" customWidth="1"/>
    <col min="20" max="20" width="5.5703125" style="88" customWidth="1"/>
    <col min="21" max="21" width="5.5703125" style="89" customWidth="1"/>
    <col min="22" max="22" width="5.5703125" style="434" customWidth="1"/>
    <col min="23" max="23" width="7.140625" style="110" customWidth="1"/>
    <col min="24" max="25" width="7.140625" style="111" customWidth="1"/>
    <col min="26" max="26" width="41.28515625" style="86" customWidth="1"/>
    <col min="27" max="27" width="14" style="90" customWidth="1"/>
    <col min="28" max="28" width="34.28515625" style="86" customWidth="1"/>
    <col min="29" max="29" width="37.28515625" style="78" customWidth="1"/>
    <col min="30" max="33" width="14.85546875" style="359" customWidth="1"/>
    <col min="34" max="34" width="18.7109375" style="78" customWidth="1"/>
    <col min="35" max="16384" width="9.140625" style="23"/>
  </cols>
  <sheetData>
    <row r="1" spans="1:34" s="14" customFormat="1" ht="85.5" x14ac:dyDescent="0.25">
      <c r="A1" s="1" t="s">
        <v>0</v>
      </c>
      <c r="B1" s="1" t="s">
        <v>1</v>
      </c>
      <c r="C1" s="142" t="s">
        <v>8</v>
      </c>
      <c r="D1" s="398" t="s">
        <v>2</v>
      </c>
      <c r="E1" s="2" t="s">
        <v>3</v>
      </c>
      <c r="F1" s="276" t="s">
        <v>4</v>
      </c>
      <c r="G1" s="4" t="s">
        <v>648</v>
      </c>
      <c r="H1" s="3"/>
      <c r="I1" s="5" t="s">
        <v>5</v>
      </c>
      <c r="J1" s="5" t="s">
        <v>6</v>
      </c>
      <c r="K1" s="5" t="s">
        <v>7</v>
      </c>
      <c r="L1" s="135" t="s">
        <v>225</v>
      </c>
      <c r="M1" s="136" t="s">
        <v>9</v>
      </c>
      <c r="N1" s="98" t="s">
        <v>10</v>
      </c>
      <c r="O1" s="99" t="s">
        <v>11</v>
      </c>
      <c r="P1" s="112" t="s">
        <v>894</v>
      </c>
      <c r="Q1" s="112" t="s">
        <v>895</v>
      </c>
      <c r="R1" s="112" t="s">
        <v>12</v>
      </c>
      <c r="S1" s="122" t="s">
        <v>13</v>
      </c>
      <c r="T1" s="101" t="s">
        <v>14</v>
      </c>
      <c r="U1" s="102" t="s">
        <v>15</v>
      </c>
      <c r="V1" s="429" t="s">
        <v>1344</v>
      </c>
      <c r="W1" s="140" t="s">
        <v>16</v>
      </c>
      <c r="X1" s="140" t="s">
        <v>17</v>
      </c>
      <c r="Y1" s="141" t="s">
        <v>18</v>
      </c>
      <c r="Z1" s="6" t="s">
        <v>19</v>
      </c>
      <c r="AA1" s="7" t="s">
        <v>20</v>
      </c>
      <c r="AB1" s="2" t="s">
        <v>21</v>
      </c>
      <c r="AC1" s="2" t="s">
        <v>22</v>
      </c>
      <c r="AD1" s="345" t="s">
        <v>890</v>
      </c>
      <c r="AE1" s="345" t="s">
        <v>891</v>
      </c>
      <c r="AF1" s="345" t="s">
        <v>892</v>
      </c>
      <c r="AG1" s="345" t="s">
        <v>893</v>
      </c>
      <c r="AH1" s="345" t="s">
        <v>23</v>
      </c>
    </row>
    <row r="2" spans="1:34" s="14" customFormat="1" ht="15" x14ac:dyDescent="0.25">
      <c r="A2" s="8">
        <v>42370</v>
      </c>
      <c r="B2" s="9"/>
      <c r="C2" s="11"/>
      <c r="D2" s="399"/>
      <c r="E2" s="9"/>
      <c r="F2" s="11">
        <f t="shared" ref="F2:F18" si="0">HYPERLINK("..\Avis%20de%20dérangement\"&amp;G2,G2)</f>
        <v>0</v>
      </c>
      <c r="G2" s="10"/>
      <c r="H2" s="11"/>
      <c r="I2" s="12"/>
      <c r="J2" s="12"/>
      <c r="K2" s="12"/>
      <c r="L2" s="147"/>
      <c r="M2" s="100"/>
      <c r="N2" s="12"/>
      <c r="O2" s="12"/>
      <c r="P2" s="113"/>
      <c r="Q2" s="113"/>
      <c r="R2" s="113"/>
      <c r="S2" s="123"/>
      <c r="T2" s="13"/>
      <c r="U2" s="13"/>
      <c r="V2" s="13"/>
      <c r="W2" s="103"/>
      <c r="X2" s="103"/>
      <c r="Y2" s="124"/>
      <c r="Z2" s="11"/>
      <c r="AA2" s="12"/>
      <c r="AB2" s="12"/>
      <c r="AC2" s="12"/>
      <c r="AD2" s="346"/>
      <c r="AE2" s="346"/>
      <c r="AF2" s="346"/>
      <c r="AG2" s="346"/>
      <c r="AH2" s="346" t="str">
        <f t="shared" ref="AH2:AH18" si="1">IF(AND( W2&lt;&gt;"TBC",W2&lt;&gt;"TBC", W2&lt;&gt;"N/A",W2&lt;&gt;""),IF((NETWORKDAYS(W2,A2,holidays_2015)-1)&gt;=5,"SLA_PW_OK",IF(AND(NETWORKDAYS(W2,A2,holidays_2015)&gt;=0,C2="EW"),"SLA_EW_OK","SLA_PW_NOK")),"")</f>
        <v/>
      </c>
    </row>
    <row r="3" spans="1:34" s="14" customFormat="1" ht="38.25" x14ac:dyDescent="0.25">
      <c r="A3" s="71">
        <v>42373</v>
      </c>
      <c r="B3" s="71">
        <v>42490</v>
      </c>
      <c r="C3" s="145"/>
      <c r="D3" s="403" t="s">
        <v>127</v>
      </c>
      <c r="E3" s="57" t="s">
        <v>122</v>
      </c>
      <c r="F3" s="58">
        <f t="shared" si="0"/>
        <v>613766</v>
      </c>
      <c r="G3" s="59">
        <v>613766</v>
      </c>
      <c r="H3" s="58" t="str">
        <f>HYPERLINK("..\Avis%20de%20dérangement\"&amp;G3,"Link")</f>
        <v>Link</v>
      </c>
      <c r="I3" s="60" t="s">
        <v>33</v>
      </c>
      <c r="J3" s="60" t="s">
        <v>123</v>
      </c>
      <c r="K3" s="60" t="s">
        <v>124</v>
      </c>
      <c r="L3" s="151"/>
      <c r="M3" s="139">
        <v>42359</v>
      </c>
      <c r="N3" s="62">
        <f t="shared" ref="N3:N34" si="2">MAX(IF(A3-M3,NETWORKDAYS(M3,A3,holidays_2016)-2),0)</f>
        <v>8</v>
      </c>
      <c r="O3" s="63" t="s">
        <v>35</v>
      </c>
      <c r="P3" s="120"/>
      <c r="Q3" s="120"/>
      <c r="R3" s="120"/>
      <c r="S3" s="134">
        <v>42725</v>
      </c>
      <c r="T3" s="49" t="str">
        <f ca="1">IF(AND( W3&lt;&gt;"TBC",X3&lt;&gt;"TBC", Y3&lt;&gt;"TBC"),"OK",MAX(IF(NOW()-A3,NETWORKDAYS(NOW(),A3,holidays_2016)-2),0))</f>
        <v>OK</v>
      </c>
      <c r="U3" s="50" t="s">
        <v>126</v>
      </c>
      <c r="V3" s="50"/>
      <c r="W3" s="109">
        <v>42359</v>
      </c>
      <c r="X3" s="109">
        <v>42359</v>
      </c>
      <c r="Y3" s="133" t="s">
        <v>26</v>
      </c>
      <c r="Z3" s="64"/>
      <c r="AA3" s="66"/>
      <c r="AB3" s="72"/>
      <c r="AC3" s="57"/>
      <c r="AD3" s="351"/>
      <c r="AE3" s="351"/>
      <c r="AF3" s="351"/>
      <c r="AG3" s="351"/>
      <c r="AH3" s="351" t="str">
        <f t="shared" si="1"/>
        <v>SLA_PW_OK</v>
      </c>
    </row>
    <row r="4" spans="1:34" s="14" customFormat="1" ht="165.75" x14ac:dyDescent="0.25">
      <c r="A4" s="71">
        <v>42373</v>
      </c>
      <c r="B4" s="71">
        <v>42490</v>
      </c>
      <c r="C4" s="145"/>
      <c r="D4" s="403" t="s">
        <v>121</v>
      </c>
      <c r="E4" s="57" t="s">
        <v>122</v>
      </c>
      <c r="F4" s="58">
        <f t="shared" si="0"/>
        <v>613765</v>
      </c>
      <c r="G4" s="59">
        <v>613765</v>
      </c>
      <c r="H4" s="58" t="str">
        <f>HYPERLINK("..\Avis%20de%20dérangement\"&amp;G4,"Link")</f>
        <v>Link</v>
      </c>
      <c r="I4" s="60" t="s">
        <v>33</v>
      </c>
      <c r="J4" s="60" t="s">
        <v>123</v>
      </c>
      <c r="K4" s="60" t="s">
        <v>124</v>
      </c>
      <c r="L4" s="151"/>
      <c r="M4" s="139">
        <v>42359</v>
      </c>
      <c r="N4" s="62">
        <f t="shared" si="2"/>
        <v>8</v>
      </c>
      <c r="O4" s="63" t="s">
        <v>35</v>
      </c>
      <c r="P4" s="120"/>
      <c r="Q4" s="120"/>
      <c r="R4" s="120" t="s">
        <v>125</v>
      </c>
      <c r="S4" s="134">
        <v>42725</v>
      </c>
      <c r="T4" s="49" t="str">
        <f ca="1">IF(AND( W4&lt;&gt;"TBC",X4&lt;&gt;"TBC", Y4&lt;&gt;"TBC"),"OK",MAX(IF(NOW()-A4,NETWORKDAYS(NOW(),A4,holidays_2016)-2),0))</f>
        <v>OK</v>
      </c>
      <c r="U4" s="50" t="s">
        <v>126</v>
      </c>
      <c r="V4" s="50"/>
      <c r="W4" s="109">
        <v>42359</v>
      </c>
      <c r="X4" s="109">
        <v>42359</v>
      </c>
      <c r="Y4" s="133" t="s">
        <v>26</v>
      </c>
      <c r="Z4" s="64"/>
      <c r="AA4" s="66"/>
      <c r="AB4" s="72"/>
      <c r="AC4" s="57"/>
      <c r="AD4" s="351"/>
      <c r="AE4" s="351"/>
      <c r="AF4" s="351"/>
      <c r="AG4" s="351"/>
      <c r="AH4" s="351" t="str">
        <f t="shared" si="1"/>
        <v>SLA_PW_OK</v>
      </c>
    </row>
    <row r="5" spans="1:34" s="14" customFormat="1" ht="38.25" x14ac:dyDescent="0.25">
      <c r="A5" s="71">
        <v>42373</v>
      </c>
      <c r="B5" s="71">
        <v>42490</v>
      </c>
      <c r="C5" s="145"/>
      <c r="D5" s="403" t="s">
        <v>128</v>
      </c>
      <c r="E5" s="57" t="s">
        <v>122</v>
      </c>
      <c r="F5" s="58">
        <f t="shared" si="0"/>
        <v>613763</v>
      </c>
      <c r="G5" s="59">
        <v>613763</v>
      </c>
      <c r="H5" s="58" t="str">
        <f>HYPERLINK("..\Avis%20de%20dérangement\"&amp;G5,"Link")</f>
        <v>Link</v>
      </c>
      <c r="I5" s="60" t="s">
        <v>33</v>
      </c>
      <c r="J5" s="60" t="s">
        <v>46</v>
      </c>
      <c r="K5" s="60" t="s">
        <v>129</v>
      </c>
      <c r="L5" s="151"/>
      <c r="M5" s="139">
        <v>42373</v>
      </c>
      <c r="N5" s="62">
        <f t="shared" si="2"/>
        <v>0</v>
      </c>
      <c r="O5" s="63" t="s">
        <v>35</v>
      </c>
      <c r="P5" s="120"/>
      <c r="Q5" s="120"/>
      <c r="R5" s="120"/>
      <c r="S5" s="134">
        <v>42361</v>
      </c>
      <c r="T5" s="49" t="str">
        <f ca="1">IF(AND( W5&lt;&gt;"TBC",X5&lt;&gt;"TBC", Y5&lt;&gt;"TBC"),"OK",MAX(IF(NOW()-A5,NETWORKDAYS(NOW(),A5,holidays_2016)-2),0))</f>
        <v>OK</v>
      </c>
      <c r="U5" s="50" t="s">
        <v>126</v>
      </c>
      <c r="V5" s="50"/>
      <c r="W5" s="109">
        <v>42373</v>
      </c>
      <c r="X5" s="109">
        <v>42373</v>
      </c>
      <c r="Y5" s="133" t="s">
        <v>26</v>
      </c>
      <c r="Z5" s="64"/>
      <c r="AA5" s="66"/>
      <c r="AB5" s="72"/>
      <c r="AC5" s="57"/>
      <c r="AD5" s="351"/>
      <c r="AE5" s="351"/>
      <c r="AF5" s="351"/>
      <c r="AG5" s="351"/>
      <c r="AH5" s="351" t="str">
        <f t="shared" si="1"/>
        <v>SLA_PW_NOK</v>
      </c>
    </row>
    <row r="6" spans="1:34" s="14" customFormat="1" ht="89.25" x14ac:dyDescent="0.25">
      <c r="A6" s="15">
        <v>42374.25</v>
      </c>
      <c r="B6" s="15">
        <v>42374.291666666664</v>
      </c>
      <c r="C6" s="143"/>
      <c r="D6" s="400" t="s">
        <v>130</v>
      </c>
      <c r="E6" s="16" t="s">
        <v>131</v>
      </c>
      <c r="F6" s="17">
        <f t="shared" si="0"/>
        <v>614247</v>
      </c>
      <c r="G6" s="18">
        <v>614247</v>
      </c>
      <c r="H6" s="17" t="str">
        <f>HYPERLINK("..\Avis%20de%20dérangement\"&amp;G6,"Link")</f>
        <v>Link</v>
      </c>
      <c r="I6" s="19" t="s">
        <v>47</v>
      </c>
      <c r="J6" s="19" t="s">
        <v>45</v>
      </c>
      <c r="K6" s="19" t="s">
        <v>132</v>
      </c>
      <c r="L6" s="148"/>
      <c r="M6" s="137">
        <v>42359</v>
      </c>
      <c r="N6" s="34">
        <f t="shared" si="2"/>
        <v>9</v>
      </c>
      <c r="O6" s="21" t="s">
        <v>35</v>
      </c>
      <c r="P6" s="119"/>
      <c r="Q6" s="119"/>
      <c r="R6" s="119"/>
      <c r="S6" s="125" t="s">
        <v>26</v>
      </c>
      <c r="T6" s="20" t="str">
        <f ca="1">IF(AND( W6&lt;&gt;"TBC",X6&lt;&gt;"TBC", Y6&lt;&gt;"TBC"),"OK",MAX(IF(NOW()-A6,NETWORKDAYS(NOW(),A6,holidays_2016)-2),0))</f>
        <v>OK</v>
      </c>
      <c r="U6" s="22" t="s">
        <v>126</v>
      </c>
      <c r="V6" s="22"/>
      <c r="W6" s="104">
        <v>42359</v>
      </c>
      <c r="X6" s="104" t="s">
        <v>26</v>
      </c>
      <c r="Y6" s="126">
        <v>42359</v>
      </c>
      <c r="Z6" s="54" t="s">
        <v>133</v>
      </c>
      <c r="AA6" s="48" t="s">
        <v>27</v>
      </c>
      <c r="AB6" s="45"/>
      <c r="AC6" s="16"/>
      <c r="AD6" s="70"/>
      <c r="AE6" s="70"/>
      <c r="AF6" s="70"/>
      <c r="AG6" s="70"/>
      <c r="AH6" s="70" t="str">
        <f t="shared" si="1"/>
        <v>SLA_PW_OK</v>
      </c>
    </row>
    <row r="7" spans="1:34" s="14" customFormat="1" ht="140.25" x14ac:dyDescent="0.25">
      <c r="A7" s="15">
        <v>42374.999305555553</v>
      </c>
      <c r="B7" s="32">
        <v>42375.25</v>
      </c>
      <c r="C7" s="143"/>
      <c r="D7" s="400" t="s">
        <v>134</v>
      </c>
      <c r="E7" s="16" t="s">
        <v>58</v>
      </c>
      <c r="F7" s="17">
        <f t="shared" si="0"/>
        <v>612126</v>
      </c>
      <c r="G7" s="18">
        <v>612126</v>
      </c>
      <c r="H7" s="17" t="str">
        <f>HYPERLINK("..\Avis%20de%20dérangement\"&amp;F7,"Link")</f>
        <v>Link</v>
      </c>
      <c r="I7" s="19" t="s">
        <v>30</v>
      </c>
      <c r="J7" s="33" t="s">
        <v>117</v>
      </c>
      <c r="K7" s="19" t="s">
        <v>93</v>
      </c>
      <c r="L7" s="148"/>
      <c r="M7" s="137">
        <v>42352</v>
      </c>
      <c r="N7" s="34">
        <f t="shared" si="2"/>
        <v>14</v>
      </c>
      <c r="O7" s="21" t="s">
        <v>26</v>
      </c>
      <c r="P7" s="117"/>
      <c r="Q7" s="117"/>
      <c r="R7" s="117" t="s">
        <v>119</v>
      </c>
      <c r="S7" s="125" t="s">
        <v>26</v>
      </c>
      <c r="T7" s="20" t="s">
        <v>26</v>
      </c>
      <c r="U7" s="22"/>
      <c r="V7" s="22"/>
      <c r="W7" s="104" t="s">
        <v>26</v>
      </c>
      <c r="X7" s="104" t="s">
        <v>26</v>
      </c>
      <c r="Y7" s="126" t="s">
        <v>26</v>
      </c>
      <c r="Z7" s="67"/>
      <c r="AA7" s="51" t="s">
        <v>27</v>
      </c>
      <c r="AB7" s="73"/>
      <c r="AC7" s="16"/>
      <c r="AD7" s="70"/>
      <c r="AE7" s="70"/>
      <c r="AF7" s="70"/>
      <c r="AG7" s="70"/>
      <c r="AH7" s="70" t="str">
        <f t="shared" si="1"/>
        <v/>
      </c>
    </row>
    <row r="8" spans="1:34" s="14" customFormat="1" ht="89.25" x14ac:dyDescent="0.25">
      <c r="A8" s="15">
        <v>42375</v>
      </c>
      <c r="B8" s="15">
        <v>42375.25</v>
      </c>
      <c r="C8" s="143"/>
      <c r="D8" s="400" t="s">
        <v>135</v>
      </c>
      <c r="E8" s="16" t="s">
        <v>136</v>
      </c>
      <c r="F8" s="17">
        <f t="shared" si="0"/>
        <v>612441</v>
      </c>
      <c r="G8" s="18">
        <v>612441</v>
      </c>
      <c r="H8" s="17" t="str">
        <f>HYPERLINK("..\Avis%20de%20dérangement\"&amp;F8,"Link")</f>
        <v>Link</v>
      </c>
      <c r="I8" s="19" t="s">
        <v>47</v>
      </c>
      <c r="J8" s="33" t="s">
        <v>137</v>
      </c>
      <c r="K8" s="19" t="s">
        <v>138</v>
      </c>
      <c r="L8" s="148"/>
      <c r="M8" s="137">
        <v>42352</v>
      </c>
      <c r="N8" s="34">
        <f t="shared" si="2"/>
        <v>15</v>
      </c>
      <c r="O8" s="21" t="s">
        <v>35</v>
      </c>
      <c r="P8" s="117"/>
      <c r="Q8" s="117"/>
      <c r="R8" s="117" t="s">
        <v>139</v>
      </c>
      <c r="S8" s="125" t="s">
        <v>26</v>
      </c>
      <c r="T8" s="20" t="str">
        <f ca="1">IF(AND( W8&lt;&gt;"TBC",X8&lt;&gt;"TBC", Y8&lt;&gt;"TBC"),"OK",MAX(IF(NOW()-A8,NETWORKDAYS(NOW(),A8,holidays_2016)-2),0))</f>
        <v>OK</v>
      </c>
      <c r="U8" s="22" t="s">
        <v>126</v>
      </c>
      <c r="V8" s="22"/>
      <c r="W8" s="104">
        <v>42374</v>
      </c>
      <c r="X8" s="104" t="s">
        <v>26</v>
      </c>
      <c r="Y8" s="126" t="s">
        <v>26</v>
      </c>
      <c r="Z8" s="67" t="s">
        <v>140</v>
      </c>
      <c r="AA8" s="48" t="s">
        <v>27</v>
      </c>
      <c r="AB8" s="73"/>
      <c r="AC8" s="16"/>
      <c r="AD8" s="70"/>
      <c r="AE8" s="70"/>
      <c r="AF8" s="70"/>
      <c r="AG8" s="70"/>
      <c r="AH8" s="70" t="str">
        <f t="shared" si="1"/>
        <v>SLA_PW_NOK</v>
      </c>
    </row>
    <row r="9" spans="1:34" s="14" customFormat="1" ht="76.5" x14ac:dyDescent="0.25">
      <c r="A9" s="15">
        <v>42375.25</v>
      </c>
      <c r="B9" s="15">
        <v>42375.291666666664</v>
      </c>
      <c r="C9" s="143"/>
      <c r="D9" s="400" t="s">
        <v>141</v>
      </c>
      <c r="E9" s="16" t="s">
        <v>136</v>
      </c>
      <c r="F9" s="17">
        <f t="shared" si="0"/>
        <v>613335</v>
      </c>
      <c r="G9" s="18">
        <v>613335</v>
      </c>
      <c r="H9" s="17" t="str">
        <f>HYPERLINK("..\Avis%20de%20dérangement\"&amp;F9,"Link")</f>
        <v>Link</v>
      </c>
      <c r="I9" s="19" t="s">
        <v>47</v>
      </c>
      <c r="J9" s="33" t="s">
        <v>137</v>
      </c>
      <c r="K9" s="19" t="s">
        <v>138</v>
      </c>
      <c r="L9" s="148"/>
      <c r="M9" s="137">
        <v>42352</v>
      </c>
      <c r="N9" s="34">
        <f t="shared" si="2"/>
        <v>15</v>
      </c>
      <c r="O9" s="21" t="s">
        <v>35</v>
      </c>
      <c r="P9" s="117"/>
      <c r="Q9" s="117"/>
      <c r="R9" s="117" t="s">
        <v>142</v>
      </c>
      <c r="S9" s="125" t="s">
        <v>26</v>
      </c>
      <c r="T9" s="20" t="str">
        <f ca="1">IF(AND( W9&lt;&gt;"TBC",X9&lt;&gt;"TBC", Y9&lt;&gt;"TBC"),"OK",MAX(IF(NOW()-A9,NETWORKDAYS(NOW(),A9,holidays_2016)-2),0))</f>
        <v>OK</v>
      </c>
      <c r="U9" s="22" t="s">
        <v>126</v>
      </c>
      <c r="V9" s="22"/>
      <c r="W9" s="104">
        <v>42374</v>
      </c>
      <c r="X9" s="104" t="s">
        <v>26</v>
      </c>
      <c r="Y9" s="126" t="s">
        <v>26</v>
      </c>
      <c r="Z9" s="67" t="s">
        <v>143</v>
      </c>
      <c r="AA9" s="48" t="s">
        <v>27</v>
      </c>
      <c r="AB9" s="73"/>
      <c r="AC9" s="16"/>
      <c r="AD9" s="70"/>
      <c r="AE9" s="70"/>
      <c r="AF9" s="70"/>
      <c r="AG9" s="70"/>
      <c r="AH9" s="70" t="str">
        <f t="shared" si="1"/>
        <v>SLA_PW_NOK</v>
      </c>
    </row>
    <row r="10" spans="1:34" s="14" customFormat="1" ht="89.25" x14ac:dyDescent="0.25">
      <c r="A10" s="15">
        <v>42375.25</v>
      </c>
      <c r="B10" s="15">
        <v>42375.291666666664</v>
      </c>
      <c r="C10" s="143"/>
      <c r="D10" s="400" t="s">
        <v>144</v>
      </c>
      <c r="E10" s="16" t="s">
        <v>145</v>
      </c>
      <c r="F10" s="17">
        <f t="shared" si="0"/>
        <v>614248</v>
      </c>
      <c r="G10" s="18">
        <v>614248</v>
      </c>
      <c r="H10" s="17" t="str">
        <f>HYPERLINK("..\Avis%20de%20dérangement\"&amp;G10,"Link")</f>
        <v>Link</v>
      </c>
      <c r="I10" s="19" t="s">
        <v>47</v>
      </c>
      <c r="J10" s="19" t="s">
        <v>146</v>
      </c>
      <c r="K10" s="19" t="s">
        <v>147</v>
      </c>
      <c r="L10" s="148"/>
      <c r="M10" s="137">
        <v>42359</v>
      </c>
      <c r="N10" s="34">
        <f t="shared" si="2"/>
        <v>10</v>
      </c>
      <c r="O10" s="21" t="s">
        <v>35</v>
      </c>
      <c r="P10" s="119"/>
      <c r="Q10" s="119"/>
      <c r="R10" s="119"/>
      <c r="S10" s="125" t="s">
        <v>26</v>
      </c>
      <c r="T10" s="20" t="str">
        <f ca="1">IF(AND( W10&lt;&gt;"TBC",X10&lt;&gt;"TBC", Y10&lt;&gt;"TBC"),"OK",MAX(IF(NOW()-A10,NETWORKDAYS(NOW(),A10,holidays_2016)-2),0))</f>
        <v>OK</v>
      </c>
      <c r="U10" s="22" t="s">
        <v>126</v>
      </c>
      <c r="V10" s="22"/>
      <c r="W10" s="104">
        <v>42359</v>
      </c>
      <c r="X10" s="104" t="s">
        <v>26</v>
      </c>
      <c r="Y10" s="126">
        <v>42359</v>
      </c>
      <c r="Z10" s="54" t="s">
        <v>148</v>
      </c>
      <c r="AA10" s="48" t="s">
        <v>27</v>
      </c>
      <c r="AB10" s="73"/>
      <c r="AC10" s="16"/>
      <c r="AD10" s="70"/>
      <c r="AE10" s="70"/>
      <c r="AF10" s="70"/>
      <c r="AG10" s="70"/>
      <c r="AH10" s="70" t="str">
        <f t="shared" si="1"/>
        <v>SLA_PW_OK</v>
      </c>
    </row>
    <row r="11" spans="1:34" s="172" customFormat="1" ht="76.5" x14ac:dyDescent="0.25">
      <c r="A11" s="153">
        <v>42376.916666666664</v>
      </c>
      <c r="B11" s="153">
        <v>42377.041666666664</v>
      </c>
      <c r="C11" s="154" t="s">
        <v>8</v>
      </c>
      <c r="D11" s="404" t="s">
        <v>149</v>
      </c>
      <c r="E11" s="155" t="s">
        <v>150</v>
      </c>
      <c r="F11" s="17">
        <f t="shared" si="0"/>
        <v>616790</v>
      </c>
      <c r="G11" s="157">
        <v>616790</v>
      </c>
      <c r="H11" s="156" t="str">
        <f>HYPERLINK("..\Avis%20de%20dérangement\"&amp;G11,"Link")</f>
        <v>Link</v>
      </c>
      <c r="I11" s="158" t="s">
        <v>37</v>
      </c>
      <c r="J11" s="158" t="s">
        <v>151</v>
      </c>
      <c r="K11" s="158" t="s">
        <v>152</v>
      </c>
      <c r="L11" s="159"/>
      <c r="M11" s="160">
        <v>42375</v>
      </c>
      <c r="N11" s="161">
        <f t="shared" si="2"/>
        <v>0</v>
      </c>
      <c r="O11" s="162" t="s">
        <v>35</v>
      </c>
      <c r="P11" s="163"/>
      <c r="Q11" s="163"/>
      <c r="R11" s="163" t="s">
        <v>227</v>
      </c>
      <c r="S11" s="164">
        <v>42374</v>
      </c>
      <c r="T11" s="165" t="str">
        <f ca="1">IF(AND( W11&lt;&gt;"TBC",X11&lt;&gt;"TBC", Y11&lt;&gt;"TBC"),"OK",MAX(IF(NOW()-A11,NETWORKDAYS(NOW(),A11,holidays_2016)-2),0))</f>
        <v>OK</v>
      </c>
      <c r="U11" s="166" t="s">
        <v>126</v>
      </c>
      <c r="V11" s="166"/>
      <c r="W11" s="167">
        <v>42375</v>
      </c>
      <c r="X11" s="167">
        <v>42375</v>
      </c>
      <c r="Y11" s="168" t="s">
        <v>26</v>
      </c>
      <c r="Z11" s="169" t="s">
        <v>244</v>
      </c>
      <c r="AA11" s="170" t="s">
        <v>27</v>
      </c>
      <c r="AB11" s="171"/>
      <c r="AC11" s="155"/>
      <c r="AD11" s="352"/>
      <c r="AE11" s="352"/>
      <c r="AF11" s="352"/>
      <c r="AG11" s="352"/>
      <c r="AH11" s="352" t="str">
        <f t="shared" si="1"/>
        <v>SLA_EW_OK</v>
      </c>
    </row>
    <row r="12" spans="1:34" s="172" customFormat="1" ht="140.25" x14ac:dyDescent="0.25">
      <c r="A12" s="173">
        <v>42376.999305555553</v>
      </c>
      <c r="B12" s="183">
        <v>42377.25</v>
      </c>
      <c r="C12" s="154"/>
      <c r="D12" s="405" t="s">
        <v>153</v>
      </c>
      <c r="E12" s="174" t="s">
        <v>58</v>
      </c>
      <c r="F12" s="156">
        <f t="shared" si="0"/>
        <v>612126</v>
      </c>
      <c r="G12" s="176">
        <v>612126</v>
      </c>
      <c r="H12" s="156" t="str">
        <f>HYPERLINK("..\Avis%20de%20dérangement\"&amp;F12,"Link")</f>
        <v>Link</v>
      </c>
      <c r="I12" s="177" t="s">
        <v>30</v>
      </c>
      <c r="J12" s="184" t="s">
        <v>117</v>
      </c>
      <c r="K12" s="177" t="s">
        <v>93</v>
      </c>
      <c r="L12" s="178"/>
      <c r="M12" s="160">
        <v>42352</v>
      </c>
      <c r="N12" s="161">
        <f t="shared" si="2"/>
        <v>16</v>
      </c>
      <c r="O12" s="162" t="s">
        <v>26</v>
      </c>
      <c r="P12" s="185"/>
      <c r="Q12" s="185"/>
      <c r="R12" s="185" t="s">
        <v>119</v>
      </c>
      <c r="S12" s="164" t="s">
        <v>26</v>
      </c>
      <c r="T12" s="165" t="s">
        <v>26</v>
      </c>
      <c r="U12" s="166"/>
      <c r="V12" s="166"/>
      <c r="W12" s="167" t="s">
        <v>26</v>
      </c>
      <c r="X12" s="167" t="s">
        <v>26</v>
      </c>
      <c r="Y12" s="168" t="s">
        <v>26</v>
      </c>
      <c r="Z12" s="186"/>
      <c r="AA12" s="187" t="s">
        <v>27</v>
      </c>
      <c r="AB12" s="180"/>
      <c r="AC12" s="174"/>
      <c r="AD12" s="353"/>
      <c r="AE12" s="353"/>
      <c r="AF12" s="353"/>
      <c r="AG12" s="353"/>
      <c r="AH12" s="353" t="str">
        <f t="shared" si="1"/>
        <v/>
      </c>
    </row>
    <row r="13" spans="1:34" s="172" customFormat="1" ht="51" x14ac:dyDescent="0.25">
      <c r="A13" s="173">
        <v>42377.25</v>
      </c>
      <c r="B13" s="173">
        <v>42377.291666666664</v>
      </c>
      <c r="C13" s="154"/>
      <c r="D13" s="405" t="s">
        <v>154</v>
      </c>
      <c r="E13" s="174" t="s">
        <v>155</v>
      </c>
      <c r="F13" s="175">
        <f t="shared" si="0"/>
        <v>613871</v>
      </c>
      <c r="G13" s="176">
        <v>613871</v>
      </c>
      <c r="H13" s="175" t="str">
        <f>HYPERLINK("..\Avis%20de%20dérangement\"&amp;G13,"Link")</f>
        <v>Link</v>
      </c>
      <c r="I13" s="177" t="s">
        <v>33</v>
      </c>
      <c r="J13" s="177" t="s">
        <v>156</v>
      </c>
      <c r="K13" s="177" t="s">
        <v>65</v>
      </c>
      <c r="L13" s="178"/>
      <c r="M13" s="160">
        <v>42373</v>
      </c>
      <c r="N13" s="161">
        <f t="shared" si="2"/>
        <v>3</v>
      </c>
      <c r="O13" s="162" t="s">
        <v>35</v>
      </c>
      <c r="P13" s="163"/>
      <c r="Q13" s="163"/>
      <c r="R13" s="163"/>
      <c r="S13" s="164">
        <v>42373</v>
      </c>
      <c r="T13" s="165" t="str">
        <f t="shared" ref="T13:T20" ca="1" si="3">IF(AND( W13&lt;&gt;"TBC",X13&lt;&gt;"TBC", Y13&lt;&gt;"TBC"),"OK",MAX(IF(NOW()-A13,NETWORKDAYS(NOW(),A13,holidays_2016)-2),0))</f>
        <v>OK</v>
      </c>
      <c r="U13" s="166" t="s">
        <v>126</v>
      </c>
      <c r="V13" s="166"/>
      <c r="W13" s="167">
        <v>42373</v>
      </c>
      <c r="X13" s="167">
        <v>42373</v>
      </c>
      <c r="Y13" s="168" t="s">
        <v>26</v>
      </c>
      <c r="Z13" s="179" t="s">
        <v>245</v>
      </c>
      <c r="AA13" s="171" t="s">
        <v>27</v>
      </c>
      <c r="AB13" s="180"/>
      <c r="AC13" s="174"/>
      <c r="AD13" s="353"/>
      <c r="AE13" s="353"/>
      <c r="AF13" s="353"/>
      <c r="AG13" s="353"/>
      <c r="AH13" s="353" t="str">
        <f t="shared" si="1"/>
        <v>SLA_PW_NOK</v>
      </c>
    </row>
    <row r="14" spans="1:34" s="14" customFormat="1" ht="165.75" x14ac:dyDescent="0.25">
      <c r="A14" s="71">
        <v>42380</v>
      </c>
      <c r="B14" s="71">
        <v>42490</v>
      </c>
      <c r="C14" s="145"/>
      <c r="D14" s="403" t="s">
        <v>157</v>
      </c>
      <c r="E14" s="57" t="s">
        <v>122</v>
      </c>
      <c r="F14" s="58">
        <f t="shared" si="0"/>
        <v>613767</v>
      </c>
      <c r="G14" s="59">
        <v>613767</v>
      </c>
      <c r="H14" s="58" t="str">
        <f>HYPERLINK("..\Avis%20de%20dérangement\"&amp;G14,"Link")</f>
        <v>Link</v>
      </c>
      <c r="I14" s="60" t="s">
        <v>33</v>
      </c>
      <c r="J14" s="60" t="s">
        <v>46</v>
      </c>
      <c r="K14" s="60" t="s">
        <v>129</v>
      </c>
      <c r="L14" s="151"/>
      <c r="M14" s="139">
        <v>42373</v>
      </c>
      <c r="N14" s="62">
        <f t="shared" si="2"/>
        <v>4</v>
      </c>
      <c r="O14" s="63" t="s">
        <v>35</v>
      </c>
      <c r="P14" s="120"/>
      <c r="Q14" s="120"/>
      <c r="R14" s="120" t="s">
        <v>125</v>
      </c>
      <c r="S14" s="134">
        <v>42373</v>
      </c>
      <c r="T14" s="49" t="str">
        <f t="shared" ca="1" si="3"/>
        <v>OK</v>
      </c>
      <c r="U14" s="50" t="s">
        <v>126</v>
      </c>
      <c r="V14" s="50"/>
      <c r="W14" s="109">
        <v>42373</v>
      </c>
      <c r="X14" s="109">
        <v>42373</v>
      </c>
      <c r="Y14" s="133" t="s">
        <v>26</v>
      </c>
      <c r="Z14" s="64"/>
      <c r="AA14" s="65"/>
      <c r="AB14" s="72"/>
      <c r="AC14" s="57"/>
      <c r="AD14" s="351"/>
      <c r="AE14" s="351"/>
      <c r="AF14" s="351"/>
      <c r="AG14" s="351"/>
      <c r="AH14" s="351" t="str">
        <f t="shared" si="1"/>
        <v>SLA_PW_OK</v>
      </c>
    </row>
    <row r="15" spans="1:34" s="172" customFormat="1" ht="127.5" x14ac:dyDescent="0.25">
      <c r="A15" s="173">
        <v>42380.291666666664</v>
      </c>
      <c r="B15" s="173">
        <v>42426.833333333336</v>
      </c>
      <c r="C15" s="154"/>
      <c r="D15" s="405" t="s">
        <v>158</v>
      </c>
      <c r="E15" s="174" t="s">
        <v>159</v>
      </c>
      <c r="F15" s="175">
        <f t="shared" si="0"/>
        <v>616306</v>
      </c>
      <c r="G15" s="176">
        <v>616306</v>
      </c>
      <c r="H15" s="175" t="str">
        <f>HYPERLINK("..\Avis%20de%20dérangement\"&amp;G15,"Link")</f>
        <v>Link</v>
      </c>
      <c r="I15" s="177" t="s">
        <v>37</v>
      </c>
      <c r="J15" s="177" t="s">
        <v>25</v>
      </c>
      <c r="K15" s="177" t="s">
        <v>160</v>
      </c>
      <c r="L15" s="178"/>
      <c r="M15" s="160">
        <v>42373</v>
      </c>
      <c r="N15" s="161">
        <f t="shared" si="2"/>
        <v>4</v>
      </c>
      <c r="O15" s="162" t="s">
        <v>35</v>
      </c>
      <c r="P15" s="214"/>
      <c r="Q15" s="214"/>
      <c r="R15" s="214" t="s">
        <v>228</v>
      </c>
      <c r="S15" s="164" t="s">
        <v>26</v>
      </c>
      <c r="T15" s="165" t="str">
        <f t="shared" ca="1" si="3"/>
        <v>OK</v>
      </c>
      <c r="U15" s="166" t="s">
        <v>112</v>
      </c>
      <c r="V15" s="166"/>
      <c r="W15" s="167">
        <v>42375</v>
      </c>
      <c r="X15" s="167">
        <v>42375</v>
      </c>
      <c r="Y15" s="168" t="s">
        <v>26</v>
      </c>
      <c r="Z15" s="179" t="s">
        <v>681</v>
      </c>
      <c r="AA15" s="170" t="s">
        <v>27</v>
      </c>
      <c r="AB15" s="171"/>
      <c r="AC15" s="174"/>
      <c r="AD15" s="353"/>
      <c r="AE15" s="353"/>
      <c r="AF15" s="353"/>
      <c r="AG15" s="353"/>
      <c r="AH15" s="353" t="str">
        <f t="shared" si="1"/>
        <v>SLA_PW_NOK</v>
      </c>
    </row>
    <row r="16" spans="1:34" s="172" customFormat="1" ht="76.5" x14ac:dyDescent="0.25">
      <c r="A16" s="173">
        <v>42381.25</v>
      </c>
      <c r="B16" s="173">
        <v>42381.291666666664</v>
      </c>
      <c r="C16" s="154"/>
      <c r="D16" s="405" t="s">
        <v>161</v>
      </c>
      <c r="E16" s="174" t="s">
        <v>162</v>
      </c>
      <c r="F16" s="175">
        <f t="shared" si="0"/>
        <v>616178</v>
      </c>
      <c r="G16" s="176">
        <v>616178</v>
      </c>
      <c r="H16" s="175" t="str">
        <f>HYPERLINK("..\Avis%20de%20dérangement\"&amp;G16,"Link")</f>
        <v>Link</v>
      </c>
      <c r="I16" s="177" t="s">
        <v>37</v>
      </c>
      <c r="J16" s="177" t="s">
        <v>163</v>
      </c>
      <c r="K16" s="177" t="s">
        <v>74</v>
      </c>
      <c r="L16" s="178"/>
      <c r="M16" s="160">
        <v>42373</v>
      </c>
      <c r="N16" s="161">
        <f t="shared" si="2"/>
        <v>5</v>
      </c>
      <c r="O16" s="162" t="s">
        <v>35</v>
      </c>
      <c r="P16" s="163"/>
      <c r="Q16" s="163"/>
      <c r="R16" s="163"/>
      <c r="S16" s="164">
        <v>42369</v>
      </c>
      <c r="T16" s="165" t="str">
        <f t="shared" ca="1" si="3"/>
        <v>OK</v>
      </c>
      <c r="U16" s="166" t="s">
        <v>126</v>
      </c>
      <c r="V16" s="166"/>
      <c r="W16" s="167">
        <v>42373</v>
      </c>
      <c r="X16" s="167">
        <v>42373</v>
      </c>
      <c r="Y16" s="168" t="s">
        <v>26</v>
      </c>
      <c r="Z16" s="179" t="s">
        <v>281</v>
      </c>
      <c r="AA16" s="170" t="s">
        <v>27</v>
      </c>
      <c r="AB16" s="171"/>
      <c r="AC16" s="174"/>
      <c r="AD16" s="353"/>
      <c r="AE16" s="353"/>
      <c r="AF16" s="353"/>
      <c r="AG16" s="353"/>
      <c r="AH16" s="353" t="str">
        <f t="shared" si="1"/>
        <v>SLA_PW_OK</v>
      </c>
    </row>
    <row r="17" spans="1:34" s="172" customFormat="1" ht="76.5" x14ac:dyDescent="0.25">
      <c r="A17" s="173">
        <v>42381.916666666664</v>
      </c>
      <c r="B17" s="173">
        <v>42382.083333333336</v>
      </c>
      <c r="C17" s="154"/>
      <c r="D17" s="405" t="s">
        <v>164</v>
      </c>
      <c r="E17" s="174" t="s">
        <v>165</v>
      </c>
      <c r="F17" s="175">
        <f t="shared" si="0"/>
        <v>616146</v>
      </c>
      <c r="G17" s="176">
        <v>616146</v>
      </c>
      <c r="H17" s="175" t="str">
        <f>HYPERLINK("..\Avis%20de%20dérangement\"&amp;G17,"Link")</f>
        <v>Link</v>
      </c>
      <c r="I17" s="177" t="s">
        <v>37</v>
      </c>
      <c r="J17" s="177" t="s">
        <v>166</v>
      </c>
      <c r="K17" s="177" t="s">
        <v>167</v>
      </c>
      <c r="L17" s="178"/>
      <c r="M17" s="160">
        <v>42373</v>
      </c>
      <c r="N17" s="161">
        <f t="shared" si="2"/>
        <v>5</v>
      </c>
      <c r="O17" s="162" t="s">
        <v>35</v>
      </c>
      <c r="P17" s="163"/>
      <c r="Q17" s="163"/>
      <c r="R17" s="163" t="s">
        <v>229</v>
      </c>
      <c r="S17" s="164">
        <v>42368</v>
      </c>
      <c r="T17" s="165" t="str">
        <f t="shared" ca="1" si="3"/>
        <v>OK</v>
      </c>
      <c r="U17" s="166" t="s">
        <v>126</v>
      </c>
      <c r="V17" s="166"/>
      <c r="W17" s="167">
        <v>42709</v>
      </c>
      <c r="X17" s="167">
        <v>42709</v>
      </c>
      <c r="Y17" s="168" t="s">
        <v>26</v>
      </c>
      <c r="Z17" s="179" t="s">
        <v>291</v>
      </c>
      <c r="AA17" s="170" t="s">
        <v>27</v>
      </c>
      <c r="AB17" s="171"/>
      <c r="AC17" s="174"/>
      <c r="AD17" s="353"/>
      <c r="AE17" s="353"/>
      <c r="AF17" s="353"/>
      <c r="AG17" s="353"/>
      <c r="AH17" s="353" t="str">
        <f t="shared" si="1"/>
        <v>SLA_PW_NOK</v>
      </c>
    </row>
    <row r="18" spans="1:34" s="172" customFormat="1" ht="229.5" x14ac:dyDescent="0.25">
      <c r="A18" s="173">
        <v>42382.166666666664</v>
      </c>
      <c r="B18" s="173">
        <v>42382.291666666664</v>
      </c>
      <c r="C18" s="154"/>
      <c r="D18" s="405" t="s">
        <v>168</v>
      </c>
      <c r="E18" s="174" t="s">
        <v>106</v>
      </c>
      <c r="F18" s="175">
        <f t="shared" si="0"/>
        <v>596111</v>
      </c>
      <c r="G18" s="176">
        <v>596111</v>
      </c>
      <c r="H18" s="175" t="str">
        <f>HYPERLINK("..\Avis%20de%20dérangement\"&amp;F18,"Link")</f>
        <v>Link</v>
      </c>
      <c r="I18" s="177" t="s">
        <v>37</v>
      </c>
      <c r="J18" s="177" t="s">
        <v>107</v>
      </c>
      <c r="K18" s="177" t="s">
        <v>108</v>
      </c>
      <c r="L18" s="178"/>
      <c r="M18" s="160">
        <v>42345</v>
      </c>
      <c r="N18" s="161">
        <f t="shared" si="2"/>
        <v>25</v>
      </c>
      <c r="O18" s="162" t="s">
        <v>35</v>
      </c>
      <c r="P18" s="163"/>
      <c r="Q18" s="163"/>
      <c r="R18" s="163" t="s">
        <v>169</v>
      </c>
      <c r="S18" s="164">
        <v>42714</v>
      </c>
      <c r="T18" s="165" t="str">
        <f t="shared" ca="1" si="3"/>
        <v>OK</v>
      </c>
      <c r="U18" s="166" t="s">
        <v>112</v>
      </c>
      <c r="V18" s="166"/>
      <c r="W18" s="167">
        <v>42348</v>
      </c>
      <c r="X18" s="167">
        <v>42348</v>
      </c>
      <c r="Y18" s="168">
        <v>42348</v>
      </c>
      <c r="Z18" s="179" t="s">
        <v>292</v>
      </c>
      <c r="AA18" s="170" t="s">
        <v>27</v>
      </c>
      <c r="AB18" s="171"/>
      <c r="AC18" s="174"/>
      <c r="AD18" s="353"/>
      <c r="AE18" s="353"/>
      <c r="AF18" s="353"/>
      <c r="AG18" s="353"/>
      <c r="AH18" s="353" t="str">
        <f t="shared" si="1"/>
        <v>SLA_PW_OK</v>
      </c>
    </row>
    <row r="19" spans="1:34" s="206" customFormat="1" ht="76.5" x14ac:dyDescent="0.25">
      <c r="A19" s="173">
        <v>42382.916666666664</v>
      </c>
      <c r="B19" s="173">
        <v>42383.083333333336</v>
      </c>
      <c r="C19" s="154"/>
      <c r="D19" s="405" t="s">
        <v>172</v>
      </c>
      <c r="E19" s="174" t="s">
        <v>165</v>
      </c>
      <c r="F19" s="175">
        <f t="shared" ref="F19:F68" si="4">HYPERLINK("..\Avis%20de%20dérangement\"&amp;G19,G19)</f>
        <v>616177</v>
      </c>
      <c r="G19" s="176">
        <v>616177</v>
      </c>
      <c r="H19" s="175" t="str">
        <f>HYPERLINK("..\Avis%20de%20dérangement\"&amp;F19,"Link")</f>
        <v>Link</v>
      </c>
      <c r="I19" s="177" t="s">
        <v>37</v>
      </c>
      <c r="J19" s="177" t="s">
        <v>166</v>
      </c>
      <c r="K19" s="177" t="s">
        <v>173</v>
      </c>
      <c r="L19" s="178"/>
      <c r="M19" s="160">
        <v>42373</v>
      </c>
      <c r="N19" s="161">
        <f t="shared" si="2"/>
        <v>6</v>
      </c>
      <c r="O19" s="162" t="s">
        <v>35</v>
      </c>
      <c r="P19" s="163"/>
      <c r="Q19" s="163"/>
      <c r="R19" s="163" t="s">
        <v>229</v>
      </c>
      <c r="S19" s="164">
        <v>42368</v>
      </c>
      <c r="T19" s="165" t="str">
        <f t="shared" ca="1" si="3"/>
        <v>OK</v>
      </c>
      <c r="U19" s="166" t="s">
        <v>126</v>
      </c>
      <c r="V19" s="166"/>
      <c r="W19" s="167">
        <v>42374</v>
      </c>
      <c r="X19" s="167">
        <v>42374</v>
      </c>
      <c r="Y19" s="168" t="s">
        <v>26</v>
      </c>
      <c r="Z19" s="179" t="s">
        <v>303</v>
      </c>
      <c r="AA19" s="170" t="s">
        <v>27</v>
      </c>
      <c r="AB19" s="171"/>
      <c r="AC19" s="174"/>
      <c r="AD19" s="353"/>
      <c r="AE19" s="353"/>
      <c r="AF19" s="353"/>
      <c r="AG19" s="353"/>
      <c r="AH19" s="353" t="str">
        <f t="shared" ref="AH19:AH82" si="5">IF(AND( W19&lt;&gt;"TBC",W19&lt;&gt;"TBC", W19&lt;&gt;"N/A",W19&lt;&gt;""),IF((NETWORKDAYS(W19,A19,holidays_2015)-1)&gt;=5,"SLA_PW_OK",IF(AND(NETWORKDAYS(W19,A19,holidays_2015)&gt;=0,C19="EW"),"SLA_EW_OK","SLA_PW_NOK")),"")</f>
        <v>SLA_PW_OK</v>
      </c>
    </row>
    <row r="20" spans="1:34" s="172" customFormat="1" ht="153" x14ac:dyDescent="0.25">
      <c r="A20" s="188">
        <v>42382.916666666664</v>
      </c>
      <c r="B20" s="188">
        <v>42383.166666666664</v>
      </c>
      <c r="C20" s="189" t="s">
        <v>8</v>
      </c>
      <c r="D20" s="406" t="s">
        <v>625</v>
      </c>
      <c r="E20" s="190" t="s">
        <v>94</v>
      </c>
      <c r="F20" s="191">
        <f t="shared" si="4"/>
        <v>615168</v>
      </c>
      <c r="G20" s="192">
        <v>615168</v>
      </c>
      <c r="H20" s="191" t="str">
        <f>HYPERLINK("..\Avis%20de%20dérangement\"&amp;G20,"Link")</f>
        <v>Link</v>
      </c>
      <c r="I20" s="193" t="s">
        <v>24</v>
      </c>
      <c r="J20" s="193" t="s">
        <v>170</v>
      </c>
      <c r="K20" s="193" t="s">
        <v>171</v>
      </c>
      <c r="L20" s="194"/>
      <c r="M20" s="195">
        <v>42373</v>
      </c>
      <c r="N20" s="196">
        <f t="shared" si="2"/>
        <v>6</v>
      </c>
      <c r="O20" s="197" t="s">
        <v>43</v>
      </c>
      <c r="P20" s="198"/>
      <c r="Q20" s="198"/>
      <c r="R20" s="198" t="s">
        <v>308</v>
      </c>
      <c r="S20" s="199" t="s">
        <v>26</v>
      </c>
      <c r="T20" s="200" t="str">
        <f t="shared" ca="1" si="3"/>
        <v>OK</v>
      </c>
      <c r="U20" s="201"/>
      <c r="V20" s="201"/>
      <c r="W20" s="202" t="s">
        <v>26</v>
      </c>
      <c r="X20" s="202" t="s">
        <v>26</v>
      </c>
      <c r="Y20" s="203" t="s">
        <v>26</v>
      </c>
      <c r="Z20" s="204" t="s">
        <v>306</v>
      </c>
      <c r="AA20" s="207" t="s">
        <v>44</v>
      </c>
      <c r="AB20" s="205"/>
      <c r="AC20" s="190"/>
      <c r="AD20" s="354"/>
      <c r="AE20" s="354"/>
      <c r="AF20" s="354"/>
      <c r="AG20" s="354"/>
      <c r="AH20" s="354" t="str">
        <f t="shared" si="5"/>
        <v/>
      </c>
    </row>
    <row r="21" spans="1:34" s="172" customFormat="1" ht="51" x14ac:dyDescent="0.25">
      <c r="A21" s="173">
        <v>42382.916666666664</v>
      </c>
      <c r="B21" s="173">
        <v>42382.958333333336</v>
      </c>
      <c r="C21" s="154"/>
      <c r="D21" s="405" t="s">
        <v>274</v>
      </c>
      <c r="E21" s="174" t="s">
        <v>39</v>
      </c>
      <c r="F21" s="175">
        <f t="shared" si="4"/>
        <v>617755</v>
      </c>
      <c r="G21" s="176">
        <v>617755</v>
      </c>
      <c r="H21" s="175" t="str">
        <f>HYPERLINK("..\Avis%20de%20dérangement\"&amp;G21,"Link")</f>
        <v>Link</v>
      </c>
      <c r="I21" s="177" t="s">
        <v>30</v>
      </c>
      <c r="J21" s="177" t="s">
        <v>275</v>
      </c>
      <c r="K21" s="177" t="s">
        <v>309</v>
      </c>
      <c r="L21" s="178"/>
      <c r="M21" s="160">
        <v>42387</v>
      </c>
      <c r="N21" s="161">
        <f t="shared" si="2"/>
        <v>0</v>
      </c>
      <c r="O21" s="162" t="s">
        <v>26</v>
      </c>
      <c r="P21" s="163"/>
      <c r="Q21" s="163"/>
      <c r="R21" s="163" t="s">
        <v>311</v>
      </c>
      <c r="S21" s="164" t="s">
        <v>26</v>
      </c>
      <c r="T21" s="165" t="s">
        <v>26</v>
      </c>
      <c r="U21" s="166"/>
      <c r="V21" s="166"/>
      <c r="W21" s="167" t="s">
        <v>26</v>
      </c>
      <c r="X21" s="167" t="s">
        <v>26</v>
      </c>
      <c r="Y21" s="168" t="s">
        <v>26</v>
      </c>
      <c r="Z21" s="179"/>
      <c r="AA21" s="170" t="s">
        <v>27</v>
      </c>
      <c r="AB21" s="171"/>
      <c r="AC21" s="174"/>
      <c r="AD21" s="353"/>
      <c r="AE21" s="353"/>
      <c r="AF21" s="353"/>
      <c r="AG21" s="353"/>
      <c r="AH21" s="353" t="str">
        <f t="shared" si="5"/>
        <v/>
      </c>
    </row>
    <row r="22" spans="1:34" s="172" customFormat="1" ht="51" x14ac:dyDescent="0.25">
      <c r="A22" s="173">
        <v>42383.125</v>
      </c>
      <c r="B22" s="173">
        <v>42383.25</v>
      </c>
      <c r="C22" s="154"/>
      <c r="D22" s="405" t="s">
        <v>174</v>
      </c>
      <c r="E22" s="174" t="s">
        <v>67</v>
      </c>
      <c r="F22" s="208">
        <f t="shared" si="4"/>
        <v>613371</v>
      </c>
      <c r="G22" s="157">
        <v>613371</v>
      </c>
      <c r="H22" s="208" t="str">
        <f>HYPERLINK("..\Avis%20de%20dérangement\"&amp;G22,"Link")</f>
        <v>Link</v>
      </c>
      <c r="I22" s="177" t="s">
        <v>47</v>
      </c>
      <c r="J22" s="177" t="s">
        <v>95</v>
      </c>
      <c r="K22" s="177" t="s">
        <v>175</v>
      </c>
      <c r="L22" s="178" t="s">
        <v>225</v>
      </c>
      <c r="M22" s="160">
        <v>42359</v>
      </c>
      <c r="N22" s="161">
        <f t="shared" si="2"/>
        <v>16</v>
      </c>
      <c r="O22" s="162" t="s">
        <v>35</v>
      </c>
      <c r="P22" s="163"/>
      <c r="Q22" s="163"/>
      <c r="R22" s="163" t="s">
        <v>176</v>
      </c>
      <c r="S22" s="164" t="s">
        <v>26</v>
      </c>
      <c r="T22" s="165" t="str">
        <f t="shared" ref="T22:T32" ca="1" si="6">IF(AND( W22&lt;&gt;"TBC",X22&lt;&gt;"TBC", Y22&lt;&gt;"TBC"),"OK",MAX(IF(NOW()-A22,NETWORKDAYS(NOW(),A22,holidays_2016)-2),0))</f>
        <v>OK</v>
      </c>
      <c r="U22" s="166" t="s">
        <v>126</v>
      </c>
      <c r="V22" s="166"/>
      <c r="W22" s="167">
        <v>42360</v>
      </c>
      <c r="X22" s="167" t="s">
        <v>26</v>
      </c>
      <c r="Y22" s="168">
        <v>42359</v>
      </c>
      <c r="Z22" s="179" t="s">
        <v>305</v>
      </c>
      <c r="AA22" s="170" t="s">
        <v>27</v>
      </c>
      <c r="AB22" s="171"/>
      <c r="AC22" s="174"/>
      <c r="AD22" s="353"/>
      <c r="AE22" s="353"/>
      <c r="AF22" s="353"/>
      <c r="AG22" s="353"/>
      <c r="AH22" s="353" t="str">
        <f t="shared" si="5"/>
        <v>SLA_PW_OK</v>
      </c>
    </row>
    <row r="23" spans="1:34" s="14" customFormat="1" ht="51" x14ac:dyDescent="0.25">
      <c r="A23" s="173">
        <v>42383.166666666664</v>
      </c>
      <c r="B23" s="173">
        <v>42383.229166666664</v>
      </c>
      <c r="C23" s="154"/>
      <c r="D23" s="405" t="s">
        <v>182</v>
      </c>
      <c r="E23" s="174" t="s">
        <v>118</v>
      </c>
      <c r="F23" s="156">
        <f t="shared" si="4"/>
        <v>613175</v>
      </c>
      <c r="G23" s="157">
        <v>613175</v>
      </c>
      <c r="H23" s="156" t="str">
        <f>HYPERLINK("..\Avis%20de%20dérangement\"&amp;G23,"Link")</f>
        <v>Link</v>
      </c>
      <c r="I23" s="177" t="s">
        <v>37</v>
      </c>
      <c r="J23" s="177" t="s">
        <v>183</v>
      </c>
      <c r="K23" s="177" t="s">
        <v>184</v>
      </c>
      <c r="L23" s="178"/>
      <c r="M23" s="160">
        <v>42359</v>
      </c>
      <c r="N23" s="161">
        <f t="shared" si="2"/>
        <v>16</v>
      </c>
      <c r="O23" s="162" t="s">
        <v>35</v>
      </c>
      <c r="P23" s="163"/>
      <c r="Q23" s="163"/>
      <c r="R23" s="163" t="s">
        <v>185</v>
      </c>
      <c r="S23" s="164">
        <v>42726</v>
      </c>
      <c r="T23" s="165" t="str">
        <f t="shared" ca="1" si="6"/>
        <v>OK</v>
      </c>
      <c r="U23" s="166" t="s">
        <v>126</v>
      </c>
      <c r="V23" s="166"/>
      <c r="W23" s="167">
        <v>42360</v>
      </c>
      <c r="X23" s="167">
        <v>42360</v>
      </c>
      <c r="Y23" s="168" t="s">
        <v>26</v>
      </c>
      <c r="Z23" s="179" t="s">
        <v>304</v>
      </c>
      <c r="AA23" s="170" t="s">
        <v>27</v>
      </c>
      <c r="AB23" s="171"/>
      <c r="AC23" s="174"/>
      <c r="AD23" s="353"/>
      <c r="AE23" s="353"/>
      <c r="AF23" s="353"/>
      <c r="AG23" s="353"/>
      <c r="AH23" s="353" t="str">
        <f t="shared" si="5"/>
        <v>SLA_PW_OK</v>
      </c>
    </row>
    <row r="24" spans="1:34" s="172" customFormat="1" ht="114.75" x14ac:dyDescent="0.25">
      <c r="A24" s="173">
        <v>42383.166666666664</v>
      </c>
      <c r="B24" s="173">
        <v>42383.270833333336</v>
      </c>
      <c r="C24" s="154"/>
      <c r="D24" s="405" t="s">
        <v>177</v>
      </c>
      <c r="E24" s="174" t="s">
        <v>178</v>
      </c>
      <c r="F24" s="156">
        <f t="shared" si="4"/>
        <v>611449</v>
      </c>
      <c r="G24" s="157">
        <v>611449</v>
      </c>
      <c r="H24" s="156" t="str">
        <f>HYPERLINK("..\Avis%20de%20dérangement\"&amp;F24,"Link")</f>
        <v>Link</v>
      </c>
      <c r="I24" s="177" t="s">
        <v>37</v>
      </c>
      <c r="J24" s="177" t="s">
        <v>179</v>
      </c>
      <c r="K24" s="177" t="s">
        <v>180</v>
      </c>
      <c r="L24" s="178"/>
      <c r="M24" s="160">
        <v>42359</v>
      </c>
      <c r="N24" s="161">
        <f t="shared" si="2"/>
        <v>16</v>
      </c>
      <c r="O24" s="162" t="s">
        <v>35</v>
      </c>
      <c r="P24" s="163"/>
      <c r="Q24" s="163"/>
      <c r="R24" s="163" t="s">
        <v>181</v>
      </c>
      <c r="S24" s="164">
        <v>42375</v>
      </c>
      <c r="T24" s="165" t="str">
        <f t="shared" ca="1" si="6"/>
        <v>OK</v>
      </c>
      <c r="U24" s="166" t="s">
        <v>126</v>
      </c>
      <c r="V24" s="166"/>
      <c r="W24" s="167">
        <v>42375</v>
      </c>
      <c r="X24" s="167">
        <v>42375</v>
      </c>
      <c r="Y24" s="168" t="s">
        <v>26</v>
      </c>
      <c r="Z24" s="179" t="s">
        <v>365</v>
      </c>
      <c r="AA24" s="170" t="s">
        <v>27</v>
      </c>
      <c r="AB24" s="171"/>
      <c r="AC24" s="174"/>
      <c r="AD24" s="353"/>
      <c r="AE24" s="353"/>
      <c r="AF24" s="353"/>
      <c r="AG24" s="353"/>
      <c r="AH24" s="353" t="str">
        <f t="shared" si="5"/>
        <v>SLA_PW_OK</v>
      </c>
    </row>
    <row r="25" spans="1:34" s="172" customFormat="1" ht="51" x14ac:dyDescent="0.25">
      <c r="A25" s="173">
        <v>42383.229166666664</v>
      </c>
      <c r="B25" s="173">
        <v>42383.5</v>
      </c>
      <c r="C25" s="154"/>
      <c r="D25" s="405" t="s">
        <v>186</v>
      </c>
      <c r="E25" s="174" t="s">
        <v>187</v>
      </c>
      <c r="F25" s="156">
        <f t="shared" si="4"/>
        <v>614679</v>
      </c>
      <c r="G25" s="157">
        <v>614679</v>
      </c>
      <c r="H25" s="156" t="str">
        <f>HYPERLINK("..\Avis%20de%20dérangement\"&amp;F25,"Link")</f>
        <v>Link</v>
      </c>
      <c r="I25" s="177" t="s">
        <v>47</v>
      </c>
      <c r="J25" s="177" t="s">
        <v>57</v>
      </c>
      <c r="K25" s="177" t="s">
        <v>188</v>
      </c>
      <c r="L25" s="178"/>
      <c r="M25" s="160">
        <v>42373</v>
      </c>
      <c r="N25" s="161">
        <f t="shared" si="2"/>
        <v>7</v>
      </c>
      <c r="O25" s="162" t="s">
        <v>35</v>
      </c>
      <c r="P25" s="163"/>
      <c r="Q25" s="163"/>
      <c r="R25" s="163"/>
      <c r="S25" s="164" t="s">
        <v>26</v>
      </c>
      <c r="T25" s="165" t="str">
        <f t="shared" ca="1" si="6"/>
        <v>OK</v>
      </c>
      <c r="U25" s="166" t="s">
        <v>126</v>
      </c>
      <c r="V25" s="166"/>
      <c r="W25" s="167">
        <v>42375</v>
      </c>
      <c r="X25" s="167" t="s">
        <v>26</v>
      </c>
      <c r="Y25" s="168" t="s">
        <v>26</v>
      </c>
      <c r="Z25" s="179" t="s">
        <v>310</v>
      </c>
      <c r="AA25" s="170" t="s">
        <v>27</v>
      </c>
      <c r="AB25" s="171"/>
      <c r="AC25" s="174"/>
      <c r="AD25" s="353"/>
      <c r="AE25" s="353"/>
      <c r="AF25" s="353"/>
      <c r="AG25" s="353"/>
      <c r="AH25" s="353" t="str">
        <f t="shared" si="5"/>
        <v>SLA_PW_OK</v>
      </c>
    </row>
    <row r="26" spans="1:34" s="172" customFormat="1" ht="102" x14ac:dyDescent="0.25">
      <c r="A26" s="173">
        <v>42383.916666666664</v>
      </c>
      <c r="B26" s="173">
        <v>42383.958333333336</v>
      </c>
      <c r="C26" s="154" t="s">
        <v>8</v>
      </c>
      <c r="D26" s="405" t="s">
        <v>257</v>
      </c>
      <c r="E26" s="174" t="s">
        <v>94</v>
      </c>
      <c r="F26" s="156">
        <f t="shared" si="4"/>
        <v>616484</v>
      </c>
      <c r="G26" s="157">
        <v>616484</v>
      </c>
      <c r="H26" s="156" t="str">
        <f t="shared" ref="H26:H68" si="7">HYPERLINK("..\Avis%20de%20dérangement\"&amp;G26,"Link")</f>
        <v>Link</v>
      </c>
      <c r="I26" s="177" t="s">
        <v>24</v>
      </c>
      <c r="J26" s="177" t="s">
        <v>189</v>
      </c>
      <c r="K26" s="177" t="s">
        <v>288</v>
      </c>
      <c r="L26" s="178"/>
      <c r="M26" s="160">
        <v>42381</v>
      </c>
      <c r="N26" s="161">
        <f t="shared" si="2"/>
        <v>1</v>
      </c>
      <c r="O26" s="162" t="s">
        <v>35</v>
      </c>
      <c r="P26" s="163"/>
      <c r="Q26" s="163"/>
      <c r="R26" s="163" t="s">
        <v>290</v>
      </c>
      <c r="S26" s="164" t="s">
        <v>26</v>
      </c>
      <c r="T26" s="165" t="str">
        <f t="shared" ca="1" si="6"/>
        <v>OK</v>
      </c>
      <c r="U26" s="166"/>
      <c r="V26" s="166"/>
      <c r="W26" s="167">
        <v>42382</v>
      </c>
      <c r="X26" s="167" t="s">
        <v>26</v>
      </c>
      <c r="Y26" s="168" t="s">
        <v>26</v>
      </c>
      <c r="Z26" s="179" t="s">
        <v>312</v>
      </c>
      <c r="AA26" s="170" t="s">
        <v>27</v>
      </c>
      <c r="AB26" s="171"/>
      <c r="AC26" s="174"/>
      <c r="AD26" s="353"/>
      <c r="AE26" s="353"/>
      <c r="AF26" s="353"/>
      <c r="AG26" s="353"/>
      <c r="AH26" s="353" t="str">
        <f t="shared" si="5"/>
        <v>SLA_EW_OK</v>
      </c>
    </row>
    <row r="27" spans="1:34" s="14" customFormat="1" ht="127.5" x14ac:dyDescent="0.25">
      <c r="A27" s="71">
        <v>42387.958333333336</v>
      </c>
      <c r="B27" s="71">
        <v>42388.083333333336</v>
      </c>
      <c r="C27" s="145"/>
      <c r="D27" s="407" t="s">
        <v>250</v>
      </c>
      <c r="E27" s="57" t="s">
        <v>86</v>
      </c>
      <c r="F27" s="74">
        <f t="shared" si="4"/>
        <v>617508</v>
      </c>
      <c r="G27" s="75">
        <v>617508</v>
      </c>
      <c r="H27" s="74" t="str">
        <f t="shared" si="7"/>
        <v>Link</v>
      </c>
      <c r="I27" s="60" t="s">
        <v>24</v>
      </c>
      <c r="J27" s="60" t="s">
        <v>25</v>
      </c>
      <c r="K27" s="60" t="s">
        <v>28</v>
      </c>
      <c r="L27" s="151"/>
      <c r="M27" s="139">
        <v>42380</v>
      </c>
      <c r="N27" s="62">
        <f t="shared" si="2"/>
        <v>4</v>
      </c>
      <c r="O27" s="63" t="s">
        <v>35</v>
      </c>
      <c r="P27" s="120"/>
      <c r="Q27" s="120"/>
      <c r="R27" s="120" t="s">
        <v>271</v>
      </c>
      <c r="S27" s="134" t="s">
        <v>26</v>
      </c>
      <c r="T27" s="49" t="str">
        <f t="shared" ca="1" si="6"/>
        <v>OK</v>
      </c>
      <c r="U27" s="50" t="s">
        <v>126</v>
      </c>
      <c r="V27" s="50"/>
      <c r="W27" s="109">
        <v>42380</v>
      </c>
      <c r="X27" s="109" t="s">
        <v>26</v>
      </c>
      <c r="Y27" s="133" t="s">
        <v>26</v>
      </c>
      <c r="Z27" s="219" t="s">
        <v>395</v>
      </c>
      <c r="AA27" s="65"/>
      <c r="AB27" s="72"/>
      <c r="AC27" s="57"/>
      <c r="AD27" s="351"/>
      <c r="AE27" s="351"/>
      <c r="AF27" s="351"/>
      <c r="AG27" s="351"/>
      <c r="AH27" s="351" t="str">
        <f t="shared" si="5"/>
        <v>SLA_PW_OK</v>
      </c>
    </row>
    <row r="28" spans="1:34" s="172" customFormat="1" ht="127.5" x14ac:dyDescent="0.25">
      <c r="A28" s="173">
        <v>42388.291666666664</v>
      </c>
      <c r="B28" s="173">
        <v>42388.333333333336</v>
      </c>
      <c r="C28" s="154"/>
      <c r="D28" s="405" t="s">
        <v>190</v>
      </c>
      <c r="E28" s="174" t="s">
        <v>136</v>
      </c>
      <c r="F28" s="156">
        <f t="shared" si="4"/>
        <v>611155</v>
      </c>
      <c r="G28" s="157">
        <v>611155</v>
      </c>
      <c r="H28" s="156" t="str">
        <f t="shared" si="7"/>
        <v>Link</v>
      </c>
      <c r="I28" s="177" t="s">
        <v>24</v>
      </c>
      <c r="J28" s="177" t="s">
        <v>25</v>
      </c>
      <c r="K28" s="177" t="s">
        <v>191</v>
      </c>
      <c r="L28" s="178"/>
      <c r="M28" s="160">
        <v>42359</v>
      </c>
      <c r="N28" s="161">
        <f t="shared" si="2"/>
        <v>19</v>
      </c>
      <c r="O28" s="162" t="s">
        <v>35</v>
      </c>
      <c r="P28" s="163"/>
      <c r="Q28" s="163"/>
      <c r="R28" s="163" t="s">
        <v>192</v>
      </c>
      <c r="S28" s="164" t="s">
        <v>26</v>
      </c>
      <c r="T28" s="165" t="str">
        <f t="shared" ca="1" si="6"/>
        <v>OK</v>
      </c>
      <c r="U28" s="166" t="s">
        <v>126</v>
      </c>
      <c r="V28" s="166"/>
      <c r="W28" s="167">
        <v>42360</v>
      </c>
      <c r="X28" s="167" t="s">
        <v>26</v>
      </c>
      <c r="Y28" s="168" t="s">
        <v>26</v>
      </c>
      <c r="Z28" s="179" t="s">
        <v>354</v>
      </c>
      <c r="AA28" s="170" t="s">
        <v>27</v>
      </c>
      <c r="AB28" s="171"/>
      <c r="AC28" s="174"/>
      <c r="AD28" s="353"/>
      <c r="AE28" s="353"/>
      <c r="AF28" s="353"/>
      <c r="AG28" s="353"/>
      <c r="AH28" s="353" t="str">
        <f t="shared" si="5"/>
        <v>SLA_PW_OK</v>
      </c>
    </row>
    <row r="29" spans="1:34" s="172" customFormat="1" ht="165.75" x14ac:dyDescent="0.25">
      <c r="A29" s="173">
        <v>42388.8125</v>
      </c>
      <c r="B29" s="173">
        <v>42388.833333333336</v>
      </c>
      <c r="C29" s="154"/>
      <c r="D29" s="405" t="s">
        <v>265</v>
      </c>
      <c r="E29" s="174" t="s">
        <v>89</v>
      </c>
      <c r="F29" s="175">
        <f t="shared" si="4"/>
        <v>616551</v>
      </c>
      <c r="G29" s="157">
        <v>616551</v>
      </c>
      <c r="H29" s="156" t="str">
        <f t="shared" si="7"/>
        <v>Link</v>
      </c>
      <c r="I29" s="177" t="s">
        <v>24</v>
      </c>
      <c r="J29" s="177" t="s">
        <v>48</v>
      </c>
      <c r="K29" s="177" t="s">
        <v>116</v>
      </c>
      <c r="L29" s="178"/>
      <c r="M29" s="160">
        <v>42380</v>
      </c>
      <c r="N29" s="161">
        <f t="shared" si="2"/>
        <v>5</v>
      </c>
      <c r="O29" s="162" t="s">
        <v>35</v>
      </c>
      <c r="P29" s="163"/>
      <c r="Q29" s="163"/>
      <c r="R29" s="163" t="s">
        <v>424</v>
      </c>
      <c r="S29" s="164" t="s">
        <v>26</v>
      </c>
      <c r="T29" s="165" t="str">
        <f t="shared" ca="1" si="6"/>
        <v>OK</v>
      </c>
      <c r="U29" s="166"/>
      <c r="V29" s="166"/>
      <c r="W29" s="167" t="s">
        <v>26</v>
      </c>
      <c r="X29" s="167" t="s">
        <v>26</v>
      </c>
      <c r="Y29" s="168" t="s">
        <v>26</v>
      </c>
      <c r="Z29" s="213" t="s">
        <v>364</v>
      </c>
      <c r="AA29" s="170" t="s">
        <v>54</v>
      </c>
      <c r="AB29" s="171"/>
      <c r="AC29" s="174"/>
      <c r="AD29" s="353"/>
      <c r="AE29" s="353"/>
      <c r="AF29" s="353"/>
      <c r="AG29" s="353"/>
      <c r="AH29" s="353" t="str">
        <f t="shared" si="5"/>
        <v/>
      </c>
    </row>
    <row r="30" spans="1:34" s="172" customFormat="1" ht="229.5" x14ac:dyDescent="0.25">
      <c r="A30" s="173">
        <v>42388.833333333336</v>
      </c>
      <c r="B30" s="173">
        <v>42388.9375</v>
      </c>
      <c r="C30" s="154"/>
      <c r="D30" s="405" t="s">
        <v>266</v>
      </c>
      <c r="E30" s="174" t="s">
        <v>87</v>
      </c>
      <c r="F30" s="175">
        <f t="shared" si="4"/>
        <v>616552</v>
      </c>
      <c r="G30" s="157">
        <v>616552</v>
      </c>
      <c r="H30" s="156" t="str">
        <f t="shared" si="7"/>
        <v>Link</v>
      </c>
      <c r="I30" s="177" t="s">
        <v>24</v>
      </c>
      <c r="J30" s="177" t="s">
        <v>267</v>
      </c>
      <c r="K30" s="177" t="s">
        <v>273</v>
      </c>
      <c r="L30" s="178"/>
      <c r="M30" s="160">
        <v>42380</v>
      </c>
      <c r="N30" s="161">
        <f t="shared" si="2"/>
        <v>5</v>
      </c>
      <c r="O30" s="162" t="s">
        <v>35</v>
      </c>
      <c r="P30" s="163"/>
      <c r="Q30" s="163"/>
      <c r="R30" s="163" t="s">
        <v>272</v>
      </c>
      <c r="S30" s="164" t="s">
        <v>26</v>
      </c>
      <c r="T30" s="165" t="str">
        <f t="shared" ca="1" si="6"/>
        <v>OK</v>
      </c>
      <c r="U30" s="166"/>
      <c r="V30" s="166"/>
      <c r="W30" s="167" t="s">
        <v>26</v>
      </c>
      <c r="X30" s="167" t="s">
        <v>26</v>
      </c>
      <c r="Y30" s="168" t="s">
        <v>26</v>
      </c>
      <c r="Z30" s="213" t="s">
        <v>363</v>
      </c>
      <c r="AA30" s="170" t="s">
        <v>54</v>
      </c>
      <c r="AB30" s="171"/>
      <c r="AC30" s="174"/>
      <c r="AD30" s="353"/>
      <c r="AE30" s="353"/>
      <c r="AF30" s="353"/>
      <c r="AG30" s="353"/>
      <c r="AH30" s="353" t="str">
        <f t="shared" si="5"/>
        <v/>
      </c>
    </row>
    <row r="31" spans="1:34" s="172" customFormat="1" ht="76.5" x14ac:dyDescent="0.25">
      <c r="A31" s="173">
        <v>42389.916666666664</v>
      </c>
      <c r="B31" s="173">
        <v>42390.166666666664</v>
      </c>
      <c r="C31" s="154"/>
      <c r="D31" s="405" t="s">
        <v>258</v>
      </c>
      <c r="E31" s="174" t="s">
        <v>193</v>
      </c>
      <c r="F31" s="156">
        <f t="shared" si="4"/>
        <v>616481</v>
      </c>
      <c r="G31" s="157">
        <v>616481</v>
      </c>
      <c r="H31" s="156" t="str">
        <f t="shared" si="7"/>
        <v>Link</v>
      </c>
      <c r="I31" s="177" t="s">
        <v>24</v>
      </c>
      <c r="J31" s="177" t="s">
        <v>25</v>
      </c>
      <c r="K31" s="177" t="s">
        <v>194</v>
      </c>
      <c r="L31" s="178"/>
      <c r="M31" s="160">
        <v>42380</v>
      </c>
      <c r="N31" s="161">
        <f t="shared" si="2"/>
        <v>6</v>
      </c>
      <c r="O31" s="162" t="s">
        <v>35</v>
      </c>
      <c r="P31" s="163"/>
      <c r="Q31" s="163"/>
      <c r="R31" s="163" t="s">
        <v>289</v>
      </c>
      <c r="S31" s="164" t="s">
        <v>26</v>
      </c>
      <c r="T31" s="165" t="str">
        <f t="shared" ca="1" si="6"/>
        <v>OK</v>
      </c>
      <c r="U31" s="166" t="s">
        <v>126</v>
      </c>
      <c r="V31" s="166"/>
      <c r="W31" s="167">
        <v>42382</v>
      </c>
      <c r="X31" s="167" t="s">
        <v>26</v>
      </c>
      <c r="Y31" s="168" t="s">
        <v>26</v>
      </c>
      <c r="Z31" s="179" t="s">
        <v>372</v>
      </c>
      <c r="AA31" s="170" t="s">
        <v>27</v>
      </c>
      <c r="AB31" s="171"/>
      <c r="AC31" s="174"/>
      <c r="AD31" s="353"/>
      <c r="AE31" s="353"/>
      <c r="AF31" s="353"/>
      <c r="AG31" s="353"/>
      <c r="AH31" s="353" t="str">
        <f t="shared" si="5"/>
        <v>SLA_PW_OK</v>
      </c>
    </row>
    <row r="32" spans="1:34" s="172" customFormat="1" ht="76.5" x14ac:dyDescent="0.25">
      <c r="A32" s="173">
        <v>42389.958333333336</v>
      </c>
      <c r="B32" s="173">
        <v>42390.125</v>
      </c>
      <c r="C32" s="154"/>
      <c r="D32" s="405" t="s">
        <v>195</v>
      </c>
      <c r="E32" s="174" t="s">
        <v>104</v>
      </c>
      <c r="F32" s="156">
        <f t="shared" si="4"/>
        <v>616360</v>
      </c>
      <c r="G32" s="157">
        <v>616360</v>
      </c>
      <c r="H32" s="156" t="str">
        <f t="shared" si="7"/>
        <v>Link</v>
      </c>
      <c r="I32" s="177" t="s">
        <v>30</v>
      </c>
      <c r="J32" s="177" t="s">
        <v>40</v>
      </c>
      <c r="K32" s="177" t="s">
        <v>32</v>
      </c>
      <c r="L32" s="178"/>
      <c r="M32" s="160">
        <v>42373</v>
      </c>
      <c r="N32" s="161">
        <f t="shared" si="2"/>
        <v>11</v>
      </c>
      <c r="O32" s="162" t="s">
        <v>26</v>
      </c>
      <c r="P32" s="163"/>
      <c r="Q32" s="163"/>
      <c r="R32" s="163" t="s">
        <v>264</v>
      </c>
      <c r="S32" s="164">
        <v>42380</v>
      </c>
      <c r="T32" s="165" t="str">
        <f t="shared" ca="1" si="6"/>
        <v>OK</v>
      </c>
      <c r="U32" s="166" t="s">
        <v>126</v>
      </c>
      <c r="V32" s="166"/>
      <c r="W32" s="167">
        <v>42380</v>
      </c>
      <c r="X32" s="167" t="s">
        <v>263</v>
      </c>
      <c r="Y32" s="168" t="s">
        <v>26</v>
      </c>
      <c r="Z32" s="179" t="s">
        <v>373</v>
      </c>
      <c r="AA32" s="170" t="s">
        <v>27</v>
      </c>
      <c r="AB32" s="171"/>
      <c r="AC32" s="174"/>
      <c r="AD32" s="353"/>
      <c r="AE32" s="353"/>
      <c r="AF32" s="353"/>
      <c r="AG32" s="353"/>
      <c r="AH32" s="353" t="str">
        <f t="shared" si="5"/>
        <v>SLA_PW_OK</v>
      </c>
    </row>
    <row r="33" spans="1:34" s="212" customFormat="1" ht="114.75" x14ac:dyDescent="0.25">
      <c r="A33" s="39">
        <v>42390.041666666664</v>
      </c>
      <c r="B33" s="39">
        <v>42390.166666666664</v>
      </c>
      <c r="C33" s="144"/>
      <c r="D33" s="401" t="s">
        <v>626</v>
      </c>
      <c r="E33" s="26" t="s">
        <v>73</v>
      </c>
      <c r="F33" s="210">
        <f t="shared" si="4"/>
        <v>618311</v>
      </c>
      <c r="G33" s="211">
        <v>618311</v>
      </c>
      <c r="H33" s="210" t="str">
        <f t="shared" si="7"/>
        <v>Link</v>
      </c>
      <c r="I33" s="28" t="s">
        <v>30</v>
      </c>
      <c r="J33" s="28" t="s">
        <v>299</v>
      </c>
      <c r="K33" s="28" t="s">
        <v>300</v>
      </c>
      <c r="L33" s="149"/>
      <c r="M33" s="138">
        <v>42387</v>
      </c>
      <c r="N33" s="43">
        <f t="shared" si="2"/>
        <v>2</v>
      </c>
      <c r="O33" s="30" t="s">
        <v>26</v>
      </c>
      <c r="P33" s="118"/>
      <c r="Q33" s="118"/>
      <c r="R33" s="118" t="s">
        <v>360</v>
      </c>
      <c r="S33" s="128" t="s">
        <v>26</v>
      </c>
      <c r="T33" s="29" t="str">
        <f ca="1">IF(AND( W33&lt;&gt;"TBC",X33&lt;&gt;"TBC", Y33&lt;&gt;"TBC"),"OK",MAX(IF(NOW()-A33,NETWORKDAYS(NOW(),A33,holidays_2015)-2),0))</f>
        <v>OK</v>
      </c>
      <c r="U33" s="31" t="s">
        <v>126</v>
      </c>
      <c r="V33" s="31"/>
      <c r="W33" s="105">
        <v>42388</v>
      </c>
      <c r="X33" s="105" t="s">
        <v>26</v>
      </c>
      <c r="Y33" s="127" t="s">
        <v>26</v>
      </c>
      <c r="Z33" s="53"/>
      <c r="AA33" s="46" t="s">
        <v>36</v>
      </c>
      <c r="AB33" s="47"/>
      <c r="AC33" s="26"/>
      <c r="AD33" s="347"/>
      <c r="AE33" s="347"/>
      <c r="AF33" s="347"/>
      <c r="AG33" s="347"/>
      <c r="AH33" s="347" t="str">
        <f t="shared" si="5"/>
        <v>SLA_PW_NOK</v>
      </c>
    </row>
    <row r="34" spans="1:34" s="172" customFormat="1" ht="165.75" x14ac:dyDescent="0.25">
      <c r="A34" s="173">
        <v>42390.041666666664</v>
      </c>
      <c r="B34" s="173">
        <v>42390.166666666664</v>
      </c>
      <c r="C34" s="154" t="s">
        <v>8</v>
      </c>
      <c r="D34" s="408" t="s">
        <v>352</v>
      </c>
      <c r="E34" s="174" t="s">
        <v>96</v>
      </c>
      <c r="F34" s="156">
        <f t="shared" si="4"/>
        <v>619798</v>
      </c>
      <c r="G34" s="157">
        <v>619798</v>
      </c>
      <c r="H34" s="156" t="str">
        <f t="shared" si="7"/>
        <v>Link</v>
      </c>
      <c r="I34" s="177" t="s">
        <v>37</v>
      </c>
      <c r="J34" s="177" t="s">
        <v>31</v>
      </c>
      <c r="K34" s="177" t="s">
        <v>353</v>
      </c>
      <c r="L34" s="178" t="s">
        <v>225</v>
      </c>
      <c r="M34" s="160">
        <v>42388</v>
      </c>
      <c r="N34" s="161">
        <f t="shared" si="2"/>
        <v>1</v>
      </c>
      <c r="O34" s="162" t="s">
        <v>35</v>
      </c>
      <c r="P34" s="163"/>
      <c r="Q34" s="163"/>
      <c r="R34" s="163"/>
      <c r="S34" s="164">
        <v>42388</v>
      </c>
      <c r="T34" s="165"/>
      <c r="U34" s="166" t="s">
        <v>126</v>
      </c>
      <c r="V34" s="166"/>
      <c r="W34" s="167">
        <v>42388</v>
      </c>
      <c r="X34" s="167">
        <v>42388</v>
      </c>
      <c r="Y34" s="168">
        <v>42388</v>
      </c>
      <c r="Z34" s="216" t="s">
        <v>396</v>
      </c>
      <c r="AA34" s="170" t="s">
        <v>27</v>
      </c>
      <c r="AB34" s="171"/>
      <c r="AC34" s="174"/>
      <c r="AD34" s="353"/>
      <c r="AE34" s="353"/>
      <c r="AF34" s="353"/>
      <c r="AG34" s="353"/>
      <c r="AH34" s="353" t="str">
        <f t="shared" si="5"/>
        <v>SLA_EW_OK</v>
      </c>
    </row>
    <row r="35" spans="1:34" s="172" customFormat="1" ht="63.75" x14ac:dyDescent="0.25">
      <c r="A35" s="173">
        <v>42390.125</v>
      </c>
      <c r="B35" s="173">
        <v>42390.229166666664</v>
      </c>
      <c r="C35" s="154"/>
      <c r="D35" s="405" t="s">
        <v>259</v>
      </c>
      <c r="E35" s="174" t="s">
        <v>29</v>
      </c>
      <c r="F35" s="156">
        <f t="shared" si="4"/>
        <v>617154</v>
      </c>
      <c r="G35" s="157">
        <v>617154</v>
      </c>
      <c r="H35" s="156" t="str">
        <f t="shared" si="7"/>
        <v>Link</v>
      </c>
      <c r="I35" s="177" t="s">
        <v>30</v>
      </c>
      <c r="J35" s="177" t="s">
        <v>120</v>
      </c>
      <c r="K35" s="177" t="s">
        <v>42</v>
      </c>
      <c r="L35" s="178"/>
      <c r="M35" s="160">
        <v>42380</v>
      </c>
      <c r="N35" s="161">
        <f t="shared" ref="N35:N66" si="8">MAX(IF(A35-M35,NETWORKDAYS(M35,A35,holidays_2016)-2),0)</f>
        <v>7</v>
      </c>
      <c r="O35" s="162" t="s">
        <v>26</v>
      </c>
      <c r="P35" s="163"/>
      <c r="Q35" s="163"/>
      <c r="R35" s="163"/>
      <c r="S35" s="164"/>
      <c r="T35" s="215" t="s">
        <v>26</v>
      </c>
      <c r="U35" s="166"/>
      <c r="V35" s="430">
        <v>19</v>
      </c>
      <c r="W35" s="167" t="s">
        <v>26</v>
      </c>
      <c r="X35" s="167" t="s">
        <v>26</v>
      </c>
      <c r="Y35" s="168" t="s">
        <v>26</v>
      </c>
      <c r="Z35" s="179"/>
      <c r="AA35" s="170" t="s">
        <v>27</v>
      </c>
      <c r="AB35" s="171"/>
      <c r="AC35" s="174"/>
      <c r="AD35" s="353"/>
      <c r="AE35" s="353"/>
      <c r="AF35" s="353"/>
      <c r="AG35" s="353"/>
      <c r="AH35" s="353" t="str">
        <f t="shared" si="5"/>
        <v/>
      </c>
    </row>
    <row r="36" spans="1:34" s="172" customFormat="1" ht="63.75" x14ac:dyDescent="0.25">
      <c r="A36" s="173">
        <v>42390.125</v>
      </c>
      <c r="B36" s="173">
        <v>42390.229166666664</v>
      </c>
      <c r="C36" s="154"/>
      <c r="D36" s="405" t="s">
        <v>260</v>
      </c>
      <c r="E36" s="174" t="s">
        <v>29</v>
      </c>
      <c r="F36" s="175">
        <f t="shared" si="4"/>
        <v>617153</v>
      </c>
      <c r="G36" s="176">
        <v>617153</v>
      </c>
      <c r="H36" s="175" t="str">
        <f t="shared" si="7"/>
        <v>Link</v>
      </c>
      <c r="I36" s="177" t="s">
        <v>30</v>
      </c>
      <c r="J36" s="177" t="s">
        <v>120</v>
      </c>
      <c r="K36" s="177" t="s">
        <v>230</v>
      </c>
      <c r="L36" s="178"/>
      <c r="M36" s="160">
        <v>42380</v>
      </c>
      <c r="N36" s="161">
        <f t="shared" si="8"/>
        <v>7</v>
      </c>
      <c r="O36" s="162" t="s">
        <v>26</v>
      </c>
      <c r="P36" s="163"/>
      <c r="Q36" s="163"/>
      <c r="R36" s="163" t="s">
        <v>340</v>
      </c>
      <c r="S36" s="164"/>
      <c r="T36" s="215" t="s">
        <v>26</v>
      </c>
      <c r="U36" s="166"/>
      <c r="V36" s="166"/>
      <c r="W36" s="167" t="s">
        <v>26</v>
      </c>
      <c r="X36" s="167" t="s">
        <v>26</v>
      </c>
      <c r="Y36" s="168" t="s">
        <v>26</v>
      </c>
      <c r="Z36" s="179"/>
      <c r="AA36" s="170" t="s">
        <v>27</v>
      </c>
      <c r="AB36" s="171"/>
      <c r="AC36" s="174"/>
      <c r="AD36" s="353"/>
      <c r="AE36" s="353"/>
      <c r="AF36" s="353"/>
      <c r="AG36" s="353"/>
      <c r="AH36" s="353" t="str">
        <f t="shared" si="5"/>
        <v/>
      </c>
    </row>
    <row r="37" spans="1:34" s="172" customFormat="1" ht="102" x14ac:dyDescent="0.25">
      <c r="A37" s="173">
        <v>42390.25</v>
      </c>
      <c r="B37" s="173">
        <v>42390.291666666664</v>
      </c>
      <c r="C37" s="154"/>
      <c r="D37" s="405" t="s">
        <v>252</v>
      </c>
      <c r="E37" s="174" t="s">
        <v>72</v>
      </c>
      <c r="F37" s="175">
        <f t="shared" si="4"/>
        <v>617681</v>
      </c>
      <c r="G37" s="176">
        <v>617681</v>
      </c>
      <c r="H37" s="175" t="str">
        <f t="shared" si="7"/>
        <v>Link</v>
      </c>
      <c r="I37" s="177" t="s">
        <v>24</v>
      </c>
      <c r="J37" s="177" t="s">
        <v>253</v>
      </c>
      <c r="K37" s="177" t="s">
        <v>254</v>
      </c>
      <c r="L37" s="178"/>
      <c r="M37" s="160">
        <v>42380</v>
      </c>
      <c r="N37" s="161">
        <f t="shared" si="8"/>
        <v>7</v>
      </c>
      <c r="O37" s="162" t="s">
        <v>35</v>
      </c>
      <c r="P37" s="214"/>
      <c r="Q37" s="214"/>
      <c r="R37" s="214"/>
      <c r="S37" s="164" t="s">
        <v>26</v>
      </c>
      <c r="T37" s="165" t="str">
        <f ca="1">IF(AND( W37&lt;&gt;"TBC",X37&lt;&gt;"TBC", Y37&lt;&gt;"TBC"),"OK",MAX(IF(NOW()-A37,NETWORKDAYS(NOW(),A37,holidays_2016)-2),0))</f>
        <v>OK</v>
      </c>
      <c r="U37" s="166" t="s">
        <v>126</v>
      </c>
      <c r="V37" s="166"/>
      <c r="W37" s="167">
        <v>42380</v>
      </c>
      <c r="X37" s="167" t="s">
        <v>26</v>
      </c>
      <c r="Y37" s="168" t="s">
        <v>26</v>
      </c>
      <c r="Z37" s="216" t="s">
        <v>397</v>
      </c>
      <c r="AA37" s="170" t="s">
        <v>27</v>
      </c>
      <c r="AB37" s="171"/>
      <c r="AC37" s="174"/>
      <c r="AD37" s="353"/>
      <c r="AE37" s="353"/>
      <c r="AF37" s="353"/>
      <c r="AG37" s="353"/>
      <c r="AH37" s="353" t="str">
        <f t="shared" si="5"/>
        <v>SLA_PW_OK</v>
      </c>
    </row>
    <row r="38" spans="1:34" s="172" customFormat="1" ht="63.75" x14ac:dyDescent="0.25">
      <c r="A38" s="173">
        <v>42390.958333333336</v>
      </c>
      <c r="B38" s="173">
        <v>42391.083333333336</v>
      </c>
      <c r="C38" s="154"/>
      <c r="D38" s="408" t="s">
        <v>251</v>
      </c>
      <c r="E38" s="174" t="s">
        <v>86</v>
      </c>
      <c r="F38" s="175">
        <f t="shared" si="4"/>
        <v>617508</v>
      </c>
      <c r="G38" s="176">
        <v>617508</v>
      </c>
      <c r="H38" s="175" t="str">
        <f t="shared" si="7"/>
        <v>Link</v>
      </c>
      <c r="I38" s="177" t="s">
        <v>24</v>
      </c>
      <c r="J38" s="177" t="s">
        <v>25</v>
      </c>
      <c r="K38" s="177" t="s">
        <v>28</v>
      </c>
      <c r="L38" s="178"/>
      <c r="M38" s="160">
        <v>42380</v>
      </c>
      <c r="N38" s="161">
        <f t="shared" si="8"/>
        <v>7</v>
      </c>
      <c r="O38" s="162" t="s">
        <v>35</v>
      </c>
      <c r="P38" s="163"/>
      <c r="Q38" s="163"/>
      <c r="R38" s="163" t="s">
        <v>374</v>
      </c>
      <c r="S38" s="164" t="s">
        <v>26</v>
      </c>
      <c r="T38" s="165" t="str">
        <f ca="1">IF(AND( W38&lt;&gt;"TBC",X38&lt;&gt;"TBC", Y38&lt;&gt;"TBC"),"OK",MAX(IF(NOW()-A38,NETWORKDAYS(NOW(),A38,holidays_2016)-2),0))</f>
        <v>OK</v>
      </c>
      <c r="U38" s="166"/>
      <c r="V38" s="166"/>
      <c r="W38" s="167">
        <v>42686</v>
      </c>
      <c r="X38" s="167" t="s">
        <v>26</v>
      </c>
      <c r="Y38" s="168" t="s">
        <v>26</v>
      </c>
      <c r="Z38" s="179"/>
      <c r="AA38" s="170" t="s">
        <v>44</v>
      </c>
      <c r="AB38" s="171"/>
      <c r="AC38" s="174"/>
      <c r="AD38" s="353"/>
      <c r="AE38" s="353"/>
      <c r="AF38" s="353"/>
      <c r="AG38" s="353"/>
      <c r="AH38" s="353" t="str">
        <f t="shared" si="5"/>
        <v>SLA_PW_NOK</v>
      </c>
    </row>
    <row r="39" spans="1:34" s="172" customFormat="1" ht="89.25" x14ac:dyDescent="0.25">
      <c r="A39" s="173">
        <v>42390.999305555553</v>
      </c>
      <c r="B39" s="173">
        <v>42391.25</v>
      </c>
      <c r="C39" s="154"/>
      <c r="D39" s="405" t="s">
        <v>196</v>
      </c>
      <c r="E39" s="174" t="s">
        <v>58</v>
      </c>
      <c r="F39" s="175">
        <f t="shared" si="4"/>
        <v>615744</v>
      </c>
      <c r="G39" s="176">
        <v>615744</v>
      </c>
      <c r="H39" s="175" t="str">
        <f t="shared" si="7"/>
        <v>Link</v>
      </c>
      <c r="I39" s="177" t="s">
        <v>30</v>
      </c>
      <c r="J39" s="177" t="s">
        <v>197</v>
      </c>
      <c r="K39" s="177" t="s">
        <v>198</v>
      </c>
      <c r="L39" s="178"/>
      <c r="M39" s="160">
        <v>42373</v>
      </c>
      <c r="N39" s="161">
        <f t="shared" si="8"/>
        <v>12</v>
      </c>
      <c r="O39" s="162" t="s">
        <v>26</v>
      </c>
      <c r="P39" s="163"/>
      <c r="Q39" s="163"/>
      <c r="R39" s="163" t="s">
        <v>280</v>
      </c>
      <c r="S39" s="164" t="s">
        <v>26</v>
      </c>
      <c r="T39" s="165" t="str">
        <f ca="1">IF(AND( W39&lt;&gt;"TBC",X39&lt;&gt;"TBC", Y39&lt;&gt;"TBC"),"OK",MAX(IF(NOW()-A39,NETWORKDAYS(NOW(),A39,holidays_2016)-2),0))</f>
        <v>OK</v>
      </c>
      <c r="U39" s="166"/>
      <c r="V39" s="166"/>
      <c r="W39" s="167" t="s">
        <v>26</v>
      </c>
      <c r="X39" s="167" t="s">
        <v>26</v>
      </c>
      <c r="Y39" s="168" t="s">
        <v>26</v>
      </c>
      <c r="Z39" s="179"/>
      <c r="AA39" s="170" t="s">
        <v>27</v>
      </c>
      <c r="AB39" s="171"/>
      <c r="AC39" s="174"/>
      <c r="AD39" s="353"/>
      <c r="AE39" s="353"/>
      <c r="AF39" s="353"/>
      <c r="AG39" s="353"/>
      <c r="AH39" s="353" t="str">
        <f t="shared" si="5"/>
        <v/>
      </c>
    </row>
    <row r="40" spans="1:34" s="172" customFormat="1" ht="63.75" x14ac:dyDescent="0.25">
      <c r="A40" s="173">
        <v>42391.083333333336</v>
      </c>
      <c r="B40" s="173">
        <v>42391.1875</v>
      </c>
      <c r="C40" s="154"/>
      <c r="D40" s="405" t="s">
        <v>261</v>
      </c>
      <c r="E40" s="174" t="s">
        <v>29</v>
      </c>
      <c r="F40" s="175">
        <f t="shared" si="4"/>
        <v>616941</v>
      </c>
      <c r="G40" s="176">
        <v>616941</v>
      </c>
      <c r="H40" s="175" t="str">
        <f t="shared" si="7"/>
        <v>Link</v>
      </c>
      <c r="I40" s="177" t="s">
        <v>30</v>
      </c>
      <c r="J40" s="177" t="s">
        <v>120</v>
      </c>
      <c r="K40" s="177" t="s">
        <v>199</v>
      </c>
      <c r="L40" s="178"/>
      <c r="M40" s="160">
        <v>42380</v>
      </c>
      <c r="N40" s="161">
        <f t="shared" si="8"/>
        <v>8</v>
      </c>
      <c r="O40" s="162" t="s">
        <v>26</v>
      </c>
      <c r="P40" s="163"/>
      <c r="Q40" s="163"/>
      <c r="R40" s="163"/>
      <c r="S40" s="164"/>
      <c r="T40" s="215" t="s">
        <v>26</v>
      </c>
      <c r="U40" s="166"/>
      <c r="V40" s="430">
        <v>42381</v>
      </c>
      <c r="W40" s="167" t="s">
        <v>26</v>
      </c>
      <c r="X40" s="167" t="s">
        <v>26</v>
      </c>
      <c r="Y40" s="168" t="s">
        <v>26</v>
      </c>
      <c r="Z40" s="179"/>
      <c r="AA40" s="170" t="s">
        <v>27</v>
      </c>
      <c r="AB40" s="171"/>
      <c r="AC40" s="174"/>
      <c r="AD40" s="353"/>
      <c r="AE40" s="353"/>
      <c r="AF40" s="353"/>
      <c r="AG40" s="353"/>
      <c r="AH40" s="353" t="str">
        <f t="shared" si="5"/>
        <v/>
      </c>
    </row>
    <row r="41" spans="1:34" s="172" customFormat="1" ht="76.5" x14ac:dyDescent="0.25">
      <c r="A41" s="173">
        <v>42391.25</v>
      </c>
      <c r="B41" s="173">
        <v>42391.291666666664</v>
      </c>
      <c r="C41" s="154"/>
      <c r="D41" s="405" t="s">
        <v>255</v>
      </c>
      <c r="E41" s="174" t="s">
        <v>256</v>
      </c>
      <c r="F41" s="175">
        <f t="shared" si="4"/>
        <v>617682</v>
      </c>
      <c r="G41" s="176">
        <v>617682</v>
      </c>
      <c r="H41" s="175" t="str">
        <f t="shared" si="7"/>
        <v>Link</v>
      </c>
      <c r="I41" s="177" t="s">
        <v>24</v>
      </c>
      <c r="J41" s="177" t="s">
        <v>253</v>
      </c>
      <c r="K41" s="177" t="s">
        <v>254</v>
      </c>
      <c r="L41" s="178"/>
      <c r="M41" s="160">
        <v>42380</v>
      </c>
      <c r="N41" s="161">
        <f t="shared" si="8"/>
        <v>8</v>
      </c>
      <c r="O41" s="162" t="s">
        <v>35</v>
      </c>
      <c r="P41" s="214"/>
      <c r="Q41" s="214"/>
      <c r="R41" s="214"/>
      <c r="S41" s="164" t="s">
        <v>26</v>
      </c>
      <c r="T41" s="165" t="str">
        <f ca="1">IF(AND( W41&lt;&gt;"TBC",X41&lt;&gt;"TBC", Y41&lt;&gt;"TBC"),"OK",MAX(IF(NOW()-A41,NETWORKDAYS(NOW(),A41,holidays_2016)-2),0))</f>
        <v>OK</v>
      </c>
      <c r="U41" s="166" t="s">
        <v>126</v>
      </c>
      <c r="V41" s="166"/>
      <c r="W41" s="167">
        <v>42381</v>
      </c>
      <c r="X41" s="167" t="s">
        <v>26</v>
      </c>
      <c r="Y41" s="168" t="s">
        <v>26</v>
      </c>
      <c r="Z41" s="179" t="s">
        <v>384</v>
      </c>
      <c r="AA41" s="170" t="s">
        <v>27</v>
      </c>
      <c r="AB41" s="171"/>
      <c r="AC41" s="174"/>
      <c r="AD41" s="353"/>
      <c r="AE41" s="353"/>
      <c r="AF41" s="353"/>
      <c r="AG41" s="353"/>
      <c r="AH41" s="353" t="str">
        <f t="shared" si="5"/>
        <v>SLA_PW_OK</v>
      </c>
    </row>
    <row r="42" spans="1:34" s="172" customFormat="1" ht="140.25" x14ac:dyDescent="0.25">
      <c r="A42" s="173">
        <v>42391.958333333336</v>
      </c>
      <c r="B42" s="173">
        <v>42392.208333333336</v>
      </c>
      <c r="C42" s="154"/>
      <c r="D42" s="405" t="s">
        <v>200</v>
      </c>
      <c r="E42" s="174" t="s">
        <v>58</v>
      </c>
      <c r="F42" s="175">
        <f t="shared" si="4"/>
        <v>611589</v>
      </c>
      <c r="G42" s="176">
        <v>611589</v>
      </c>
      <c r="H42" s="175" t="str">
        <f t="shared" si="7"/>
        <v>Link</v>
      </c>
      <c r="I42" s="177" t="s">
        <v>30</v>
      </c>
      <c r="J42" s="177" t="s">
        <v>25</v>
      </c>
      <c r="K42" s="177" t="s">
        <v>78</v>
      </c>
      <c r="L42" s="178"/>
      <c r="M42" s="160">
        <v>42345</v>
      </c>
      <c r="N42" s="161">
        <f t="shared" si="8"/>
        <v>32</v>
      </c>
      <c r="O42" s="162" t="s">
        <v>26</v>
      </c>
      <c r="P42" s="163"/>
      <c r="Q42" s="163"/>
      <c r="R42" s="163" t="s">
        <v>201</v>
      </c>
      <c r="S42" s="164" t="s">
        <v>26</v>
      </c>
      <c r="T42" s="165" t="s">
        <v>26</v>
      </c>
      <c r="U42" s="166" t="s">
        <v>113</v>
      </c>
      <c r="V42" s="166"/>
      <c r="W42" s="167" t="s">
        <v>26</v>
      </c>
      <c r="X42" s="167" t="s">
        <v>26</v>
      </c>
      <c r="Y42" s="168" t="s">
        <v>26</v>
      </c>
      <c r="Z42" s="179" t="s">
        <v>390</v>
      </c>
      <c r="AA42" s="170" t="s">
        <v>27</v>
      </c>
      <c r="AB42" s="171"/>
      <c r="AC42" s="174"/>
      <c r="AD42" s="353"/>
      <c r="AE42" s="353"/>
      <c r="AF42" s="353"/>
      <c r="AG42" s="353"/>
      <c r="AH42" s="353" t="str">
        <f t="shared" si="5"/>
        <v/>
      </c>
    </row>
    <row r="43" spans="1:34" s="172" customFormat="1" ht="63.75" x14ac:dyDescent="0.25">
      <c r="A43" s="173">
        <v>42392</v>
      </c>
      <c r="B43" s="173">
        <v>42392.083333333336</v>
      </c>
      <c r="C43" s="154"/>
      <c r="D43" s="405" t="s">
        <v>247</v>
      </c>
      <c r="E43" s="174" t="s">
        <v>248</v>
      </c>
      <c r="F43" s="217">
        <f t="shared" si="4"/>
        <v>617644</v>
      </c>
      <c r="G43" s="176">
        <v>617644</v>
      </c>
      <c r="H43" s="175" t="str">
        <f t="shared" si="7"/>
        <v>Link</v>
      </c>
      <c r="I43" s="177" t="s">
        <v>30</v>
      </c>
      <c r="J43" s="177" t="s">
        <v>249</v>
      </c>
      <c r="K43" s="177" t="s">
        <v>32</v>
      </c>
      <c r="L43" s="178"/>
      <c r="M43" s="160">
        <v>42380</v>
      </c>
      <c r="N43" s="161">
        <f t="shared" si="8"/>
        <v>8</v>
      </c>
      <c r="O43" s="162" t="s">
        <v>26</v>
      </c>
      <c r="P43" s="163"/>
      <c r="Q43" s="163"/>
      <c r="R43" s="163" t="s">
        <v>341</v>
      </c>
      <c r="S43" s="164">
        <v>42384</v>
      </c>
      <c r="T43" s="165" t="str">
        <f ca="1">IF(AND( W43&lt;&gt;"TBC",X43&lt;&gt;"TBC", Y43&lt;&gt;"TBC"),"OK",MAX(IF(NOW()-A43,NETWORKDAYS(NOW(),A43,holidays_2016)-2),0))</f>
        <v>OK</v>
      </c>
      <c r="U43" s="166" t="s">
        <v>126</v>
      </c>
      <c r="V43" s="166"/>
      <c r="W43" s="167">
        <v>42384</v>
      </c>
      <c r="X43" s="167" t="s">
        <v>26</v>
      </c>
      <c r="Y43" s="168" t="s">
        <v>26</v>
      </c>
      <c r="Z43" s="179"/>
      <c r="AA43" s="170" t="s">
        <v>27</v>
      </c>
      <c r="AB43" s="171"/>
      <c r="AC43" s="174"/>
      <c r="AD43" s="353"/>
      <c r="AE43" s="353"/>
      <c r="AF43" s="353"/>
      <c r="AG43" s="353"/>
      <c r="AH43" s="353" t="str">
        <f t="shared" si="5"/>
        <v>SLA_PW_OK</v>
      </c>
    </row>
    <row r="44" spans="1:34" s="172" customFormat="1" ht="127.5" x14ac:dyDescent="0.25">
      <c r="A44" s="173">
        <v>42392.916666666664</v>
      </c>
      <c r="B44" s="173">
        <v>42393.166666666664</v>
      </c>
      <c r="C44" s="154"/>
      <c r="D44" s="405" t="s">
        <v>202</v>
      </c>
      <c r="E44" s="174" t="s">
        <v>58</v>
      </c>
      <c r="F44" s="175">
        <f t="shared" si="4"/>
        <v>612510</v>
      </c>
      <c r="G44" s="176">
        <v>612510</v>
      </c>
      <c r="H44" s="175" t="str">
        <f t="shared" si="7"/>
        <v>Link</v>
      </c>
      <c r="I44" s="177" t="s">
        <v>30</v>
      </c>
      <c r="J44" s="177" t="s">
        <v>25</v>
      </c>
      <c r="K44" s="177" t="s">
        <v>78</v>
      </c>
      <c r="L44" s="178"/>
      <c r="M44" s="160">
        <v>42352</v>
      </c>
      <c r="N44" s="161">
        <f t="shared" si="8"/>
        <v>27</v>
      </c>
      <c r="O44" s="162" t="s">
        <v>26</v>
      </c>
      <c r="P44" s="163"/>
      <c r="Q44" s="163"/>
      <c r="R44" s="163" t="s">
        <v>226</v>
      </c>
      <c r="S44" s="164" t="s">
        <v>26</v>
      </c>
      <c r="T44" s="165" t="s">
        <v>26</v>
      </c>
      <c r="U44" s="166"/>
      <c r="V44" s="166"/>
      <c r="W44" s="167" t="s">
        <v>26</v>
      </c>
      <c r="X44" s="167" t="s">
        <v>26</v>
      </c>
      <c r="Y44" s="168" t="s">
        <v>26</v>
      </c>
      <c r="Z44" s="179" t="s">
        <v>391</v>
      </c>
      <c r="AA44" s="170" t="s">
        <v>27</v>
      </c>
      <c r="AB44" s="171"/>
      <c r="AC44" s="174"/>
      <c r="AD44" s="353"/>
      <c r="AE44" s="353"/>
      <c r="AF44" s="353"/>
      <c r="AG44" s="353"/>
      <c r="AH44" s="353" t="str">
        <f t="shared" si="5"/>
        <v/>
      </c>
    </row>
    <row r="45" spans="1:34" s="172" customFormat="1" ht="165.75" x14ac:dyDescent="0.25">
      <c r="A45" s="173">
        <v>42393.916666666664</v>
      </c>
      <c r="B45" s="173">
        <v>42394.25</v>
      </c>
      <c r="C45" s="154"/>
      <c r="D45" s="405" t="s">
        <v>319</v>
      </c>
      <c r="E45" s="174" t="s">
        <v>323</v>
      </c>
      <c r="F45" s="175">
        <f t="shared" si="4"/>
        <v>619164</v>
      </c>
      <c r="G45" s="176">
        <v>619164</v>
      </c>
      <c r="H45" s="175" t="str">
        <f t="shared" si="7"/>
        <v>Link</v>
      </c>
      <c r="I45" s="177" t="s">
        <v>47</v>
      </c>
      <c r="J45" s="177" t="s">
        <v>25</v>
      </c>
      <c r="K45" s="177" t="s">
        <v>324</v>
      </c>
      <c r="L45" s="178"/>
      <c r="M45" s="160">
        <v>42387</v>
      </c>
      <c r="N45" s="161">
        <f t="shared" si="8"/>
        <v>3</v>
      </c>
      <c r="O45" s="162" t="s">
        <v>35</v>
      </c>
      <c r="P45" s="218"/>
      <c r="Q45" s="218"/>
      <c r="R45" s="218" t="s">
        <v>366</v>
      </c>
      <c r="S45" s="164" t="s">
        <v>26</v>
      </c>
      <c r="T45" s="165" t="str">
        <f ca="1">IF(AND( W45&lt;&gt;"TBC",X45&lt;&gt;"TBC", Y45&lt;&gt;"TBC"),"OK",MAX(IF(NOW()-A45,NETWORKDAYS(NOW(),A45,holidays_2016)-2),0))</f>
        <v>OK</v>
      </c>
      <c r="U45" s="166" t="s">
        <v>126</v>
      </c>
      <c r="V45" s="166"/>
      <c r="W45" s="167">
        <v>42387</v>
      </c>
      <c r="X45" s="167" t="s">
        <v>26</v>
      </c>
      <c r="Y45" s="168" t="s">
        <v>26</v>
      </c>
      <c r="Z45" s="179" t="s">
        <v>392</v>
      </c>
      <c r="AA45" s="170" t="s">
        <v>27</v>
      </c>
      <c r="AB45" s="171"/>
      <c r="AC45" s="174"/>
      <c r="AD45" s="353"/>
      <c r="AE45" s="353"/>
      <c r="AF45" s="353"/>
      <c r="AG45" s="353"/>
      <c r="AH45" s="353" t="str">
        <f t="shared" si="5"/>
        <v>SLA_PW_NOK</v>
      </c>
    </row>
    <row r="46" spans="1:34" s="212" customFormat="1" ht="140.25" x14ac:dyDescent="0.25">
      <c r="A46" s="39">
        <v>42394.791666666664</v>
      </c>
      <c r="B46" s="39">
        <v>42394.833333333336</v>
      </c>
      <c r="C46" s="144"/>
      <c r="D46" s="401" t="s">
        <v>370</v>
      </c>
      <c r="E46" s="26" t="s">
        <v>69</v>
      </c>
      <c r="F46" s="69">
        <f t="shared" si="4"/>
        <v>618792</v>
      </c>
      <c r="G46" s="27">
        <v>618792</v>
      </c>
      <c r="H46" s="52" t="str">
        <f t="shared" si="7"/>
        <v>Link</v>
      </c>
      <c r="I46" s="220" t="s">
        <v>24</v>
      </c>
      <c r="J46" s="28" t="s">
        <v>60</v>
      </c>
      <c r="K46" s="28" t="s">
        <v>344</v>
      </c>
      <c r="L46" s="149"/>
      <c r="M46" s="138">
        <v>42387</v>
      </c>
      <c r="N46" s="43">
        <f t="shared" si="8"/>
        <v>4</v>
      </c>
      <c r="O46" s="30" t="s">
        <v>35</v>
      </c>
      <c r="P46" s="118"/>
      <c r="Q46" s="118"/>
      <c r="R46" s="118" t="s">
        <v>376</v>
      </c>
      <c r="S46" s="128" t="s">
        <v>26</v>
      </c>
      <c r="T46" s="29" t="str">
        <f ca="1">IF(AND( W46&lt;&gt;"TBC",X46&lt;&gt;"TBC", Y46&lt;&gt;"TBC"),"OK",MAX(IF(NOW()-A46,NETWORKDAYS(NOW(),A46,holidays_2016)-2),0))</f>
        <v>OK</v>
      </c>
      <c r="U46" s="31"/>
      <c r="V46" s="31"/>
      <c r="W46" s="105" t="s">
        <v>26</v>
      </c>
      <c r="X46" s="105" t="s">
        <v>26</v>
      </c>
      <c r="Y46" s="127" t="s">
        <v>26</v>
      </c>
      <c r="Z46" s="53" t="s">
        <v>404</v>
      </c>
      <c r="AA46" s="46" t="s">
        <v>36</v>
      </c>
      <c r="AB46" s="47"/>
      <c r="AC46" s="26"/>
      <c r="AD46" s="347"/>
      <c r="AE46" s="347"/>
      <c r="AF46" s="347"/>
      <c r="AG46" s="347"/>
      <c r="AH46" s="347" t="str">
        <f t="shared" si="5"/>
        <v/>
      </c>
    </row>
    <row r="47" spans="1:34" s="172" customFormat="1" ht="76.5" x14ac:dyDescent="0.25">
      <c r="A47" s="173">
        <v>42394.916666666664</v>
      </c>
      <c r="B47" s="173">
        <v>42395</v>
      </c>
      <c r="C47" s="154" t="s">
        <v>8</v>
      </c>
      <c r="D47" s="405" t="s">
        <v>406</v>
      </c>
      <c r="E47" s="174" t="s">
        <v>55</v>
      </c>
      <c r="F47" s="175">
        <f t="shared" si="4"/>
        <v>621726</v>
      </c>
      <c r="G47" s="176">
        <v>621726</v>
      </c>
      <c r="H47" s="175" t="str">
        <f t="shared" si="7"/>
        <v>Link</v>
      </c>
      <c r="I47" s="222" t="s">
        <v>30</v>
      </c>
      <c r="J47" s="177" t="s">
        <v>407</v>
      </c>
      <c r="K47" s="177" t="s">
        <v>32</v>
      </c>
      <c r="L47" s="178"/>
      <c r="M47" s="160">
        <v>42394</v>
      </c>
      <c r="N47" s="161">
        <f t="shared" si="8"/>
        <v>0</v>
      </c>
      <c r="O47" s="162" t="s">
        <v>26</v>
      </c>
      <c r="P47" s="214"/>
      <c r="Q47" s="214"/>
      <c r="R47" s="214"/>
      <c r="S47" s="164" t="s">
        <v>26</v>
      </c>
      <c r="T47" s="165" t="str">
        <f ca="1">IF(AND( W47&lt;&gt;"TBC",X47&lt;&gt;"TBC", Y47&lt;&gt;"TBC"),"OK",MAX(IF(NOW()-A47,NETWORKDAYS(NOW(),A47,holidays_2015)-2),0))</f>
        <v>OK</v>
      </c>
      <c r="U47" s="166"/>
      <c r="V47" s="166"/>
      <c r="W47" s="167" t="s">
        <v>26</v>
      </c>
      <c r="X47" s="167" t="s">
        <v>26</v>
      </c>
      <c r="Y47" s="168" t="s">
        <v>26</v>
      </c>
      <c r="Z47" s="179" t="s">
        <v>408</v>
      </c>
      <c r="AA47" s="170" t="s">
        <v>27</v>
      </c>
      <c r="AB47" s="171"/>
      <c r="AC47" s="174"/>
      <c r="AD47" s="353"/>
      <c r="AE47" s="353"/>
      <c r="AF47" s="353"/>
      <c r="AG47" s="353"/>
      <c r="AH47" s="353" t="str">
        <f t="shared" si="5"/>
        <v/>
      </c>
    </row>
    <row r="48" spans="1:34" s="172" customFormat="1" ht="89.25" x14ac:dyDescent="0.25">
      <c r="A48" s="173">
        <v>42394.999305555553</v>
      </c>
      <c r="B48" s="173">
        <v>42395.25</v>
      </c>
      <c r="C48" s="154"/>
      <c r="D48" s="405" t="s">
        <v>279</v>
      </c>
      <c r="E48" s="174" t="s">
        <v>58</v>
      </c>
      <c r="F48" s="175">
        <f t="shared" si="4"/>
        <v>615744</v>
      </c>
      <c r="G48" s="176">
        <v>615744</v>
      </c>
      <c r="H48" s="175" t="str">
        <f t="shared" si="7"/>
        <v>Link</v>
      </c>
      <c r="I48" s="177" t="s">
        <v>30</v>
      </c>
      <c r="J48" s="177" t="s">
        <v>197</v>
      </c>
      <c r="K48" s="177" t="s">
        <v>198</v>
      </c>
      <c r="L48" s="178"/>
      <c r="M48" s="160">
        <v>42373</v>
      </c>
      <c r="N48" s="161">
        <f t="shared" si="8"/>
        <v>14</v>
      </c>
      <c r="O48" s="162" t="s">
        <v>26</v>
      </c>
      <c r="P48" s="163"/>
      <c r="Q48" s="163"/>
      <c r="R48" s="163" t="s">
        <v>280</v>
      </c>
      <c r="S48" s="164" t="s">
        <v>26</v>
      </c>
      <c r="T48" s="165" t="str">
        <f ca="1">IF(AND( W48&lt;&gt;"TBC",X48&lt;&gt;"TBC", Y48&lt;&gt;"TBC"),"OK",MAX(IF(NOW()-A48,NETWORKDAYS(NOW(),A48,holidays_2016)-2),0))</f>
        <v>OK</v>
      </c>
      <c r="U48" s="166"/>
      <c r="V48" s="166"/>
      <c r="W48" s="167" t="s">
        <v>26</v>
      </c>
      <c r="X48" s="167" t="s">
        <v>26</v>
      </c>
      <c r="Y48" s="168" t="s">
        <v>26</v>
      </c>
      <c r="Z48" s="179"/>
      <c r="AA48" s="170" t="s">
        <v>27</v>
      </c>
      <c r="AB48" s="171"/>
      <c r="AC48" s="174"/>
      <c r="AD48" s="353"/>
      <c r="AE48" s="353"/>
      <c r="AF48" s="353"/>
      <c r="AG48" s="353"/>
      <c r="AH48" s="353" t="str">
        <f t="shared" si="5"/>
        <v/>
      </c>
    </row>
    <row r="49" spans="1:34" s="172" customFormat="1" ht="114.75" x14ac:dyDescent="0.25">
      <c r="A49" s="173">
        <v>42395</v>
      </c>
      <c r="B49" s="173">
        <v>42395.208333333336</v>
      </c>
      <c r="C49" s="154"/>
      <c r="D49" s="405" t="s">
        <v>325</v>
      </c>
      <c r="E49" s="174" t="s">
        <v>323</v>
      </c>
      <c r="F49" s="175">
        <f t="shared" si="4"/>
        <v>619168</v>
      </c>
      <c r="G49" s="176">
        <v>619168</v>
      </c>
      <c r="H49" s="175" t="str">
        <f t="shared" si="7"/>
        <v>Link</v>
      </c>
      <c r="I49" s="177" t="s">
        <v>47</v>
      </c>
      <c r="J49" s="177" t="s">
        <v>335</v>
      </c>
      <c r="K49" s="177" t="s">
        <v>334</v>
      </c>
      <c r="L49" s="178"/>
      <c r="M49" s="160">
        <v>42387</v>
      </c>
      <c r="N49" s="161">
        <f t="shared" si="8"/>
        <v>5</v>
      </c>
      <c r="O49" s="162" t="s">
        <v>35</v>
      </c>
      <c r="P49" s="218"/>
      <c r="Q49" s="218"/>
      <c r="R49" s="218" t="s">
        <v>361</v>
      </c>
      <c r="S49" s="164" t="s">
        <v>26</v>
      </c>
      <c r="T49" s="165" t="str">
        <f ca="1">IF(AND( W49&lt;&gt;"TBC",X49&lt;&gt;"TBC", Y49&lt;&gt;"TBC"),"OK",MAX(IF(NOW()-A49,NETWORKDAYS(NOW(),A49,holidays_2016)-2),0))</f>
        <v>OK</v>
      </c>
      <c r="U49" s="166" t="s">
        <v>126</v>
      </c>
      <c r="V49" s="166"/>
      <c r="W49" s="167">
        <v>42387</v>
      </c>
      <c r="X49" s="167" t="s">
        <v>26</v>
      </c>
      <c r="Y49" s="168">
        <v>42387</v>
      </c>
      <c r="Z49" s="179" t="s">
        <v>410</v>
      </c>
      <c r="AA49" s="170" t="s">
        <v>27</v>
      </c>
      <c r="AB49" s="171"/>
      <c r="AC49" s="174"/>
      <c r="AD49" s="353"/>
      <c r="AE49" s="353"/>
      <c r="AF49" s="353"/>
      <c r="AG49" s="353"/>
      <c r="AH49" s="353" t="str">
        <f t="shared" si="5"/>
        <v>SLA_PW_OK</v>
      </c>
    </row>
    <row r="50" spans="1:34" s="212" customFormat="1" ht="89.25" x14ac:dyDescent="0.25">
      <c r="A50" s="173">
        <v>42395.042361111111</v>
      </c>
      <c r="B50" s="173">
        <v>42395.291666666664</v>
      </c>
      <c r="C50" s="154"/>
      <c r="D50" s="405" t="s">
        <v>342</v>
      </c>
      <c r="E50" s="174" t="s">
        <v>282</v>
      </c>
      <c r="F50" s="217">
        <f t="shared" si="4"/>
        <v>617757</v>
      </c>
      <c r="G50" s="176">
        <v>617757</v>
      </c>
      <c r="H50" s="175" t="str">
        <f t="shared" si="7"/>
        <v>Link</v>
      </c>
      <c r="I50" s="177" t="s">
        <v>30</v>
      </c>
      <c r="J50" s="177" t="s">
        <v>283</v>
      </c>
      <c r="K50" s="177" t="s">
        <v>32</v>
      </c>
      <c r="L50" s="178"/>
      <c r="M50" s="160">
        <v>42387</v>
      </c>
      <c r="N50" s="161">
        <f t="shared" si="8"/>
        <v>5</v>
      </c>
      <c r="O50" s="162" t="s">
        <v>26</v>
      </c>
      <c r="P50" s="218"/>
      <c r="Q50" s="218"/>
      <c r="R50" s="218" t="s">
        <v>284</v>
      </c>
      <c r="S50" s="164" t="s">
        <v>26</v>
      </c>
      <c r="T50" s="165" t="s">
        <v>75</v>
      </c>
      <c r="U50" s="166"/>
      <c r="V50" s="166"/>
      <c r="W50" s="167" t="s">
        <v>26</v>
      </c>
      <c r="X50" s="167" t="s">
        <v>26</v>
      </c>
      <c r="Y50" s="168" t="s">
        <v>26</v>
      </c>
      <c r="Z50" s="179" t="s">
        <v>409</v>
      </c>
      <c r="AA50" s="170" t="s">
        <v>27</v>
      </c>
      <c r="AB50" s="171"/>
      <c r="AC50" s="174"/>
      <c r="AD50" s="353"/>
      <c r="AE50" s="353"/>
      <c r="AF50" s="353"/>
      <c r="AG50" s="353"/>
      <c r="AH50" s="353" t="str">
        <f t="shared" si="5"/>
        <v/>
      </c>
    </row>
    <row r="51" spans="1:34" s="172" customFormat="1" ht="89.25" x14ac:dyDescent="0.25">
      <c r="A51" s="39">
        <v>42395.125</v>
      </c>
      <c r="B51" s="39">
        <v>42395.25</v>
      </c>
      <c r="C51" s="144"/>
      <c r="D51" s="401" t="s">
        <v>627</v>
      </c>
      <c r="E51" s="26" t="s">
        <v>70</v>
      </c>
      <c r="F51" s="52">
        <f t="shared" si="4"/>
        <v>618380</v>
      </c>
      <c r="G51" s="27">
        <v>618380</v>
      </c>
      <c r="H51" s="52" t="str">
        <f t="shared" si="7"/>
        <v>Link</v>
      </c>
      <c r="I51" s="28" t="s">
        <v>30</v>
      </c>
      <c r="J51" s="28" t="s">
        <v>299</v>
      </c>
      <c r="K51" s="28" t="s">
        <v>32</v>
      </c>
      <c r="L51" s="149"/>
      <c r="M51" s="138">
        <v>42387</v>
      </c>
      <c r="N51" s="43">
        <f t="shared" si="8"/>
        <v>5</v>
      </c>
      <c r="O51" s="30" t="s">
        <v>26</v>
      </c>
      <c r="P51" s="118"/>
      <c r="Q51" s="118"/>
      <c r="R51" s="118" t="s">
        <v>302</v>
      </c>
      <c r="S51" s="128" t="s">
        <v>26</v>
      </c>
      <c r="T51" s="29" t="str">
        <f ca="1">IF(AND( W51&lt;&gt;"TBC",X51&lt;&gt;"TBC", Y51&lt;&gt;"TBC"),"OK",MAX(IF(NOW()-A51,NETWORKDAYS(NOW(),A51,holidays_2015)-2),0))</f>
        <v>OK</v>
      </c>
      <c r="U51" s="31" t="s">
        <v>126</v>
      </c>
      <c r="V51" s="31"/>
      <c r="W51" s="105">
        <v>42387</v>
      </c>
      <c r="X51" s="105" t="s">
        <v>26</v>
      </c>
      <c r="Y51" s="127" t="s">
        <v>26</v>
      </c>
      <c r="Z51" s="53"/>
      <c r="AA51" s="46" t="s">
        <v>36</v>
      </c>
      <c r="AB51" s="47"/>
      <c r="AC51" s="26"/>
      <c r="AD51" s="347"/>
      <c r="AE51" s="347"/>
      <c r="AF51" s="347"/>
      <c r="AG51" s="347"/>
      <c r="AH51" s="347" t="str">
        <f t="shared" si="5"/>
        <v>SLA_PW_OK</v>
      </c>
    </row>
    <row r="52" spans="1:34" s="172" customFormat="1" ht="140.25" x14ac:dyDescent="0.25">
      <c r="A52" s="173">
        <v>42395.125</v>
      </c>
      <c r="B52" s="173">
        <v>42395.25</v>
      </c>
      <c r="C52" s="154"/>
      <c r="D52" s="405" t="s">
        <v>318</v>
      </c>
      <c r="E52" s="174" t="s">
        <v>114</v>
      </c>
      <c r="F52" s="175">
        <f t="shared" si="4"/>
        <v>618536</v>
      </c>
      <c r="G52" s="176">
        <v>618536</v>
      </c>
      <c r="H52" s="175" t="str">
        <f t="shared" si="7"/>
        <v>Link</v>
      </c>
      <c r="I52" s="177" t="s">
        <v>47</v>
      </c>
      <c r="J52" s="177" t="s">
        <v>25</v>
      </c>
      <c r="K52" s="177" t="s">
        <v>348</v>
      </c>
      <c r="L52" s="178"/>
      <c r="M52" s="160">
        <v>42387</v>
      </c>
      <c r="N52" s="161">
        <f t="shared" si="8"/>
        <v>5</v>
      </c>
      <c r="O52" s="162" t="s">
        <v>35</v>
      </c>
      <c r="P52" s="218"/>
      <c r="Q52" s="218"/>
      <c r="R52" s="218" t="s">
        <v>367</v>
      </c>
      <c r="S52" s="164" t="s">
        <v>26</v>
      </c>
      <c r="T52" s="165" t="str">
        <f ca="1">IF(AND( W52&lt;&gt;"TBC",X52&lt;&gt;"TBC", Y52&lt;&gt;"TBC"),"OK",MAX(IF(NOW()-A52,NETWORKDAYS(NOW(),A52,holidays_2015)-2),0))</f>
        <v>OK</v>
      </c>
      <c r="U52" s="166" t="s">
        <v>126</v>
      </c>
      <c r="V52" s="166"/>
      <c r="W52" s="167">
        <v>42387</v>
      </c>
      <c r="X52" s="167" t="s">
        <v>26</v>
      </c>
      <c r="Y52" s="168" t="s">
        <v>26</v>
      </c>
      <c r="Z52" s="179" t="s">
        <v>411</v>
      </c>
      <c r="AA52" s="170" t="s">
        <v>27</v>
      </c>
      <c r="AB52" s="171"/>
      <c r="AC52" s="174"/>
      <c r="AD52" s="353"/>
      <c r="AE52" s="353"/>
      <c r="AF52" s="353"/>
      <c r="AG52" s="353"/>
      <c r="AH52" s="353" t="str">
        <f t="shared" si="5"/>
        <v>SLA_PW_OK</v>
      </c>
    </row>
    <row r="53" spans="1:34" s="172" customFormat="1" ht="38.25" x14ac:dyDescent="0.25">
      <c r="A53" s="173">
        <v>42395.125</v>
      </c>
      <c r="B53" s="173">
        <v>42395.1875</v>
      </c>
      <c r="C53" s="154" t="s">
        <v>8</v>
      </c>
      <c r="D53" s="405" t="s">
        <v>402</v>
      </c>
      <c r="E53" s="174" t="s">
        <v>29</v>
      </c>
      <c r="F53" s="175">
        <f t="shared" si="4"/>
        <v>621449</v>
      </c>
      <c r="G53" s="176">
        <v>621449</v>
      </c>
      <c r="H53" s="175" t="str">
        <f t="shared" si="7"/>
        <v>Link</v>
      </c>
      <c r="I53" s="177" t="s">
        <v>30</v>
      </c>
      <c r="J53" s="177" t="s">
        <v>403</v>
      </c>
      <c r="K53" s="177" t="s">
        <v>42</v>
      </c>
      <c r="L53" s="178"/>
      <c r="M53" s="160">
        <v>42394</v>
      </c>
      <c r="N53" s="161">
        <f t="shared" si="8"/>
        <v>0</v>
      </c>
      <c r="O53" s="162" t="s">
        <v>26</v>
      </c>
      <c r="P53" s="214"/>
      <c r="Q53" s="214"/>
      <c r="R53" s="214"/>
      <c r="S53" s="164" t="s">
        <v>26</v>
      </c>
      <c r="T53" s="165" t="str">
        <f ca="1">IF(AND( W53&lt;&gt;"TBC",X53&lt;&gt;"TBC", Y53&lt;&gt;"TBC"),"OK",MAX(IF(NOW()-A53,NETWORKDAYS(NOW(),A53,holidays_2015)-2),0))</f>
        <v>OK</v>
      </c>
      <c r="U53" s="166"/>
      <c r="V53" s="166"/>
      <c r="W53" s="167" t="s">
        <v>26</v>
      </c>
      <c r="X53" s="167" t="s">
        <v>26</v>
      </c>
      <c r="Y53" s="168" t="s">
        <v>26</v>
      </c>
      <c r="Z53" s="179"/>
      <c r="AA53" s="170" t="s">
        <v>27</v>
      </c>
      <c r="AB53" s="171"/>
      <c r="AC53" s="174"/>
      <c r="AD53" s="353"/>
      <c r="AE53" s="353"/>
      <c r="AF53" s="353"/>
      <c r="AG53" s="353"/>
      <c r="AH53" s="353" t="str">
        <f t="shared" si="5"/>
        <v/>
      </c>
    </row>
    <row r="54" spans="1:34" s="172" customFormat="1" ht="38.25" x14ac:dyDescent="0.25">
      <c r="A54" s="173">
        <v>42395.125</v>
      </c>
      <c r="B54" s="173">
        <v>42395.1875</v>
      </c>
      <c r="C54" s="154" t="s">
        <v>8</v>
      </c>
      <c r="D54" s="405" t="s">
        <v>402</v>
      </c>
      <c r="E54" s="174" t="s">
        <v>29</v>
      </c>
      <c r="F54" s="175">
        <f t="shared" si="4"/>
        <v>621452</v>
      </c>
      <c r="G54" s="176">
        <v>621452</v>
      </c>
      <c r="H54" s="175" t="str">
        <f t="shared" si="7"/>
        <v>Link</v>
      </c>
      <c r="I54" s="177" t="s">
        <v>30</v>
      </c>
      <c r="J54" s="177" t="s">
        <v>403</v>
      </c>
      <c r="K54" s="177" t="s">
        <v>32</v>
      </c>
      <c r="L54" s="178"/>
      <c r="M54" s="160">
        <v>42394</v>
      </c>
      <c r="N54" s="161">
        <f t="shared" si="8"/>
        <v>0</v>
      </c>
      <c r="O54" s="162" t="s">
        <v>26</v>
      </c>
      <c r="P54" s="214"/>
      <c r="Q54" s="214"/>
      <c r="R54" s="214"/>
      <c r="S54" s="164" t="s">
        <v>26</v>
      </c>
      <c r="T54" s="165" t="str">
        <f ca="1">IF(AND( W54&lt;&gt;"TBC",X54&lt;&gt;"TBC", Y54&lt;&gt;"TBC"),"OK",MAX(IF(NOW()-A54,NETWORKDAYS(NOW(),A54,holidays_2015)-2),0))</f>
        <v>OK</v>
      </c>
      <c r="U54" s="166"/>
      <c r="V54" s="166"/>
      <c r="W54" s="167" t="s">
        <v>26</v>
      </c>
      <c r="X54" s="167" t="s">
        <v>26</v>
      </c>
      <c r="Y54" s="168" t="s">
        <v>26</v>
      </c>
      <c r="Z54" s="179"/>
      <c r="AA54" s="170" t="s">
        <v>27</v>
      </c>
      <c r="AB54" s="171"/>
      <c r="AC54" s="174"/>
      <c r="AD54" s="353"/>
      <c r="AE54" s="353"/>
      <c r="AF54" s="353"/>
      <c r="AG54" s="353"/>
      <c r="AH54" s="353" t="str">
        <f t="shared" si="5"/>
        <v/>
      </c>
    </row>
    <row r="55" spans="1:34" s="182" customFormat="1" ht="38.25" x14ac:dyDescent="0.25">
      <c r="A55" s="173">
        <v>42395.125</v>
      </c>
      <c r="B55" s="173">
        <v>42395.1875</v>
      </c>
      <c r="C55" s="154" t="s">
        <v>8</v>
      </c>
      <c r="D55" s="405" t="s">
        <v>402</v>
      </c>
      <c r="E55" s="174" t="s">
        <v>29</v>
      </c>
      <c r="F55" s="175">
        <f t="shared" si="4"/>
        <v>621451</v>
      </c>
      <c r="G55" s="176">
        <v>621451</v>
      </c>
      <c r="H55" s="175" t="str">
        <f t="shared" si="7"/>
        <v>Link</v>
      </c>
      <c r="I55" s="177" t="s">
        <v>30</v>
      </c>
      <c r="J55" s="177" t="s">
        <v>403</v>
      </c>
      <c r="K55" s="177" t="s">
        <v>42</v>
      </c>
      <c r="L55" s="178"/>
      <c r="M55" s="160">
        <v>42394</v>
      </c>
      <c r="N55" s="161">
        <f t="shared" si="8"/>
        <v>0</v>
      </c>
      <c r="O55" s="162" t="s">
        <v>26</v>
      </c>
      <c r="P55" s="214"/>
      <c r="Q55" s="214"/>
      <c r="R55" s="214"/>
      <c r="S55" s="164" t="s">
        <v>26</v>
      </c>
      <c r="T55" s="165" t="str">
        <f ca="1">IF(AND( W55&lt;&gt;"TBC",X55&lt;&gt;"TBC", Y55&lt;&gt;"TBC"),"OK",MAX(IF(NOW()-A55,NETWORKDAYS(NOW(),A55,holidays_2015)-2),0))</f>
        <v>OK</v>
      </c>
      <c r="U55" s="166"/>
      <c r="V55" s="166"/>
      <c r="W55" s="167" t="s">
        <v>26</v>
      </c>
      <c r="X55" s="167" t="s">
        <v>26</v>
      </c>
      <c r="Y55" s="168" t="s">
        <v>26</v>
      </c>
      <c r="Z55" s="179"/>
      <c r="AA55" s="170" t="s">
        <v>27</v>
      </c>
      <c r="AB55" s="171"/>
      <c r="AC55" s="174"/>
      <c r="AD55" s="353"/>
      <c r="AE55" s="353"/>
      <c r="AF55" s="353"/>
      <c r="AG55" s="353"/>
      <c r="AH55" s="353" t="str">
        <f t="shared" si="5"/>
        <v/>
      </c>
    </row>
    <row r="56" spans="1:34" s="172" customFormat="1" ht="140.25" x14ac:dyDescent="0.25">
      <c r="A56" s="173">
        <v>42395.375</v>
      </c>
      <c r="B56" s="173">
        <v>42395.666666666664</v>
      </c>
      <c r="C56" s="154"/>
      <c r="D56" s="405" t="s">
        <v>203</v>
      </c>
      <c r="E56" s="174" t="s">
        <v>204</v>
      </c>
      <c r="F56" s="175">
        <f t="shared" si="4"/>
        <v>613543</v>
      </c>
      <c r="G56" s="176">
        <v>613543</v>
      </c>
      <c r="H56" s="175" t="str">
        <f t="shared" si="7"/>
        <v>Link</v>
      </c>
      <c r="I56" s="177" t="s">
        <v>33</v>
      </c>
      <c r="J56" s="177" t="s">
        <v>205</v>
      </c>
      <c r="K56" s="177" t="s">
        <v>206</v>
      </c>
      <c r="L56" s="178"/>
      <c r="M56" s="160">
        <v>42359</v>
      </c>
      <c r="N56" s="161">
        <f t="shared" si="8"/>
        <v>24</v>
      </c>
      <c r="O56" s="162" t="s">
        <v>35</v>
      </c>
      <c r="P56" s="163"/>
      <c r="Q56" s="163"/>
      <c r="R56" s="163"/>
      <c r="S56" s="164">
        <v>42727</v>
      </c>
      <c r="T56" s="165" t="str">
        <f ca="1">IF(AND( W56&lt;&gt;"TBC",X56&lt;&gt;"TBC", Y56&lt;&gt;"TBC"),"OK",MAX(IF(NOW()-A56,NETWORKDAYS(NOW(),A56,holidays_2016)-2),0))</f>
        <v>OK</v>
      </c>
      <c r="U56" s="166" t="s">
        <v>126</v>
      </c>
      <c r="V56" s="166"/>
      <c r="W56" s="167">
        <v>42361</v>
      </c>
      <c r="X56" s="167">
        <v>42361</v>
      </c>
      <c r="Y56" s="168" t="s">
        <v>26</v>
      </c>
      <c r="Z56" s="179" t="s">
        <v>412</v>
      </c>
      <c r="AA56" s="170" t="s">
        <v>27</v>
      </c>
      <c r="AB56" s="171"/>
      <c r="AC56" s="174"/>
      <c r="AD56" s="353"/>
      <c r="AE56" s="353"/>
      <c r="AF56" s="353"/>
      <c r="AG56" s="353"/>
      <c r="AH56" s="353" t="str">
        <f t="shared" si="5"/>
        <v>SLA_PW_OK</v>
      </c>
    </row>
    <row r="57" spans="1:34" s="172" customFormat="1" ht="127.5" x14ac:dyDescent="0.25">
      <c r="A57" s="173">
        <v>42395.916666666664</v>
      </c>
      <c r="B57" s="173">
        <v>42396.25</v>
      </c>
      <c r="C57" s="154"/>
      <c r="D57" s="405" t="s">
        <v>320</v>
      </c>
      <c r="E57" s="174" t="s">
        <v>323</v>
      </c>
      <c r="F57" s="175">
        <f t="shared" si="4"/>
        <v>619164</v>
      </c>
      <c r="G57" s="176">
        <v>619164</v>
      </c>
      <c r="H57" s="175" t="str">
        <f t="shared" si="7"/>
        <v>Link</v>
      </c>
      <c r="I57" s="177" t="s">
        <v>47</v>
      </c>
      <c r="J57" s="177" t="s">
        <v>25</v>
      </c>
      <c r="K57" s="177" t="s">
        <v>324</v>
      </c>
      <c r="L57" s="178"/>
      <c r="M57" s="160">
        <v>42387</v>
      </c>
      <c r="N57" s="161">
        <f t="shared" si="8"/>
        <v>5</v>
      </c>
      <c r="O57" s="162" t="s">
        <v>35</v>
      </c>
      <c r="P57" s="214"/>
      <c r="Q57" s="214"/>
      <c r="R57" s="214"/>
      <c r="S57" s="164" t="s">
        <v>26</v>
      </c>
      <c r="T57" s="165" t="str">
        <f ca="1">IF(AND( W57&lt;&gt;"TBC",X57&lt;&gt;"TBC", Y57&lt;&gt;"TBC"),"OK",MAX(IF(NOW()-A57,NETWORKDAYS(NOW(),A57,holidays_2015)-2),0))</f>
        <v>OK</v>
      </c>
      <c r="U57" s="166"/>
      <c r="V57" s="166"/>
      <c r="W57" s="167">
        <v>42387</v>
      </c>
      <c r="X57" s="167" t="s">
        <v>26</v>
      </c>
      <c r="Y57" s="168" t="s">
        <v>26</v>
      </c>
      <c r="Z57" s="179" t="s">
        <v>414</v>
      </c>
      <c r="AA57" s="170" t="s">
        <v>27</v>
      </c>
      <c r="AB57" s="171"/>
      <c r="AC57" s="174"/>
      <c r="AD57" s="353"/>
      <c r="AE57" s="353"/>
      <c r="AF57" s="353"/>
      <c r="AG57" s="353"/>
      <c r="AH57" s="353" t="str">
        <f t="shared" si="5"/>
        <v>SLA_PW_OK</v>
      </c>
    </row>
    <row r="58" spans="1:34" s="172" customFormat="1" ht="140.25" x14ac:dyDescent="0.25">
      <c r="A58" s="173">
        <v>42396.791666666664</v>
      </c>
      <c r="B58" s="173">
        <v>42396.833333333336</v>
      </c>
      <c r="C58" s="154"/>
      <c r="D58" s="405" t="s">
        <v>371</v>
      </c>
      <c r="E58" s="174" t="s">
        <v>69</v>
      </c>
      <c r="F58" s="217">
        <f t="shared" si="4"/>
        <v>618792</v>
      </c>
      <c r="G58" s="176">
        <v>618792</v>
      </c>
      <c r="H58" s="175" t="str">
        <f t="shared" si="7"/>
        <v>Link</v>
      </c>
      <c r="I58" s="221" t="s">
        <v>24</v>
      </c>
      <c r="J58" s="177" t="s">
        <v>60</v>
      </c>
      <c r="K58" s="177" t="s">
        <v>344</v>
      </c>
      <c r="L58" s="178"/>
      <c r="M58" s="160">
        <v>42387</v>
      </c>
      <c r="N58" s="161">
        <f t="shared" si="8"/>
        <v>6</v>
      </c>
      <c r="O58" s="162" t="s">
        <v>35</v>
      </c>
      <c r="P58" s="163"/>
      <c r="Q58" s="163"/>
      <c r="R58" s="163" t="s">
        <v>369</v>
      </c>
      <c r="S58" s="164" t="s">
        <v>26</v>
      </c>
      <c r="T58" s="165" t="str">
        <f ca="1">IF(AND( W58&lt;&gt;"TBC",X58&lt;&gt;"TBC", Y58&lt;&gt;"TBC"),"OK",MAX(IF(NOW()-A58,NETWORKDAYS(NOW(),A58,holidays_2016)-2),0))</f>
        <v>OK</v>
      </c>
      <c r="U58" s="166"/>
      <c r="V58" s="166"/>
      <c r="W58" s="167" t="s">
        <v>26</v>
      </c>
      <c r="X58" s="167" t="s">
        <v>26</v>
      </c>
      <c r="Y58" s="168" t="s">
        <v>26</v>
      </c>
      <c r="Z58" s="179" t="s">
        <v>422</v>
      </c>
      <c r="AA58" s="170" t="s">
        <v>27</v>
      </c>
      <c r="AB58" s="171"/>
      <c r="AC58" s="174"/>
      <c r="AD58" s="353"/>
      <c r="AE58" s="353"/>
      <c r="AF58" s="353"/>
      <c r="AG58" s="353"/>
      <c r="AH58" s="353" t="str">
        <f t="shared" si="5"/>
        <v/>
      </c>
    </row>
    <row r="59" spans="1:34" s="172" customFormat="1" ht="76.5" x14ac:dyDescent="0.25">
      <c r="A59" s="39">
        <v>42396.958333333336</v>
      </c>
      <c r="B59" s="39">
        <v>42397.166666666664</v>
      </c>
      <c r="C59" s="144"/>
      <c r="D59" s="401" t="s">
        <v>629</v>
      </c>
      <c r="E59" s="26" t="s">
        <v>231</v>
      </c>
      <c r="F59" s="52">
        <f t="shared" si="4"/>
        <v>617160</v>
      </c>
      <c r="G59" s="27">
        <v>617160</v>
      </c>
      <c r="H59" s="52" t="str">
        <f t="shared" si="7"/>
        <v>Link</v>
      </c>
      <c r="I59" s="28" t="s">
        <v>30</v>
      </c>
      <c r="J59" s="28" t="s">
        <v>232</v>
      </c>
      <c r="K59" s="28" t="s">
        <v>32</v>
      </c>
      <c r="L59" s="149"/>
      <c r="M59" s="138">
        <v>42380</v>
      </c>
      <c r="N59" s="43">
        <f t="shared" si="8"/>
        <v>11</v>
      </c>
      <c r="O59" s="30" t="s">
        <v>26</v>
      </c>
      <c r="P59" s="118"/>
      <c r="Q59" s="118"/>
      <c r="R59" s="118" t="s">
        <v>316</v>
      </c>
      <c r="S59" s="128">
        <v>42387</v>
      </c>
      <c r="T59" s="29" t="str">
        <f ca="1">IF(AND( W59&lt;&gt;"TBC",X59&lt;&gt;"TBC", Y59&lt;&gt;"TBC"),"OK",MAX(IF(NOW()-A59,NETWORKDAYS(NOW(),A59,holidays_2016)-2),0))</f>
        <v>OK</v>
      </c>
      <c r="U59" s="31" t="s">
        <v>126</v>
      </c>
      <c r="V59" s="31"/>
      <c r="W59" s="105">
        <v>42387</v>
      </c>
      <c r="X59" s="105" t="s">
        <v>26</v>
      </c>
      <c r="Y59" s="127" t="s">
        <v>26</v>
      </c>
      <c r="Z59" s="53" t="s">
        <v>405</v>
      </c>
      <c r="AA59" s="46" t="s">
        <v>36</v>
      </c>
      <c r="AB59" s="47"/>
      <c r="AC59" s="26"/>
      <c r="AD59" s="347"/>
      <c r="AE59" s="347"/>
      <c r="AF59" s="347"/>
      <c r="AG59" s="347"/>
      <c r="AH59" s="347" t="str">
        <f t="shared" si="5"/>
        <v>SLA_PW_OK</v>
      </c>
    </row>
    <row r="60" spans="1:34" s="212" customFormat="1" ht="76.5" x14ac:dyDescent="0.25">
      <c r="A60" s="173">
        <v>42396.958333333336</v>
      </c>
      <c r="B60" s="173">
        <v>42397.25</v>
      </c>
      <c r="C60" s="154"/>
      <c r="D60" s="405" t="s">
        <v>326</v>
      </c>
      <c r="E60" s="174" t="s">
        <v>323</v>
      </c>
      <c r="F60" s="175">
        <f t="shared" si="4"/>
        <v>619168</v>
      </c>
      <c r="G60" s="176">
        <v>619168</v>
      </c>
      <c r="H60" s="175" t="str">
        <f t="shared" si="7"/>
        <v>Link</v>
      </c>
      <c r="I60" s="177" t="s">
        <v>47</v>
      </c>
      <c r="J60" s="177" t="s">
        <v>335</v>
      </c>
      <c r="K60" s="177" t="s">
        <v>334</v>
      </c>
      <c r="L60" s="178"/>
      <c r="M60" s="160">
        <v>42387</v>
      </c>
      <c r="N60" s="161">
        <f t="shared" si="8"/>
        <v>6</v>
      </c>
      <c r="O60" s="162" t="s">
        <v>35</v>
      </c>
      <c r="P60" s="214"/>
      <c r="Q60" s="214"/>
      <c r="R60" s="214"/>
      <c r="S60" s="164" t="s">
        <v>26</v>
      </c>
      <c r="T60" s="165" t="str">
        <f ca="1">IF(AND( W60&lt;&gt;"TBC",X60&lt;&gt;"TBC", Y60&lt;&gt;"TBC"),"OK",MAX(IF(NOW()-A60,NETWORKDAYS(NOW(),A60,holidays_2015)-2),0))</f>
        <v>OK</v>
      </c>
      <c r="U60" s="166" t="s">
        <v>126</v>
      </c>
      <c r="V60" s="166"/>
      <c r="W60" s="167">
        <v>42388</v>
      </c>
      <c r="X60" s="167" t="s">
        <v>26</v>
      </c>
      <c r="Y60" s="168">
        <v>42388</v>
      </c>
      <c r="Z60" s="179" t="s">
        <v>423</v>
      </c>
      <c r="AA60" s="170" t="s">
        <v>27</v>
      </c>
      <c r="AB60" s="171"/>
      <c r="AC60" s="174"/>
      <c r="AD60" s="353"/>
      <c r="AE60" s="353"/>
      <c r="AF60" s="353"/>
      <c r="AG60" s="353"/>
      <c r="AH60" s="353" t="str">
        <f t="shared" si="5"/>
        <v>SLA_PW_OK</v>
      </c>
    </row>
    <row r="61" spans="1:34" s="182" customFormat="1" ht="89.25" x14ac:dyDescent="0.25">
      <c r="A61" s="39">
        <v>42396.958333333336</v>
      </c>
      <c r="B61" s="39">
        <v>42397.083333333336</v>
      </c>
      <c r="C61" s="144"/>
      <c r="D61" s="401" t="s">
        <v>628</v>
      </c>
      <c r="E61" s="26" t="s">
        <v>73</v>
      </c>
      <c r="F61" s="69">
        <f t="shared" si="4"/>
        <v>618408</v>
      </c>
      <c r="G61" s="27">
        <v>618408</v>
      </c>
      <c r="H61" s="52" t="str">
        <f t="shared" si="7"/>
        <v>Link</v>
      </c>
      <c r="I61" s="28" t="s">
        <v>30</v>
      </c>
      <c r="J61" s="28" t="s">
        <v>299</v>
      </c>
      <c r="K61" s="28" t="s">
        <v>32</v>
      </c>
      <c r="L61" s="149"/>
      <c r="M61" s="138">
        <v>42387</v>
      </c>
      <c r="N61" s="43">
        <f t="shared" si="8"/>
        <v>6</v>
      </c>
      <c r="O61" s="30" t="s">
        <v>26</v>
      </c>
      <c r="P61" s="118"/>
      <c r="Q61" s="118"/>
      <c r="R61" s="118" t="s">
        <v>301</v>
      </c>
      <c r="S61" s="128" t="s">
        <v>26</v>
      </c>
      <c r="T61" s="29" t="str">
        <f ca="1">IF(AND( W61&lt;&gt;"TBC",X61&lt;&gt;"TBC", Y61&lt;&gt;"TBC"),"OK",MAX(IF(NOW()-A61,NETWORKDAYS(NOW(),A61,holidays_2015)-2),0))</f>
        <v>OK</v>
      </c>
      <c r="U61" s="31" t="s">
        <v>126</v>
      </c>
      <c r="V61" s="31"/>
      <c r="W61" s="105">
        <v>42388</v>
      </c>
      <c r="X61" s="105" t="s">
        <v>26</v>
      </c>
      <c r="Y61" s="127" t="s">
        <v>26</v>
      </c>
      <c r="Z61" s="53"/>
      <c r="AA61" s="46" t="s">
        <v>36</v>
      </c>
      <c r="AB61" s="47"/>
      <c r="AC61" s="26"/>
      <c r="AD61" s="347"/>
      <c r="AE61" s="347"/>
      <c r="AF61" s="347"/>
      <c r="AG61" s="347"/>
      <c r="AH61" s="347" t="str">
        <f t="shared" si="5"/>
        <v>SLA_PW_OK</v>
      </c>
    </row>
    <row r="62" spans="1:34" s="212" customFormat="1" ht="76.5" x14ac:dyDescent="0.25">
      <c r="A62" s="173">
        <v>42397.083333333336</v>
      </c>
      <c r="B62" s="173">
        <v>42397.208333333336</v>
      </c>
      <c r="C62" s="154"/>
      <c r="D62" s="405" t="s">
        <v>298</v>
      </c>
      <c r="E62" s="174" t="s">
        <v>73</v>
      </c>
      <c r="F62" s="217">
        <f t="shared" si="4"/>
        <v>618410</v>
      </c>
      <c r="G62" s="176">
        <v>618410</v>
      </c>
      <c r="H62" s="175" t="str">
        <f t="shared" si="7"/>
        <v>Link</v>
      </c>
      <c r="I62" s="177" t="s">
        <v>30</v>
      </c>
      <c r="J62" s="177" t="s">
        <v>299</v>
      </c>
      <c r="K62" s="177" t="s">
        <v>32</v>
      </c>
      <c r="L62" s="178"/>
      <c r="M62" s="160">
        <v>42387</v>
      </c>
      <c r="N62" s="161">
        <f t="shared" si="8"/>
        <v>7</v>
      </c>
      <c r="O62" s="162" t="s">
        <v>26</v>
      </c>
      <c r="P62" s="163"/>
      <c r="Q62" s="163"/>
      <c r="R62" s="163" t="s">
        <v>362</v>
      </c>
      <c r="S62" s="164">
        <v>42389</v>
      </c>
      <c r="T62" s="165" t="str">
        <f ca="1">IF(AND( W62&lt;&gt;"TBC",X62&lt;&gt;"TBC", Y62&lt;&gt;"TBC"),"OK",MAX(IF(NOW()-A62,NETWORKDAYS(NOW(),A62,holidays_2015)-2),0))</f>
        <v>OK</v>
      </c>
      <c r="U62" s="166" t="s">
        <v>126</v>
      </c>
      <c r="V62" s="166"/>
      <c r="W62" s="167">
        <v>42389</v>
      </c>
      <c r="X62" s="167" t="s">
        <v>26</v>
      </c>
      <c r="Y62" s="168" t="s">
        <v>26</v>
      </c>
      <c r="Z62" s="179"/>
      <c r="AA62" s="170" t="s">
        <v>27</v>
      </c>
      <c r="AB62" s="171"/>
      <c r="AC62" s="174"/>
      <c r="AD62" s="353"/>
      <c r="AE62" s="353"/>
      <c r="AF62" s="353"/>
      <c r="AG62" s="353"/>
      <c r="AH62" s="353" t="str">
        <f t="shared" si="5"/>
        <v>SLA_PW_OK</v>
      </c>
    </row>
    <row r="63" spans="1:34" s="172" customFormat="1" ht="51" x14ac:dyDescent="0.25">
      <c r="A63" s="173">
        <v>42397.916666666664</v>
      </c>
      <c r="B63" s="173">
        <v>42398.208333333336</v>
      </c>
      <c r="C63" s="154"/>
      <c r="D63" s="405" t="s">
        <v>428</v>
      </c>
      <c r="E63" s="174" t="s">
        <v>66</v>
      </c>
      <c r="F63" s="175">
        <f t="shared" si="4"/>
        <v>622247</v>
      </c>
      <c r="G63" s="176">
        <v>622247</v>
      </c>
      <c r="H63" s="175" t="str">
        <f t="shared" si="7"/>
        <v>Link</v>
      </c>
      <c r="I63" s="177" t="s">
        <v>30</v>
      </c>
      <c r="J63" s="177" t="s">
        <v>429</v>
      </c>
      <c r="K63" s="177" t="s">
        <v>430</v>
      </c>
      <c r="L63" s="178"/>
      <c r="M63" s="160">
        <v>42401</v>
      </c>
      <c r="N63" s="161">
        <f t="shared" si="8"/>
        <v>0</v>
      </c>
      <c r="O63" s="162" t="s">
        <v>26</v>
      </c>
      <c r="P63" s="163"/>
      <c r="Q63" s="163"/>
      <c r="R63" s="163" t="s">
        <v>431</v>
      </c>
      <c r="S63" s="164" t="s">
        <v>26</v>
      </c>
      <c r="T63" s="165" t="str">
        <f ca="1">IF(AND( W63&lt;&gt;"TBC",X63&lt;&gt;"TBC", Y63&lt;&gt;"TBC"),"OK",MAX(IF(NOW()-A63,NETWORKDAYS(NOW(),A63,holidays_2016)-2),0))</f>
        <v>OK</v>
      </c>
      <c r="U63" s="166" t="s">
        <v>126</v>
      </c>
      <c r="V63" s="166"/>
      <c r="W63" s="167" t="s">
        <v>26</v>
      </c>
      <c r="X63" s="167" t="s">
        <v>26</v>
      </c>
      <c r="Y63" s="168" t="s">
        <v>26</v>
      </c>
      <c r="Z63" s="179"/>
      <c r="AA63" s="170" t="s">
        <v>27</v>
      </c>
      <c r="AB63" s="171"/>
      <c r="AC63" s="174"/>
      <c r="AD63" s="353"/>
      <c r="AE63" s="353"/>
      <c r="AF63" s="353"/>
      <c r="AG63" s="353"/>
      <c r="AH63" s="353" t="str">
        <f t="shared" si="5"/>
        <v/>
      </c>
    </row>
    <row r="64" spans="1:34" s="172" customFormat="1" ht="165.75" x14ac:dyDescent="0.25">
      <c r="A64" s="173">
        <v>42398.25</v>
      </c>
      <c r="B64" s="173">
        <v>42398.333333333336</v>
      </c>
      <c r="C64" s="154"/>
      <c r="D64" s="405" t="s">
        <v>314</v>
      </c>
      <c r="E64" s="174" t="s">
        <v>315</v>
      </c>
      <c r="F64" s="217">
        <f t="shared" si="4"/>
        <v>619202</v>
      </c>
      <c r="G64" s="176">
        <v>619202</v>
      </c>
      <c r="H64" s="175" t="str">
        <f t="shared" si="7"/>
        <v>Link</v>
      </c>
      <c r="I64" s="177" t="s">
        <v>33</v>
      </c>
      <c r="J64" s="177" t="s">
        <v>349</v>
      </c>
      <c r="K64" s="177" t="s">
        <v>345</v>
      </c>
      <c r="L64" s="178"/>
      <c r="M64" s="160">
        <v>42387</v>
      </c>
      <c r="N64" s="161">
        <f t="shared" si="8"/>
        <v>8</v>
      </c>
      <c r="O64" s="162" t="s">
        <v>35</v>
      </c>
      <c r="P64" s="218"/>
      <c r="Q64" s="218"/>
      <c r="R64" s="218" t="s">
        <v>375</v>
      </c>
      <c r="S64" s="164">
        <v>42390</v>
      </c>
      <c r="T64" s="165" t="str">
        <f ca="1">IF(AND( W64&lt;&gt;"TBC",X64&lt;&gt;"TBC", Y64&lt;&gt;"TBC"),"OK",MAX(IF(NOW()-A64,NETWORKDAYS(NOW(),A64,holidays_2015)-2),0))</f>
        <v>OK</v>
      </c>
      <c r="U64" s="166" t="s">
        <v>126</v>
      </c>
      <c r="V64" s="166"/>
      <c r="W64" s="167">
        <v>42390</v>
      </c>
      <c r="X64" s="167" t="s">
        <v>26</v>
      </c>
      <c r="Y64" s="168">
        <v>42390</v>
      </c>
      <c r="Z64" s="179" t="s">
        <v>432</v>
      </c>
      <c r="AA64" s="170" t="s">
        <v>27</v>
      </c>
      <c r="AB64" s="171"/>
      <c r="AC64" s="174"/>
      <c r="AD64" s="353"/>
      <c r="AE64" s="353"/>
      <c r="AF64" s="353"/>
      <c r="AG64" s="353"/>
      <c r="AH64" s="353" t="str">
        <f t="shared" si="5"/>
        <v>SLA_PW_OK</v>
      </c>
    </row>
    <row r="65" spans="1:34" s="14" customFormat="1" ht="102" x14ac:dyDescent="0.25">
      <c r="A65" s="71">
        <v>42399.291666666664</v>
      </c>
      <c r="B65" s="71">
        <v>42399.333333333336</v>
      </c>
      <c r="C65" s="145"/>
      <c r="D65" s="403" t="s">
        <v>440</v>
      </c>
      <c r="E65" s="57" t="s">
        <v>69</v>
      </c>
      <c r="F65" s="181">
        <f t="shared" si="4"/>
        <v>618792</v>
      </c>
      <c r="G65" s="59">
        <v>618792</v>
      </c>
      <c r="H65" s="58" t="str">
        <f t="shared" si="7"/>
        <v>Link</v>
      </c>
      <c r="I65" s="209" t="s">
        <v>24</v>
      </c>
      <c r="J65" s="60" t="s">
        <v>60</v>
      </c>
      <c r="K65" s="60" t="s">
        <v>344</v>
      </c>
      <c r="L65" s="151"/>
      <c r="M65" s="139">
        <v>42387</v>
      </c>
      <c r="N65" s="62">
        <f t="shared" si="8"/>
        <v>8</v>
      </c>
      <c r="O65" s="63" t="s">
        <v>35</v>
      </c>
      <c r="P65" s="120"/>
      <c r="Q65" s="120"/>
      <c r="R65" s="120" t="s">
        <v>441</v>
      </c>
      <c r="S65" s="134" t="s">
        <v>26</v>
      </c>
      <c r="T65" s="49" t="str">
        <f ca="1">IF(AND( W65&lt;&gt;"TBC",X65&lt;&gt;"TBC", Y65&lt;&gt;"TBC"),"OK",MAX(IF(NOW()-A65,NETWORKDAYS(NOW(),A65,holidays_2016)-2),0))</f>
        <v>OK</v>
      </c>
      <c r="U65" s="50" t="s">
        <v>126</v>
      </c>
      <c r="V65" s="50"/>
      <c r="W65" s="109">
        <v>42389</v>
      </c>
      <c r="X65" s="109" t="s">
        <v>26</v>
      </c>
      <c r="Y65" s="133" t="s">
        <v>26</v>
      </c>
      <c r="Z65" s="64"/>
      <c r="AA65" s="65"/>
      <c r="AB65" s="72"/>
      <c r="AC65" s="57"/>
      <c r="AD65" s="351"/>
      <c r="AE65" s="351"/>
      <c r="AF65" s="351"/>
      <c r="AG65" s="351"/>
      <c r="AH65" s="351" t="str">
        <f t="shared" si="5"/>
        <v>SLA_PW_OK</v>
      </c>
    </row>
    <row r="66" spans="1:34" s="172" customFormat="1" ht="63.75" x14ac:dyDescent="0.25">
      <c r="A66" s="173">
        <v>42399.958333333336</v>
      </c>
      <c r="B66" s="173">
        <v>42400.166666666664</v>
      </c>
      <c r="C66" s="154"/>
      <c r="D66" s="405" t="s">
        <v>246</v>
      </c>
      <c r="E66" s="174" t="s">
        <v>77</v>
      </c>
      <c r="F66" s="175">
        <f t="shared" si="4"/>
        <v>617592</v>
      </c>
      <c r="G66" s="176">
        <v>617592</v>
      </c>
      <c r="H66" s="175" t="str">
        <f t="shared" si="7"/>
        <v>Link</v>
      </c>
      <c r="I66" s="177" t="s">
        <v>30</v>
      </c>
      <c r="J66" s="177" t="s">
        <v>232</v>
      </c>
      <c r="K66" s="177" t="s">
        <v>32</v>
      </c>
      <c r="L66" s="178"/>
      <c r="M66" s="160">
        <v>42380</v>
      </c>
      <c r="N66" s="161">
        <f t="shared" si="8"/>
        <v>13</v>
      </c>
      <c r="O66" s="162" t="s">
        <v>26</v>
      </c>
      <c r="P66" s="163"/>
      <c r="Q66" s="163"/>
      <c r="R66" s="163" t="s">
        <v>368</v>
      </c>
      <c r="S66" s="164">
        <v>42377</v>
      </c>
      <c r="T66" s="165" t="str">
        <f ca="1">IF(AND( W66&lt;&gt;"TBC",X66&lt;&gt;"TBC", Y66&lt;&gt;"TBC"),"OK",MAX(IF(NOW()-A66,NETWORKDAYS(NOW(),A66,holidays_2016)-2),0))</f>
        <v>OK</v>
      </c>
      <c r="U66" s="166" t="s">
        <v>126</v>
      </c>
      <c r="V66" s="166"/>
      <c r="W66" s="167">
        <v>42389</v>
      </c>
      <c r="X66" s="167" t="s">
        <v>26</v>
      </c>
      <c r="Y66" s="168" t="s">
        <v>26</v>
      </c>
      <c r="Z66" s="179"/>
      <c r="AA66" s="170" t="s">
        <v>27</v>
      </c>
      <c r="AB66" s="171"/>
      <c r="AC66" s="174"/>
      <c r="AD66" s="353"/>
      <c r="AE66" s="353"/>
      <c r="AF66" s="353"/>
      <c r="AG66" s="353"/>
      <c r="AH66" s="353" t="str">
        <f t="shared" si="5"/>
        <v>SLA_PW_OK</v>
      </c>
    </row>
    <row r="67" spans="1:34" s="172" customFormat="1" ht="127.5" x14ac:dyDescent="0.25">
      <c r="A67" s="173">
        <v>42400.916666666664</v>
      </c>
      <c r="B67" s="173">
        <v>42401.25</v>
      </c>
      <c r="C67" s="154"/>
      <c r="D67" s="405" t="s">
        <v>321</v>
      </c>
      <c r="E67" s="174" t="s">
        <v>323</v>
      </c>
      <c r="F67" s="175">
        <f t="shared" si="4"/>
        <v>619164</v>
      </c>
      <c r="G67" s="176">
        <v>619164</v>
      </c>
      <c r="H67" s="175" t="str">
        <f t="shared" si="7"/>
        <v>Link</v>
      </c>
      <c r="I67" s="177" t="s">
        <v>47</v>
      </c>
      <c r="J67" s="177" t="s">
        <v>25</v>
      </c>
      <c r="K67" s="177" t="s">
        <v>324</v>
      </c>
      <c r="L67" s="178"/>
      <c r="M67" s="160">
        <v>42387</v>
      </c>
      <c r="N67" s="161">
        <f t="shared" ref="N67:N68" si="9">MAX(IF(A67-M67,NETWORKDAYS(M67,A67,holidays_2016)-2),0)</f>
        <v>8</v>
      </c>
      <c r="O67" s="162" t="s">
        <v>35</v>
      </c>
      <c r="P67" s="214"/>
      <c r="Q67" s="214"/>
      <c r="R67" s="214"/>
      <c r="S67" s="164" t="s">
        <v>26</v>
      </c>
      <c r="T67" s="165" t="str">
        <f ca="1">IF(AND( W67&lt;&gt;"TBC",X67&lt;&gt;"TBC", Y67&lt;&gt;"TBC"),"OK",MAX(IF(NOW()-A67,NETWORKDAYS(NOW(),A67,holidays_2016)-2),0))</f>
        <v>OK</v>
      </c>
      <c r="U67" s="166" t="s">
        <v>126</v>
      </c>
      <c r="V67" s="166"/>
      <c r="W67" s="167">
        <v>42389</v>
      </c>
      <c r="X67" s="167" t="s">
        <v>26</v>
      </c>
      <c r="Y67" s="168" t="s">
        <v>26</v>
      </c>
      <c r="Z67" s="179" t="s">
        <v>439</v>
      </c>
      <c r="AA67" s="170" t="s">
        <v>27</v>
      </c>
      <c r="AB67" s="171"/>
      <c r="AC67" s="174"/>
      <c r="AD67" s="353"/>
      <c r="AE67" s="353"/>
      <c r="AF67" s="353"/>
      <c r="AG67" s="353"/>
      <c r="AH67" s="353" t="str">
        <f t="shared" si="5"/>
        <v>SLA_PW_OK</v>
      </c>
    </row>
    <row r="68" spans="1:34" s="172" customFormat="1" ht="63.75" x14ac:dyDescent="0.25">
      <c r="A68" s="173">
        <v>42400.958333333336</v>
      </c>
      <c r="B68" s="173">
        <v>42401.166666666664</v>
      </c>
      <c r="C68" s="154"/>
      <c r="D68" s="405" t="s">
        <v>233</v>
      </c>
      <c r="E68" s="174" t="s">
        <v>77</v>
      </c>
      <c r="F68" s="175">
        <f t="shared" si="4"/>
        <v>617414</v>
      </c>
      <c r="G68" s="176">
        <v>617414</v>
      </c>
      <c r="H68" s="175" t="str">
        <f t="shared" si="7"/>
        <v>Link</v>
      </c>
      <c r="I68" s="177" t="s">
        <v>30</v>
      </c>
      <c r="J68" s="177" t="s">
        <v>232</v>
      </c>
      <c r="K68" s="177" t="s">
        <v>71</v>
      </c>
      <c r="L68" s="178"/>
      <c r="M68" s="160">
        <v>42380</v>
      </c>
      <c r="N68" s="161">
        <f t="shared" si="9"/>
        <v>13</v>
      </c>
      <c r="O68" s="162" t="s">
        <v>26</v>
      </c>
      <c r="P68" s="163"/>
      <c r="Q68" s="163"/>
      <c r="R68" s="163" t="s">
        <v>317</v>
      </c>
      <c r="S68" s="164">
        <v>42389</v>
      </c>
      <c r="T68" s="165" t="str">
        <f ca="1">IF(AND( W68&lt;&gt;"TBC",X68&lt;&gt;"TBC", Y68&lt;&gt;"TBC"),"OK",MAX(IF(NOW()-A68,NETWORKDAYS(NOW(),A68,holidays_2016)-2),0))</f>
        <v>OK</v>
      </c>
      <c r="U68" s="166" t="s">
        <v>126</v>
      </c>
      <c r="V68" s="166"/>
      <c r="W68" s="167">
        <v>42389</v>
      </c>
      <c r="X68" s="167" t="s">
        <v>26</v>
      </c>
      <c r="Y68" s="168" t="s">
        <v>26</v>
      </c>
      <c r="Z68" s="179"/>
      <c r="AA68" s="170" t="s">
        <v>27</v>
      </c>
      <c r="AB68" s="171"/>
      <c r="AC68" s="174"/>
      <c r="AD68" s="353"/>
      <c r="AE68" s="353"/>
      <c r="AF68" s="353"/>
      <c r="AG68" s="353"/>
      <c r="AH68" s="353" t="str">
        <f t="shared" si="5"/>
        <v>SLA_PW_OK</v>
      </c>
    </row>
    <row r="69" spans="1:34" s="14" customFormat="1" ht="15" x14ac:dyDescent="0.25">
      <c r="A69" s="8">
        <v>42401</v>
      </c>
      <c r="B69" s="9"/>
      <c r="C69" s="11"/>
      <c r="D69" s="399"/>
      <c r="E69" s="9"/>
      <c r="F69" s="11"/>
      <c r="G69" s="10"/>
      <c r="H69" s="11"/>
      <c r="I69" s="12"/>
      <c r="J69" s="12"/>
      <c r="K69" s="12"/>
      <c r="L69" s="147"/>
      <c r="M69" s="100"/>
      <c r="N69" s="12"/>
      <c r="O69" s="12"/>
      <c r="P69" s="113"/>
      <c r="Q69" s="113"/>
      <c r="R69" s="113"/>
      <c r="S69" s="123"/>
      <c r="T69" s="13"/>
      <c r="U69" s="13"/>
      <c r="V69" s="13"/>
      <c r="W69" s="103"/>
      <c r="X69" s="103"/>
      <c r="Y69" s="124"/>
      <c r="Z69" s="11"/>
      <c r="AA69" s="12"/>
      <c r="AB69" s="12"/>
      <c r="AC69" s="12"/>
      <c r="AD69" s="346"/>
      <c r="AE69" s="346"/>
      <c r="AF69" s="346"/>
      <c r="AG69" s="346"/>
      <c r="AH69" s="346" t="str">
        <f t="shared" si="5"/>
        <v/>
      </c>
    </row>
    <row r="70" spans="1:34" s="172" customFormat="1" ht="89.25" x14ac:dyDescent="0.25">
      <c r="A70" s="173">
        <v>42401.916666666664</v>
      </c>
      <c r="B70" s="173">
        <v>42402</v>
      </c>
      <c r="C70" s="154"/>
      <c r="D70" s="405" t="s">
        <v>313</v>
      </c>
      <c r="E70" s="174" t="s">
        <v>69</v>
      </c>
      <c r="F70" s="175">
        <f t="shared" ref="F70:F101" si="10">HYPERLINK("..\Avis%20de%20dérangement\"&amp;G70,G70)</f>
        <v>619165</v>
      </c>
      <c r="G70" s="176">
        <v>619165</v>
      </c>
      <c r="H70" s="175" t="str">
        <f t="shared" ref="H70:H101" si="11">HYPERLINK("..\Avis%20de%20dérangement\"&amp;G70,"Link")</f>
        <v>Link</v>
      </c>
      <c r="I70" s="177" t="s">
        <v>24</v>
      </c>
      <c r="J70" s="177" t="s">
        <v>350</v>
      </c>
      <c r="K70" s="177" t="s">
        <v>347</v>
      </c>
      <c r="L70" s="178"/>
      <c r="M70" s="160">
        <v>42387</v>
      </c>
      <c r="N70" s="161">
        <f t="shared" ref="N70:N95" si="12">MAX(IF(A70-M70,NETWORKDAYS(M70,A70,holidays_2016)-2),0)</f>
        <v>9</v>
      </c>
      <c r="O70" s="162" t="s">
        <v>35</v>
      </c>
      <c r="P70" s="163"/>
      <c r="Q70" s="163"/>
      <c r="R70" s="163"/>
      <c r="S70" s="164" t="s">
        <v>26</v>
      </c>
      <c r="T70" s="165" t="str">
        <f t="shared" ref="T70:T79" ca="1" si="13">IF(AND( W70&lt;&gt;"TBC",X70&lt;&gt;"TBC", Y70&lt;&gt;"TBC"),"OK",MAX(IF(NOW()-A70,NETWORKDAYS(NOW(),A70,holidays_2016)-2),0))</f>
        <v>OK</v>
      </c>
      <c r="U70" s="166" t="s">
        <v>126</v>
      </c>
      <c r="V70" s="166"/>
      <c r="W70" s="167">
        <v>42391</v>
      </c>
      <c r="X70" s="167" t="s">
        <v>26</v>
      </c>
      <c r="Y70" s="168" t="s">
        <v>26</v>
      </c>
      <c r="Z70" s="179" t="s">
        <v>449</v>
      </c>
      <c r="AA70" s="170" t="s">
        <v>27</v>
      </c>
      <c r="AB70" s="171"/>
      <c r="AC70" s="174"/>
      <c r="AD70" s="353"/>
      <c r="AE70" s="353"/>
      <c r="AF70" s="353"/>
      <c r="AG70" s="353"/>
      <c r="AH70" s="353" t="str">
        <f t="shared" si="5"/>
        <v>SLA_PW_OK</v>
      </c>
    </row>
    <row r="71" spans="1:34" s="172" customFormat="1" ht="76.5" x14ac:dyDescent="0.25">
      <c r="A71" s="173">
        <v>42402</v>
      </c>
      <c r="B71" s="173">
        <v>42402.208333333336</v>
      </c>
      <c r="C71" s="154"/>
      <c r="D71" s="405" t="s">
        <v>327</v>
      </c>
      <c r="E71" s="174" t="s">
        <v>323</v>
      </c>
      <c r="F71" s="175">
        <f t="shared" si="10"/>
        <v>619168</v>
      </c>
      <c r="G71" s="176">
        <v>619168</v>
      </c>
      <c r="H71" s="175" t="str">
        <f t="shared" si="11"/>
        <v>Link</v>
      </c>
      <c r="I71" s="177" t="s">
        <v>47</v>
      </c>
      <c r="J71" s="177" t="s">
        <v>335</v>
      </c>
      <c r="K71" s="177" t="s">
        <v>334</v>
      </c>
      <c r="L71" s="178"/>
      <c r="M71" s="160">
        <v>42387</v>
      </c>
      <c r="N71" s="161">
        <f t="shared" si="12"/>
        <v>10</v>
      </c>
      <c r="O71" s="162" t="s">
        <v>35</v>
      </c>
      <c r="P71" s="163"/>
      <c r="Q71" s="163"/>
      <c r="R71" s="163"/>
      <c r="S71" s="164" t="s">
        <v>26</v>
      </c>
      <c r="T71" s="165" t="str">
        <f t="shared" ca="1" si="13"/>
        <v>OK</v>
      </c>
      <c r="U71" s="166" t="s">
        <v>126</v>
      </c>
      <c r="V71" s="166"/>
      <c r="W71" s="167">
        <v>42388</v>
      </c>
      <c r="X71" s="167" t="s">
        <v>26</v>
      </c>
      <c r="Y71" s="168">
        <v>42388</v>
      </c>
      <c r="Z71" s="179" t="s">
        <v>450</v>
      </c>
      <c r="AA71" s="170" t="s">
        <v>27</v>
      </c>
      <c r="AB71" s="171"/>
      <c r="AC71" s="174"/>
      <c r="AD71" s="353"/>
      <c r="AE71" s="353"/>
      <c r="AF71" s="353"/>
      <c r="AG71" s="353"/>
      <c r="AH71" s="353" t="str">
        <f t="shared" si="5"/>
        <v>SLA_PW_OK</v>
      </c>
    </row>
    <row r="72" spans="1:34" s="172" customFormat="1" ht="63.75" x14ac:dyDescent="0.25">
      <c r="A72" s="173">
        <v>42402.083333333336</v>
      </c>
      <c r="B72" s="173">
        <v>42402.1875</v>
      </c>
      <c r="C72" s="154"/>
      <c r="D72" s="405" t="s">
        <v>343</v>
      </c>
      <c r="E72" s="174" t="s">
        <v>73</v>
      </c>
      <c r="F72" s="175">
        <f t="shared" si="10"/>
        <v>619270</v>
      </c>
      <c r="G72" s="176">
        <v>619270</v>
      </c>
      <c r="H72" s="175" t="str">
        <f t="shared" si="11"/>
        <v>Link</v>
      </c>
      <c r="I72" s="177" t="s">
        <v>30</v>
      </c>
      <c r="J72" s="177" t="s">
        <v>120</v>
      </c>
      <c r="K72" s="177" t="s">
        <v>42</v>
      </c>
      <c r="L72" s="178"/>
      <c r="M72" s="160">
        <v>42387</v>
      </c>
      <c r="N72" s="161">
        <f t="shared" si="12"/>
        <v>10</v>
      </c>
      <c r="O72" s="162" t="s">
        <v>26</v>
      </c>
      <c r="P72" s="163"/>
      <c r="Q72" s="163"/>
      <c r="R72" s="163"/>
      <c r="S72" s="164" t="s">
        <v>26</v>
      </c>
      <c r="T72" s="165" t="str">
        <f t="shared" ca="1" si="13"/>
        <v>OK</v>
      </c>
      <c r="U72" s="166"/>
      <c r="V72" s="430">
        <v>42388</v>
      </c>
      <c r="W72" s="167" t="s">
        <v>26</v>
      </c>
      <c r="X72" s="167" t="s">
        <v>26</v>
      </c>
      <c r="Y72" s="168" t="s">
        <v>26</v>
      </c>
      <c r="Z72" s="179"/>
      <c r="AA72" s="170" t="s">
        <v>27</v>
      </c>
      <c r="AB72" s="171"/>
      <c r="AC72" s="174"/>
      <c r="AD72" s="353"/>
      <c r="AE72" s="353"/>
      <c r="AF72" s="353"/>
      <c r="AG72" s="353"/>
      <c r="AH72" s="353" t="str">
        <f t="shared" si="5"/>
        <v/>
      </c>
    </row>
    <row r="73" spans="1:34" s="172" customFormat="1" ht="38.25" x14ac:dyDescent="0.25">
      <c r="A73" s="173">
        <v>42402.083333333336</v>
      </c>
      <c r="B73" s="173">
        <v>42402.1875</v>
      </c>
      <c r="C73" s="154" t="s">
        <v>8</v>
      </c>
      <c r="D73" s="405" t="s">
        <v>419</v>
      </c>
      <c r="E73" s="174" t="s">
        <v>29</v>
      </c>
      <c r="F73" s="175">
        <f t="shared" si="10"/>
        <v>622231</v>
      </c>
      <c r="G73" s="176">
        <v>622231</v>
      </c>
      <c r="H73" s="175" t="str">
        <f t="shared" si="11"/>
        <v>Link</v>
      </c>
      <c r="I73" s="177" t="s">
        <v>30</v>
      </c>
      <c r="J73" s="177" t="s">
        <v>41</v>
      </c>
      <c r="K73" s="177" t="s">
        <v>42</v>
      </c>
      <c r="L73" s="178"/>
      <c r="M73" s="160">
        <v>42396</v>
      </c>
      <c r="N73" s="161">
        <f t="shared" si="12"/>
        <v>3</v>
      </c>
      <c r="O73" s="162" t="s">
        <v>26</v>
      </c>
      <c r="P73" s="163"/>
      <c r="Q73" s="163"/>
      <c r="R73" s="163"/>
      <c r="S73" s="164" t="s">
        <v>26</v>
      </c>
      <c r="T73" s="165" t="str">
        <f t="shared" ca="1" si="13"/>
        <v>OK</v>
      </c>
      <c r="U73" s="166"/>
      <c r="V73" s="430">
        <v>42396</v>
      </c>
      <c r="W73" s="167" t="s">
        <v>26</v>
      </c>
      <c r="X73" s="167" t="s">
        <v>26</v>
      </c>
      <c r="Y73" s="168" t="s">
        <v>26</v>
      </c>
      <c r="Z73" s="179"/>
      <c r="AA73" s="170" t="s">
        <v>27</v>
      </c>
      <c r="AB73" s="171"/>
      <c r="AC73" s="174"/>
      <c r="AD73" s="353"/>
      <c r="AE73" s="353"/>
      <c r="AF73" s="353"/>
      <c r="AG73" s="353"/>
      <c r="AH73" s="353" t="str">
        <f t="shared" si="5"/>
        <v/>
      </c>
    </row>
    <row r="74" spans="1:34" s="172" customFormat="1" ht="38.25" x14ac:dyDescent="0.25">
      <c r="A74" s="173">
        <v>42402.083333333336</v>
      </c>
      <c r="B74" s="173">
        <v>42402.1875</v>
      </c>
      <c r="C74" s="154" t="s">
        <v>8</v>
      </c>
      <c r="D74" s="405" t="s">
        <v>419</v>
      </c>
      <c r="E74" s="174" t="s">
        <v>29</v>
      </c>
      <c r="F74" s="175">
        <f t="shared" si="10"/>
        <v>622220</v>
      </c>
      <c r="G74" s="176">
        <v>622220</v>
      </c>
      <c r="H74" s="175" t="str">
        <f t="shared" si="11"/>
        <v>Link</v>
      </c>
      <c r="I74" s="177" t="s">
        <v>30</v>
      </c>
      <c r="J74" s="177" t="s">
        <v>41</v>
      </c>
      <c r="K74" s="177" t="s">
        <v>42</v>
      </c>
      <c r="L74" s="178"/>
      <c r="M74" s="160">
        <v>42396</v>
      </c>
      <c r="N74" s="161">
        <f t="shared" si="12"/>
        <v>3</v>
      </c>
      <c r="O74" s="162" t="s">
        <v>26</v>
      </c>
      <c r="P74" s="163"/>
      <c r="Q74" s="163"/>
      <c r="R74" s="163"/>
      <c r="S74" s="164" t="s">
        <v>26</v>
      </c>
      <c r="T74" s="165" t="str">
        <f t="shared" ca="1" si="13"/>
        <v>OK</v>
      </c>
      <c r="U74" s="166"/>
      <c r="V74" s="430">
        <v>42396</v>
      </c>
      <c r="W74" s="167" t="s">
        <v>26</v>
      </c>
      <c r="X74" s="167" t="s">
        <v>26</v>
      </c>
      <c r="Y74" s="168" t="s">
        <v>26</v>
      </c>
      <c r="Z74" s="179"/>
      <c r="AA74" s="170" t="s">
        <v>27</v>
      </c>
      <c r="AB74" s="171"/>
      <c r="AC74" s="174"/>
      <c r="AD74" s="353"/>
      <c r="AE74" s="353"/>
      <c r="AF74" s="353"/>
      <c r="AG74" s="353"/>
      <c r="AH74" s="353" t="str">
        <f t="shared" si="5"/>
        <v/>
      </c>
    </row>
    <row r="75" spans="1:34" s="212" customFormat="1" ht="102" x14ac:dyDescent="0.25">
      <c r="A75" s="39">
        <v>42402.166666666664</v>
      </c>
      <c r="B75" s="39">
        <v>42402.1875</v>
      </c>
      <c r="C75" s="144" t="s">
        <v>8</v>
      </c>
      <c r="D75" s="401" t="s">
        <v>420</v>
      </c>
      <c r="E75" s="26" t="s">
        <v>29</v>
      </c>
      <c r="F75" s="52">
        <f t="shared" si="10"/>
        <v>622234</v>
      </c>
      <c r="G75" s="27">
        <v>622234</v>
      </c>
      <c r="H75" s="52" t="str">
        <f t="shared" si="11"/>
        <v>Link</v>
      </c>
      <c r="I75" s="28" t="s">
        <v>30</v>
      </c>
      <c r="J75" s="28" t="s">
        <v>41</v>
      </c>
      <c r="K75" s="28" t="s">
        <v>32</v>
      </c>
      <c r="L75" s="149"/>
      <c r="M75" s="138">
        <v>42396</v>
      </c>
      <c r="N75" s="43">
        <f t="shared" si="12"/>
        <v>3</v>
      </c>
      <c r="O75" s="30" t="s">
        <v>26</v>
      </c>
      <c r="P75" s="116"/>
      <c r="Q75" s="116"/>
      <c r="R75" s="116" t="s">
        <v>421</v>
      </c>
      <c r="S75" s="128" t="s">
        <v>26</v>
      </c>
      <c r="T75" s="29" t="str">
        <f t="shared" ca="1" si="13"/>
        <v>OK</v>
      </c>
      <c r="U75" s="31"/>
      <c r="V75" s="31"/>
      <c r="W75" s="105">
        <v>42396</v>
      </c>
      <c r="X75" s="105" t="s">
        <v>26</v>
      </c>
      <c r="Y75" s="127" t="s">
        <v>26</v>
      </c>
      <c r="Z75" s="53"/>
      <c r="AA75" s="46" t="s">
        <v>36</v>
      </c>
      <c r="AB75" s="47"/>
      <c r="AC75" s="26"/>
      <c r="AD75" s="347"/>
      <c r="AE75" s="347"/>
      <c r="AF75" s="347"/>
      <c r="AG75" s="347"/>
      <c r="AH75" s="347" t="str">
        <f t="shared" si="5"/>
        <v>SLA_EW_OK</v>
      </c>
    </row>
    <row r="76" spans="1:34" s="212" customFormat="1" ht="38.25" x14ac:dyDescent="0.25">
      <c r="A76" s="39">
        <v>42402.166666666664</v>
      </c>
      <c r="B76" s="39">
        <v>42402.1875</v>
      </c>
      <c r="C76" s="144" t="s">
        <v>8</v>
      </c>
      <c r="D76" s="401" t="s">
        <v>420</v>
      </c>
      <c r="E76" s="26" t="s">
        <v>29</v>
      </c>
      <c r="F76" s="52">
        <f t="shared" si="10"/>
        <v>622235</v>
      </c>
      <c r="G76" s="27">
        <v>622235</v>
      </c>
      <c r="H76" s="52" t="str">
        <f t="shared" si="11"/>
        <v>Link</v>
      </c>
      <c r="I76" s="28" t="s">
        <v>30</v>
      </c>
      <c r="J76" s="28" t="s">
        <v>41</v>
      </c>
      <c r="K76" s="28" t="s">
        <v>42</v>
      </c>
      <c r="L76" s="149"/>
      <c r="M76" s="138">
        <v>42396</v>
      </c>
      <c r="N76" s="43">
        <f t="shared" si="12"/>
        <v>3</v>
      </c>
      <c r="O76" s="30" t="s">
        <v>26</v>
      </c>
      <c r="P76" s="118"/>
      <c r="Q76" s="118"/>
      <c r="R76" s="118"/>
      <c r="S76" s="128" t="s">
        <v>26</v>
      </c>
      <c r="T76" s="29" t="str">
        <f t="shared" ca="1" si="13"/>
        <v>OK</v>
      </c>
      <c r="U76" s="31"/>
      <c r="V76" s="431">
        <v>42396</v>
      </c>
      <c r="W76" s="105" t="s">
        <v>26</v>
      </c>
      <c r="X76" s="105" t="s">
        <v>26</v>
      </c>
      <c r="Y76" s="127" t="s">
        <v>26</v>
      </c>
      <c r="Z76" s="53"/>
      <c r="AA76" s="46" t="s">
        <v>36</v>
      </c>
      <c r="AB76" s="47"/>
      <c r="AC76" s="26"/>
      <c r="AD76" s="347"/>
      <c r="AE76" s="347"/>
      <c r="AF76" s="347"/>
      <c r="AG76" s="347"/>
      <c r="AH76" s="347" t="str">
        <f t="shared" si="5"/>
        <v/>
      </c>
    </row>
    <row r="77" spans="1:34" s="275" customFormat="1" ht="165.75" x14ac:dyDescent="0.25">
      <c r="A77" s="24">
        <v>42402.375</v>
      </c>
      <c r="B77" s="24">
        <v>42402.416666666664</v>
      </c>
      <c r="C77" s="266"/>
      <c r="D77" s="402" t="s">
        <v>630</v>
      </c>
      <c r="E77" s="25" t="s">
        <v>136</v>
      </c>
      <c r="F77" s="267">
        <f t="shared" si="10"/>
        <v>616152</v>
      </c>
      <c r="G77" s="38">
        <v>616152</v>
      </c>
      <c r="H77" s="267" t="str">
        <f t="shared" si="11"/>
        <v>Link</v>
      </c>
      <c r="I77" s="35" t="s">
        <v>37</v>
      </c>
      <c r="J77" s="35" t="s">
        <v>208</v>
      </c>
      <c r="K77" s="35" t="s">
        <v>105</v>
      </c>
      <c r="L77" s="150"/>
      <c r="M77" s="268">
        <v>42373</v>
      </c>
      <c r="N77" s="269">
        <f t="shared" si="12"/>
        <v>20</v>
      </c>
      <c r="O77" s="270" t="s">
        <v>35</v>
      </c>
      <c r="P77" s="271"/>
      <c r="Q77" s="271"/>
      <c r="R77" s="271" t="s">
        <v>285</v>
      </c>
      <c r="S77" s="131">
        <v>42391</v>
      </c>
      <c r="T77" s="36" t="str">
        <f t="shared" ca="1" si="13"/>
        <v>OK</v>
      </c>
      <c r="U77" s="44" t="s">
        <v>126</v>
      </c>
      <c r="V77" s="44"/>
      <c r="W77" s="107">
        <v>42391</v>
      </c>
      <c r="X77" s="107" t="s">
        <v>26</v>
      </c>
      <c r="Y77" s="132" t="s">
        <v>26</v>
      </c>
      <c r="Z77" s="272"/>
      <c r="AA77" s="273" t="s">
        <v>44</v>
      </c>
      <c r="AB77" s="274"/>
      <c r="AC77" s="25"/>
      <c r="AD77" s="350"/>
      <c r="AE77" s="350"/>
      <c r="AF77" s="350"/>
      <c r="AG77" s="350"/>
      <c r="AH77" s="350" t="str">
        <f t="shared" si="5"/>
        <v>SLA_PW_OK</v>
      </c>
    </row>
    <row r="78" spans="1:34" s="244" customFormat="1" ht="127.5" x14ac:dyDescent="0.25">
      <c r="A78" s="15">
        <v>42402.916666666664</v>
      </c>
      <c r="B78" s="15">
        <v>42403.25</v>
      </c>
      <c r="C78" s="143"/>
      <c r="D78" s="400" t="s">
        <v>322</v>
      </c>
      <c r="E78" s="16" t="s">
        <v>323</v>
      </c>
      <c r="F78" s="17">
        <f t="shared" si="10"/>
        <v>619164</v>
      </c>
      <c r="G78" s="18">
        <v>619164</v>
      </c>
      <c r="H78" s="17" t="str">
        <f t="shared" si="11"/>
        <v>Link</v>
      </c>
      <c r="I78" s="19" t="s">
        <v>47</v>
      </c>
      <c r="J78" s="19" t="s">
        <v>25</v>
      </c>
      <c r="K78" s="19" t="s">
        <v>324</v>
      </c>
      <c r="L78" s="148"/>
      <c r="M78" s="137">
        <v>42387</v>
      </c>
      <c r="N78" s="34">
        <f t="shared" si="12"/>
        <v>10</v>
      </c>
      <c r="O78" s="21" t="s">
        <v>35</v>
      </c>
      <c r="P78" s="243"/>
      <c r="Q78" s="243"/>
      <c r="R78" s="243"/>
      <c r="S78" s="125" t="s">
        <v>26</v>
      </c>
      <c r="T78" s="20" t="str">
        <f t="shared" ca="1" si="13"/>
        <v>OK</v>
      </c>
      <c r="U78" s="22" t="s">
        <v>126</v>
      </c>
      <c r="V78" s="22"/>
      <c r="W78" s="104">
        <v>42391</v>
      </c>
      <c r="X78" s="104" t="s">
        <v>26</v>
      </c>
      <c r="Y78" s="126" t="s">
        <v>26</v>
      </c>
      <c r="Z78" s="54" t="s">
        <v>456</v>
      </c>
      <c r="AA78" s="48" t="s">
        <v>27</v>
      </c>
      <c r="AB78" s="45"/>
      <c r="AC78" s="16"/>
      <c r="AD78" s="70"/>
      <c r="AE78" s="70"/>
      <c r="AF78" s="70"/>
      <c r="AG78" s="70"/>
      <c r="AH78" s="70" t="str">
        <f t="shared" si="5"/>
        <v>SLA_PW_OK</v>
      </c>
    </row>
    <row r="79" spans="1:34" s="244" customFormat="1" ht="140.25" x14ac:dyDescent="0.25">
      <c r="A79" s="15">
        <v>42402.958333333336</v>
      </c>
      <c r="B79" s="15">
        <v>42403.25</v>
      </c>
      <c r="C79" s="143"/>
      <c r="D79" s="400" t="s">
        <v>433</v>
      </c>
      <c r="E79" s="16" t="s">
        <v>110</v>
      </c>
      <c r="F79" s="68">
        <f t="shared" si="10"/>
        <v>621147</v>
      </c>
      <c r="G79" s="18">
        <v>621147</v>
      </c>
      <c r="H79" s="17" t="str">
        <f t="shared" si="11"/>
        <v>Link</v>
      </c>
      <c r="I79" s="19" t="s">
        <v>30</v>
      </c>
      <c r="J79" s="19" t="s">
        <v>434</v>
      </c>
      <c r="K79" s="19" t="s">
        <v>78</v>
      </c>
      <c r="L79" s="148"/>
      <c r="M79" s="137">
        <v>42401</v>
      </c>
      <c r="N79" s="34">
        <f t="shared" si="12"/>
        <v>0</v>
      </c>
      <c r="O79" s="21" t="s">
        <v>26</v>
      </c>
      <c r="P79" s="114"/>
      <c r="Q79" s="114"/>
      <c r="R79" s="114" t="s">
        <v>111</v>
      </c>
      <c r="S79" s="125" t="s">
        <v>26</v>
      </c>
      <c r="T79" s="20" t="str">
        <f t="shared" ca="1" si="13"/>
        <v>OK</v>
      </c>
      <c r="U79" s="22"/>
      <c r="V79" s="22"/>
      <c r="W79" s="104" t="s">
        <v>26</v>
      </c>
      <c r="X79" s="104" t="s">
        <v>26</v>
      </c>
      <c r="Y79" s="126" t="s">
        <v>26</v>
      </c>
      <c r="Z79" s="54"/>
      <c r="AA79" s="48" t="s">
        <v>27</v>
      </c>
      <c r="AB79" s="45"/>
      <c r="AC79" s="16"/>
      <c r="AD79" s="70"/>
      <c r="AE79" s="70"/>
      <c r="AF79" s="70"/>
      <c r="AG79" s="70"/>
      <c r="AH79" s="70" t="str">
        <f t="shared" si="5"/>
        <v/>
      </c>
    </row>
    <row r="80" spans="1:34" s="182" customFormat="1" ht="127.5" x14ac:dyDescent="0.25">
      <c r="A80" s="15">
        <v>42403.041666666664</v>
      </c>
      <c r="B80" s="15">
        <v>42403.208333333336</v>
      </c>
      <c r="C80" s="143" t="s">
        <v>8</v>
      </c>
      <c r="D80" s="400" t="s">
        <v>457</v>
      </c>
      <c r="E80" s="16" t="s">
        <v>458</v>
      </c>
      <c r="F80" s="17">
        <f t="shared" si="10"/>
        <v>622736</v>
      </c>
      <c r="G80" s="18">
        <v>622736</v>
      </c>
      <c r="H80" s="17" t="str">
        <f t="shared" si="11"/>
        <v>Link</v>
      </c>
      <c r="I80" s="19" t="s">
        <v>37</v>
      </c>
      <c r="J80" s="19" t="s">
        <v>25</v>
      </c>
      <c r="K80" s="19" t="s">
        <v>459</v>
      </c>
      <c r="L80" s="148" t="s">
        <v>225</v>
      </c>
      <c r="M80" s="137">
        <v>42402</v>
      </c>
      <c r="N80" s="34">
        <f t="shared" si="12"/>
        <v>0</v>
      </c>
      <c r="O80" s="21" t="s">
        <v>35</v>
      </c>
      <c r="P80" s="243"/>
      <c r="Q80" s="243"/>
      <c r="R80" s="243"/>
      <c r="S80" s="125" t="s">
        <v>26</v>
      </c>
      <c r="T80" s="20" t="s">
        <v>26</v>
      </c>
      <c r="U80" s="22"/>
      <c r="V80" s="22"/>
      <c r="W80" s="104" t="s">
        <v>26</v>
      </c>
      <c r="X80" s="104" t="s">
        <v>26</v>
      </c>
      <c r="Y80" s="126" t="s">
        <v>26</v>
      </c>
      <c r="Z80" s="54" t="s">
        <v>460</v>
      </c>
      <c r="AA80" s="48" t="s">
        <v>27</v>
      </c>
      <c r="AB80" s="45"/>
      <c r="AC80" s="16"/>
      <c r="AD80" s="70"/>
      <c r="AE80" s="70"/>
      <c r="AF80" s="70"/>
      <c r="AG80" s="70"/>
      <c r="AH80" s="70" t="str">
        <f t="shared" si="5"/>
        <v/>
      </c>
    </row>
    <row r="81" spans="1:34" s="182" customFormat="1" ht="51" x14ac:dyDescent="0.25">
      <c r="A81" s="173">
        <v>42403.333333333336</v>
      </c>
      <c r="B81" s="173">
        <v>42403.666666666664</v>
      </c>
      <c r="C81" s="154"/>
      <c r="D81" s="405" t="s">
        <v>398</v>
      </c>
      <c r="E81" s="174" t="s">
        <v>355</v>
      </c>
      <c r="F81" s="175">
        <f t="shared" si="10"/>
        <v>619642</v>
      </c>
      <c r="G81" s="176">
        <v>619642</v>
      </c>
      <c r="H81" s="175" t="str">
        <f t="shared" si="11"/>
        <v>Link</v>
      </c>
      <c r="I81" s="177" t="s">
        <v>33</v>
      </c>
      <c r="J81" s="177" t="s">
        <v>356</v>
      </c>
      <c r="K81" s="177" t="s">
        <v>357</v>
      </c>
      <c r="L81" s="178"/>
      <c r="M81" s="160">
        <v>42394</v>
      </c>
      <c r="N81" s="161">
        <f t="shared" si="12"/>
        <v>6</v>
      </c>
      <c r="O81" s="162" t="s">
        <v>35</v>
      </c>
      <c r="P81" s="214"/>
      <c r="Q81" s="214"/>
      <c r="R81" s="214"/>
      <c r="S81" s="164">
        <v>42390</v>
      </c>
      <c r="T81" s="165" t="str">
        <f t="shared" ref="T81:T102" ca="1" si="14">IF(AND( W81&lt;&gt;"TBC",X81&lt;&gt;"TBC", Y81&lt;&gt;"TBC"),"OK",MAX(IF(NOW()-A81,NETWORKDAYS(NOW(),A81,holidays_2016)-2),0))</f>
        <v>OK</v>
      </c>
      <c r="U81" s="166" t="s">
        <v>126</v>
      </c>
      <c r="V81" s="166"/>
      <c r="W81" s="167">
        <v>42394</v>
      </c>
      <c r="X81" s="167" t="s">
        <v>26</v>
      </c>
      <c r="Y81" s="168">
        <v>42394</v>
      </c>
      <c r="Z81" s="179" t="s">
        <v>514</v>
      </c>
      <c r="AA81" s="170" t="s">
        <v>27</v>
      </c>
      <c r="AB81" s="171"/>
      <c r="AC81" s="174"/>
      <c r="AD81" s="353"/>
      <c r="AE81" s="353"/>
      <c r="AF81" s="353"/>
      <c r="AG81" s="353"/>
      <c r="AH81" s="353" t="str">
        <f t="shared" si="5"/>
        <v>SLA_PW_OK</v>
      </c>
    </row>
    <row r="82" spans="1:34" s="182" customFormat="1" ht="89.25" x14ac:dyDescent="0.25">
      <c r="A82" s="173">
        <v>42403.958333333336</v>
      </c>
      <c r="B82" s="173">
        <v>42404.25</v>
      </c>
      <c r="C82" s="154"/>
      <c r="D82" s="405" t="s">
        <v>328</v>
      </c>
      <c r="E82" s="174" t="s">
        <v>323</v>
      </c>
      <c r="F82" s="175">
        <f t="shared" si="10"/>
        <v>619168</v>
      </c>
      <c r="G82" s="176">
        <v>619168</v>
      </c>
      <c r="H82" s="175" t="str">
        <f t="shared" si="11"/>
        <v>Link</v>
      </c>
      <c r="I82" s="177" t="s">
        <v>47</v>
      </c>
      <c r="J82" s="177" t="s">
        <v>335</v>
      </c>
      <c r="K82" s="177" t="s">
        <v>334</v>
      </c>
      <c r="L82" s="178"/>
      <c r="M82" s="160">
        <v>42387</v>
      </c>
      <c r="N82" s="161">
        <f t="shared" si="12"/>
        <v>11</v>
      </c>
      <c r="O82" s="162" t="s">
        <v>35</v>
      </c>
      <c r="P82" s="163"/>
      <c r="Q82" s="163"/>
      <c r="R82" s="163"/>
      <c r="S82" s="164" t="s">
        <v>26</v>
      </c>
      <c r="T82" s="165" t="str">
        <f t="shared" ca="1" si="14"/>
        <v>OK</v>
      </c>
      <c r="U82" s="166" t="s">
        <v>126</v>
      </c>
      <c r="V82" s="166"/>
      <c r="W82" s="167">
        <v>42388</v>
      </c>
      <c r="X82" s="167" t="s">
        <v>26</v>
      </c>
      <c r="Y82" s="168">
        <v>42388</v>
      </c>
      <c r="Z82" s="179" t="s">
        <v>461</v>
      </c>
      <c r="AA82" s="170" t="s">
        <v>27</v>
      </c>
      <c r="AB82" s="171"/>
      <c r="AC82" s="174"/>
      <c r="AD82" s="353"/>
      <c r="AE82" s="353"/>
      <c r="AF82" s="353"/>
      <c r="AG82" s="353"/>
      <c r="AH82" s="353" t="str">
        <f t="shared" si="5"/>
        <v>SLA_PW_OK</v>
      </c>
    </row>
    <row r="83" spans="1:34" s="244" customFormat="1" ht="114.75" x14ac:dyDescent="0.25">
      <c r="A83" s="173">
        <v>42403.958333333336</v>
      </c>
      <c r="B83" s="173">
        <v>42404.166666666664</v>
      </c>
      <c r="C83" s="154"/>
      <c r="D83" s="405" t="s">
        <v>385</v>
      </c>
      <c r="E83" s="174" t="s">
        <v>86</v>
      </c>
      <c r="F83" s="175">
        <f t="shared" si="10"/>
        <v>618889</v>
      </c>
      <c r="G83" s="176">
        <v>618889</v>
      </c>
      <c r="H83" s="175" t="str">
        <f t="shared" si="11"/>
        <v>Link</v>
      </c>
      <c r="I83" s="221" t="s">
        <v>24</v>
      </c>
      <c r="J83" s="177" t="s">
        <v>25</v>
      </c>
      <c r="K83" s="177" t="s">
        <v>28</v>
      </c>
      <c r="L83" s="178"/>
      <c r="M83" s="160">
        <v>42394</v>
      </c>
      <c r="N83" s="161">
        <f t="shared" si="12"/>
        <v>6</v>
      </c>
      <c r="O83" s="162" t="s">
        <v>35</v>
      </c>
      <c r="P83" s="214"/>
      <c r="Q83" s="214"/>
      <c r="R83" s="214"/>
      <c r="S83" s="164" t="s">
        <v>26</v>
      </c>
      <c r="T83" s="165" t="str">
        <f t="shared" ca="1" si="14"/>
        <v>OK</v>
      </c>
      <c r="U83" s="166" t="s">
        <v>126</v>
      </c>
      <c r="V83" s="166"/>
      <c r="W83" s="167">
        <v>42394</v>
      </c>
      <c r="X83" s="167" t="s">
        <v>26</v>
      </c>
      <c r="Y83" s="168" t="s">
        <v>26</v>
      </c>
      <c r="Z83" s="179" t="s">
        <v>515</v>
      </c>
      <c r="AA83" s="170" t="s">
        <v>27</v>
      </c>
      <c r="AB83" s="171"/>
      <c r="AC83" s="174"/>
      <c r="AD83" s="353"/>
      <c r="AE83" s="353"/>
      <c r="AF83" s="353"/>
      <c r="AG83" s="353"/>
      <c r="AH83" s="353" t="str">
        <f t="shared" ref="AH83:AH146" si="15">IF(AND( W83&lt;&gt;"TBC",W83&lt;&gt;"TBC", W83&lt;&gt;"N/A",W83&lt;&gt;""),IF((NETWORKDAYS(W83,A83,holidays_2015)-1)&gt;=5,"SLA_PW_OK",IF(AND(NETWORKDAYS(W83,A83,holidays_2015)&gt;=0,C83="EW"),"SLA_EW_OK","SLA_PW_NOK")),"")</f>
        <v>SLA_PW_OK</v>
      </c>
    </row>
    <row r="84" spans="1:34" s="172" customFormat="1" ht="127.5" x14ac:dyDescent="0.25">
      <c r="A84" s="173">
        <v>42404.041666666664</v>
      </c>
      <c r="B84" s="173">
        <v>42404.25</v>
      </c>
      <c r="C84" s="154"/>
      <c r="D84" s="405" t="s">
        <v>270</v>
      </c>
      <c r="E84" s="174" t="s">
        <v>237</v>
      </c>
      <c r="F84" s="175">
        <f t="shared" si="10"/>
        <v>617264</v>
      </c>
      <c r="G84" s="176">
        <v>617264</v>
      </c>
      <c r="H84" s="175" t="str">
        <f t="shared" si="11"/>
        <v>Link</v>
      </c>
      <c r="I84" s="177" t="s">
        <v>37</v>
      </c>
      <c r="J84" s="177" t="s">
        <v>238</v>
      </c>
      <c r="K84" s="177" t="s">
        <v>239</v>
      </c>
      <c r="L84" s="178"/>
      <c r="M84" s="160">
        <v>42380</v>
      </c>
      <c r="N84" s="161">
        <f t="shared" si="12"/>
        <v>17</v>
      </c>
      <c r="O84" s="162" t="s">
        <v>35</v>
      </c>
      <c r="P84" s="218"/>
      <c r="Q84" s="218"/>
      <c r="R84" s="218" t="s">
        <v>307</v>
      </c>
      <c r="S84" s="164">
        <v>42376</v>
      </c>
      <c r="T84" s="165" t="str">
        <f t="shared" ca="1" si="14"/>
        <v>OK</v>
      </c>
      <c r="U84" s="166" t="s">
        <v>126</v>
      </c>
      <c r="V84" s="166"/>
      <c r="W84" s="167">
        <v>42395</v>
      </c>
      <c r="X84" s="167" t="s">
        <v>26</v>
      </c>
      <c r="Y84" s="168" t="s">
        <v>26</v>
      </c>
      <c r="Z84" s="179" t="s">
        <v>462</v>
      </c>
      <c r="AA84" s="170" t="s">
        <v>27</v>
      </c>
      <c r="AB84" s="171"/>
      <c r="AC84" s="174"/>
      <c r="AD84" s="353"/>
      <c r="AE84" s="353"/>
      <c r="AF84" s="353"/>
      <c r="AG84" s="353"/>
      <c r="AH84" s="353" t="str">
        <f t="shared" si="15"/>
        <v>SLA_PW_OK</v>
      </c>
    </row>
    <row r="85" spans="1:34" s="172" customFormat="1" ht="102" x14ac:dyDescent="0.25">
      <c r="A85" s="173">
        <v>42404.208333333336</v>
      </c>
      <c r="B85" s="173">
        <v>42404.229166666664</v>
      </c>
      <c r="C85" s="154"/>
      <c r="D85" s="405" t="s">
        <v>240</v>
      </c>
      <c r="E85" s="174" t="s">
        <v>241</v>
      </c>
      <c r="F85" s="175">
        <f t="shared" si="10"/>
        <v>616961</v>
      </c>
      <c r="G85" s="176">
        <v>616961</v>
      </c>
      <c r="H85" s="175" t="str">
        <f t="shared" si="11"/>
        <v>Link</v>
      </c>
      <c r="I85" s="177" t="s">
        <v>37</v>
      </c>
      <c r="J85" s="177" t="s">
        <v>242</v>
      </c>
      <c r="K85" s="177" t="s">
        <v>243</v>
      </c>
      <c r="L85" s="178"/>
      <c r="M85" s="160">
        <v>42380</v>
      </c>
      <c r="N85" s="161">
        <f t="shared" si="12"/>
        <v>17</v>
      </c>
      <c r="O85" s="162" t="s">
        <v>35</v>
      </c>
      <c r="P85" s="218"/>
      <c r="Q85" s="218"/>
      <c r="R85" s="218" t="s">
        <v>415</v>
      </c>
      <c r="S85" s="164">
        <v>42376</v>
      </c>
      <c r="T85" s="165" t="str">
        <f t="shared" ca="1" si="14"/>
        <v>OK</v>
      </c>
      <c r="U85" s="166" t="s">
        <v>126</v>
      </c>
      <c r="V85" s="166"/>
      <c r="W85" s="167">
        <v>42396</v>
      </c>
      <c r="X85" s="167">
        <v>42396</v>
      </c>
      <c r="Y85" s="168" t="s">
        <v>26</v>
      </c>
      <c r="Z85" s="179" t="s">
        <v>472</v>
      </c>
      <c r="AA85" s="170" t="s">
        <v>27</v>
      </c>
      <c r="AB85" s="171"/>
      <c r="AC85" s="174"/>
      <c r="AD85" s="353"/>
      <c r="AE85" s="353"/>
      <c r="AF85" s="353"/>
      <c r="AG85" s="353"/>
      <c r="AH85" s="353" t="str">
        <f t="shared" si="15"/>
        <v>SLA_PW_OK</v>
      </c>
    </row>
    <row r="86" spans="1:34" s="172" customFormat="1" ht="63.75" x14ac:dyDescent="0.25">
      <c r="A86" s="173">
        <v>42405.020833333336</v>
      </c>
      <c r="B86" s="173">
        <v>42405.229166666664</v>
      </c>
      <c r="C86" s="154"/>
      <c r="D86" s="405" t="s">
        <v>286</v>
      </c>
      <c r="E86" s="174" t="s">
        <v>29</v>
      </c>
      <c r="F86" s="175">
        <f t="shared" si="10"/>
        <v>618114</v>
      </c>
      <c r="G86" s="176">
        <v>618114</v>
      </c>
      <c r="H86" s="175" t="str">
        <f t="shared" si="11"/>
        <v>Link</v>
      </c>
      <c r="I86" s="177" t="s">
        <v>30</v>
      </c>
      <c r="J86" s="177" t="s">
        <v>120</v>
      </c>
      <c r="K86" s="177" t="s">
        <v>32</v>
      </c>
      <c r="L86" s="178"/>
      <c r="M86" s="160">
        <v>42387</v>
      </c>
      <c r="N86" s="161">
        <f t="shared" si="12"/>
        <v>13</v>
      </c>
      <c r="O86" s="162" t="s">
        <v>26</v>
      </c>
      <c r="P86" s="163"/>
      <c r="Q86" s="163"/>
      <c r="R86" s="163" t="s">
        <v>425</v>
      </c>
      <c r="S86" s="164" t="s">
        <v>26</v>
      </c>
      <c r="T86" s="165" t="str">
        <f t="shared" ca="1" si="14"/>
        <v>OK</v>
      </c>
      <c r="U86" s="166" t="s">
        <v>126</v>
      </c>
      <c r="V86" s="166"/>
      <c r="W86" s="167">
        <v>42397</v>
      </c>
      <c r="X86" s="167" t="s">
        <v>26</v>
      </c>
      <c r="Y86" s="168" t="s">
        <v>26</v>
      </c>
      <c r="Z86" s="179"/>
      <c r="AA86" s="170" t="s">
        <v>27</v>
      </c>
      <c r="AB86" s="171"/>
      <c r="AC86" s="174"/>
      <c r="AD86" s="353"/>
      <c r="AE86" s="353"/>
      <c r="AF86" s="353"/>
      <c r="AG86" s="353"/>
      <c r="AH86" s="353" t="str">
        <f t="shared" si="15"/>
        <v>SLA_PW_OK</v>
      </c>
    </row>
    <row r="87" spans="1:34" s="172" customFormat="1" ht="63.75" x14ac:dyDescent="0.25">
      <c r="A87" s="173">
        <v>42405.083333333336</v>
      </c>
      <c r="B87" s="173">
        <v>42405.1875</v>
      </c>
      <c r="C87" s="154" t="s">
        <v>8</v>
      </c>
      <c r="D87" s="405" t="s">
        <v>413</v>
      </c>
      <c r="E87" s="174" t="s">
        <v>29</v>
      </c>
      <c r="F87" s="175">
        <f t="shared" si="10"/>
        <v>621771</v>
      </c>
      <c r="G87" s="176">
        <v>621771</v>
      </c>
      <c r="H87" s="175" t="str">
        <f t="shared" si="11"/>
        <v>Link</v>
      </c>
      <c r="I87" s="177" t="s">
        <v>30</v>
      </c>
      <c r="J87" s="177" t="s">
        <v>120</v>
      </c>
      <c r="K87" s="177" t="s">
        <v>32</v>
      </c>
      <c r="L87" s="178"/>
      <c r="M87" s="160">
        <v>42401</v>
      </c>
      <c r="N87" s="161">
        <f t="shared" si="12"/>
        <v>3</v>
      </c>
      <c r="O87" s="162" t="s">
        <v>26</v>
      </c>
      <c r="P87" s="163"/>
      <c r="Q87" s="163"/>
      <c r="R87" s="163" t="s">
        <v>426</v>
      </c>
      <c r="S87" s="164"/>
      <c r="T87" s="165" t="str">
        <f t="shared" ca="1" si="14"/>
        <v>OK</v>
      </c>
      <c r="U87" s="166" t="s">
        <v>126</v>
      </c>
      <c r="V87" s="166"/>
      <c r="W87" s="167">
        <v>42397</v>
      </c>
      <c r="X87" s="167" t="s">
        <v>26</v>
      </c>
      <c r="Y87" s="168" t="s">
        <v>26</v>
      </c>
      <c r="Z87" s="179"/>
      <c r="AA87" s="170" t="s">
        <v>27</v>
      </c>
      <c r="AB87" s="171"/>
      <c r="AC87" s="174"/>
      <c r="AD87" s="353"/>
      <c r="AE87" s="353"/>
      <c r="AF87" s="353"/>
      <c r="AG87" s="353"/>
      <c r="AH87" s="353" t="str">
        <f t="shared" si="15"/>
        <v>SLA_PW_OK</v>
      </c>
    </row>
    <row r="88" spans="1:34" s="172" customFormat="1" ht="63.75" x14ac:dyDescent="0.25">
      <c r="A88" s="173">
        <v>42405.083333333336</v>
      </c>
      <c r="B88" s="173">
        <v>42405.1875</v>
      </c>
      <c r="C88" s="154" t="s">
        <v>8</v>
      </c>
      <c r="D88" s="405" t="s">
        <v>413</v>
      </c>
      <c r="E88" s="174" t="s">
        <v>29</v>
      </c>
      <c r="F88" s="175">
        <f t="shared" si="10"/>
        <v>621773</v>
      </c>
      <c r="G88" s="176">
        <v>621773</v>
      </c>
      <c r="H88" s="175" t="str">
        <f t="shared" si="11"/>
        <v>Link</v>
      </c>
      <c r="I88" s="177" t="s">
        <v>30</v>
      </c>
      <c r="J88" s="177" t="s">
        <v>120</v>
      </c>
      <c r="K88" s="177" t="s">
        <v>42</v>
      </c>
      <c r="L88" s="178"/>
      <c r="M88" s="160">
        <v>42401</v>
      </c>
      <c r="N88" s="161">
        <f t="shared" si="12"/>
        <v>3</v>
      </c>
      <c r="O88" s="162" t="s">
        <v>26</v>
      </c>
      <c r="P88" s="163"/>
      <c r="Q88" s="163"/>
      <c r="R88" s="163"/>
      <c r="S88" s="164" t="s">
        <v>26</v>
      </c>
      <c r="T88" s="165" t="str">
        <f t="shared" ca="1" si="14"/>
        <v>OK</v>
      </c>
      <c r="U88" s="166"/>
      <c r="V88" s="430">
        <v>42397</v>
      </c>
      <c r="W88" s="167" t="s">
        <v>26</v>
      </c>
      <c r="X88" s="167" t="s">
        <v>26</v>
      </c>
      <c r="Y88" s="168" t="s">
        <v>26</v>
      </c>
      <c r="Z88" s="179"/>
      <c r="AA88" s="170" t="s">
        <v>27</v>
      </c>
      <c r="AB88" s="171"/>
      <c r="AC88" s="174"/>
      <c r="AD88" s="353"/>
      <c r="AE88" s="353"/>
      <c r="AF88" s="353"/>
      <c r="AG88" s="353"/>
      <c r="AH88" s="353" t="str">
        <f t="shared" si="15"/>
        <v/>
      </c>
    </row>
    <row r="89" spans="1:34" s="172" customFormat="1" ht="63.75" x14ac:dyDescent="0.25">
      <c r="A89" s="173">
        <v>42405.083333333336</v>
      </c>
      <c r="B89" s="173">
        <v>42405.1875</v>
      </c>
      <c r="C89" s="154" t="s">
        <v>8</v>
      </c>
      <c r="D89" s="405" t="s">
        <v>413</v>
      </c>
      <c r="E89" s="174" t="s">
        <v>29</v>
      </c>
      <c r="F89" s="175">
        <f t="shared" si="10"/>
        <v>621772</v>
      </c>
      <c r="G89" s="176">
        <v>621772</v>
      </c>
      <c r="H89" s="175" t="str">
        <f t="shared" si="11"/>
        <v>Link</v>
      </c>
      <c r="I89" s="177" t="s">
        <v>30</v>
      </c>
      <c r="J89" s="177" t="s">
        <v>120</v>
      </c>
      <c r="K89" s="177" t="s">
        <v>42</v>
      </c>
      <c r="L89" s="178"/>
      <c r="M89" s="160">
        <v>42401</v>
      </c>
      <c r="N89" s="161">
        <f t="shared" si="12"/>
        <v>3</v>
      </c>
      <c r="O89" s="162" t="s">
        <v>26</v>
      </c>
      <c r="P89" s="163"/>
      <c r="Q89" s="163"/>
      <c r="R89" s="163"/>
      <c r="S89" s="164"/>
      <c r="T89" s="165" t="str">
        <f t="shared" ca="1" si="14"/>
        <v>OK</v>
      </c>
      <c r="U89" s="166"/>
      <c r="V89" s="430">
        <v>42397</v>
      </c>
      <c r="W89" s="167" t="s">
        <v>26</v>
      </c>
      <c r="X89" s="167" t="s">
        <v>26</v>
      </c>
      <c r="Y89" s="168" t="s">
        <v>26</v>
      </c>
      <c r="Z89" s="179"/>
      <c r="AA89" s="170" t="s">
        <v>27</v>
      </c>
      <c r="AB89" s="171"/>
      <c r="AC89" s="174"/>
      <c r="AD89" s="353"/>
      <c r="AE89" s="353"/>
      <c r="AF89" s="353"/>
      <c r="AG89" s="353"/>
      <c r="AH89" s="353" t="str">
        <f t="shared" si="15"/>
        <v/>
      </c>
    </row>
    <row r="90" spans="1:34" s="172" customFormat="1" ht="102" x14ac:dyDescent="0.25">
      <c r="A90" s="39">
        <v>42405.291666666664</v>
      </c>
      <c r="B90" s="39">
        <v>42405.333333333336</v>
      </c>
      <c r="C90" s="144"/>
      <c r="D90" s="401" t="s">
        <v>795</v>
      </c>
      <c r="E90" s="26" t="s">
        <v>69</v>
      </c>
      <c r="F90" s="69">
        <f t="shared" si="10"/>
        <v>618792</v>
      </c>
      <c r="G90" s="27">
        <v>618792</v>
      </c>
      <c r="H90" s="52" t="str">
        <f t="shared" si="11"/>
        <v>Link</v>
      </c>
      <c r="I90" s="220" t="s">
        <v>24</v>
      </c>
      <c r="J90" s="28" t="s">
        <v>60</v>
      </c>
      <c r="K90" s="28" t="s">
        <v>344</v>
      </c>
      <c r="L90" s="149"/>
      <c r="M90" s="138">
        <v>42387</v>
      </c>
      <c r="N90" s="43">
        <f t="shared" si="12"/>
        <v>13</v>
      </c>
      <c r="O90" s="30" t="s">
        <v>35</v>
      </c>
      <c r="P90" s="118"/>
      <c r="Q90" s="118"/>
      <c r="R90" s="118" t="s">
        <v>796</v>
      </c>
      <c r="S90" s="128" t="s">
        <v>26</v>
      </c>
      <c r="T90" s="29" t="str">
        <f t="shared" ca="1" si="14"/>
        <v>OK</v>
      </c>
      <c r="U90" s="31" t="s">
        <v>126</v>
      </c>
      <c r="V90" s="31"/>
      <c r="W90" s="105">
        <v>42389</v>
      </c>
      <c r="X90" s="105" t="s">
        <v>26</v>
      </c>
      <c r="Y90" s="127" t="s">
        <v>26</v>
      </c>
      <c r="Z90" s="53"/>
      <c r="AA90" s="46" t="s">
        <v>44</v>
      </c>
      <c r="AB90" s="47"/>
      <c r="AC90" s="26"/>
      <c r="AD90" s="347"/>
      <c r="AE90" s="347"/>
      <c r="AF90" s="347"/>
      <c r="AG90" s="347"/>
      <c r="AH90" s="347" t="str">
        <f t="shared" si="15"/>
        <v>SLA_PW_OK</v>
      </c>
    </row>
    <row r="91" spans="1:34" s="172" customFormat="1" ht="153" x14ac:dyDescent="0.25">
      <c r="A91" s="39">
        <v>42406.958333333336</v>
      </c>
      <c r="B91" s="39">
        <v>42407.208333333336</v>
      </c>
      <c r="C91" s="144"/>
      <c r="D91" s="401" t="s">
        <v>617</v>
      </c>
      <c r="E91" s="26" t="s">
        <v>58</v>
      </c>
      <c r="F91" s="52">
        <f t="shared" si="10"/>
        <v>614058</v>
      </c>
      <c r="G91" s="27">
        <v>614058</v>
      </c>
      <c r="H91" s="52" t="str">
        <f t="shared" si="11"/>
        <v>Link</v>
      </c>
      <c r="I91" s="28" t="s">
        <v>30</v>
      </c>
      <c r="J91" s="28" t="s">
        <v>262</v>
      </c>
      <c r="K91" s="28" t="s">
        <v>85</v>
      </c>
      <c r="L91" s="149"/>
      <c r="M91" s="138">
        <v>42380</v>
      </c>
      <c r="N91" s="43">
        <f t="shared" si="12"/>
        <v>18</v>
      </c>
      <c r="O91" s="30" t="s">
        <v>26</v>
      </c>
      <c r="P91" s="118"/>
      <c r="Q91" s="118"/>
      <c r="R91" s="118" t="s">
        <v>427</v>
      </c>
      <c r="S91" s="128" t="s">
        <v>26</v>
      </c>
      <c r="T91" s="29" t="str">
        <f t="shared" ca="1" si="14"/>
        <v>OK</v>
      </c>
      <c r="U91" s="31"/>
      <c r="V91" s="31"/>
      <c r="W91" s="105" t="s">
        <v>26</v>
      </c>
      <c r="X91" s="105" t="s">
        <v>26</v>
      </c>
      <c r="Y91" s="127" t="s">
        <v>26</v>
      </c>
      <c r="Z91" s="53"/>
      <c r="AA91" s="46" t="s">
        <v>44</v>
      </c>
      <c r="AB91" s="47"/>
      <c r="AC91" s="26"/>
      <c r="AD91" s="347"/>
      <c r="AE91" s="347"/>
      <c r="AF91" s="347"/>
      <c r="AG91" s="347"/>
      <c r="AH91" s="347" t="str">
        <f t="shared" si="15"/>
        <v/>
      </c>
    </row>
    <row r="92" spans="1:34" s="172" customFormat="1" ht="140.25" x14ac:dyDescent="0.25">
      <c r="A92" s="173">
        <v>42407.958333333336</v>
      </c>
      <c r="B92" s="173">
        <v>42408.25</v>
      </c>
      <c r="C92" s="154"/>
      <c r="D92" s="405" t="s">
        <v>468</v>
      </c>
      <c r="E92" s="174" t="s">
        <v>469</v>
      </c>
      <c r="F92" s="217">
        <f t="shared" si="10"/>
        <v>624023</v>
      </c>
      <c r="G92" s="176">
        <v>624023</v>
      </c>
      <c r="H92" s="175" t="str">
        <f t="shared" si="11"/>
        <v>Link</v>
      </c>
      <c r="I92" s="177" t="s">
        <v>30</v>
      </c>
      <c r="J92" s="177" t="s">
        <v>470</v>
      </c>
      <c r="K92" s="177" t="s">
        <v>78</v>
      </c>
      <c r="L92" s="178"/>
      <c r="M92" s="160">
        <v>42408</v>
      </c>
      <c r="N92" s="161">
        <f t="shared" si="12"/>
        <v>0</v>
      </c>
      <c r="O92" s="162" t="s">
        <v>26</v>
      </c>
      <c r="P92" s="223"/>
      <c r="Q92" s="223"/>
      <c r="R92" s="223" t="s">
        <v>471</v>
      </c>
      <c r="S92" s="164" t="s">
        <v>26</v>
      </c>
      <c r="T92" s="165" t="str">
        <f t="shared" ca="1" si="14"/>
        <v>OK</v>
      </c>
      <c r="U92" s="166"/>
      <c r="V92" s="166"/>
      <c r="W92" s="167" t="s">
        <v>26</v>
      </c>
      <c r="X92" s="167" t="s">
        <v>26</v>
      </c>
      <c r="Y92" s="168" t="s">
        <v>26</v>
      </c>
      <c r="Z92" s="179"/>
      <c r="AA92" s="170" t="s">
        <v>27</v>
      </c>
      <c r="AB92" s="171"/>
      <c r="AC92" s="174"/>
      <c r="AD92" s="353"/>
      <c r="AE92" s="353"/>
      <c r="AF92" s="353"/>
      <c r="AG92" s="353"/>
      <c r="AH92" s="353" t="str">
        <f t="shared" si="15"/>
        <v/>
      </c>
    </row>
    <row r="93" spans="1:34" s="14" customFormat="1" ht="191.25" x14ac:dyDescent="0.25">
      <c r="A93" s="173">
        <v>42408.083333333336</v>
      </c>
      <c r="B93" s="173">
        <v>42408.208333333336</v>
      </c>
      <c r="C93" s="154" t="s">
        <v>8</v>
      </c>
      <c r="D93" s="405" t="s">
        <v>500</v>
      </c>
      <c r="E93" s="174" t="s">
        <v>50</v>
      </c>
      <c r="F93" s="217">
        <f t="shared" si="10"/>
        <v>624214</v>
      </c>
      <c r="G93" s="176">
        <v>624214</v>
      </c>
      <c r="H93" s="175" t="str">
        <f t="shared" si="11"/>
        <v>Link</v>
      </c>
      <c r="I93" s="177" t="s">
        <v>37</v>
      </c>
      <c r="J93" s="177" t="s">
        <v>501</v>
      </c>
      <c r="K93" s="177" t="s">
        <v>502</v>
      </c>
      <c r="L93" s="178"/>
      <c r="M93" s="160">
        <v>42405</v>
      </c>
      <c r="N93" s="161">
        <f t="shared" si="12"/>
        <v>0</v>
      </c>
      <c r="O93" s="162" t="s">
        <v>35</v>
      </c>
      <c r="P93" s="242"/>
      <c r="Q93" s="242"/>
      <c r="R93" s="242" t="s">
        <v>507</v>
      </c>
      <c r="S93" s="164" t="s">
        <v>26</v>
      </c>
      <c r="T93" s="165" t="str">
        <f t="shared" ca="1" si="14"/>
        <v>OK</v>
      </c>
      <c r="U93" s="166"/>
      <c r="V93" s="166"/>
      <c r="W93" s="167" t="s">
        <v>26</v>
      </c>
      <c r="X93" s="167" t="s">
        <v>26</v>
      </c>
      <c r="Y93" s="168" t="s">
        <v>26</v>
      </c>
      <c r="Z93" s="179" t="s">
        <v>503</v>
      </c>
      <c r="AA93" s="170" t="s">
        <v>27</v>
      </c>
      <c r="AB93" s="171"/>
      <c r="AC93" s="174"/>
      <c r="AD93" s="353"/>
      <c r="AE93" s="353"/>
      <c r="AF93" s="353"/>
      <c r="AG93" s="353"/>
      <c r="AH93" s="353" t="str">
        <f t="shared" si="15"/>
        <v/>
      </c>
    </row>
    <row r="94" spans="1:34" s="212" customFormat="1" ht="51" x14ac:dyDescent="0.25">
      <c r="A94" s="173">
        <v>42408.208333333336</v>
      </c>
      <c r="B94" s="173">
        <v>42408.25</v>
      </c>
      <c r="C94" s="154"/>
      <c r="D94" s="405" t="s">
        <v>377</v>
      </c>
      <c r="E94" s="174" t="s">
        <v>86</v>
      </c>
      <c r="F94" s="175">
        <f t="shared" si="10"/>
        <v>618733</v>
      </c>
      <c r="G94" s="176">
        <v>618733</v>
      </c>
      <c r="H94" s="175" t="str">
        <f t="shared" si="11"/>
        <v>Link</v>
      </c>
      <c r="I94" s="177" t="s">
        <v>24</v>
      </c>
      <c r="J94" s="177" t="s">
        <v>378</v>
      </c>
      <c r="K94" s="177" t="s">
        <v>83</v>
      </c>
      <c r="L94" s="178"/>
      <c r="M94" s="160">
        <v>42394</v>
      </c>
      <c r="N94" s="161">
        <f t="shared" si="12"/>
        <v>9</v>
      </c>
      <c r="O94" s="162" t="s">
        <v>35</v>
      </c>
      <c r="P94" s="214"/>
      <c r="Q94" s="214"/>
      <c r="R94" s="214" t="s">
        <v>379</v>
      </c>
      <c r="S94" s="164" t="s">
        <v>26</v>
      </c>
      <c r="T94" s="165" t="str">
        <f t="shared" ca="1" si="14"/>
        <v>OK</v>
      </c>
      <c r="U94" s="166" t="s">
        <v>126</v>
      </c>
      <c r="V94" s="166"/>
      <c r="W94" s="167">
        <v>42397</v>
      </c>
      <c r="X94" s="167" t="s">
        <v>26</v>
      </c>
      <c r="Y94" s="168" t="s">
        <v>26</v>
      </c>
      <c r="Z94" s="179" t="s">
        <v>499</v>
      </c>
      <c r="AA94" s="170" t="s">
        <v>27</v>
      </c>
      <c r="AB94" s="171"/>
      <c r="AC94" s="174"/>
      <c r="AD94" s="353"/>
      <c r="AE94" s="353"/>
      <c r="AF94" s="353"/>
      <c r="AG94" s="353"/>
      <c r="AH94" s="353" t="str">
        <f t="shared" si="15"/>
        <v>SLA_PW_OK</v>
      </c>
    </row>
    <row r="95" spans="1:34" s="172" customFormat="1" ht="89.25" x14ac:dyDescent="0.25">
      <c r="A95" s="173">
        <v>42408.958333333336</v>
      </c>
      <c r="B95" s="173">
        <v>42409.25</v>
      </c>
      <c r="C95" s="154"/>
      <c r="D95" s="405" t="s">
        <v>329</v>
      </c>
      <c r="E95" s="174" t="s">
        <v>323</v>
      </c>
      <c r="F95" s="175">
        <f t="shared" si="10"/>
        <v>619168</v>
      </c>
      <c r="G95" s="176">
        <v>619168</v>
      </c>
      <c r="H95" s="175" t="str">
        <f t="shared" si="11"/>
        <v>Link</v>
      </c>
      <c r="I95" s="177" t="s">
        <v>47</v>
      </c>
      <c r="J95" s="177" t="s">
        <v>335</v>
      </c>
      <c r="K95" s="177" t="s">
        <v>334</v>
      </c>
      <c r="L95" s="178"/>
      <c r="M95" s="160">
        <v>42387</v>
      </c>
      <c r="N95" s="161">
        <f t="shared" si="12"/>
        <v>14</v>
      </c>
      <c r="O95" s="162" t="s">
        <v>35</v>
      </c>
      <c r="P95" s="163"/>
      <c r="Q95" s="163"/>
      <c r="R95" s="163"/>
      <c r="S95" s="164" t="s">
        <v>26</v>
      </c>
      <c r="T95" s="165" t="str">
        <f t="shared" ca="1" si="14"/>
        <v>OK</v>
      </c>
      <c r="U95" s="166" t="s">
        <v>126</v>
      </c>
      <c r="V95" s="166"/>
      <c r="W95" s="167">
        <v>42388</v>
      </c>
      <c r="X95" s="167" t="s">
        <v>26</v>
      </c>
      <c r="Y95" s="168">
        <v>42388</v>
      </c>
      <c r="Z95" s="179" t="s">
        <v>516</v>
      </c>
      <c r="AA95" s="170" t="s">
        <v>27</v>
      </c>
      <c r="AB95" s="171"/>
      <c r="AC95" s="174"/>
      <c r="AD95" s="353"/>
      <c r="AE95" s="353"/>
      <c r="AF95" s="353"/>
      <c r="AG95" s="353"/>
      <c r="AH95" s="353" t="str">
        <f t="shared" si="15"/>
        <v>SLA_PW_OK</v>
      </c>
    </row>
    <row r="96" spans="1:34" s="172" customFormat="1" ht="140.25" x14ac:dyDescent="0.25">
      <c r="A96" s="173">
        <v>42408.958333333336</v>
      </c>
      <c r="B96" s="173">
        <v>42409.25</v>
      </c>
      <c r="C96" s="154" t="s">
        <v>8</v>
      </c>
      <c r="D96" s="405" t="s">
        <v>519</v>
      </c>
      <c r="E96" s="174" t="s">
        <v>110</v>
      </c>
      <c r="F96" s="217">
        <f t="shared" si="10"/>
        <v>624965</v>
      </c>
      <c r="G96" s="176">
        <v>624965</v>
      </c>
      <c r="H96" s="175" t="str">
        <f t="shared" si="11"/>
        <v>Link</v>
      </c>
      <c r="I96" s="177" t="s">
        <v>30</v>
      </c>
      <c r="J96" s="177" t="s">
        <v>434</v>
      </c>
      <c r="K96" s="177" t="s">
        <v>78</v>
      </c>
      <c r="L96" s="178"/>
      <c r="M96" s="160">
        <v>42408</v>
      </c>
      <c r="N96" s="161"/>
      <c r="O96" s="162" t="s">
        <v>26</v>
      </c>
      <c r="P96" s="223"/>
      <c r="Q96" s="223"/>
      <c r="R96" s="223" t="s">
        <v>518</v>
      </c>
      <c r="S96" s="164" t="s">
        <v>26</v>
      </c>
      <c r="T96" s="165" t="str">
        <f t="shared" ca="1" si="14"/>
        <v>OK</v>
      </c>
      <c r="U96" s="166"/>
      <c r="V96" s="166"/>
      <c r="W96" s="167" t="s">
        <v>26</v>
      </c>
      <c r="X96" s="167" t="s">
        <v>26</v>
      </c>
      <c r="Y96" s="168" t="s">
        <v>26</v>
      </c>
      <c r="Z96" s="179"/>
      <c r="AA96" s="170" t="s">
        <v>27</v>
      </c>
      <c r="AB96" s="171"/>
      <c r="AC96" s="174"/>
      <c r="AD96" s="353"/>
      <c r="AE96" s="353"/>
      <c r="AF96" s="353"/>
      <c r="AG96" s="353"/>
      <c r="AH96" s="353" t="str">
        <f t="shared" si="15"/>
        <v/>
      </c>
    </row>
    <row r="97" spans="1:34" s="240" customFormat="1" ht="76.5" x14ac:dyDescent="0.25">
      <c r="A97" s="224">
        <v>42409.916666666664</v>
      </c>
      <c r="B97" s="224">
        <v>42410.125</v>
      </c>
      <c r="C97" s="225"/>
      <c r="D97" s="409" t="s">
        <v>631</v>
      </c>
      <c r="E97" s="40" t="s">
        <v>338</v>
      </c>
      <c r="F97" s="226">
        <f t="shared" si="10"/>
        <v>619366</v>
      </c>
      <c r="G97" s="227">
        <v>619366</v>
      </c>
      <c r="H97" s="226" t="str">
        <f t="shared" si="11"/>
        <v>Link</v>
      </c>
      <c r="I97" s="229" t="s">
        <v>37</v>
      </c>
      <c r="J97" s="229" t="s">
        <v>509</v>
      </c>
      <c r="K97" s="229" t="s">
        <v>339</v>
      </c>
      <c r="L97" s="231"/>
      <c r="M97" s="232">
        <v>42387</v>
      </c>
      <c r="N97" s="233">
        <f t="shared" ref="N97:N140" si="16">MAX(IF(A97-M97,NETWORKDAYS(M97,A97,holidays_2016)-2),0)</f>
        <v>15</v>
      </c>
      <c r="O97" s="234" t="s">
        <v>35</v>
      </c>
      <c r="P97" s="245"/>
      <c r="Q97" s="245"/>
      <c r="R97" s="245"/>
      <c r="S97" s="129">
        <v>42398</v>
      </c>
      <c r="T97" s="41" t="str">
        <f t="shared" ca="1" si="14"/>
        <v>OK</v>
      </c>
      <c r="U97" s="42" t="s">
        <v>126</v>
      </c>
      <c r="V97" s="42"/>
      <c r="W97" s="106">
        <v>42398</v>
      </c>
      <c r="X97" s="106">
        <v>42398</v>
      </c>
      <c r="Y97" s="130" t="s">
        <v>26</v>
      </c>
      <c r="Z97" s="237"/>
      <c r="AA97" s="238" t="s">
        <v>36</v>
      </c>
      <c r="AB97" s="239"/>
      <c r="AC97" s="40"/>
      <c r="AD97" s="349"/>
      <c r="AE97" s="349"/>
      <c r="AF97" s="349"/>
      <c r="AG97" s="349"/>
      <c r="AH97" s="349" t="str">
        <f t="shared" si="15"/>
        <v>SLA_PW_OK</v>
      </c>
    </row>
    <row r="98" spans="1:34" s="263" customFormat="1" ht="127.5" x14ac:dyDescent="0.25">
      <c r="A98" s="15">
        <v>42410.208333333336</v>
      </c>
      <c r="B98" s="15">
        <v>42410.239583333336</v>
      </c>
      <c r="C98" s="143"/>
      <c r="D98" s="400" t="s">
        <v>393</v>
      </c>
      <c r="E98" s="16" t="s">
        <v>96</v>
      </c>
      <c r="F98" s="68">
        <f t="shared" si="10"/>
        <v>617616</v>
      </c>
      <c r="G98" s="18">
        <v>617616</v>
      </c>
      <c r="H98" s="17" t="str">
        <f t="shared" si="11"/>
        <v>Link</v>
      </c>
      <c r="I98" s="19" t="s">
        <v>37</v>
      </c>
      <c r="J98" s="19" t="s">
        <v>293</v>
      </c>
      <c r="K98" s="19" t="s">
        <v>294</v>
      </c>
      <c r="L98" s="148"/>
      <c r="M98" s="137">
        <v>42394</v>
      </c>
      <c r="N98" s="34">
        <f t="shared" si="16"/>
        <v>11</v>
      </c>
      <c r="O98" s="21" t="s">
        <v>35</v>
      </c>
      <c r="P98" s="119"/>
      <c r="Q98" s="119"/>
      <c r="R98" s="119" t="s">
        <v>451</v>
      </c>
      <c r="S98" s="125">
        <v>42391</v>
      </c>
      <c r="T98" s="20" t="str">
        <f t="shared" ca="1" si="14"/>
        <v>OK</v>
      </c>
      <c r="U98" s="22" t="s">
        <v>126</v>
      </c>
      <c r="V98" s="22"/>
      <c r="W98" s="104">
        <v>42402</v>
      </c>
      <c r="X98" s="104" t="s">
        <v>26</v>
      </c>
      <c r="Y98" s="126" t="s">
        <v>26</v>
      </c>
      <c r="Z98" s="54" t="s">
        <v>525</v>
      </c>
      <c r="AA98" s="48" t="s">
        <v>27</v>
      </c>
      <c r="AB98" s="45"/>
      <c r="AC98" s="16"/>
      <c r="AD98" s="70"/>
      <c r="AE98" s="70"/>
      <c r="AF98" s="70"/>
      <c r="AG98" s="70"/>
      <c r="AH98" s="70" t="str">
        <f t="shared" si="15"/>
        <v>SLA_PW_OK</v>
      </c>
    </row>
    <row r="99" spans="1:34" s="244" customFormat="1" ht="76.5" x14ac:dyDescent="0.25">
      <c r="A99" s="71">
        <v>42410.416666666664</v>
      </c>
      <c r="B99" s="71">
        <v>42410.423611111109</v>
      </c>
      <c r="C99" s="145"/>
      <c r="D99" s="403" t="s">
        <v>380</v>
      </c>
      <c r="E99" s="57" t="s">
        <v>381</v>
      </c>
      <c r="F99" s="181">
        <f t="shared" si="10"/>
        <v>620653</v>
      </c>
      <c r="G99" s="59">
        <v>620653</v>
      </c>
      <c r="H99" s="58" t="str">
        <f t="shared" si="11"/>
        <v>Link</v>
      </c>
      <c r="I99" s="60" t="s">
        <v>33</v>
      </c>
      <c r="J99" s="60" t="s">
        <v>382</v>
      </c>
      <c r="K99" s="60" t="s">
        <v>383</v>
      </c>
      <c r="L99" s="151"/>
      <c r="M99" s="139">
        <v>42394</v>
      </c>
      <c r="N99" s="62">
        <f t="shared" si="16"/>
        <v>11</v>
      </c>
      <c r="O99" s="63" t="s">
        <v>35</v>
      </c>
      <c r="P99" s="120"/>
      <c r="Q99" s="120"/>
      <c r="R99" s="120" t="s">
        <v>585</v>
      </c>
      <c r="S99" s="134">
        <v>42390</v>
      </c>
      <c r="T99" s="49" t="str">
        <f t="shared" ca="1" si="14"/>
        <v>OK</v>
      </c>
      <c r="U99" s="50" t="s">
        <v>126</v>
      </c>
      <c r="V99" s="50"/>
      <c r="W99" s="109">
        <v>42402</v>
      </c>
      <c r="X99" s="109">
        <v>42402</v>
      </c>
      <c r="Y99" s="133" t="s">
        <v>26</v>
      </c>
      <c r="Z99" s="64"/>
      <c r="AA99" s="65"/>
      <c r="AB99" s="72"/>
      <c r="AC99" s="57"/>
      <c r="AD99" s="351"/>
      <c r="AE99" s="351"/>
      <c r="AF99" s="351"/>
      <c r="AG99" s="351"/>
      <c r="AH99" s="351" t="str">
        <f t="shared" si="15"/>
        <v>SLA_PW_OK</v>
      </c>
    </row>
    <row r="100" spans="1:34" s="14" customFormat="1" ht="89.25" x14ac:dyDescent="0.25">
      <c r="A100" s="173">
        <v>42410.958333333336</v>
      </c>
      <c r="B100" s="173">
        <v>42411.25</v>
      </c>
      <c r="C100" s="154"/>
      <c r="D100" s="405" t="s">
        <v>330</v>
      </c>
      <c r="E100" s="174" t="s">
        <v>323</v>
      </c>
      <c r="F100" s="175">
        <f t="shared" si="10"/>
        <v>619168</v>
      </c>
      <c r="G100" s="176">
        <v>619168</v>
      </c>
      <c r="H100" s="175" t="str">
        <f t="shared" si="11"/>
        <v>Link</v>
      </c>
      <c r="I100" s="177" t="s">
        <v>47</v>
      </c>
      <c r="J100" s="177" t="s">
        <v>335</v>
      </c>
      <c r="K100" s="177" t="s">
        <v>334</v>
      </c>
      <c r="L100" s="178"/>
      <c r="M100" s="160">
        <v>42387</v>
      </c>
      <c r="N100" s="161">
        <f t="shared" si="16"/>
        <v>16</v>
      </c>
      <c r="O100" s="162" t="s">
        <v>35</v>
      </c>
      <c r="P100" s="163"/>
      <c r="Q100" s="163"/>
      <c r="R100" s="163"/>
      <c r="S100" s="164" t="s">
        <v>26</v>
      </c>
      <c r="T100" s="165" t="str">
        <f t="shared" ca="1" si="14"/>
        <v>OK</v>
      </c>
      <c r="U100" s="166" t="s">
        <v>126</v>
      </c>
      <c r="V100" s="166"/>
      <c r="W100" s="167">
        <v>42388</v>
      </c>
      <c r="X100" s="167" t="s">
        <v>26</v>
      </c>
      <c r="Y100" s="168">
        <v>42388</v>
      </c>
      <c r="Z100" s="179" t="s">
        <v>527</v>
      </c>
      <c r="AA100" s="170" t="s">
        <v>27</v>
      </c>
      <c r="AB100" s="171"/>
      <c r="AC100" s="174"/>
      <c r="AD100" s="353"/>
      <c r="AE100" s="353"/>
      <c r="AF100" s="353"/>
      <c r="AG100" s="353"/>
      <c r="AH100" s="353" t="str">
        <f t="shared" si="15"/>
        <v>SLA_PW_OK</v>
      </c>
    </row>
    <row r="101" spans="1:34" s="172" customFormat="1" ht="76.5" x14ac:dyDescent="0.25">
      <c r="A101" s="173">
        <v>42411</v>
      </c>
      <c r="B101" s="173">
        <v>42411.083333333336</v>
      </c>
      <c r="C101" s="154"/>
      <c r="D101" s="405" t="s">
        <v>386</v>
      </c>
      <c r="E101" s="174" t="s">
        <v>70</v>
      </c>
      <c r="F101" s="217">
        <f t="shared" si="10"/>
        <v>620334</v>
      </c>
      <c r="G101" s="176">
        <v>620334</v>
      </c>
      <c r="H101" s="175" t="str">
        <f t="shared" si="11"/>
        <v>Link</v>
      </c>
      <c r="I101" s="177" t="s">
        <v>30</v>
      </c>
      <c r="J101" s="177" t="s">
        <v>387</v>
      </c>
      <c r="K101" s="177" t="s">
        <v>32</v>
      </c>
      <c r="L101" s="178"/>
      <c r="M101" s="160">
        <v>42394</v>
      </c>
      <c r="N101" s="161">
        <f t="shared" si="16"/>
        <v>12</v>
      </c>
      <c r="O101" s="162" t="s">
        <v>26</v>
      </c>
      <c r="P101" s="264"/>
      <c r="Q101" s="264"/>
      <c r="R101" s="264">
        <v>123160043</v>
      </c>
      <c r="S101" s="164">
        <v>42402</v>
      </c>
      <c r="T101" s="165" t="str">
        <f t="shared" ca="1" si="14"/>
        <v>OK</v>
      </c>
      <c r="U101" s="166" t="s">
        <v>126</v>
      </c>
      <c r="V101" s="166"/>
      <c r="W101" s="167">
        <v>42402</v>
      </c>
      <c r="X101" s="167" t="s">
        <v>26</v>
      </c>
      <c r="Y101" s="168" t="s">
        <v>26</v>
      </c>
      <c r="Z101" s="179"/>
      <c r="AA101" s="170" t="s">
        <v>27</v>
      </c>
      <c r="AB101" s="171"/>
      <c r="AC101" s="174"/>
      <c r="AD101" s="353"/>
      <c r="AE101" s="353"/>
      <c r="AF101" s="353"/>
      <c r="AG101" s="353"/>
      <c r="AH101" s="353" t="str">
        <f t="shared" si="15"/>
        <v>SLA_PW_OK</v>
      </c>
    </row>
    <row r="102" spans="1:34" s="172" customFormat="1" ht="63.75" x14ac:dyDescent="0.25">
      <c r="A102" s="173">
        <v>42411.041666666664</v>
      </c>
      <c r="B102" s="173">
        <v>42411.25</v>
      </c>
      <c r="C102" s="154"/>
      <c r="D102" s="405" t="s">
        <v>399</v>
      </c>
      <c r="E102" s="174" t="s">
        <v>67</v>
      </c>
      <c r="F102" s="175">
        <f t="shared" ref="F102:F133" si="17">HYPERLINK("..\Avis%20de%20dérangement\"&amp;G102,G102)</f>
        <v>620922</v>
      </c>
      <c r="G102" s="176">
        <v>620922</v>
      </c>
      <c r="H102" s="175" t="str">
        <f t="shared" ref="H102:H133" si="18">HYPERLINK("..\Avis%20de%20dérangement\"&amp;G102,"Link")</f>
        <v>Link</v>
      </c>
      <c r="I102" s="177" t="s">
        <v>47</v>
      </c>
      <c r="J102" s="177" t="s">
        <v>25</v>
      </c>
      <c r="K102" s="177" t="s">
        <v>400</v>
      </c>
      <c r="L102" s="178"/>
      <c r="M102" s="160">
        <v>42394</v>
      </c>
      <c r="N102" s="161">
        <f t="shared" si="16"/>
        <v>12</v>
      </c>
      <c r="O102" s="162" t="s">
        <v>35</v>
      </c>
      <c r="P102" s="163"/>
      <c r="Q102" s="163"/>
      <c r="R102" s="163"/>
      <c r="S102" s="164" t="s">
        <v>26</v>
      </c>
      <c r="T102" s="165" t="str">
        <f t="shared" ca="1" si="14"/>
        <v>OK</v>
      </c>
      <c r="U102" s="166" t="s">
        <v>126</v>
      </c>
      <c r="V102" s="166"/>
      <c r="W102" s="167">
        <v>42402</v>
      </c>
      <c r="X102" s="167" t="s">
        <v>26</v>
      </c>
      <c r="Y102" s="168" t="s">
        <v>26</v>
      </c>
      <c r="Z102" s="179" t="s">
        <v>526</v>
      </c>
      <c r="AA102" s="170" t="s">
        <v>27</v>
      </c>
      <c r="AB102" s="171"/>
      <c r="AC102" s="174"/>
      <c r="AD102" s="353"/>
      <c r="AE102" s="353"/>
      <c r="AF102" s="353"/>
      <c r="AG102" s="353"/>
      <c r="AH102" s="353" t="str">
        <f t="shared" si="15"/>
        <v>SLA_PW_OK</v>
      </c>
    </row>
    <row r="103" spans="1:34" s="172" customFormat="1" ht="76.5" x14ac:dyDescent="0.25">
      <c r="A103" s="224">
        <v>42411.166666666664</v>
      </c>
      <c r="B103" s="224">
        <v>42411.291666666664</v>
      </c>
      <c r="C103" s="225"/>
      <c r="D103" s="409" t="s">
        <v>416</v>
      </c>
      <c r="E103" s="40" t="s">
        <v>417</v>
      </c>
      <c r="F103" s="226">
        <f t="shared" si="17"/>
        <v>622033</v>
      </c>
      <c r="G103" s="227">
        <v>622033</v>
      </c>
      <c r="H103" s="226" t="str">
        <f t="shared" si="18"/>
        <v>Link</v>
      </c>
      <c r="I103" s="229" t="s">
        <v>37</v>
      </c>
      <c r="J103" s="229" t="s">
        <v>418</v>
      </c>
      <c r="K103" s="229" t="s">
        <v>63</v>
      </c>
      <c r="L103" s="231" t="s">
        <v>225</v>
      </c>
      <c r="M103" s="232">
        <v>42401</v>
      </c>
      <c r="N103" s="233">
        <f t="shared" si="16"/>
        <v>7</v>
      </c>
      <c r="O103" s="234" t="s">
        <v>43</v>
      </c>
      <c r="P103" s="235"/>
      <c r="Q103" s="235"/>
      <c r="R103" s="235" t="s">
        <v>455</v>
      </c>
      <c r="S103" s="129"/>
      <c r="T103" s="41"/>
      <c r="U103" s="42"/>
      <c r="V103" s="42"/>
      <c r="W103" s="106"/>
      <c r="X103" s="106"/>
      <c r="Y103" s="130"/>
      <c r="Z103" s="237"/>
      <c r="AA103" s="238" t="s">
        <v>44</v>
      </c>
      <c r="AB103" s="239"/>
      <c r="AC103" s="40"/>
      <c r="AD103" s="349"/>
      <c r="AE103" s="349"/>
      <c r="AF103" s="349"/>
      <c r="AG103" s="349"/>
      <c r="AH103" s="349" t="str">
        <f t="shared" si="15"/>
        <v/>
      </c>
    </row>
    <row r="104" spans="1:34" s="14" customFormat="1" ht="76.5" x14ac:dyDescent="0.25">
      <c r="A104" s="173">
        <v>42411.166666666664</v>
      </c>
      <c r="B104" s="173">
        <v>42411.291666666664</v>
      </c>
      <c r="C104" s="154" t="s">
        <v>8</v>
      </c>
      <c r="D104" s="405" t="s">
        <v>416</v>
      </c>
      <c r="E104" s="174" t="s">
        <v>417</v>
      </c>
      <c r="F104" s="175">
        <f t="shared" si="17"/>
        <v>622033</v>
      </c>
      <c r="G104" s="176">
        <v>622033</v>
      </c>
      <c r="H104" s="175" t="str">
        <f t="shared" si="18"/>
        <v>Link</v>
      </c>
      <c r="I104" s="177" t="s">
        <v>37</v>
      </c>
      <c r="J104" s="177" t="s">
        <v>418</v>
      </c>
      <c r="K104" s="177" t="s">
        <v>63</v>
      </c>
      <c r="L104" s="178" t="s">
        <v>225</v>
      </c>
      <c r="M104" s="160">
        <v>42402</v>
      </c>
      <c r="N104" s="161">
        <f t="shared" si="16"/>
        <v>6</v>
      </c>
      <c r="O104" s="162" t="s">
        <v>35</v>
      </c>
      <c r="P104" s="214"/>
      <c r="Q104" s="214"/>
      <c r="R104" s="214" t="s">
        <v>438</v>
      </c>
      <c r="S104" s="164">
        <v>42397</v>
      </c>
      <c r="T104" s="165" t="str">
        <f t="shared" ref="T104:T117" ca="1" si="19">IF(AND( W104&lt;&gt;"TBC",X104&lt;&gt;"TBC", Y104&lt;&gt;"TBC"),"OK",MAX(IF(NOW()-A104,NETWORKDAYS(NOW(),A104,holidays_2016)-2),0))</f>
        <v>OK</v>
      </c>
      <c r="U104" s="166" t="s">
        <v>126</v>
      </c>
      <c r="V104" s="166"/>
      <c r="W104" s="167">
        <v>42402</v>
      </c>
      <c r="X104" s="167">
        <v>42402</v>
      </c>
      <c r="Y104" s="168">
        <v>42402</v>
      </c>
      <c r="Z104" s="179" t="s">
        <v>528</v>
      </c>
      <c r="AA104" s="170" t="s">
        <v>27</v>
      </c>
      <c r="AB104" s="171"/>
      <c r="AC104" s="174"/>
      <c r="AD104" s="353"/>
      <c r="AE104" s="353"/>
      <c r="AF104" s="353"/>
      <c r="AG104" s="353"/>
      <c r="AH104" s="353" t="str">
        <f t="shared" si="15"/>
        <v>SLA_PW_OK</v>
      </c>
    </row>
    <row r="105" spans="1:34" s="172" customFormat="1" ht="76.5" x14ac:dyDescent="0.25">
      <c r="A105" s="173">
        <v>42411.958333333336</v>
      </c>
      <c r="B105" s="173">
        <v>42412.25</v>
      </c>
      <c r="C105" s="154"/>
      <c r="D105" s="405" t="s">
        <v>331</v>
      </c>
      <c r="E105" s="174" t="s">
        <v>323</v>
      </c>
      <c r="F105" s="175">
        <f t="shared" si="17"/>
        <v>619168</v>
      </c>
      <c r="G105" s="176">
        <v>619168</v>
      </c>
      <c r="H105" s="175" t="str">
        <f t="shared" si="18"/>
        <v>Link</v>
      </c>
      <c r="I105" s="177" t="s">
        <v>47</v>
      </c>
      <c r="J105" s="177" t="s">
        <v>335</v>
      </c>
      <c r="K105" s="177" t="s">
        <v>334</v>
      </c>
      <c r="L105" s="178"/>
      <c r="M105" s="160">
        <v>42387</v>
      </c>
      <c r="N105" s="161">
        <f t="shared" si="16"/>
        <v>17</v>
      </c>
      <c r="O105" s="162" t="s">
        <v>35</v>
      </c>
      <c r="P105" s="163"/>
      <c r="Q105" s="163"/>
      <c r="R105" s="163"/>
      <c r="S105" s="164" t="s">
        <v>26</v>
      </c>
      <c r="T105" s="165" t="str">
        <f t="shared" ca="1" si="19"/>
        <v>OK</v>
      </c>
      <c r="U105" s="166" t="s">
        <v>126</v>
      </c>
      <c r="V105" s="166"/>
      <c r="W105" s="167">
        <v>42388</v>
      </c>
      <c r="X105" s="167" t="s">
        <v>26</v>
      </c>
      <c r="Y105" s="168">
        <v>42388</v>
      </c>
      <c r="Z105" s="179" t="s">
        <v>549</v>
      </c>
      <c r="AA105" s="170" t="s">
        <v>27</v>
      </c>
      <c r="AB105" s="171"/>
      <c r="AC105" s="174"/>
      <c r="AD105" s="353"/>
      <c r="AE105" s="353"/>
      <c r="AF105" s="353"/>
      <c r="AG105" s="353"/>
      <c r="AH105" s="353" t="str">
        <f t="shared" si="15"/>
        <v>SLA_PW_OK</v>
      </c>
    </row>
    <row r="106" spans="1:34" s="172" customFormat="1" ht="229.5" x14ac:dyDescent="0.25">
      <c r="A106" s="173">
        <v>42411.958333333336</v>
      </c>
      <c r="B106" s="173">
        <v>42412.041666666664</v>
      </c>
      <c r="C106" s="154"/>
      <c r="D106" s="405" t="s">
        <v>346</v>
      </c>
      <c r="E106" s="174" t="s">
        <v>336</v>
      </c>
      <c r="F106" s="175">
        <f t="shared" si="17"/>
        <v>616555</v>
      </c>
      <c r="G106" s="176">
        <v>616555</v>
      </c>
      <c r="H106" s="175" t="str">
        <f t="shared" si="18"/>
        <v>Link</v>
      </c>
      <c r="I106" s="177" t="s">
        <v>24</v>
      </c>
      <c r="J106" s="177" t="s">
        <v>401</v>
      </c>
      <c r="K106" s="177" t="s">
        <v>351</v>
      </c>
      <c r="L106" s="178"/>
      <c r="M106" s="160">
        <v>42387</v>
      </c>
      <c r="N106" s="161">
        <f t="shared" si="16"/>
        <v>17</v>
      </c>
      <c r="O106" s="162" t="s">
        <v>35</v>
      </c>
      <c r="P106" s="218"/>
      <c r="Q106" s="218"/>
      <c r="R106" s="218" t="s">
        <v>584</v>
      </c>
      <c r="S106" s="164" t="s">
        <v>26</v>
      </c>
      <c r="T106" s="165" t="str">
        <f t="shared" ca="1" si="19"/>
        <v>OK</v>
      </c>
      <c r="U106" s="166" t="s">
        <v>126</v>
      </c>
      <c r="V106" s="166"/>
      <c r="W106" s="167">
        <v>42403</v>
      </c>
      <c r="X106" s="167" t="s">
        <v>26</v>
      </c>
      <c r="Y106" s="168" t="s">
        <v>26</v>
      </c>
      <c r="Z106" s="179" t="s">
        <v>599</v>
      </c>
      <c r="AA106" s="170" t="s">
        <v>27</v>
      </c>
      <c r="AB106" s="171"/>
      <c r="AC106" s="174"/>
      <c r="AD106" s="353"/>
      <c r="AE106" s="353"/>
      <c r="AF106" s="353"/>
      <c r="AG106" s="353"/>
      <c r="AH106" s="353" t="str">
        <f t="shared" si="15"/>
        <v>SLA_PW_OK</v>
      </c>
    </row>
    <row r="107" spans="1:34" s="172" customFormat="1" ht="76.5" x14ac:dyDescent="0.25">
      <c r="A107" s="173">
        <v>42412.229166666664</v>
      </c>
      <c r="B107" s="173">
        <v>42412.291666666664</v>
      </c>
      <c r="C107" s="154"/>
      <c r="D107" s="405" t="s">
        <v>234</v>
      </c>
      <c r="E107" s="174" t="s">
        <v>235</v>
      </c>
      <c r="F107" s="175">
        <f t="shared" si="17"/>
        <v>616264</v>
      </c>
      <c r="G107" s="176">
        <v>616264</v>
      </c>
      <c r="H107" s="175" t="str">
        <f t="shared" si="18"/>
        <v>Link</v>
      </c>
      <c r="I107" s="177" t="s">
        <v>33</v>
      </c>
      <c r="J107" s="177" t="s">
        <v>394</v>
      </c>
      <c r="K107" s="177" t="s">
        <v>236</v>
      </c>
      <c r="L107" s="178"/>
      <c r="M107" s="160">
        <v>42380</v>
      </c>
      <c r="N107" s="161">
        <f t="shared" si="16"/>
        <v>23</v>
      </c>
      <c r="O107" s="162" t="s">
        <v>35</v>
      </c>
      <c r="P107" s="163"/>
      <c r="Q107" s="163"/>
      <c r="R107" s="163"/>
      <c r="S107" s="164">
        <v>42376</v>
      </c>
      <c r="T107" s="165" t="str">
        <f t="shared" ca="1" si="19"/>
        <v>OK</v>
      </c>
      <c r="U107" s="166" t="s">
        <v>126</v>
      </c>
      <c r="V107" s="166"/>
      <c r="W107" s="167">
        <v>42404</v>
      </c>
      <c r="X107" s="167">
        <v>42404</v>
      </c>
      <c r="Y107" s="168" t="s">
        <v>26</v>
      </c>
      <c r="Z107" s="179" t="s">
        <v>550</v>
      </c>
      <c r="AA107" s="170" t="s">
        <v>27</v>
      </c>
      <c r="AB107" s="171"/>
      <c r="AC107" s="174"/>
      <c r="AD107" s="353"/>
      <c r="AE107" s="353"/>
      <c r="AF107" s="353"/>
      <c r="AG107" s="353"/>
      <c r="AH107" s="353" t="str">
        <f t="shared" si="15"/>
        <v>SLA_PW_OK</v>
      </c>
    </row>
    <row r="108" spans="1:34" s="182" customFormat="1" ht="102" x14ac:dyDescent="0.25">
      <c r="A108" s="71">
        <v>42413.291666666664</v>
      </c>
      <c r="B108" s="71">
        <v>42413.333333333336</v>
      </c>
      <c r="C108" s="145"/>
      <c r="D108" s="403" t="s">
        <v>442</v>
      </c>
      <c r="E108" s="57" t="s">
        <v>69</v>
      </c>
      <c r="F108" s="181">
        <f t="shared" si="17"/>
        <v>618792</v>
      </c>
      <c r="G108" s="59">
        <v>618792</v>
      </c>
      <c r="H108" s="58" t="str">
        <f t="shared" si="18"/>
        <v>Link</v>
      </c>
      <c r="I108" s="209" t="s">
        <v>24</v>
      </c>
      <c r="J108" s="60" t="s">
        <v>60</v>
      </c>
      <c r="K108" s="60" t="s">
        <v>344</v>
      </c>
      <c r="L108" s="151"/>
      <c r="M108" s="139">
        <v>42387</v>
      </c>
      <c r="N108" s="62">
        <f t="shared" si="16"/>
        <v>18</v>
      </c>
      <c r="O108" s="63" t="s">
        <v>35</v>
      </c>
      <c r="P108" s="120"/>
      <c r="Q108" s="120"/>
      <c r="R108" s="120"/>
      <c r="S108" s="134" t="s">
        <v>26</v>
      </c>
      <c r="T108" s="49" t="str">
        <f t="shared" ca="1" si="19"/>
        <v>OK</v>
      </c>
      <c r="U108" s="50" t="s">
        <v>126</v>
      </c>
      <c r="V108" s="50"/>
      <c r="W108" s="109">
        <v>42389</v>
      </c>
      <c r="X108" s="109" t="s">
        <v>26</v>
      </c>
      <c r="Y108" s="133" t="s">
        <v>26</v>
      </c>
      <c r="Z108" s="64"/>
      <c r="AA108" s="65"/>
      <c r="AB108" s="72"/>
      <c r="AC108" s="57"/>
      <c r="AD108" s="351"/>
      <c r="AE108" s="351"/>
      <c r="AF108" s="351"/>
      <c r="AG108" s="351"/>
      <c r="AH108" s="351" t="str">
        <f t="shared" si="15"/>
        <v>SLA_PW_OK</v>
      </c>
    </row>
    <row r="109" spans="1:34" s="172" customFormat="1" ht="63.75" x14ac:dyDescent="0.25">
      <c r="A109" s="173">
        <v>42414.020833333336</v>
      </c>
      <c r="B109" s="173">
        <v>42414.229166666664</v>
      </c>
      <c r="C109" s="154"/>
      <c r="D109" s="405" t="s">
        <v>287</v>
      </c>
      <c r="E109" s="174" t="s">
        <v>29</v>
      </c>
      <c r="F109" s="175">
        <f t="shared" si="17"/>
        <v>618328</v>
      </c>
      <c r="G109" s="176">
        <v>618328</v>
      </c>
      <c r="H109" s="175" t="str">
        <f t="shared" si="18"/>
        <v>Link</v>
      </c>
      <c r="I109" s="177" t="s">
        <v>30</v>
      </c>
      <c r="J109" s="177" t="s">
        <v>120</v>
      </c>
      <c r="K109" s="177" t="s">
        <v>230</v>
      </c>
      <c r="L109" s="178"/>
      <c r="M109" s="160">
        <v>42387</v>
      </c>
      <c r="N109" s="161">
        <f t="shared" si="16"/>
        <v>18</v>
      </c>
      <c r="O109" s="162" t="s">
        <v>26</v>
      </c>
      <c r="P109" s="163"/>
      <c r="Q109" s="163"/>
      <c r="R109" s="163"/>
      <c r="S109" s="164" t="s">
        <v>26</v>
      </c>
      <c r="T109" s="165" t="str">
        <f t="shared" ca="1" si="19"/>
        <v>OK</v>
      </c>
      <c r="U109" s="166"/>
      <c r="V109" s="166"/>
      <c r="W109" s="167" t="s">
        <v>26</v>
      </c>
      <c r="X109" s="167" t="s">
        <v>26</v>
      </c>
      <c r="Y109" s="168" t="s">
        <v>26</v>
      </c>
      <c r="Z109" s="179"/>
      <c r="AA109" s="170" t="s">
        <v>27</v>
      </c>
      <c r="AB109" s="171"/>
      <c r="AC109" s="174"/>
      <c r="AD109" s="353"/>
      <c r="AE109" s="353"/>
      <c r="AF109" s="353"/>
      <c r="AG109" s="353"/>
      <c r="AH109" s="353" t="str">
        <f t="shared" si="15"/>
        <v/>
      </c>
    </row>
    <row r="110" spans="1:34" s="244" customFormat="1" ht="242.25" x14ac:dyDescent="0.25">
      <c r="A110" s="15">
        <v>42415.791666666664</v>
      </c>
      <c r="B110" s="15">
        <v>42415.916666666664</v>
      </c>
      <c r="C110" s="143"/>
      <c r="D110" s="400" t="s">
        <v>268</v>
      </c>
      <c r="E110" s="16" t="s">
        <v>87</v>
      </c>
      <c r="F110" s="17">
        <f t="shared" si="17"/>
        <v>616554</v>
      </c>
      <c r="G110" s="18">
        <v>616554</v>
      </c>
      <c r="H110" s="17" t="str">
        <f t="shared" si="18"/>
        <v>Link</v>
      </c>
      <c r="I110" s="19" t="s">
        <v>24</v>
      </c>
      <c r="J110" s="19" t="s">
        <v>269</v>
      </c>
      <c r="K110" s="19" t="s">
        <v>448</v>
      </c>
      <c r="L110" s="148"/>
      <c r="M110" s="137">
        <v>42401</v>
      </c>
      <c r="N110" s="34">
        <f t="shared" si="16"/>
        <v>9</v>
      </c>
      <c r="O110" s="21" t="s">
        <v>35</v>
      </c>
      <c r="P110" s="278"/>
      <c r="Q110" s="278"/>
      <c r="R110" s="278" t="s">
        <v>452</v>
      </c>
      <c r="S110" s="125" t="s">
        <v>26</v>
      </c>
      <c r="T110" s="20" t="str">
        <f t="shared" ca="1" si="19"/>
        <v>OK</v>
      </c>
      <c r="U110" s="22" t="s">
        <v>126</v>
      </c>
      <c r="V110" s="22"/>
      <c r="W110" s="104">
        <v>42403</v>
      </c>
      <c r="X110" s="104" t="s">
        <v>26</v>
      </c>
      <c r="Y110" s="126" t="s">
        <v>26</v>
      </c>
      <c r="Z110" s="54" t="s">
        <v>576</v>
      </c>
      <c r="AA110" s="48" t="s">
        <v>27</v>
      </c>
      <c r="AB110" s="45"/>
      <c r="AC110" s="16"/>
      <c r="AD110" s="70"/>
      <c r="AE110" s="70"/>
      <c r="AF110" s="70"/>
      <c r="AG110" s="70"/>
      <c r="AH110" s="70" t="str">
        <f t="shared" si="15"/>
        <v>SLA_PW_OK</v>
      </c>
    </row>
    <row r="111" spans="1:34" s="244" customFormat="1" ht="89.25" x14ac:dyDescent="0.25">
      <c r="A111" s="15">
        <v>42415.958333333336</v>
      </c>
      <c r="B111" s="15">
        <v>42416.25</v>
      </c>
      <c r="C111" s="143"/>
      <c r="D111" s="400" t="s">
        <v>332</v>
      </c>
      <c r="E111" s="16" t="s">
        <v>323</v>
      </c>
      <c r="F111" s="17">
        <f t="shared" si="17"/>
        <v>619168</v>
      </c>
      <c r="G111" s="18">
        <v>619168</v>
      </c>
      <c r="H111" s="17" t="str">
        <f t="shared" si="18"/>
        <v>Link</v>
      </c>
      <c r="I111" s="19" t="s">
        <v>47</v>
      </c>
      <c r="J111" s="19" t="s">
        <v>335</v>
      </c>
      <c r="K111" s="19" t="s">
        <v>334</v>
      </c>
      <c r="L111" s="148"/>
      <c r="M111" s="137">
        <v>42387</v>
      </c>
      <c r="N111" s="34">
        <f t="shared" si="16"/>
        <v>19</v>
      </c>
      <c r="O111" s="21" t="s">
        <v>35</v>
      </c>
      <c r="P111" s="119"/>
      <c r="Q111" s="119"/>
      <c r="R111" s="119"/>
      <c r="S111" s="125" t="s">
        <v>26</v>
      </c>
      <c r="T111" s="20" t="str">
        <f t="shared" ca="1" si="19"/>
        <v>OK</v>
      </c>
      <c r="U111" s="22" t="s">
        <v>126</v>
      </c>
      <c r="V111" s="22"/>
      <c r="W111" s="104">
        <v>42388</v>
      </c>
      <c r="X111" s="104" t="s">
        <v>26</v>
      </c>
      <c r="Y111" s="126">
        <v>42388</v>
      </c>
      <c r="Z111" s="54" t="s">
        <v>577</v>
      </c>
      <c r="AA111" s="48" t="s">
        <v>27</v>
      </c>
      <c r="AB111" s="45"/>
      <c r="AC111" s="16"/>
      <c r="AD111" s="70"/>
      <c r="AE111" s="70"/>
      <c r="AF111" s="70"/>
      <c r="AG111" s="70"/>
      <c r="AH111" s="70" t="str">
        <f t="shared" si="15"/>
        <v>SLA_PW_OK</v>
      </c>
    </row>
    <row r="112" spans="1:34" s="172" customFormat="1" ht="89.25" x14ac:dyDescent="0.25">
      <c r="A112" s="173">
        <v>42416.333333333336</v>
      </c>
      <c r="B112" s="173">
        <v>42416.5</v>
      </c>
      <c r="C112" s="154"/>
      <c r="D112" s="410" t="s">
        <v>504</v>
      </c>
      <c r="E112" s="174" t="s">
        <v>481</v>
      </c>
      <c r="F112" s="175">
        <f t="shared" si="17"/>
        <v>624141</v>
      </c>
      <c r="G112" s="176">
        <v>624141</v>
      </c>
      <c r="H112" s="175" t="str">
        <f t="shared" si="18"/>
        <v>Link</v>
      </c>
      <c r="I112" s="177" t="s">
        <v>33</v>
      </c>
      <c r="J112" s="177" t="s">
        <v>482</v>
      </c>
      <c r="K112" s="286" t="s">
        <v>483</v>
      </c>
      <c r="L112" s="178"/>
      <c r="M112" s="160">
        <v>42408</v>
      </c>
      <c r="N112" s="161">
        <f t="shared" si="16"/>
        <v>5</v>
      </c>
      <c r="O112" s="162" t="s">
        <v>35</v>
      </c>
      <c r="P112" s="163"/>
      <c r="Q112" s="163"/>
      <c r="R112" s="163" t="s">
        <v>583</v>
      </c>
      <c r="S112" s="164">
        <v>42408</v>
      </c>
      <c r="T112" s="165" t="str">
        <f t="shared" ca="1" si="19"/>
        <v>OK</v>
      </c>
      <c r="U112" s="166" t="s">
        <v>126</v>
      </c>
      <c r="V112" s="166"/>
      <c r="W112" s="167">
        <v>42408</v>
      </c>
      <c r="X112" s="167">
        <v>42408</v>
      </c>
      <c r="Y112" s="168" t="s">
        <v>26</v>
      </c>
      <c r="Z112" s="179" t="s">
        <v>600</v>
      </c>
      <c r="AA112" s="170" t="s">
        <v>27</v>
      </c>
      <c r="AB112" s="171"/>
      <c r="AC112" s="174"/>
      <c r="AD112" s="353"/>
      <c r="AE112" s="353"/>
      <c r="AF112" s="353"/>
      <c r="AG112" s="353"/>
      <c r="AH112" s="353" t="str">
        <f t="shared" si="15"/>
        <v>SLA_PW_OK</v>
      </c>
    </row>
    <row r="113" spans="1:34" s="244" customFormat="1" ht="267.75" x14ac:dyDescent="0.25">
      <c r="A113" s="15">
        <v>42416.375</v>
      </c>
      <c r="B113" s="15">
        <v>42416.416666666664</v>
      </c>
      <c r="C113" s="143"/>
      <c r="D113" s="400" t="s">
        <v>296</v>
      </c>
      <c r="E113" s="16" t="s">
        <v>50</v>
      </c>
      <c r="F113" s="68">
        <f t="shared" si="17"/>
        <v>616497</v>
      </c>
      <c r="G113" s="18">
        <v>616497</v>
      </c>
      <c r="H113" s="17" t="str">
        <f t="shared" si="18"/>
        <v>Link</v>
      </c>
      <c r="I113" s="19" t="s">
        <v>37</v>
      </c>
      <c r="J113" s="19" t="s">
        <v>297</v>
      </c>
      <c r="K113" s="19" t="s">
        <v>105</v>
      </c>
      <c r="L113" s="148"/>
      <c r="M113" s="137">
        <v>42394</v>
      </c>
      <c r="N113" s="34">
        <f t="shared" si="16"/>
        <v>15</v>
      </c>
      <c r="O113" s="21" t="s">
        <v>35</v>
      </c>
      <c r="P113" s="119"/>
      <c r="Q113" s="119"/>
      <c r="R113" s="119"/>
      <c r="S113" s="125">
        <v>42687</v>
      </c>
      <c r="T113" s="20" t="str">
        <f t="shared" ca="1" si="19"/>
        <v>OK</v>
      </c>
      <c r="U113" s="22" t="s">
        <v>126</v>
      </c>
      <c r="V113" s="22"/>
      <c r="W113" s="104">
        <v>42408</v>
      </c>
      <c r="X113" s="104" t="s">
        <v>26</v>
      </c>
      <c r="Y113" s="126" t="s">
        <v>26</v>
      </c>
      <c r="Z113" s="279" t="s">
        <v>601</v>
      </c>
      <c r="AA113" s="48" t="s">
        <v>27</v>
      </c>
      <c r="AB113" s="45"/>
      <c r="AC113" s="16"/>
      <c r="AD113" s="70"/>
      <c r="AE113" s="70"/>
      <c r="AF113" s="70"/>
      <c r="AG113" s="70"/>
      <c r="AH113" s="70" t="str">
        <f t="shared" si="15"/>
        <v>SLA_PW_OK</v>
      </c>
    </row>
    <row r="114" spans="1:34" s="212" customFormat="1" ht="89.25" x14ac:dyDescent="0.25">
      <c r="A114" s="24">
        <v>42417.208333333336</v>
      </c>
      <c r="B114" s="24">
        <v>42417.239583333336</v>
      </c>
      <c r="C114" s="266"/>
      <c r="D114" s="402" t="s">
        <v>618</v>
      </c>
      <c r="E114" s="25" t="s">
        <v>50</v>
      </c>
      <c r="F114" s="284">
        <f t="shared" si="17"/>
        <v>617618</v>
      </c>
      <c r="G114" s="38">
        <v>617618</v>
      </c>
      <c r="H114" s="267" t="str">
        <f t="shared" si="18"/>
        <v>Link</v>
      </c>
      <c r="I114" s="35" t="s">
        <v>37</v>
      </c>
      <c r="J114" s="35" t="s">
        <v>293</v>
      </c>
      <c r="K114" s="35" t="s">
        <v>294</v>
      </c>
      <c r="L114" s="149"/>
      <c r="M114" s="138">
        <v>42394</v>
      </c>
      <c r="N114" s="43">
        <f t="shared" si="16"/>
        <v>16</v>
      </c>
      <c r="O114" s="30" t="s">
        <v>35</v>
      </c>
      <c r="P114" s="118"/>
      <c r="Q114" s="118"/>
      <c r="R114" s="118"/>
      <c r="S114" s="128">
        <v>42687</v>
      </c>
      <c r="T114" s="29" t="str">
        <f t="shared" ca="1" si="19"/>
        <v>OK</v>
      </c>
      <c r="U114" s="31"/>
      <c r="V114" s="31"/>
      <c r="W114" s="105">
        <v>42409</v>
      </c>
      <c r="X114" s="105" t="s">
        <v>26</v>
      </c>
      <c r="Y114" s="127" t="s">
        <v>26</v>
      </c>
      <c r="Z114" s="53"/>
      <c r="AA114" s="46" t="s">
        <v>44</v>
      </c>
      <c r="AB114" s="47"/>
      <c r="AC114" s="26"/>
      <c r="AD114" s="347"/>
      <c r="AE114" s="347"/>
      <c r="AF114" s="347"/>
      <c r="AG114" s="347"/>
      <c r="AH114" s="347" t="str">
        <f t="shared" si="15"/>
        <v>SLA_PW_OK</v>
      </c>
    </row>
    <row r="115" spans="1:34" s="172" customFormat="1" ht="178.5" x14ac:dyDescent="0.25">
      <c r="A115" s="173">
        <v>42417.708333333336</v>
      </c>
      <c r="B115" s="173">
        <v>42417.75</v>
      </c>
      <c r="C115" s="154" t="s">
        <v>8</v>
      </c>
      <c r="D115" s="405" t="s">
        <v>572</v>
      </c>
      <c r="E115" s="174" t="s">
        <v>573</v>
      </c>
      <c r="F115" s="217">
        <f t="shared" si="17"/>
        <v>626611</v>
      </c>
      <c r="G115" s="176">
        <v>626611</v>
      </c>
      <c r="H115" s="175" t="str">
        <f t="shared" si="18"/>
        <v>Link</v>
      </c>
      <c r="I115" s="221" t="s">
        <v>24</v>
      </c>
      <c r="J115" s="177" t="s">
        <v>571</v>
      </c>
      <c r="K115" s="177" t="s">
        <v>574</v>
      </c>
      <c r="L115" s="178"/>
      <c r="M115" s="160">
        <v>42416</v>
      </c>
      <c r="N115" s="161">
        <f t="shared" si="16"/>
        <v>0</v>
      </c>
      <c r="O115" s="162" t="s">
        <v>26</v>
      </c>
      <c r="P115" s="223"/>
      <c r="Q115" s="223"/>
      <c r="R115" s="223" t="s">
        <v>575</v>
      </c>
      <c r="S115" s="164" t="s">
        <v>26</v>
      </c>
      <c r="T115" s="165" t="str">
        <f t="shared" ca="1" si="19"/>
        <v>OK</v>
      </c>
      <c r="U115" s="166"/>
      <c r="V115" s="166"/>
      <c r="W115" s="167" t="s">
        <v>26</v>
      </c>
      <c r="X115" s="167" t="s">
        <v>26</v>
      </c>
      <c r="Y115" s="168" t="s">
        <v>26</v>
      </c>
      <c r="Z115" s="216" t="s">
        <v>582</v>
      </c>
      <c r="AA115" s="170" t="s">
        <v>27</v>
      </c>
      <c r="AB115" s="171"/>
      <c r="AC115" s="174"/>
      <c r="AD115" s="353"/>
      <c r="AE115" s="353"/>
      <c r="AF115" s="353"/>
      <c r="AG115" s="353"/>
      <c r="AH115" s="353" t="str">
        <f t="shared" si="15"/>
        <v/>
      </c>
    </row>
    <row r="116" spans="1:34" s="172" customFormat="1" ht="89.25" x14ac:dyDescent="0.25">
      <c r="A116" s="173">
        <v>42417.958333333336</v>
      </c>
      <c r="B116" s="173">
        <v>42418.25</v>
      </c>
      <c r="C116" s="154"/>
      <c r="D116" s="405" t="s">
        <v>333</v>
      </c>
      <c r="E116" s="174" t="s">
        <v>323</v>
      </c>
      <c r="F116" s="175">
        <f t="shared" si="17"/>
        <v>619168</v>
      </c>
      <c r="G116" s="176">
        <v>619168</v>
      </c>
      <c r="H116" s="175" t="str">
        <f t="shared" si="18"/>
        <v>Link</v>
      </c>
      <c r="I116" s="177" t="s">
        <v>47</v>
      </c>
      <c r="J116" s="177" t="s">
        <v>335</v>
      </c>
      <c r="K116" s="177" t="s">
        <v>334</v>
      </c>
      <c r="L116" s="178"/>
      <c r="M116" s="160">
        <v>42387</v>
      </c>
      <c r="N116" s="161">
        <f t="shared" si="16"/>
        <v>21</v>
      </c>
      <c r="O116" s="162" t="s">
        <v>35</v>
      </c>
      <c r="P116" s="163"/>
      <c r="Q116" s="163"/>
      <c r="R116" s="163"/>
      <c r="S116" s="164" t="s">
        <v>26</v>
      </c>
      <c r="T116" s="165" t="str">
        <f t="shared" ca="1" si="19"/>
        <v>OK</v>
      </c>
      <c r="U116" s="166" t="s">
        <v>126</v>
      </c>
      <c r="V116" s="166"/>
      <c r="W116" s="167">
        <v>42388</v>
      </c>
      <c r="X116" s="167" t="s">
        <v>26</v>
      </c>
      <c r="Y116" s="168">
        <v>42388</v>
      </c>
      <c r="Z116" s="179" t="s">
        <v>580</v>
      </c>
      <c r="AA116" s="170" t="s">
        <v>27</v>
      </c>
      <c r="AB116" s="171"/>
      <c r="AC116" s="174"/>
      <c r="AD116" s="353"/>
      <c r="AE116" s="353"/>
      <c r="AF116" s="353"/>
      <c r="AG116" s="353"/>
      <c r="AH116" s="353" t="str">
        <f t="shared" si="15"/>
        <v>SLA_PW_OK</v>
      </c>
    </row>
    <row r="117" spans="1:34" s="172" customFormat="1" ht="140.25" x14ac:dyDescent="0.25">
      <c r="A117" s="173">
        <v>42417.958333333336</v>
      </c>
      <c r="B117" s="173">
        <v>42418.25</v>
      </c>
      <c r="C117" s="154"/>
      <c r="D117" s="405" t="s">
        <v>517</v>
      </c>
      <c r="E117" s="174" t="s">
        <v>110</v>
      </c>
      <c r="F117" s="217">
        <f t="shared" si="17"/>
        <v>624603</v>
      </c>
      <c r="G117" s="176">
        <v>624603</v>
      </c>
      <c r="H117" s="175" t="str">
        <f t="shared" si="18"/>
        <v>Link</v>
      </c>
      <c r="I117" s="177" t="s">
        <v>30</v>
      </c>
      <c r="J117" s="177" t="s">
        <v>434</v>
      </c>
      <c r="K117" s="177" t="s">
        <v>78</v>
      </c>
      <c r="L117" s="178"/>
      <c r="M117" s="160">
        <v>42408</v>
      </c>
      <c r="N117" s="161">
        <f t="shared" si="16"/>
        <v>6</v>
      </c>
      <c r="O117" s="162" t="s">
        <v>26</v>
      </c>
      <c r="P117" s="223"/>
      <c r="Q117" s="223"/>
      <c r="R117" s="223" t="s">
        <v>518</v>
      </c>
      <c r="S117" s="164" t="s">
        <v>26</v>
      </c>
      <c r="T117" s="165" t="str">
        <f t="shared" ca="1" si="19"/>
        <v>OK</v>
      </c>
      <c r="U117" s="166"/>
      <c r="V117" s="166"/>
      <c r="W117" s="167" t="s">
        <v>26</v>
      </c>
      <c r="X117" s="167" t="s">
        <v>26</v>
      </c>
      <c r="Y117" s="168" t="s">
        <v>26</v>
      </c>
      <c r="Z117" s="179"/>
      <c r="AA117" s="170" t="s">
        <v>27</v>
      </c>
      <c r="AB117" s="171"/>
      <c r="AC117" s="174"/>
      <c r="AD117" s="353"/>
      <c r="AE117" s="353"/>
      <c r="AF117" s="353"/>
      <c r="AG117" s="353"/>
      <c r="AH117" s="353" t="str">
        <f t="shared" si="15"/>
        <v/>
      </c>
    </row>
    <row r="118" spans="1:34" s="172" customFormat="1" ht="348" x14ac:dyDescent="0.25">
      <c r="A118" s="224">
        <v>42418</v>
      </c>
      <c r="B118" s="224">
        <v>42418.25</v>
      </c>
      <c r="C118" s="225"/>
      <c r="D118" s="411" t="s">
        <v>446</v>
      </c>
      <c r="E118" s="40" t="s">
        <v>437</v>
      </c>
      <c r="F118" s="226">
        <f t="shared" si="17"/>
        <v>622649</v>
      </c>
      <c r="G118" s="227">
        <v>622649</v>
      </c>
      <c r="H118" s="226" t="str">
        <f t="shared" si="18"/>
        <v>Link</v>
      </c>
      <c r="I118" s="228" t="s">
        <v>24</v>
      </c>
      <c r="J118" s="229" t="s">
        <v>436</v>
      </c>
      <c r="K118" s="230" t="s">
        <v>445</v>
      </c>
      <c r="L118" s="231"/>
      <c r="M118" s="232">
        <v>42401</v>
      </c>
      <c r="N118" s="233">
        <f t="shared" si="16"/>
        <v>12</v>
      </c>
      <c r="O118" s="234" t="s">
        <v>43</v>
      </c>
      <c r="P118" s="235"/>
      <c r="Q118" s="235"/>
      <c r="R118" s="235" t="s">
        <v>453</v>
      </c>
      <c r="S118" s="236"/>
      <c r="T118" s="41"/>
      <c r="U118" s="42"/>
      <c r="V118" s="42"/>
      <c r="W118" s="106"/>
      <c r="X118" s="106"/>
      <c r="Y118" s="130"/>
      <c r="Z118" s="237"/>
      <c r="AA118" s="238" t="s">
        <v>44</v>
      </c>
      <c r="AB118" s="239"/>
      <c r="AC118" s="40"/>
      <c r="AD118" s="349"/>
      <c r="AE118" s="349"/>
      <c r="AF118" s="349"/>
      <c r="AG118" s="349"/>
      <c r="AH118" s="349" t="str">
        <f t="shared" si="15"/>
        <v/>
      </c>
    </row>
    <row r="119" spans="1:34" s="14" customFormat="1" ht="89.25" x14ac:dyDescent="0.25">
      <c r="A119" s="173">
        <v>42418</v>
      </c>
      <c r="B119" s="173">
        <v>42418.125</v>
      </c>
      <c r="C119" s="154"/>
      <c r="D119" s="405" t="s">
        <v>510</v>
      </c>
      <c r="E119" s="174" t="s">
        <v>511</v>
      </c>
      <c r="F119" s="217">
        <f t="shared" si="17"/>
        <v>622850</v>
      </c>
      <c r="G119" s="176">
        <v>622850</v>
      </c>
      <c r="H119" s="175" t="str">
        <f t="shared" si="18"/>
        <v>Link</v>
      </c>
      <c r="I119" s="177" t="s">
        <v>30</v>
      </c>
      <c r="J119" s="177" t="s">
        <v>378</v>
      </c>
      <c r="K119" s="177" t="s">
        <v>32</v>
      </c>
      <c r="L119" s="178"/>
      <c r="M119" s="160">
        <v>42408</v>
      </c>
      <c r="N119" s="161">
        <f t="shared" si="16"/>
        <v>7</v>
      </c>
      <c r="O119" s="162" t="s">
        <v>26</v>
      </c>
      <c r="P119" s="223"/>
      <c r="Q119" s="223"/>
      <c r="R119" s="223" t="s">
        <v>524</v>
      </c>
      <c r="S119" s="164">
        <v>42409</v>
      </c>
      <c r="T119" s="165" t="str">
        <f t="shared" ref="T119:T140" ca="1" si="20">IF(AND( W119&lt;&gt;"TBC",X119&lt;&gt;"TBC", Y119&lt;&gt;"TBC"),"OK",MAX(IF(NOW()-A119,NETWORKDAYS(NOW(),A119,holidays_2016)-2),0))</f>
        <v>OK</v>
      </c>
      <c r="U119" s="166" t="s">
        <v>126</v>
      </c>
      <c r="V119" s="166"/>
      <c r="W119" s="167">
        <v>42409</v>
      </c>
      <c r="X119" s="167" t="s">
        <v>26</v>
      </c>
      <c r="Y119" s="168" t="s">
        <v>26</v>
      </c>
      <c r="Z119" s="179"/>
      <c r="AA119" s="170" t="s">
        <v>27</v>
      </c>
      <c r="AB119" s="171"/>
      <c r="AC119" s="174"/>
      <c r="AD119" s="353"/>
      <c r="AE119" s="353"/>
      <c r="AF119" s="353"/>
      <c r="AG119" s="353"/>
      <c r="AH119" s="353" t="str">
        <f t="shared" si="15"/>
        <v>SLA_PW_OK</v>
      </c>
    </row>
    <row r="120" spans="1:34" s="172" customFormat="1" ht="51" x14ac:dyDescent="0.25">
      <c r="A120" s="173">
        <v>42418.041666666664</v>
      </c>
      <c r="B120" s="173">
        <v>42418.25</v>
      </c>
      <c r="C120" s="154"/>
      <c r="D120" s="405" t="s">
        <v>318</v>
      </c>
      <c r="E120" s="174" t="s">
        <v>53</v>
      </c>
      <c r="F120" s="175">
        <f t="shared" si="17"/>
        <v>620994</v>
      </c>
      <c r="G120" s="176">
        <v>620994</v>
      </c>
      <c r="H120" s="175" t="str">
        <f t="shared" si="18"/>
        <v>Link</v>
      </c>
      <c r="I120" s="177" t="s">
        <v>47</v>
      </c>
      <c r="J120" s="177" t="s">
        <v>25</v>
      </c>
      <c r="K120" s="177" t="s">
        <v>400</v>
      </c>
      <c r="L120" s="178"/>
      <c r="M120" s="160">
        <v>42394</v>
      </c>
      <c r="N120" s="161">
        <f t="shared" si="16"/>
        <v>17</v>
      </c>
      <c r="O120" s="162" t="s">
        <v>35</v>
      </c>
      <c r="P120" s="163"/>
      <c r="Q120" s="163"/>
      <c r="R120" s="163"/>
      <c r="S120" s="164" t="s">
        <v>26</v>
      </c>
      <c r="T120" s="165" t="str">
        <f t="shared" ca="1" si="20"/>
        <v>OK</v>
      </c>
      <c r="U120" s="166"/>
      <c r="V120" s="166"/>
      <c r="W120" s="167" t="s">
        <v>26</v>
      </c>
      <c r="X120" s="167" t="s">
        <v>26</v>
      </c>
      <c r="Y120" s="168" t="s">
        <v>26</v>
      </c>
      <c r="Z120" s="179" t="s">
        <v>581</v>
      </c>
      <c r="AA120" s="170" t="s">
        <v>27</v>
      </c>
      <c r="AB120" s="171"/>
      <c r="AC120" s="174"/>
      <c r="AD120" s="353"/>
      <c r="AE120" s="353"/>
      <c r="AF120" s="353"/>
      <c r="AG120" s="353"/>
      <c r="AH120" s="353" t="str">
        <f t="shared" si="15"/>
        <v/>
      </c>
    </row>
    <row r="121" spans="1:34" s="172" customFormat="1" ht="63.75" x14ac:dyDescent="0.25">
      <c r="A121" s="173">
        <v>42419.25</v>
      </c>
      <c r="B121" s="173">
        <v>42419.333333333336</v>
      </c>
      <c r="C121" s="154"/>
      <c r="D121" s="405" t="s">
        <v>276</v>
      </c>
      <c r="E121" s="174" t="s">
        <v>277</v>
      </c>
      <c r="F121" s="175">
        <f t="shared" si="17"/>
        <v>617999</v>
      </c>
      <c r="G121" s="176">
        <v>617999</v>
      </c>
      <c r="H121" s="175" t="str">
        <f t="shared" si="18"/>
        <v>Link</v>
      </c>
      <c r="I121" s="177" t="s">
        <v>33</v>
      </c>
      <c r="J121" s="177" t="s">
        <v>51</v>
      </c>
      <c r="K121" s="177" t="s">
        <v>278</v>
      </c>
      <c r="L121" s="178"/>
      <c r="M121" s="160">
        <v>42387</v>
      </c>
      <c r="N121" s="161">
        <f t="shared" si="16"/>
        <v>23</v>
      </c>
      <c r="O121" s="162" t="s">
        <v>35</v>
      </c>
      <c r="P121" s="163"/>
      <c r="Q121" s="163"/>
      <c r="R121" s="163"/>
      <c r="S121" s="164">
        <v>42380</v>
      </c>
      <c r="T121" s="165" t="str">
        <f t="shared" ca="1" si="20"/>
        <v>OK</v>
      </c>
      <c r="U121" s="166" t="s">
        <v>126</v>
      </c>
      <c r="V121" s="166"/>
      <c r="W121" s="167">
        <v>42410</v>
      </c>
      <c r="X121" s="167" t="s">
        <v>26</v>
      </c>
      <c r="Y121" s="168" t="s">
        <v>26</v>
      </c>
      <c r="Z121" s="179" t="s">
        <v>603</v>
      </c>
      <c r="AA121" s="170" t="s">
        <v>27</v>
      </c>
      <c r="AB121" s="171"/>
      <c r="AC121" s="174"/>
      <c r="AD121" s="353"/>
      <c r="AE121" s="353"/>
      <c r="AF121" s="353"/>
      <c r="AG121" s="353"/>
      <c r="AH121" s="353" t="str">
        <f t="shared" si="15"/>
        <v>SLA_PW_OK</v>
      </c>
    </row>
    <row r="122" spans="1:34" s="14" customFormat="1" ht="114.75" x14ac:dyDescent="0.25">
      <c r="A122" s="71">
        <v>42420.291666666664</v>
      </c>
      <c r="B122" s="71">
        <v>42420.333333333336</v>
      </c>
      <c r="C122" s="145"/>
      <c r="D122" s="403" t="s">
        <v>443</v>
      </c>
      <c r="E122" s="57" t="s">
        <v>69</v>
      </c>
      <c r="F122" s="181">
        <f t="shared" si="17"/>
        <v>618792</v>
      </c>
      <c r="G122" s="59">
        <v>618792</v>
      </c>
      <c r="H122" s="58" t="str">
        <f t="shared" si="18"/>
        <v>Link</v>
      </c>
      <c r="I122" s="209" t="s">
        <v>24</v>
      </c>
      <c r="J122" s="60" t="s">
        <v>60</v>
      </c>
      <c r="K122" s="60" t="s">
        <v>344</v>
      </c>
      <c r="L122" s="151"/>
      <c r="M122" s="139">
        <v>42387</v>
      </c>
      <c r="N122" s="62">
        <f t="shared" si="16"/>
        <v>23</v>
      </c>
      <c r="O122" s="63" t="s">
        <v>35</v>
      </c>
      <c r="P122" s="121"/>
      <c r="Q122" s="121"/>
      <c r="R122" s="121" t="s">
        <v>444</v>
      </c>
      <c r="S122" s="134" t="s">
        <v>26</v>
      </c>
      <c r="T122" s="49" t="str">
        <f t="shared" ca="1" si="20"/>
        <v>OK</v>
      </c>
      <c r="U122" s="50" t="s">
        <v>126</v>
      </c>
      <c r="V122" s="50"/>
      <c r="W122" s="109">
        <v>42389</v>
      </c>
      <c r="X122" s="109" t="s">
        <v>26</v>
      </c>
      <c r="Y122" s="133" t="s">
        <v>26</v>
      </c>
      <c r="Z122" s="64"/>
      <c r="AA122" s="65"/>
      <c r="AB122" s="72"/>
      <c r="AC122" s="57"/>
      <c r="AD122" s="351"/>
      <c r="AE122" s="351"/>
      <c r="AF122" s="351"/>
      <c r="AG122" s="351"/>
      <c r="AH122" s="351" t="str">
        <f t="shared" si="15"/>
        <v>SLA_PW_OK</v>
      </c>
    </row>
    <row r="123" spans="1:34" s="172" customFormat="1" ht="242.25" x14ac:dyDescent="0.25">
      <c r="A123" s="173">
        <v>42422.958333333336</v>
      </c>
      <c r="B123" s="173">
        <v>42423.208333333336</v>
      </c>
      <c r="C123" s="154"/>
      <c r="D123" s="405" t="s">
        <v>466</v>
      </c>
      <c r="E123" s="174" t="s">
        <v>70</v>
      </c>
      <c r="F123" s="217">
        <f t="shared" si="17"/>
        <v>623862</v>
      </c>
      <c r="G123" s="176">
        <v>623862</v>
      </c>
      <c r="H123" s="175" t="str">
        <f t="shared" si="18"/>
        <v>Link</v>
      </c>
      <c r="I123" s="177" t="s">
        <v>30</v>
      </c>
      <c r="J123" s="177" t="s">
        <v>467</v>
      </c>
      <c r="K123" s="177" t="s">
        <v>52</v>
      </c>
      <c r="L123" s="178"/>
      <c r="M123" s="160">
        <v>42408</v>
      </c>
      <c r="N123" s="161">
        <f t="shared" si="16"/>
        <v>9</v>
      </c>
      <c r="O123" s="162" t="s">
        <v>35</v>
      </c>
      <c r="P123" s="242"/>
      <c r="Q123" s="242"/>
      <c r="R123" s="242" t="s">
        <v>560</v>
      </c>
      <c r="S123" s="164">
        <v>42412</v>
      </c>
      <c r="T123" s="165" t="str">
        <f t="shared" ca="1" si="20"/>
        <v>OK</v>
      </c>
      <c r="U123" s="166"/>
      <c r="V123" s="166"/>
      <c r="W123" s="167">
        <v>42412</v>
      </c>
      <c r="X123" s="167" t="s">
        <v>26</v>
      </c>
      <c r="Y123" s="168" t="s">
        <v>26</v>
      </c>
      <c r="Z123" s="179"/>
      <c r="AA123" s="170" t="s">
        <v>27</v>
      </c>
      <c r="AB123" s="171"/>
      <c r="AC123" s="174"/>
      <c r="AD123" s="353"/>
      <c r="AE123" s="353"/>
      <c r="AF123" s="353"/>
      <c r="AG123" s="353"/>
      <c r="AH123" s="353" t="str">
        <f t="shared" si="15"/>
        <v>SLA_PW_OK</v>
      </c>
    </row>
    <row r="124" spans="1:34" s="263" customFormat="1" ht="216.75" x14ac:dyDescent="0.25">
      <c r="A124" s="71">
        <v>42423.083333333336</v>
      </c>
      <c r="B124" s="71">
        <v>42423.166666666664</v>
      </c>
      <c r="C124" s="145"/>
      <c r="D124" s="403" t="s">
        <v>496</v>
      </c>
      <c r="E124" s="57" t="s">
        <v>497</v>
      </c>
      <c r="F124" s="181">
        <f t="shared" si="17"/>
        <v>624373</v>
      </c>
      <c r="G124" s="59">
        <v>624373</v>
      </c>
      <c r="H124" s="58" t="str">
        <f t="shared" si="18"/>
        <v>Link</v>
      </c>
      <c r="I124" s="60" t="s">
        <v>33</v>
      </c>
      <c r="J124" s="60" t="s">
        <v>25</v>
      </c>
      <c r="K124" s="60" t="s">
        <v>74</v>
      </c>
      <c r="L124" s="151"/>
      <c r="M124" s="139">
        <v>42408</v>
      </c>
      <c r="N124" s="62">
        <f t="shared" si="16"/>
        <v>10</v>
      </c>
      <c r="O124" s="63" t="s">
        <v>35</v>
      </c>
      <c r="P124" s="146"/>
      <c r="Q124" s="146"/>
      <c r="R124" s="146" t="s">
        <v>505</v>
      </c>
      <c r="S124" s="134" t="s">
        <v>26</v>
      </c>
      <c r="T124" s="49" t="str">
        <f t="shared" ca="1" si="20"/>
        <v>OK</v>
      </c>
      <c r="U124" s="50"/>
      <c r="V124" s="50"/>
      <c r="W124" s="109" t="s">
        <v>26</v>
      </c>
      <c r="X124" s="109" t="s">
        <v>26</v>
      </c>
      <c r="Y124" s="133" t="s">
        <v>26</v>
      </c>
      <c r="Z124" s="64"/>
      <c r="AA124" s="65"/>
      <c r="AB124" s="72"/>
      <c r="AC124" s="287" t="s">
        <v>634</v>
      </c>
      <c r="AD124" s="355"/>
      <c r="AE124" s="355"/>
      <c r="AF124" s="355"/>
      <c r="AG124" s="355"/>
      <c r="AH124" s="355" t="str">
        <f t="shared" si="15"/>
        <v/>
      </c>
    </row>
    <row r="125" spans="1:34" s="172" customFormat="1" ht="76.5" x14ac:dyDescent="0.25">
      <c r="A125" s="173">
        <v>42424.208333333336</v>
      </c>
      <c r="B125" s="173">
        <v>42424.239583333336</v>
      </c>
      <c r="C125" s="154"/>
      <c r="D125" s="405" t="s">
        <v>295</v>
      </c>
      <c r="E125" s="174" t="s">
        <v>50</v>
      </c>
      <c r="F125" s="289">
        <f t="shared" si="17"/>
        <v>617618</v>
      </c>
      <c r="G125" s="176">
        <v>617618</v>
      </c>
      <c r="H125" s="175" t="str">
        <f t="shared" si="18"/>
        <v>Link</v>
      </c>
      <c r="I125" s="177" t="s">
        <v>37</v>
      </c>
      <c r="J125" s="177" t="s">
        <v>564</v>
      </c>
      <c r="K125" s="177" t="s">
        <v>294</v>
      </c>
      <c r="L125" s="178"/>
      <c r="M125" s="160">
        <v>42415</v>
      </c>
      <c r="N125" s="161">
        <f t="shared" si="16"/>
        <v>6</v>
      </c>
      <c r="O125" s="162" t="s">
        <v>35</v>
      </c>
      <c r="P125" s="163"/>
      <c r="Q125" s="163"/>
      <c r="R125" s="163" t="s">
        <v>570</v>
      </c>
      <c r="S125" s="164">
        <v>42394</v>
      </c>
      <c r="T125" s="165" t="str">
        <f t="shared" ca="1" si="20"/>
        <v>OK</v>
      </c>
      <c r="U125" s="166" t="s">
        <v>112</v>
      </c>
      <c r="V125" s="166"/>
      <c r="W125" s="167">
        <v>42415</v>
      </c>
      <c r="X125" s="167" t="s">
        <v>26</v>
      </c>
      <c r="Y125" s="168" t="s">
        <v>26</v>
      </c>
      <c r="Z125" s="179" t="s">
        <v>651</v>
      </c>
      <c r="AA125" s="170" t="s">
        <v>27</v>
      </c>
      <c r="AB125" s="171"/>
      <c r="AC125" s="174"/>
      <c r="AD125" s="353"/>
      <c r="AE125" s="353"/>
      <c r="AF125" s="353"/>
      <c r="AG125" s="353"/>
      <c r="AH125" s="353" t="str">
        <f t="shared" si="15"/>
        <v>SLA_PW_OK</v>
      </c>
    </row>
    <row r="126" spans="1:34" s="172" customFormat="1" ht="89.25" x14ac:dyDescent="0.25">
      <c r="A126" s="173">
        <v>42424.5</v>
      </c>
      <c r="B126" s="173">
        <v>42424.510416666664</v>
      </c>
      <c r="C126" s="154" t="s">
        <v>8</v>
      </c>
      <c r="D126" s="405" t="s">
        <v>643</v>
      </c>
      <c r="E126" s="174" t="s">
        <v>644</v>
      </c>
      <c r="F126" s="217">
        <f t="shared" si="17"/>
        <v>627246</v>
      </c>
      <c r="G126" s="176">
        <v>627246</v>
      </c>
      <c r="H126" s="175" t="str">
        <f t="shared" si="18"/>
        <v>Link</v>
      </c>
      <c r="I126" s="177" t="s">
        <v>24</v>
      </c>
      <c r="J126" s="177" t="s">
        <v>25</v>
      </c>
      <c r="K126" s="177" t="s">
        <v>645</v>
      </c>
      <c r="L126" s="178"/>
      <c r="M126" s="160">
        <v>42423</v>
      </c>
      <c r="N126" s="161">
        <f t="shared" si="16"/>
        <v>0</v>
      </c>
      <c r="O126" s="162" t="s">
        <v>35</v>
      </c>
      <c r="P126" s="242"/>
      <c r="Q126" s="242"/>
      <c r="R126" s="242"/>
      <c r="S126" s="164" t="s">
        <v>26</v>
      </c>
      <c r="T126" s="166" t="str">
        <f t="shared" ca="1" si="20"/>
        <v>OK</v>
      </c>
      <c r="U126" s="166"/>
      <c r="V126" s="166"/>
      <c r="W126" s="167">
        <v>42424</v>
      </c>
      <c r="X126" s="167">
        <v>42424</v>
      </c>
      <c r="Y126" s="168" t="s">
        <v>26</v>
      </c>
      <c r="Z126" s="179" t="s">
        <v>652</v>
      </c>
      <c r="AA126" s="170" t="s">
        <v>27</v>
      </c>
      <c r="AB126" s="171"/>
      <c r="AC126" s="174"/>
      <c r="AD126" s="353"/>
      <c r="AE126" s="353"/>
      <c r="AF126" s="353"/>
      <c r="AG126" s="353"/>
      <c r="AH126" s="353" t="str">
        <f t="shared" si="15"/>
        <v>SLA_EW_OK</v>
      </c>
    </row>
    <row r="127" spans="1:34" s="172" customFormat="1" ht="38.25" x14ac:dyDescent="0.25">
      <c r="A127" s="173">
        <v>42424.916666666664</v>
      </c>
      <c r="B127" s="173">
        <v>42425.083333333336</v>
      </c>
      <c r="C127" s="154"/>
      <c r="D127" s="405" t="s">
        <v>359</v>
      </c>
      <c r="E127" s="174" t="s">
        <v>29</v>
      </c>
      <c r="F127" s="217">
        <f t="shared" si="17"/>
        <v>620121</v>
      </c>
      <c r="G127" s="176">
        <v>620121</v>
      </c>
      <c r="H127" s="175" t="str">
        <f t="shared" si="18"/>
        <v>Link</v>
      </c>
      <c r="I127" s="177" t="s">
        <v>30</v>
      </c>
      <c r="J127" s="177" t="s">
        <v>358</v>
      </c>
      <c r="K127" s="177" t="s">
        <v>32</v>
      </c>
      <c r="L127" s="178"/>
      <c r="M127" s="160">
        <v>42394</v>
      </c>
      <c r="N127" s="161">
        <f t="shared" si="16"/>
        <v>21</v>
      </c>
      <c r="O127" s="162" t="s">
        <v>26</v>
      </c>
      <c r="P127" s="163"/>
      <c r="Q127" s="163"/>
      <c r="R127" s="163"/>
      <c r="S127" s="164">
        <v>42388</v>
      </c>
      <c r="T127" s="165" t="str">
        <f t="shared" ca="1" si="20"/>
        <v>OK</v>
      </c>
      <c r="U127" s="166" t="s">
        <v>126</v>
      </c>
      <c r="V127" s="166"/>
      <c r="W127" s="167">
        <v>42388</v>
      </c>
      <c r="X127" s="167" t="s">
        <v>26</v>
      </c>
      <c r="Y127" s="168" t="s">
        <v>26</v>
      </c>
      <c r="Z127" s="179"/>
      <c r="AA127" s="170" t="s">
        <v>27</v>
      </c>
      <c r="AB127" s="171"/>
      <c r="AC127" s="174"/>
      <c r="AD127" s="353"/>
      <c r="AE127" s="353"/>
      <c r="AF127" s="353"/>
      <c r="AG127" s="353"/>
      <c r="AH127" s="353" t="str">
        <f t="shared" si="15"/>
        <v>SLA_PW_OK</v>
      </c>
    </row>
    <row r="128" spans="1:34" s="172" customFormat="1" ht="51" x14ac:dyDescent="0.25">
      <c r="A128" s="173">
        <v>42424.916666666664</v>
      </c>
      <c r="B128" s="173">
        <v>42425.083333333336</v>
      </c>
      <c r="C128" s="154"/>
      <c r="D128" s="405" t="s">
        <v>359</v>
      </c>
      <c r="E128" s="174" t="s">
        <v>29</v>
      </c>
      <c r="F128" s="175">
        <f t="shared" si="17"/>
        <v>620770</v>
      </c>
      <c r="G128" s="176">
        <v>620770</v>
      </c>
      <c r="H128" s="175" t="str">
        <f t="shared" si="18"/>
        <v>Link</v>
      </c>
      <c r="I128" s="177" t="s">
        <v>30</v>
      </c>
      <c r="J128" s="177" t="s">
        <v>388</v>
      </c>
      <c r="K128" s="177" t="s">
        <v>389</v>
      </c>
      <c r="L128" s="178"/>
      <c r="M128" s="160">
        <v>42394</v>
      </c>
      <c r="N128" s="161">
        <f t="shared" si="16"/>
        <v>21</v>
      </c>
      <c r="O128" s="162" t="s">
        <v>26</v>
      </c>
      <c r="P128" s="214"/>
      <c r="Q128" s="214"/>
      <c r="R128" s="214"/>
      <c r="S128" s="164"/>
      <c r="T128" s="165" t="str">
        <f t="shared" ca="1" si="20"/>
        <v>OK</v>
      </c>
      <c r="U128" s="166"/>
      <c r="V128" s="166"/>
      <c r="W128" s="167" t="s">
        <v>26</v>
      </c>
      <c r="X128" s="167" t="s">
        <v>26</v>
      </c>
      <c r="Y128" s="168" t="s">
        <v>26</v>
      </c>
      <c r="Z128" s="179"/>
      <c r="AA128" s="170" t="s">
        <v>27</v>
      </c>
      <c r="AB128" s="171"/>
      <c r="AC128" s="174"/>
      <c r="AD128" s="353"/>
      <c r="AE128" s="353"/>
      <c r="AF128" s="353"/>
      <c r="AG128" s="353"/>
      <c r="AH128" s="353" t="str">
        <f t="shared" si="15"/>
        <v/>
      </c>
    </row>
    <row r="129" spans="1:34" s="172" customFormat="1" ht="38.25" x14ac:dyDescent="0.25">
      <c r="A129" s="173">
        <v>42424.916666666664</v>
      </c>
      <c r="B129" s="173">
        <v>42425.083333333336</v>
      </c>
      <c r="C129" s="154"/>
      <c r="D129" s="405" t="s">
        <v>359</v>
      </c>
      <c r="E129" s="174" t="s">
        <v>29</v>
      </c>
      <c r="F129" s="217">
        <f t="shared" si="17"/>
        <v>602122</v>
      </c>
      <c r="G129" s="176">
        <v>602122</v>
      </c>
      <c r="H129" s="175" t="str">
        <f t="shared" si="18"/>
        <v>Link</v>
      </c>
      <c r="I129" s="177" t="s">
        <v>30</v>
      </c>
      <c r="J129" s="177" t="s">
        <v>358</v>
      </c>
      <c r="K129" s="177" t="s">
        <v>42</v>
      </c>
      <c r="L129" s="178"/>
      <c r="M129" s="160">
        <v>42394</v>
      </c>
      <c r="N129" s="161">
        <f t="shared" si="16"/>
        <v>21</v>
      </c>
      <c r="O129" s="162" t="s">
        <v>26</v>
      </c>
      <c r="P129" s="163"/>
      <c r="Q129" s="163"/>
      <c r="R129" s="163"/>
      <c r="S129" s="290" t="s">
        <v>26</v>
      </c>
      <c r="T129" s="165" t="str">
        <f t="shared" ca="1" si="20"/>
        <v>OK</v>
      </c>
      <c r="U129" s="166"/>
      <c r="V129" s="430">
        <v>42410</v>
      </c>
      <c r="W129" s="167" t="s">
        <v>26</v>
      </c>
      <c r="X129" s="167" t="s">
        <v>26</v>
      </c>
      <c r="Y129" s="168" t="s">
        <v>26</v>
      </c>
      <c r="Z129" s="179"/>
      <c r="AA129" s="170" t="s">
        <v>27</v>
      </c>
      <c r="AB129" s="171"/>
      <c r="AC129" s="174"/>
      <c r="AD129" s="353"/>
      <c r="AE129" s="353"/>
      <c r="AF129" s="353"/>
      <c r="AG129" s="353"/>
      <c r="AH129" s="353" t="str">
        <f t="shared" si="15"/>
        <v/>
      </c>
    </row>
    <row r="130" spans="1:34" s="172" customFormat="1" ht="76.5" x14ac:dyDescent="0.25">
      <c r="A130" s="173">
        <v>42424.916666666664</v>
      </c>
      <c r="B130" s="173">
        <v>42425.125</v>
      </c>
      <c r="C130" s="154"/>
      <c r="D130" s="405" t="s">
        <v>337</v>
      </c>
      <c r="E130" s="174" t="s">
        <v>338</v>
      </c>
      <c r="F130" s="289">
        <f t="shared" si="17"/>
        <v>625244</v>
      </c>
      <c r="G130" s="176">
        <v>625244</v>
      </c>
      <c r="H130" s="217" t="str">
        <f t="shared" si="18"/>
        <v>Link</v>
      </c>
      <c r="I130" s="177" t="s">
        <v>37</v>
      </c>
      <c r="J130" s="177" t="s">
        <v>565</v>
      </c>
      <c r="K130" s="177" t="s">
        <v>339</v>
      </c>
      <c r="L130" s="178"/>
      <c r="M130" s="160">
        <v>42415</v>
      </c>
      <c r="N130" s="161">
        <f t="shared" si="16"/>
        <v>6</v>
      </c>
      <c r="O130" s="162" t="s">
        <v>35</v>
      </c>
      <c r="P130" s="163"/>
      <c r="Q130" s="163"/>
      <c r="R130" s="163" t="s">
        <v>569</v>
      </c>
      <c r="S130" s="164">
        <v>42410</v>
      </c>
      <c r="T130" s="165" t="str">
        <f t="shared" ca="1" si="20"/>
        <v>OK</v>
      </c>
      <c r="U130" s="166" t="s">
        <v>112</v>
      </c>
      <c r="V130" s="166"/>
      <c r="W130" s="167">
        <v>42415</v>
      </c>
      <c r="X130" s="167">
        <v>42415</v>
      </c>
      <c r="Y130" s="168" t="s">
        <v>26</v>
      </c>
      <c r="Z130" s="179" t="s">
        <v>660</v>
      </c>
      <c r="AA130" s="170" t="s">
        <v>27</v>
      </c>
      <c r="AB130" s="171"/>
      <c r="AC130" s="174"/>
      <c r="AD130" s="353"/>
      <c r="AE130" s="353"/>
      <c r="AF130" s="353"/>
      <c r="AG130" s="353"/>
      <c r="AH130" s="353" t="str">
        <f t="shared" si="15"/>
        <v>SLA_PW_OK</v>
      </c>
    </row>
    <row r="131" spans="1:34" s="172" customFormat="1" ht="153" x14ac:dyDescent="0.25">
      <c r="A131" s="173">
        <v>42424.916666666664</v>
      </c>
      <c r="B131" s="173">
        <v>42425.291666666664</v>
      </c>
      <c r="C131" s="154"/>
      <c r="D131" s="405" t="s">
        <v>473</v>
      </c>
      <c r="E131" s="174" t="s">
        <v>474</v>
      </c>
      <c r="F131" s="289">
        <f t="shared" si="17"/>
        <v>623262</v>
      </c>
      <c r="G131" s="176">
        <v>623262</v>
      </c>
      <c r="H131" s="175" t="str">
        <f t="shared" si="18"/>
        <v>Link</v>
      </c>
      <c r="I131" s="177" t="s">
        <v>24</v>
      </c>
      <c r="J131" s="177" t="s">
        <v>25</v>
      </c>
      <c r="K131" s="177" t="s">
        <v>475</v>
      </c>
      <c r="L131" s="178"/>
      <c r="M131" s="160">
        <v>42415</v>
      </c>
      <c r="N131" s="161">
        <f t="shared" si="16"/>
        <v>6</v>
      </c>
      <c r="O131" s="162" t="s">
        <v>35</v>
      </c>
      <c r="P131" s="163"/>
      <c r="Q131" s="163"/>
      <c r="R131" s="163" t="s">
        <v>508</v>
      </c>
      <c r="S131" s="164" t="s">
        <v>26</v>
      </c>
      <c r="T131" s="165" t="str">
        <f t="shared" ca="1" si="20"/>
        <v>OK</v>
      </c>
      <c r="U131" s="166" t="s">
        <v>112</v>
      </c>
      <c r="V131" s="166"/>
      <c r="W131" s="167">
        <v>42415</v>
      </c>
      <c r="X131" s="167" t="s">
        <v>26</v>
      </c>
      <c r="Y131" s="168" t="s">
        <v>26</v>
      </c>
      <c r="Z131" s="179" t="s">
        <v>661</v>
      </c>
      <c r="AA131" s="170" t="s">
        <v>27</v>
      </c>
      <c r="AB131" s="171"/>
      <c r="AC131" s="174"/>
      <c r="AD131" s="353"/>
      <c r="AE131" s="353"/>
      <c r="AF131" s="353"/>
      <c r="AG131" s="353"/>
      <c r="AH131" s="353" t="str">
        <f t="shared" si="15"/>
        <v>SLA_PW_OK</v>
      </c>
    </row>
    <row r="132" spans="1:34" s="263" customFormat="1" ht="114.75" x14ac:dyDescent="0.25">
      <c r="A132" s="39">
        <v>42424.958333333336</v>
      </c>
      <c r="B132" s="39">
        <v>42425.25</v>
      </c>
      <c r="C132" s="144"/>
      <c r="D132" s="401" t="s">
        <v>653</v>
      </c>
      <c r="E132" s="26" t="s">
        <v>323</v>
      </c>
      <c r="F132" s="52">
        <f t="shared" si="17"/>
        <v>619168</v>
      </c>
      <c r="G132" s="27">
        <v>619168</v>
      </c>
      <c r="H132" s="52" t="str">
        <f t="shared" si="18"/>
        <v>Link</v>
      </c>
      <c r="I132" s="28" t="s">
        <v>47</v>
      </c>
      <c r="J132" s="28" t="s">
        <v>335</v>
      </c>
      <c r="K132" s="28" t="s">
        <v>334</v>
      </c>
      <c r="L132" s="149"/>
      <c r="M132" s="138">
        <v>42387</v>
      </c>
      <c r="N132" s="43">
        <f t="shared" si="16"/>
        <v>26</v>
      </c>
      <c r="O132" s="30" t="s">
        <v>35</v>
      </c>
      <c r="P132" s="53"/>
      <c r="Q132" s="53"/>
      <c r="R132" s="53" t="s">
        <v>654</v>
      </c>
      <c r="S132" s="128" t="s">
        <v>26</v>
      </c>
      <c r="T132" s="29" t="str">
        <f t="shared" ca="1" si="20"/>
        <v>OK</v>
      </c>
      <c r="U132" s="31" t="s">
        <v>126</v>
      </c>
      <c r="V132" s="31"/>
      <c r="W132" s="105">
        <v>42388</v>
      </c>
      <c r="X132" s="105" t="s">
        <v>26</v>
      </c>
      <c r="Y132" s="127">
        <v>42388</v>
      </c>
      <c r="Z132" s="53" t="s">
        <v>26</v>
      </c>
      <c r="AA132" s="46" t="s">
        <v>36</v>
      </c>
      <c r="AB132" s="47"/>
      <c r="AC132" s="26"/>
      <c r="AD132" s="347"/>
      <c r="AE132" s="347"/>
      <c r="AF132" s="347"/>
      <c r="AG132" s="347"/>
      <c r="AH132" s="347" t="str">
        <f t="shared" si="15"/>
        <v>SLA_PW_OK</v>
      </c>
    </row>
    <row r="133" spans="1:34" s="263" customFormat="1" ht="348" x14ac:dyDescent="0.25">
      <c r="A133" s="224">
        <v>42425</v>
      </c>
      <c r="B133" s="224">
        <v>42425.25</v>
      </c>
      <c r="C133" s="225"/>
      <c r="D133" s="411" t="s">
        <v>623</v>
      </c>
      <c r="E133" s="40" t="s">
        <v>435</v>
      </c>
      <c r="F133" s="226">
        <f t="shared" si="17"/>
        <v>622650</v>
      </c>
      <c r="G133" s="227">
        <v>622650</v>
      </c>
      <c r="H133" s="226" t="str">
        <f t="shared" si="18"/>
        <v>Link</v>
      </c>
      <c r="I133" s="228" t="s">
        <v>24</v>
      </c>
      <c r="J133" s="229" t="s">
        <v>436</v>
      </c>
      <c r="K133" s="230" t="s">
        <v>445</v>
      </c>
      <c r="L133" s="231"/>
      <c r="M133" s="232">
        <v>42401</v>
      </c>
      <c r="N133" s="233">
        <f t="shared" si="16"/>
        <v>17</v>
      </c>
      <c r="O133" s="234" t="s">
        <v>43</v>
      </c>
      <c r="P133" s="235"/>
      <c r="Q133" s="235"/>
      <c r="R133" s="235" t="s">
        <v>454</v>
      </c>
      <c r="S133" s="236"/>
      <c r="T133" s="49" t="str">
        <f t="shared" ca="1" si="20"/>
        <v>OK</v>
      </c>
      <c r="U133" s="42"/>
      <c r="V133" s="42"/>
      <c r="W133" s="106"/>
      <c r="X133" s="106"/>
      <c r="Y133" s="130"/>
      <c r="Z133" s="237"/>
      <c r="AA133" s="238" t="s">
        <v>36</v>
      </c>
      <c r="AB133" s="239"/>
      <c r="AC133" s="40"/>
      <c r="AD133" s="349"/>
      <c r="AE133" s="349"/>
      <c r="AF133" s="349"/>
      <c r="AG133" s="349"/>
      <c r="AH133" s="349" t="str">
        <f t="shared" si="15"/>
        <v/>
      </c>
    </row>
    <row r="134" spans="1:34" s="263" customFormat="1" ht="348" x14ac:dyDescent="0.25">
      <c r="A134" s="39">
        <v>42425</v>
      </c>
      <c r="B134" s="39">
        <v>42425.25</v>
      </c>
      <c r="C134" s="144"/>
      <c r="D134" s="412" t="s">
        <v>619</v>
      </c>
      <c r="E134" s="26" t="s">
        <v>437</v>
      </c>
      <c r="F134" s="52">
        <f t="shared" ref="F134:F142" si="21">HYPERLINK("..\Avis%20de%20dérangement\"&amp;G134,G134)</f>
        <v>622649</v>
      </c>
      <c r="G134" s="27">
        <v>622649</v>
      </c>
      <c r="H134" s="52" t="str">
        <f t="shared" ref="H134:H142" si="22">HYPERLINK("..\Avis%20de%20dérangement\"&amp;G134,"Link")</f>
        <v>Link</v>
      </c>
      <c r="I134" s="220" t="s">
        <v>24</v>
      </c>
      <c r="J134" s="28" t="s">
        <v>562</v>
      </c>
      <c r="K134" s="281" t="s">
        <v>445</v>
      </c>
      <c r="L134" s="149"/>
      <c r="M134" s="138">
        <v>42408</v>
      </c>
      <c r="N134" s="43">
        <f t="shared" si="16"/>
        <v>12</v>
      </c>
      <c r="O134" s="30" t="s">
        <v>35</v>
      </c>
      <c r="P134" s="282"/>
      <c r="Q134" s="282"/>
      <c r="R134" s="282" t="s">
        <v>568</v>
      </c>
      <c r="S134" s="283" t="s">
        <v>26</v>
      </c>
      <c r="T134" s="29" t="str">
        <f t="shared" ca="1" si="20"/>
        <v>OK</v>
      </c>
      <c r="U134" s="31" t="s">
        <v>112</v>
      </c>
      <c r="V134" s="31"/>
      <c r="W134" s="105">
        <v>42416</v>
      </c>
      <c r="X134" s="105">
        <v>42416</v>
      </c>
      <c r="Y134" s="127">
        <v>42416</v>
      </c>
      <c r="Z134" s="53" t="s">
        <v>578</v>
      </c>
      <c r="AA134" s="46" t="s">
        <v>44</v>
      </c>
      <c r="AB134" s="47"/>
      <c r="AC134" s="26"/>
      <c r="AD134" s="347"/>
      <c r="AE134" s="347"/>
      <c r="AF134" s="347"/>
      <c r="AG134" s="347"/>
      <c r="AH134" s="347" t="str">
        <f t="shared" si="15"/>
        <v>SLA_PW_OK</v>
      </c>
    </row>
    <row r="135" spans="1:34" s="172" customFormat="1" ht="89.25" x14ac:dyDescent="0.25">
      <c r="A135" s="173">
        <v>42425.5</v>
      </c>
      <c r="B135" s="173">
        <v>42425.510416666664</v>
      </c>
      <c r="C135" s="154" t="s">
        <v>8</v>
      </c>
      <c r="D135" s="405" t="s">
        <v>643</v>
      </c>
      <c r="E135" s="174" t="s">
        <v>90</v>
      </c>
      <c r="F135" s="217">
        <f t="shared" si="21"/>
        <v>627246</v>
      </c>
      <c r="G135" s="176">
        <v>627246</v>
      </c>
      <c r="H135" s="175" t="str">
        <f t="shared" si="22"/>
        <v>Link</v>
      </c>
      <c r="I135" s="177" t="s">
        <v>24</v>
      </c>
      <c r="J135" s="177" t="s">
        <v>25</v>
      </c>
      <c r="K135" s="177" t="s">
        <v>645</v>
      </c>
      <c r="L135" s="178"/>
      <c r="M135" s="160">
        <v>42423</v>
      </c>
      <c r="N135" s="161">
        <f t="shared" si="16"/>
        <v>1</v>
      </c>
      <c r="O135" s="162"/>
      <c r="P135" s="242"/>
      <c r="Q135" s="242"/>
      <c r="R135" s="242"/>
      <c r="S135" s="164" t="s">
        <v>26</v>
      </c>
      <c r="T135" s="165" t="str">
        <f t="shared" ca="1" si="20"/>
        <v>OK</v>
      </c>
      <c r="U135" s="166"/>
      <c r="V135" s="166"/>
      <c r="W135" s="167" t="s">
        <v>26</v>
      </c>
      <c r="X135" s="167" t="s">
        <v>26</v>
      </c>
      <c r="Y135" s="168" t="s">
        <v>26</v>
      </c>
      <c r="Z135" s="179" t="s">
        <v>668</v>
      </c>
      <c r="AA135" s="170" t="s">
        <v>27</v>
      </c>
      <c r="AB135" s="171"/>
      <c r="AC135" s="174"/>
      <c r="AD135" s="353"/>
      <c r="AE135" s="353"/>
      <c r="AF135" s="353"/>
      <c r="AG135" s="353"/>
      <c r="AH135" s="353" t="str">
        <f t="shared" si="15"/>
        <v/>
      </c>
    </row>
    <row r="136" spans="1:34" s="172" customFormat="1" ht="102" x14ac:dyDescent="0.25">
      <c r="A136" s="173">
        <v>42425.916666666664</v>
      </c>
      <c r="B136" s="173">
        <v>42426.041666666664</v>
      </c>
      <c r="C136" s="154"/>
      <c r="D136" s="405" t="s">
        <v>520</v>
      </c>
      <c r="E136" s="174" t="s">
        <v>521</v>
      </c>
      <c r="F136" s="289">
        <f t="shared" si="21"/>
        <v>624461</v>
      </c>
      <c r="G136" s="176">
        <v>624461</v>
      </c>
      <c r="H136" s="175" t="str">
        <f t="shared" si="22"/>
        <v>Link</v>
      </c>
      <c r="I136" s="177" t="s">
        <v>37</v>
      </c>
      <c r="J136" s="177" t="s">
        <v>522</v>
      </c>
      <c r="K136" s="177" t="s">
        <v>523</v>
      </c>
      <c r="L136" s="178"/>
      <c r="M136" s="160">
        <v>42415</v>
      </c>
      <c r="N136" s="161">
        <f t="shared" si="16"/>
        <v>7</v>
      </c>
      <c r="O136" s="162" t="s">
        <v>35</v>
      </c>
      <c r="P136" s="223"/>
      <c r="Q136" s="223"/>
      <c r="R136" s="223"/>
      <c r="S136" s="164">
        <v>42411</v>
      </c>
      <c r="T136" s="165" t="str">
        <f t="shared" ca="1" si="20"/>
        <v>OK</v>
      </c>
      <c r="U136" s="166" t="s">
        <v>126</v>
      </c>
      <c r="V136" s="166"/>
      <c r="W136" s="167">
        <v>42417</v>
      </c>
      <c r="X136" s="167">
        <v>42417</v>
      </c>
      <c r="Y136" s="168" t="s">
        <v>26</v>
      </c>
      <c r="Z136" s="179" t="s">
        <v>695</v>
      </c>
      <c r="AA136" s="170" t="s">
        <v>27</v>
      </c>
      <c r="AB136" s="171"/>
      <c r="AC136" s="174"/>
      <c r="AD136" s="353"/>
      <c r="AE136" s="353"/>
      <c r="AF136" s="353"/>
      <c r="AG136" s="353"/>
      <c r="AH136" s="353" t="str">
        <f t="shared" si="15"/>
        <v>SLA_PW_OK</v>
      </c>
    </row>
    <row r="137" spans="1:34" s="172" customFormat="1" ht="89.25" x14ac:dyDescent="0.25">
      <c r="A137" s="173">
        <v>42427.583333333336</v>
      </c>
      <c r="B137" s="173">
        <v>42427.875</v>
      </c>
      <c r="C137" s="154"/>
      <c r="D137" s="405" t="s">
        <v>512</v>
      </c>
      <c r="E137" s="174" t="s">
        <v>73</v>
      </c>
      <c r="F137" s="217">
        <f t="shared" si="21"/>
        <v>624242</v>
      </c>
      <c r="G137" s="176">
        <v>624242</v>
      </c>
      <c r="H137" s="175" t="str">
        <f t="shared" si="22"/>
        <v>Link</v>
      </c>
      <c r="I137" s="177" t="s">
        <v>30</v>
      </c>
      <c r="J137" s="177" t="s">
        <v>513</v>
      </c>
      <c r="K137" s="177" t="s">
        <v>32</v>
      </c>
      <c r="L137" s="178"/>
      <c r="M137" s="160">
        <v>42408</v>
      </c>
      <c r="N137" s="161">
        <f t="shared" si="16"/>
        <v>13</v>
      </c>
      <c r="O137" s="162" t="s">
        <v>26</v>
      </c>
      <c r="P137" s="223"/>
      <c r="Q137" s="223"/>
      <c r="R137" s="223" t="s">
        <v>602</v>
      </c>
      <c r="S137" s="164" t="s">
        <v>26</v>
      </c>
      <c r="T137" s="165" t="str">
        <f t="shared" ca="1" si="20"/>
        <v>OK</v>
      </c>
      <c r="U137" s="166" t="s">
        <v>126</v>
      </c>
      <c r="V137" s="166"/>
      <c r="W137" s="167" t="s">
        <v>26</v>
      </c>
      <c r="X137" s="167" t="s">
        <v>26</v>
      </c>
      <c r="Y137" s="168" t="s">
        <v>26</v>
      </c>
      <c r="Z137" s="179"/>
      <c r="AA137" s="170" t="s">
        <v>27</v>
      </c>
      <c r="AB137" s="171"/>
      <c r="AC137" s="174"/>
      <c r="AD137" s="353"/>
      <c r="AE137" s="353"/>
      <c r="AF137" s="353"/>
      <c r="AG137" s="353"/>
      <c r="AH137" s="353" t="str">
        <f t="shared" si="15"/>
        <v/>
      </c>
    </row>
    <row r="138" spans="1:34" s="172" customFormat="1" ht="38.25" x14ac:dyDescent="0.25">
      <c r="A138" s="173">
        <v>42427.916666666664</v>
      </c>
      <c r="B138" s="173">
        <v>42428.25</v>
      </c>
      <c r="C138" s="154" t="s">
        <v>8</v>
      </c>
      <c r="D138" s="405" t="s">
        <v>615</v>
      </c>
      <c r="E138" s="174" t="s">
        <v>614</v>
      </c>
      <c r="F138" s="217">
        <f t="shared" si="21"/>
        <v>627450</v>
      </c>
      <c r="G138" s="176">
        <v>627450</v>
      </c>
      <c r="H138" s="175" t="str">
        <f t="shared" si="22"/>
        <v>Link</v>
      </c>
      <c r="I138" s="177" t="s">
        <v>30</v>
      </c>
      <c r="J138" s="177" t="s">
        <v>84</v>
      </c>
      <c r="K138" s="177" t="s">
        <v>32</v>
      </c>
      <c r="L138" s="178"/>
      <c r="M138" s="160">
        <v>42419</v>
      </c>
      <c r="N138" s="161">
        <f t="shared" si="16"/>
        <v>4</v>
      </c>
      <c r="O138" s="162" t="s">
        <v>26</v>
      </c>
      <c r="P138" s="223"/>
      <c r="Q138" s="223"/>
      <c r="R138" s="223" t="s">
        <v>616</v>
      </c>
      <c r="S138" s="164">
        <v>42419</v>
      </c>
      <c r="T138" s="165" t="str">
        <f t="shared" ca="1" si="20"/>
        <v>OK</v>
      </c>
      <c r="U138" s="166" t="s">
        <v>126</v>
      </c>
      <c r="V138" s="166"/>
      <c r="W138" s="167">
        <v>42419</v>
      </c>
      <c r="X138" s="167" t="s">
        <v>26</v>
      </c>
      <c r="Y138" s="168" t="s">
        <v>26</v>
      </c>
      <c r="Z138" s="179"/>
      <c r="AA138" s="170" t="s">
        <v>27</v>
      </c>
      <c r="AB138" s="171"/>
      <c r="AC138" s="174"/>
      <c r="AD138" s="353"/>
      <c r="AE138" s="353"/>
      <c r="AF138" s="353"/>
      <c r="AG138" s="353"/>
      <c r="AH138" s="353" t="str">
        <f t="shared" si="15"/>
        <v>SLA_PW_OK</v>
      </c>
    </row>
    <row r="139" spans="1:34" s="172" customFormat="1" ht="63.75" x14ac:dyDescent="0.25">
      <c r="A139" s="173">
        <v>42428</v>
      </c>
      <c r="B139" s="173">
        <v>42428.208333333336</v>
      </c>
      <c r="C139" s="154"/>
      <c r="D139" s="405" t="s">
        <v>535</v>
      </c>
      <c r="E139" s="174" t="s">
        <v>29</v>
      </c>
      <c r="F139" s="175">
        <f t="shared" si="21"/>
        <v>625434</v>
      </c>
      <c r="G139" s="176">
        <v>625434</v>
      </c>
      <c r="H139" s="175" t="str">
        <f t="shared" si="22"/>
        <v>Link</v>
      </c>
      <c r="I139" s="177" t="s">
        <v>30</v>
      </c>
      <c r="J139" s="177" t="s">
        <v>536</v>
      </c>
      <c r="K139" s="177" t="s">
        <v>32</v>
      </c>
      <c r="L139" s="178"/>
      <c r="M139" s="160">
        <v>42415</v>
      </c>
      <c r="N139" s="161">
        <f t="shared" si="16"/>
        <v>8</v>
      </c>
      <c r="O139" s="162" t="s">
        <v>26</v>
      </c>
      <c r="P139" s="223"/>
      <c r="Q139" s="223"/>
      <c r="R139" s="223" t="s">
        <v>316</v>
      </c>
      <c r="S139" s="164">
        <v>42418</v>
      </c>
      <c r="T139" s="165" t="str">
        <f t="shared" ca="1" si="20"/>
        <v>OK</v>
      </c>
      <c r="U139" s="166" t="s">
        <v>126</v>
      </c>
      <c r="V139" s="166"/>
      <c r="W139" s="167">
        <v>42418</v>
      </c>
      <c r="X139" s="167" t="s">
        <v>26</v>
      </c>
      <c r="Y139" s="168" t="s">
        <v>26</v>
      </c>
      <c r="Z139" s="179"/>
      <c r="AA139" s="170"/>
      <c r="AB139" s="171"/>
      <c r="AC139" s="174"/>
      <c r="AD139" s="353"/>
      <c r="AE139" s="353"/>
      <c r="AF139" s="353"/>
      <c r="AG139" s="353"/>
      <c r="AH139" s="353" t="str">
        <f t="shared" si="15"/>
        <v>SLA_PW_OK</v>
      </c>
    </row>
    <row r="140" spans="1:34" s="172" customFormat="1" ht="191.25" x14ac:dyDescent="0.25">
      <c r="A140" s="173">
        <v>42429.083333333336</v>
      </c>
      <c r="B140" s="173">
        <v>42429.208333333336</v>
      </c>
      <c r="C140" s="154"/>
      <c r="D140" s="405" t="s">
        <v>551</v>
      </c>
      <c r="E140" s="174" t="s">
        <v>50</v>
      </c>
      <c r="F140" s="289">
        <f t="shared" si="21"/>
        <v>625822</v>
      </c>
      <c r="G140" s="176">
        <v>625822</v>
      </c>
      <c r="H140" s="175" t="str">
        <f t="shared" si="22"/>
        <v>Link</v>
      </c>
      <c r="I140" s="177" t="s">
        <v>37</v>
      </c>
      <c r="J140" s="177" t="s">
        <v>552</v>
      </c>
      <c r="K140" s="177" t="s">
        <v>553</v>
      </c>
      <c r="L140" s="178"/>
      <c r="M140" s="160">
        <v>42415</v>
      </c>
      <c r="N140" s="161">
        <f t="shared" si="16"/>
        <v>9</v>
      </c>
      <c r="O140" s="162" t="s">
        <v>35</v>
      </c>
      <c r="P140" s="214"/>
      <c r="Q140" s="214"/>
      <c r="R140" s="214" t="s">
        <v>624</v>
      </c>
      <c r="S140" s="164">
        <v>42412</v>
      </c>
      <c r="T140" s="165" t="str">
        <f t="shared" ca="1" si="20"/>
        <v>OK</v>
      </c>
      <c r="U140" s="166" t="s">
        <v>126</v>
      </c>
      <c r="V140" s="166"/>
      <c r="W140" s="167">
        <v>42419</v>
      </c>
      <c r="X140" s="167" t="s">
        <v>26</v>
      </c>
      <c r="Y140" s="168" t="s">
        <v>26</v>
      </c>
      <c r="Z140" s="179" t="s">
        <v>709</v>
      </c>
      <c r="AA140" s="170" t="s">
        <v>81</v>
      </c>
      <c r="AB140" s="171"/>
      <c r="AC140" s="174"/>
      <c r="AD140" s="353"/>
      <c r="AE140" s="353"/>
      <c r="AF140" s="353"/>
      <c r="AG140" s="353"/>
      <c r="AH140" s="353" t="str">
        <f t="shared" si="15"/>
        <v>SLA_PW_OK</v>
      </c>
    </row>
    <row r="141" spans="1:34" s="172" customFormat="1" ht="63.75" x14ac:dyDescent="0.25">
      <c r="A141" s="173">
        <v>42429.208333333336</v>
      </c>
      <c r="B141" s="173">
        <v>42429.270833333336</v>
      </c>
      <c r="C141" s="154" t="s">
        <v>8</v>
      </c>
      <c r="D141" s="405" t="s">
        <v>655</v>
      </c>
      <c r="E141" s="174" t="s">
        <v>656</v>
      </c>
      <c r="F141" s="217">
        <f t="shared" si="21"/>
        <v>628414</v>
      </c>
      <c r="G141" s="176">
        <v>628414</v>
      </c>
      <c r="H141" s="175" t="str">
        <f t="shared" si="22"/>
        <v>Link</v>
      </c>
      <c r="I141" s="177" t="s">
        <v>47</v>
      </c>
      <c r="J141" s="177" t="s">
        <v>657</v>
      </c>
      <c r="K141" s="177" t="s">
        <v>658</v>
      </c>
      <c r="L141" s="178"/>
      <c r="M141" s="160">
        <v>42424</v>
      </c>
      <c r="N141" s="161">
        <v>3</v>
      </c>
      <c r="O141" s="162" t="s">
        <v>35</v>
      </c>
      <c r="P141" s="223"/>
      <c r="Q141" s="223"/>
      <c r="R141" s="223"/>
      <c r="S141" s="164" t="s">
        <v>26</v>
      </c>
      <c r="T141" s="165" t="s">
        <v>75</v>
      </c>
      <c r="U141" s="166" t="s">
        <v>126</v>
      </c>
      <c r="V141" s="166"/>
      <c r="W141" s="167">
        <v>42425</v>
      </c>
      <c r="X141" s="167" t="s">
        <v>26</v>
      </c>
      <c r="Y141" s="168" t="s">
        <v>26</v>
      </c>
      <c r="Z141" s="179" t="s">
        <v>706</v>
      </c>
      <c r="AA141" s="170" t="s">
        <v>27</v>
      </c>
      <c r="AB141" s="171"/>
      <c r="AC141" s="174"/>
      <c r="AD141" s="353"/>
      <c r="AE141" s="353"/>
      <c r="AF141" s="353"/>
      <c r="AG141" s="353"/>
      <c r="AH141" s="353" t="str">
        <f t="shared" si="15"/>
        <v>SLA_EW_OK</v>
      </c>
    </row>
    <row r="142" spans="1:34" s="172" customFormat="1" ht="89.25" x14ac:dyDescent="0.25">
      <c r="A142" s="173">
        <v>42429.5</v>
      </c>
      <c r="B142" s="173">
        <v>42429.541666666664</v>
      </c>
      <c r="C142" s="154"/>
      <c r="D142" s="405" t="s">
        <v>672</v>
      </c>
      <c r="E142" s="174" t="s">
        <v>590</v>
      </c>
      <c r="F142" s="217">
        <f t="shared" si="21"/>
        <v>626712</v>
      </c>
      <c r="G142" s="176">
        <v>626712</v>
      </c>
      <c r="H142" s="175" t="str">
        <f t="shared" si="22"/>
        <v>Link</v>
      </c>
      <c r="I142" s="221" t="s">
        <v>24</v>
      </c>
      <c r="J142" s="177" t="s">
        <v>591</v>
      </c>
      <c r="K142" s="177" t="s">
        <v>633</v>
      </c>
      <c r="L142" s="178"/>
      <c r="M142" s="160">
        <v>42422</v>
      </c>
      <c r="N142" s="161">
        <f>MAX(IF(A142-M142,NETWORKDAYS(M142,A142,holidays_2016)-2),0)</f>
        <v>4</v>
      </c>
      <c r="O142" s="162" t="s">
        <v>35</v>
      </c>
      <c r="P142" s="223"/>
      <c r="Q142" s="223"/>
      <c r="R142" s="223" t="s">
        <v>647</v>
      </c>
      <c r="S142" s="164" t="s">
        <v>26</v>
      </c>
      <c r="T142" s="165" t="str">
        <f ca="1">IF(AND( W142&lt;&gt;"TBC",X142&lt;&gt;"TBC", Y142&lt;&gt;"TBC"),"OK",MAX(IF(NOW()-A142,NETWORKDAYS(NOW(),A142,holidays_2016)-2),0))</f>
        <v>OK</v>
      </c>
      <c r="U142" s="166" t="s">
        <v>126</v>
      </c>
      <c r="V142" s="166"/>
      <c r="W142" s="167">
        <v>42423</v>
      </c>
      <c r="X142" s="167" t="s">
        <v>26</v>
      </c>
      <c r="Y142" s="168" t="s">
        <v>26</v>
      </c>
      <c r="Z142" s="292" t="s">
        <v>710</v>
      </c>
      <c r="AA142" s="170"/>
      <c r="AB142" s="171"/>
      <c r="AC142" s="174"/>
      <c r="AD142" s="353"/>
      <c r="AE142" s="353"/>
      <c r="AF142" s="353"/>
      <c r="AG142" s="353"/>
      <c r="AH142" s="353" t="str">
        <f t="shared" si="15"/>
        <v>SLA_PW_NOK</v>
      </c>
    </row>
    <row r="143" spans="1:34" s="14" customFormat="1" ht="15" x14ac:dyDescent="0.25">
      <c r="A143" s="8">
        <v>42430</v>
      </c>
      <c r="B143" s="9"/>
      <c r="C143" s="11"/>
      <c r="D143" s="399"/>
      <c r="E143" s="9"/>
      <c r="F143" s="11"/>
      <c r="G143" s="10"/>
      <c r="H143" s="11"/>
      <c r="I143" s="12"/>
      <c r="J143" s="12"/>
      <c r="K143" s="12"/>
      <c r="L143" s="147"/>
      <c r="M143" s="100"/>
      <c r="N143" s="12"/>
      <c r="O143" s="12"/>
      <c r="P143" s="113"/>
      <c r="Q143" s="113"/>
      <c r="R143" s="113"/>
      <c r="S143" s="123"/>
      <c r="T143" s="13"/>
      <c r="U143" s="13"/>
      <c r="V143" s="13"/>
      <c r="W143" s="103"/>
      <c r="X143" s="103"/>
      <c r="Y143" s="124"/>
      <c r="Z143" s="11"/>
      <c r="AA143" s="12"/>
      <c r="AB143" s="12"/>
      <c r="AC143" s="12"/>
      <c r="AD143" s="346"/>
      <c r="AE143" s="346"/>
      <c r="AF143" s="346"/>
      <c r="AG143" s="346"/>
      <c r="AH143" s="346" t="str">
        <f t="shared" si="15"/>
        <v/>
      </c>
    </row>
    <row r="144" spans="1:34" s="172" customFormat="1" ht="204" x14ac:dyDescent="0.25">
      <c r="A144" s="173">
        <v>42430.125</v>
      </c>
      <c r="B144" s="173">
        <v>42430.166666666664</v>
      </c>
      <c r="C144" s="154"/>
      <c r="D144" s="405" t="s">
        <v>611</v>
      </c>
      <c r="E144" s="174" t="s">
        <v>604</v>
      </c>
      <c r="F144" s="217">
        <f t="shared" ref="F144:F175" si="23">HYPERLINK("..\Avis%20de%20dérangement\"&amp;G144,G144)</f>
        <v>627304</v>
      </c>
      <c r="G144" s="176">
        <v>627304</v>
      </c>
      <c r="H144" s="175" t="str">
        <f t="shared" ref="H144:H175" si="24">HYPERLINK("..\Avis%20de%20dérangement\"&amp;G144,"Link")</f>
        <v>Link</v>
      </c>
      <c r="I144" s="221" t="s">
        <v>24</v>
      </c>
      <c r="J144" s="177" t="s">
        <v>378</v>
      </c>
      <c r="K144" s="177" t="s">
        <v>608</v>
      </c>
      <c r="L144" s="178"/>
      <c r="M144" s="160">
        <v>42422</v>
      </c>
      <c r="N144" s="161">
        <f t="shared" ref="N144:N150" si="25">MAX(IF(A144-M144,NETWORKDAYS(M144,A144,holidays_2016)-2),0)</f>
        <v>5</v>
      </c>
      <c r="O144" s="162" t="s">
        <v>35</v>
      </c>
      <c r="P144" s="223"/>
      <c r="Q144" s="223"/>
      <c r="R144" s="223" t="s">
        <v>605</v>
      </c>
      <c r="S144" s="164" t="s">
        <v>26</v>
      </c>
      <c r="T144" s="165" t="str">
        <f t="shared" ref="T144:T175" ca="1" si="26">IF(AND( W144&lt;&gt;"TBC",X144&lt;&gt;"TBC", Y144&lt;&gt;"TBC"),"OK",MAX(IF(NOW()-A144,NETWORKDAYS(NOW(),A144,holidays_2016)-2),0))</f>
        <v>OK</v>
      </c>
      <c r="U144" s="166" t="s">
        <v>126</v>
      </c>
      <c r="V144" s="166"/>
      <c r="W144" s="167">
        <v>42422</v>
      </c>
      <c r="X144" s="167" t="s">
        <v>26</v>
      </c>
      <c r="Y144" s="168" t="s">
        <v>26</v>
      </c>
      <c r="Z144" s="179" t="s">
        <v>712</v>
      </c>
      <c r="AA144" s="170" t="s">
        <v>27</v>
      </c>
      <c r="AB144" s="171"/>
      <c r="AC144" s="174"/>
      <c r="AD144" s="353"/>
      <c r="AE144" s="353"/>
      <c r="AF144" s="353"/>
      <c r="AG144" s="353"/>
      <c r="AH144" s="353" t="str">
        <f t="shared" si="15"/>
        <v>SLA_PW_OK</v>
      </c>
    </row>
    <row r="145" spans="1:34" s="172" customFormat="1" ht="51" x14ac:dyDescent="0.25">
      <c r="A145" s="173">
        <v>42430.208333333336</v>
      </c>
      <c r="B145" s="173">
        <v>42430.291666666664</v>
      </c>
      <c r="C145" s="154"/>
      <c r="D145" s="405" t="s">
        <v>488</v>
      </c>
      <c r="E145" s="174" t="s">
        <v>489</v>
      </c>
      <c r="F145" s="217">
        <f t="shared" si="23"/>
        <v>624142</v>
      </c>
      <c r="G145" s="176">
        <v>624142</v>
      </c>
      <c r="H145" s="175" t="str">
        <f t="shared" si="24"/>
        <v>Link</v>
      </c>
      <c r="I145" s="177" t="s">
        <v>33</v>
      </c>
      <c r="J145" s="177" t="s">
        <v>467</v>
      </c>
      <c r="K145" s="177" t="s">
        <v>490</v>
      </c>
      <c r="L145" s="178" t="s">
        <v>225</v>
      </c>
      <c r="M145" s="160">
        <v>42408</v>
      </c>
      <c r="N145" s="161">
        <f t="shared" si="25"/>
        <v>15</v>
      </c>
      <c r="O145" s="162" t="s">
        <v>35</v>
      </c>
      <c r="P145" s="223"/>
      <c r="Q145" s="223"/>
      <c r="R145" s="223" t="s">
        <v>498</v>
      </c>
      <c r="S145" s="164">
        <v>42405</v>
      </c>
      <c r="T145" s="165" t="str">
        <f t="shared" ca="1" si="26"/>
        <v>OK</v>
      </c>
      <c r="U145" s="166" t="s">
        <v>126</v>
      </c>
      <c r="V145" s="166"/>
      <c r="W145" s="167">
        <v>42412</v>
      </c>
      <c r="X145" s="167" t="s">
        <v>26</v>
      </c>
      <c r="Y145" s="168" t="s">
        <v>26</v>
      </c>
      <c r="Z145" s="179" t="s">
        <v>713</v>
      </c>
      <c r="AA145" s="170" t="s">
        <v>27</v>
      </c>
      <c r="AB145" s="171"/>
      <c r="AC145" s="174"/>
      <c r="AD145" s="353"/>
      <c r="AE145" s="353"/>
      <c r="AF145" s="353"/>
      <c r="AG145" s="353"/>
      <c r="AH145" s="353" t="str">
        <f t="shared" si="15"/>
        <v>SLA_PW_OK</v>
      </c>
    </row>
    <row r="146" spans="1:34" s="263" customFormat="1" ht="76.5" x14ac:dyDescent="0.25">
      <c r="A146" s="24">
        <v>42430.208333333336</v>
      </c>
      <c r="B146" s="24">
        <v>42430.270833333336</v>
      </c>
      <c r="C146" s="266" t="s">
        <v>8</v>
      </c>
      <c r="D146" s="402" t="s">
        <v>673</v>
      </c>
      <c r="E146" s="25" t="s">
        <v>656</v>
      </c>
      <c r="F146" s="284">
        <f t="shared" si="23"/>
        <v>628414</v>
      </c>
      <c r="G146" s="38">
        <v>628414</v>
      </c>
      <c r="H146" s="267" t="str">
        <f t="shared" si="24"/>
        <v>Link</v>
      </c>
      <c r="I146" s="35" t="s">
        <v>47</v>
      </c>
      <c r="J146" s="35" t="s">
        <v>657</v>
      </c>
      <c r="K146" s="35" t="s">
        <v>658</v>
      </c>
      <c r="L146" s="150"/>
      <c r="M146" s="268">
        <v>42424</v>
      </c>
      <c r="N146" s="269">
        <f t="shared" si="25"/>
        <v>3</v>
      </c>
      <c r="O146" s="270" t="s">
        <v>35</v>
      </c>
      <c r="P146" s="288"/>
      <c r="Q146" s="288"/>
      <c r="R146" s="288"/>
      <c r="S146" s="131" t="s">
        <v>26</v>
      </c>
      <c r="T146" s="36" t="str">
        <f t="shared" ca="1" si="26"/>
        <v>OK</v>
      </c>
      <c r="U146" s="44" t="s">
        <v>126</v>
      </c>
      <c r="V146" s="44"/>
      <c r="W146" s="107">
        <v>42425</v>
      </c>
      <c r="X146" s="107" t="s">
        <v>26</v>
      </c>
      <c r="Y146" s="132" t="s">
        <v>26</v>
      </c>
      <c r="Z146" s="53" t="s">
        <v>26</v>
      </c>
      <c r="AA146" s="46" t="s">
        <v>44</v>
      </c>
      <c r="AB146" s="47"/>
      <c r="AC146" s="26"/>
      <c r="AD146" s="347"/>
      <c r="AE146" s="347"/>
      <c r="AF146" s="347"/>
      <c r="AG146" s="347"/>
      <c r="AH146" s="347" t="str">
        <f t="shared" si="15"/>
        <v>SLA_EW_OK</v>
      </c>
    </row>
    <row r="147" spans="1:34" s="263" customFormat="1" ht="102" x14ac:dyDescent="0.25">
      <c r="A147" s="71">
        <v>42430.5</v>
      </c>
      <c r="B147" s="71">
        <v>42430.541666608799</v>
      </c>
      <c r="C147" s="145"/>
      <c r="D147" s="403" t="s">
        <v>586</v>
      </c>
      <c r="E147" s="57" t="s">
        <v>590</v>
      </c>
      <c r="F147" s="181">
        <f t="shared" si="23"/>
        <v>626712</v>
      </c>
      <c r="G147" s="59">
        <v>626712</v>
      </c>
      <c r="H147" s="58" t="str">
        <f t="shared" si="24"/>
        <v>Link</v>
      </c>
      <c r="I147" s="209" t="s">
        <v>24</v>
      </c>
      <c r="J147" s="60" t="s">
        <v>591</v>
      </c>
      <c r="K147" s="60" t="s">
        <v>633</v>
      </c>
      <c r="L147" s="151"/>
      <c r="M147" s="139">
        <v>42422</v>
      </c>
      <c r="N147" s="62">
        <f t="shared" si="25"/>
        <v>5</v>
      </c>
      <c r="O147" s="63" t="s">
        <v>35</v>
      </c>
      <c r="P147" s="241"/>
      <c r="Q147" s="241"/>
      <c r="R147" s="241" t="s">
        <v>977</v>
      </c>
      <c r="S147" s="134" t="s">
        <v>26</v>
      </c>
      <c r="T147" s="49" t="str">
        <f t="shared" ca="1" si="26"/>
        <v>OK</v>
      </c>
      <c r="U147" s="50" t="s">
        <v>126</v>
      </c>
      <c r="V147" s="50"/>
      <c r="W147" s="109">
        <v>42423</v>
      </c>
      <c r="X147" s="109" t="s">
        <v>26</v>
      </c>
      <c r="Y147" s="133" t="s">
        <v>26</v>
      </c>
      <c r="Z147" s="64"/>
      <c r="AA147" s="65"/>
      <c r="AB147" s="72"/>
      <c r="AC147" s="57"/>
      <c r="AD147" s="351"/>
      <c r="AE147" s="351"/>
      <c r="AF147" s="351"/>
      <c r="AG147" s="351"/>
      <c r="AH147" s="351" t="str">
        <f t="shared" ref="AH147:AH195" si="27">IF(AND( W147&lt;&gt;"TBC",W147&lt;&gt;"TBC", W147&lt;&gt;"N/A",W147&lt;&gt;""),IF((NETWORKDAYS(W147,A147,holidays_2015)-1)&gt;=5,"SLA_PW_OK",IF(AND(NETWORKDAYS(W147,A147,holidays_2015)&gt;=0,C147="EW"),"SLA_EW_OK","SLA_PW_NOK")),"")</f>
        <v>SLA_PW_OK</v>
      </c>
    </row>
    <row r="148" spans="1:34" s="172" customFormat="1" ht="216.75" x14ac:dyDescent="0.25">
      <c r="A148" s="173">
        <v>42431.041666666664</v>
      </c>
      <c r="B148" s="173">
        <v>42431.25</v>
      </c>
      <c r="C148" s="154"/>
      <c r="D148" s="405" t="s">
        <v>541</v>
      </c>
      <c r="E148" s="174" t="s">
        <v>542</v>
      </c>
      <c r="F148" s="289">
        <f t="shared" si="23"/>
        <v>625243</v>
      </c>
      <c r="G148" s="176">
        <v>625243</v>
      </c>
      <c r="H148" s="175" t="str">
        <f t="shared" si="24"/>
        <v>Link</v>
      </c>
      <c r="I148" s="177" t="s">
        <v>37</v>
      </c>
      <c r="J148" s="177" t="s">
        <v>539</v>
      </c>
      <c r="K148" s="177" t="s">
        <v>543</v>
      </c>
      <c r="L148" s="178"/>
      <c r="M148" s="160">
        <v>42415</v>
      </c>
      <c r="N148" s="161">
        <f t="shared" si="25"/>
        <v>11</v>
      </c>
      <c r="O148" s="162" t="s">
        <v>35</v>
      </c>
      <c r="P148" s="214"/>
      <c r="Q148" s="214"/>
      <c r="R148" s="214" t="s">
        <v>622</v>
      </c>
      <c r="S148" s="164">
        <v>42412</v>
      </c>
      <c r="T148" s="165" t="str">
        <f t="shared" ca="1" si="26"/>
        <v>OK</v>
      </c>
      <c r="U148" s="166" t="s">
        <v>126</v>
      </c>
      <c r="V148" s="166"/>
      <c r="W148" s="167">
        <v>42423</v>
      </c>
      <c r="X148" s="167">
        <v>42423</v>
      </c>
      <c r="Y148" s="168">
        <v>42423</v>
      </c>
      <c r="Z148" s="179" t="s">
        <v>720</v>
      </c>
      <c r="AA148" s="170" t="s">
        <v>54</v>
      </c>
      <c r="AB148" s="171"/>
      <c r="AC148" s="174"/>
      <c r="AD148" s="353"/>
      <c r="AE148" s="353"/>
      <c r="AF148" s="353"/>
      <c r="AG148" s="353"/>
      <c r="AH148" s="353" t="str">
        <f t="shared" si="27"/>
        <v>SLA_PW_OK</v>
      </c>
    </row>
    <row r="149" spans="1:34" s="172" customFormat="1" ht="204" x14ac:dyDescent="0.25">
      <c r="A149" s="173">
        <v>42431.125</v>
      </c>
      <c r="B149" s="173">
        <v>42431.208333333336</v>
      </c>
      <c r="C149" s="154"/>
      <c r="D149" s="405" t="s">
        <v>612</v>
      </c>
      <c r="E149" s="174" t="s">
        <v>604</v>
      </c>
      <c r="F149" s="217">
        <f t="shared" si="23"/>
        <v>627304</v>
      </c>
      <c r="G149" s="176">
        <v>627304</v>
      </c>
      <c r="H149" s="175" t="str">
        <f t="shared" si="24"/>
        <v>Link</v>
      </c>
      <c r="I149" s="221" t="s">
        <v>24</v>
      </c>
      <c r="J149" s="177" t="s">
        <v>378</v>
      </c>
      <c r="K149" s="177" t="s">
        <v>608</v>
      </c>
      <c r="L149" s="178"/>
      <c r="M149" s="160">
        <v>42422</v>
      </c>
      <c r="N149" s="161">
        <f t="shared" si="25"/>
        <v>6</v>
      </c>
      <c r="O149" s="162" t="s">
        <v>35</v>
      </c>
      <c r="P149" s="223"/>
      <c r="Q149" s="223"/>
      <c r="R149" s="223" t="s">
        <v>605</v>
      </c>
      <c r="S149" s="164" t="s">
        <v>26</v>
      </c>
      <c r="T149" s="165" t="str">
        <f t="shared" ca="1" si="26"/>
        <v>OK</v>
      </c>
      <c r="U149" s="166" t="s">
        <v>126</v>
      </c>
      <c r="V149" s="166"/>
      <c r="W149" s="167">
        <v>42422</v>
      </c>
      <c r="X149" s="167" t="s">
        <v>26</v>
      </c>
      <c r="Y149" s="168" t="s">
        <v>26</v>
      </c>
      <c r="Z149" s="179" t="s">
        <v>719</v>
      </c>
      <c r="AA149" s="170" t="s">
        <v>27</v>
      </c>
      <c r="AB149" s="171"/>
      <c r="AC149" s="174"/>
      <c r="AD149" s="353"/>
      <c r="AE149" s="353"/>
      <c r="AF149" s="353"/>
      <c r="AG149" s="353"/>
      <c r="AH149" s="353" t="str">
        <f t="shared" si="27"/>
        <v>SLA_PW_OK</v>
      </c>
    </row>
    <row r="150" spans="1:34" s="172" customFormat="1" ht="51" x14ac:dyDescent="0.25">
      <c r="A150" s="173">
        <v>42431.208333333336</v>
      </c>
      <c r="B150" s="173">
        <v>42431.291666608799</v>
      </c>
      <c r="C150" s="154"/>
      <c r="D150" s="405" t="s">
        <v>491</v>
      </c>
      <c r="E150" s="174" t="s">
        <v>489</v>
      </c>
      <c r="F150" s="217">
        <f t="shared" si="23"/>
        <v>624143</v>
      </c>
      <c r="G150" s="176">
        <v>624143</v>
      </c>
      <c r="H150" s="175" t="str">
        <f t="shared" si="24"/>
        <v>Link</v>
      </c>
      <c r="I150" s="177" t="s">
        <v>33</v>
      </c>
      <c r="J150" s="177" t="s">
        <v>467</v>
      </c>
      <c r="K150" s="177" t="s">
        <v>492</v>
      </c>
      <c r="L150" s="178"/>
      <c r="M150" s="160">
        <v>42408</v>
      </c>
      <c r="N150" s="161">
        <f t="shared" si="25"/>
        <v>16</v>
      </c>
      <c r="O150" s="162" t="s">
        <v>35</v>
      </c>
      <c r="P150" s="223"/>
      <c r="Q150" s="223"/>
      <c r="R150" s="223"/>
      <c r="S150" s="164">
        <v>42422</v>
      </c>
      <c r="T150" s="165" t="str">
        <f t="shared" ca="1" si="26"/>
        <v>OK</v>
      </c>
      <c r="U150" s="166" t="s">
        <v>126</v>
      </c>
      <c r="V150" s="166"/>
      <c r="W150" s="167">
        <v>42423</v>
      </c>
      <c r="X150" s="167" t="s">
        <v>26</v>
      </c>
      <c r="Y150" s="168" t="s">
        <v>26</v>
      </c>
      <c r="Z150" s="179" t="s">
        <v>721</v>
      </c>
      <c r="AA150" s="170" t="s">
        <v>27</v>
      </c>
      <c r="AB150" s="171"/>
      <c r="AC150" s="174"/>
      <c r="AD150" s="353"/>
      <c r="AE150" s="353"/>
      <c r="AF150" s="353"/>
      <c r="AG150" s="353"/>
      <c r="AH150" s="353" t="str">
        <f t="shared" si="27"/>
        <v>SLA_PW_OK</v>
      </c>
    </row>
    <row r="151" spans="1:34" s="172" customFormat="1" ht="102" x14ac:dyDescent="0.25">
      <c r="A151" s="173">
        <v>42431.333333333336</v>
      </c>
      <c r="B151" s="173">
        <v>42431.75</v>
      </c>
      <c r="C151" s="154"/>
      <c r="D151" s="410" t="s">
        <v>484</v>
      </c>
      <c r="E151" s="174" t="s">
        <v>485</v>
      </c>
      <c r="F151" s="175">
        <f t="shared" si="23"/>
        <v>623291</v>
      </c>
      <c r="G151" s="176">
        <v>623291</v>
      </c>
      <c r="H151" s="175" t="str">
        <f t="shared" si="24"/>
        <v>Link</v>
      </c>
      <c r="I151" s="177" t="s">
        <v>33</v>
      </c>
      <c r="J151" s="177" t="s">
        <v>486</v>
      </c>
      <c r="K151" s="286" t="s">
        <v>487</v>
      </c>
      <c r="L151" s="178"/>
      <c r="M151" s="160">
        <v>42408</v>
      </c>
      <c r="N151" s="161"/>
      <c r="O151" s="162" t="s">
        <v>35</v>
      </c>
      <c r="P151" s="163"/>
      <c r="Q151" s="163"/>
      <c r="R151" s="163" t="s">
        <v>506</v>
      </c>
      <c r="S151" s="164">
        <v>42405</v>
      </c>
      <c r="T151" s="165" t="str">
        <f t="shared" ca="1" si="26"/>
        <v>OK</v>
      </c>
      <c r="U151" s="166" t="s">
        <v>126</v>
      </c>
      <c r="V151" s="166"/>
      <c r="W151" s="167">
        <v>42423</v>
      </c>
      <c r="X151" s="167">
        <v>42423</v>
      </c>
      <c r="Y151" s="168" t="s">
        <v>26</v>
      </c>
      <c r="Z151" s="179" t="s">
        <v>837</v>
      </c>
      <c r="AA151" s="170" t="s">
        <v>27</v>
      </c>
      <c r="AB151" s="171"/>
      <c r="AC151" s="174"/>
      <c r="AD151" s="353"/>
      <c r="AE151" s="353"/>
      <c r="AF151" s="353"/>
      <c r="AG151" s="353"/>
      <c r="AH151" s="353" t="str">
        <f t="shared" si="27"/>
        <v>SLA_PW_OK</v>
      </c>
    </row>
    <row r="152" spans="1:34" s="14" customFormat="1" ht="102" x14ac:dyDescent="0.25">
      <c r="A152" s="71">
        <v>42431.5</v>
      </c>
      <c r="B152" s="71">
        <v>42431.541666608799</v>
      </c>
      <c r="C152" s="145"/>
      <c r="D152" s="403" t="s">
        <v>587</v>
      </c>
      <c r="E152" s="57" t="s">
        <v>590</v>
      </c>
      <c r="F152" s="181">
        <f t="shared" si="23"/>
        <v>626712</v>
      </c>
      <c r="G152" s="59">
        <v>626712</v>
      </c>
      <c r="H152" s="58" t="str">
        <f t="shared" si="24"/>
        <v>Link</v>
      </c>
      <c r="I152" s="209" t="s">
        <v>24</v>
      </c>
      <c r="J152" s="60" t="s">
        <v>591</v>
      </c>
      <c r="K152" s="60" t="s">
        <v>633</v>
      </c>
      <c r="L152" s="151"/>
      <c r="M152" s="139">
        <v>42422</v>
      </c>
      <c r="N152" s="62">
        <f>MAX(IF(A152-M152,NETWORKDAYS(M152,A152,holidays_2016)-2),0)</f>
        <v>6</v>
      </c>
      <c r="O152" s="63" t="s">
        <v>35</v>
      </c>
      <c r="P152" s="241"/>
      <c r="Q152" s="241"/>
      <c r="R152" s="241" t="s">
        <v>977</v>
      </c>
      <c r="S152" s="134" t="s">
        <v>26</v>
      </c>
      <c r="T152" s="49" t="str">
        <f t="shared" ca="1" si="26"/>
        <v>OK</v>
      </c>
      <c r="U152" s="50"/>
      <c r="V152" s="50"/>
      <c r="W152" s="109">
        <v>42423</v>
      </c>
      <c r="X152" s="109" t="s">
        <v>26</v>
      </c>
      <c r="Y152" s="133" t="s">
        <v>26</v>
      </c>
      <c r="Z152" s="64"/>
      <c r="AA152" s="65"/>
      <c r="AB152" s="72"/>
      <c r="AC152" s="57"/>
      <c r="AD152" s="351"/>
      <c r="AE152" s="351"/>
      <c r="AF152" s="351"/>
      <c r="AG152" s="351"/>
      <c r="AH152" s="351" t="str">
        <f t="shared" si="27"/>
        <v>SLA_PW_OK</v>
      </c>
    </row>
    <row r="153" spans="1:34" s="172" customFormat="1" ht="51" x14ac:dyDescent="0.25">
      <c r="A153" s="173">
        <v>42431.583333333336</v>
      </c>
      <c r="B153" s="173">
        <v>42431.625</v>
      </c>
      <c r="C153" s="154"/>
      <c r="D153" s="410" t="s">
        <v>606</v>
      </c>
      <c r="E153" s="174" t="s">
        <v>607</v>
      </c>
      <c r="F153" s="217">
        <f t="shared" si="23"/>
        <v>627208</v>
      </c>
      <c r="G153" s="176">
        <v>627208</v>
      </c>
      <c r="H153" s="175" t="str">
        <f t="shared" si="24"/>
        <v>Link</v>
      </c>
      <c r="I153" s="221" t="s">
        <v>24</v>
      </c>
      <c r="J153" s="177" t="s">
        <v>501</v>
      </c>
      <c r="K153" s="177" t="s">
        <v>105</v>
      </c>
      <c r="L153" s="178"/>
      <c r="M153" s="160">
        <v>42422</v>
      </c>
      <c r="N153" s="161">
        <f>MAX(IF(A153-M153,NETWORKDAYS(M153,A153,holidays_2016)-2),0)</f>
        <v>6</v>
      </c>
      <c r="O153" s="162" t="s">
        <v>35</v>
      </c>
      <c r="P153" s="242"/>
      <c r="Q153" s="242"/>
      <c r="R153" s="242" t="s">
        <v>646</v>
      </c>
      <c r="S153" s="164">
        <v>42423</v>
      </c>
      <c r="T153" s="165" t="str">
        <f t="shared" ca="1" si="26"/>
        <v>OK</v>
      </c>
      <c r="U153" s="166"/>
      <c r="V153" s="166"/>
      <c r="W153" s="167">
        <v>42423</v>
      </c>
      <c r="X153" s="167" t="s">
        <v>26</v>
      </c>
      <c r="Y153" s="168" t="s">
        <v>26</v>
      </c>
      <c r="Z153" s="179" t="s">
        <v>738</v>
      </c>
      <c r="AA153" s="170" t="s">
        <v>27</v>
      </c>
      <c r="AB153" s="171"/>
      <c r="AC153" s="174"/>
      <c r="AD153" s="353"/>
      <c r="AE153" s="353"/>
      <c r="AF153" s="353"/>
      <c r="AG153" s="353"/>
      <c r="AH153" s="353" t="str">
        <f t="shared" si="27"/>
        <v>SLA_PW_OK</v>
      </c>
    </row>
    <row r="154" spans="1:34" s="172" customFormat="1" ht="348" x14ac:dyDescent="0.25">
      <c r="A154" s="39">
        <v>42432</v>
      </c>
      <c r="B154" s="39">
        <v>42432.25</v>
      </c>
      <c r="C154" s="144"/>
      <c r="D154" s="412" t="s">
        <v>620</v>
      </c>
      <c r="E154" s="26" t="s">
        <v>435</v>
      </c>
      <c r="F154" s="52">
        <f t="shared" si="23"/>
        <v>622650</v>
      </c>
      <c r="G154" s="27">
        <v>622650</v>
      </c>
      <c r="H154" s="52" t="str">
        <f t="shared" si="24"/>
        <v>Link</v>
      </c>
      <c r="I154" s="220" t="s">
        <v>24</v>
      </c>
      <c r="J154" s="28" t="s">
        <v>563</v>
      </c>
      <c r="K154" s="281" t="s">
        <v>445</v>
      </c>
      <c r="L154" s="149"/>
      <c r="M154" s="138">
        <v>42408</v>
      </c>
      <c r="N154" s="43">
        <f>MAX(IF(A154-M154,NETWORKDAYS(M154,A154,holidays_2016)-2),0)</f>
        <v>17</v>
      </c>
      <c r="O154" s="30" t="s">
        <v>35</v>
      </c>
      <c r="P154" s="282"/>
      <c r="Q154" s="282"/>
      <c r="R154" s="282" t="s">
        <v>561</v>
      </c>
      <c r="S154" s="283" t="s">
        <v>26</v>
      </c>
      <c r="T154" s="29" t="str">
        <f t="shared" ca="1" si="26"/>
        <v>OK</v>
      </c>
      <c r="U154" s="31"/>
      <c r="V154" s="31"/>
      <c r="W154" s="105" t="s">
        <v>26</v>
      </c>
      <c r="X154" s="105" t="s">
        <v>26</v>
      </c>
      <c r="Y154" s="127" t="s">
        <v>26</v>
      </c>
      <c r="Z154" s="53" t="s">
        <v>579</v>
      </c>
      <c r="AA154" s="46" t="s">
        <v>44</v>
      </c>
      <c r="AB154" s="47"/>
      <c r="AC154" s="26"/>
      <c r="AD154" s="347"/>
      <c r="AE154" s="347"/>
      <c r="AF154" s="347"/>
      <c r="AG154" s="347"/>
      <c r="AH154" s="347" t="str">
        <f t="shared" si="27"/>
        <v/>
      </c>
    </row>
    <row r="155" spans="1:34" s="14" customFormat="1" ht="348" x14ac:dyDescent="0.25">
      <c r="A155" s="173">
        <v>42432</v>
      </c>
      <c r="B155" s="173">
        <v>42432.25</v>
      </c>
      <c r="C155" s="154"/>
      <c r="D155" s="410" t="s">
        <v>480</v>
      </c>
      <c r="E155" s="174" t="s">
        <v>437</v>
      </c>
      <c r="F155" s="175">
        <f t="shared" si="23"/>
        <v>622649</v>
      </c>
      <c r="G155" s="176">
        <v>622649</v>
      </c>
      <c r="H155" s="175" t="str">
        <f t="shared" si="24"/>
        <v>Link</v>
      </c>
      <c r="I155" s="221" t="s">
        <v>24</v>
      </c>
      <c r="J155" s="177" t="s">
        <v>562</v>
      </c>
      <c r="K155" s="286" t="s">
        <v>445</v>
      </c>
      <c r="L155" s="178"/>
      <c r="M155" s="160"/>
      <c r="N155" s="161"/>
      <c r="O155" s="162" t="s">
        <v>35</v>
      </c>
      <c r="P155" s="214"/>
      <c r="Q155" s="214"/>
      <c r="R155" s="214"/>
      <c r="S155" s="164" t="s">
        <v>26</v>
      </c>
      <c r="T155" s="165" t="str">
        <f t="shared" ca="1" si="26"/>
        <v>OK</v>
      </c>
      <c r="U155" s="166" t="s">
        <v>112</v>
      </c>
      <c r="V155" s="166"/>
      <c r="W155" s="167">
        <v>42419</v>
      </c>
      <c r="X155" s="167">
        <v>42419</v>
      </c>
      <c r="Y155" s="168">
        <v>42419</v>
      </c>
      <c r="Z155" s="179" t="s">
        <v>743</v>
      </c>
      <c r="AA155" s="170" t="s">
        <v>81</v>
      </c>
      <c r="AB155" s="171"/>
      <c r="AC155" s="174"/>
      <c r="AD155" s="353"/>
      <c r="AE155" s="353"/>
      <c r="AF155" s="353"/>
      <c r="AG155" s="353"/>
      <c r="AH155" s="353" t="str">
        <f t="shared" si="27"/>
        <v>SLA_PW_OK</v>
      </c>
    </row>
    <row r="156" spans="1:34" s="172" customFormat="1" ht="76.5" x14ac:dyDescent="0.25">
      <c r="A156" s="173">
        <v>42432.041666666664</v>
      </c>
      <c r="B156" s="173">
        <v>42432.25</v>
      </c>
      <c r="C156" s="154"/>
      <c r="D156" s="405" t="s">
        <v>544</v>
      </c>
      <c r="E156" s="174" t="s">
        <v>545</v>
      </c>
      <c r="F156" s="217">
        <f t="shared" si="23"/>
        <v>625324</v>
      </c>
      <c r="G156" s="176">
        <v>625324</v>
      </c>
      <c r="H156" s="175" t="str">
        <f t="shared" si="24"/>
        <v>Link</v>
      </c>
      <c r="I156" s="177" t="s">
        <v>37</v>
      </c>
      <c r="J156" s="177" t="s">
        <v>539</v>
      </c>
      <c r="K156" s="177" t="s">
        <v>546</v>
      </c>
      <c r="L156" s="178"/>
      <c r="M156" s="160">
        <v>42415</v>
      </c>
      <c r="N156" s="161">
        <f t="shared" ref="N156:N185" si="28">MAX(IF(A156-M156,NETWORKDAYS(M156,A156,holidays_2016)-2),0)</f>
        <v>12</v>
      </c>
      <c r="O156" s="162" t="s">
        <v>35</v>
      </c>
      <c r="P156" s="214"/>
      <c r="Q156" s="214"/>
      <c r="R156" s="214" t="s">
        <v>559</v>
      </c>
      <c r="S156" s="164">
        <v>42412</v>
      </c>
      <c r="T156" s="165" t="str">
        <f t="shared" ca="1" si="26"/>
        <v>OK</v>
      </c>
      <c r="U156" s="166"/>
      <c r="V156" s="166"/>
      <c r="W156" s="167">
        <v>42417</v>
      </c>
      <c r="X156" s="167">
        <v>42417</v>
      </c>
      <c r="Y156" s="168" t="s">
        <v>26</v>
      </c>
      <c r="Z156" s="179" t="s">
        <v>739</v>
      </c>
      <c r="AA156" s="170" t="s">
        <v>27</v>
      </c>
      <c r="AB156" s="171"/>
      <c r="AC156" s="174"/>
      <c r="AD156" s="353"/>
      <c r="AE156" s="353"/>
      <c r="AF156" s="353"/>
      <c r="AG156" s="353"/>
      <c r="AH156" s="353" t="str">
        <f t="shared" si="27"/>
        <v>SLA_PW_OK</v>
      </c>
    </row>
    <row r="157" spans="1:34" s="172" customFormat="1" ht="204" x14ac:dyDescent="0.25">
      <c r="A157" s="173">
        <v>42432.125</v>
      </c>
      <c r="B157" s="173">
        <v>42432.166666666664</v>
      </c>
      <c r="C157" s="154"/>
      <c r="D157" s="405" t="s">
        <v>613</v>
      </c>
      <c r="E157" s="174" t="s">
        <v>604</v>
      </c>
      <c r="F157" s="217">
        <f t="shared" si="23"/>
        <v>627304</v>
      </c>
      <c r="G157" s="176">
        <v>627304</v>
      </c>
      <c r="H157" s="175" t="str">
        <f t="shared" si="24"/>
        <v>Link</v>
      </c>
      <c r="I157" s="221" t="s">
        <v>24</v>
      </c>
      <c r="J157" s="177" t="s">
        <v>378</v>
      </c>
      <c r="K157" s="177" t="s">
        <v>608</v>
      </c>
      <c r="L157" s="178"/>
      <c r="M157" s="160">
        <v>42422</v>
      </c>
      <c r="N157" s="161">
        <f t="shared" si="28"/>
        <v>7</v>
      </c>
      <c r="O157" s="162" t="s">
        <v>35</v>
      </c>
      <c r="P157" s="223"/>
      <c r="Q157" s="223"/>
      <c r="R157" s="223" t="s">
        <v>605</v>
      </c>
      <c r="S157" s="164" t="s">
        <v>26</v>
      </c>
      <c r="T157" s="165" t="str">
        <f t="shared" ca="1" si="26"/>
        <v>OK</v>
      </c>
      <c r="U157" s="166"/>
      <c r="V157" s="166"/>
      <c r="W157" s="167">
        <v>42422</v>
      </c>
      <c r="X157" s="167" t="s">
        <v>26</v>
      </c>
      <c r="Y157" s="168" t="s">
        <v>26</v>
      </c>
      <c r="Z157" s="179" t="s">
        <v>740</v>
      </c>
      <c r="AA157" s="170" t="s">
        <v>27</v>
      </c>
      <c r="AB157" s="171"/>
      <c r="AC157" s="174"/>
      <c r="AD157" s="353"/>
      <c r="AE157" s="353"/>
      <c r="AF157" s="353"/>
      <c r="AG157" s="353"/>
      <c r="AH157" s="353" t="str">
        <f t="shared" si="27"/>
        <v>SLA_PW_OK</v>
      </c>
    </row>
    <row r="158" spans="1:34" s="14" customFormat="1" ht="63.75" x14ac:dyDescent="0.25">
      <c r="A158" s="24">
        <v>42432.208333333336</v>
      </c>
      <c r="B158" s="24">
        <v>42432.291666608799</v>
      </c>
      <c r="C158" s="266"/>
      <c r="D158" s="402" t="s">
        <v>650</v>
      </c>
      <c r="E158" s="25" t="s">
        <v>489</v>
      </c>
      <c r="F158" s="284">
        <f t="shared" si="23"/>
        <v>624145</v>
      </c>
      <c r="G158" s="38">
        <v>624145</v>
      </c>
      <c r="H158" s="267" t="str">
        <f t="shared" si="24"/>
        <v>Link</v>
      </c>
      <c r="I158" s="35" t="s">
        <v>33</v>
      </c>
      <c r="J158" s="35" t="s">
        <v>467</v>
      </c>
      <c r="K158" s="35" t="s">
        <v>494</v>
      </c>
      <c r="L158" s="150" t="s">
        <v>225</v>
      </c>
      <c r="M158" s="268">
        <v>42408</v>
      </c>
      <c r="N158" s="269">
        <f t="shared" si="28"/>
        <v>17</v>
      </c>
      <c r="O158" s="270" t="s">
        <v>35</v>
      </c>
      <c r="P158" s="288"/>
      <c r="Q158" s="288"/>
      <c r="R158" s="288" t="s">
        <v>649</v>
      </c>
      <c r="S158" s="131">
        <v>42405</v>
      </c>
      <c r="T158" s="36" t="str">
        <f t="shared" ca="1" si="26"/>
        <v>OK</v>
      </c>
      <c r="U158" s="44" t="s">
        <v>126</v>
      </c>
      <c r="V158" s="44"/>
      <c r="W158" s="107">
        <v>42417</v>
      </c>
      <c r="X158" s="107" t="s">
        <v>26</v>
      </c>
      <c r="Y158" s="132" t="s">
        <v>26</v>
      </c>
      <c r="Z158" s="53"/>
      <c r="AA158" s="46" t="s">
        <v>44</v>
      </c>
      <c r="AB158" s="47"/>
      <c r="AC158" s="26"/>
      <c r="AD158" s="347"/>
      <c r="AE158" s="347"/>
      <c r="AF158" s="347"/>
      <c r="AG158" s="347"/>
      <c r="AH158" s="347" t="str">
        <f t="shared" si="27"/>
        <v>SLA_PW_OK</v>
      </c>
    </row>
    <row r="159" spans="1:34" s="172" customFormat="1" ht="114.75" x14ac:dyDescent="0.25">
      <c r="A159" s="173">
        <v>42432.229166666664</v>
      </c>
      <c r="B159" s="173">
        <v>42432.3125</v>
      </c>
      <c r="C159" s="154"/>
      <c r="D159" s="410" t="s">
        <v>476</v>
      </c>
      <c r="E159" s="174" t="s">
        <v>477</v>
      </c>
      <c r="F159" s="175">
        <f t="shared" si="23"/>
        <v>623704</v>
      </c>
      <c r="G159" s="176">
        <v>623704</v>
      </c>
      <c r="H159" s="175" t="str">
        <f t="shared" si="24"/>
        <v>Link</v>
      </c>
      <c r="I159" s="177" t="s">
        <v>37</v>
      </c>
      <c r="J159" s="177" t="s">
        <v>407</v>
      </c>
      <c r="K159" s="286" t="s">
        <v>478</v>
      </c>
      <c r="L159" s="178"/>
      <c r="M159" s="160">
        <v>42408</v>
      </c>
      <c r="N159" s="161">
        <f t="shared" si="28"/>
        <v>17</v>
      </c>
      <c r="O159" s="162" t="s">
        <v>35</v>
      </c>
      <c r="P159" s="214"/>
      <c r="Q159" s="214"/>
      <c r="R159" s="214"/>
      <c r="S159" s="164">
        <v>42405</v>
      </c>
      <c r="T159" s="165" t="str">
        <f t="shared" ca="1" si="26"/>
        <v>OK</v>
      </c>
      <c r="U159" s="166" t="s">
        <v>126</v>
      </c>
      <c r="V159" s="166"/>
      <c r="W159" s="167">
        <v>42424</v>
      </c>
      <c r="X159" s="167">
        <v>42424</v>
      </c>
      <c r="Y159" s="168">
        <v>42424</v>
      </c>
      <c r="Z159" s="179" t="s">
        <v>742</v>
      </c>
      <c r="AA159" s="170" t="s">
        <v>27</v>
      </c>
      <c r="AB159" s="171"/>
      <c r="AC159" s="174" t="s">
        <v>734</v>
      </c>
      <c r="AD159" s="353"/>
      <c r="AE159" s="353"/>
      <c r="AF159" s="353"/>
      <c r="AG159" s="353"/>
      <c r="AH159" s="353" t="str">
        <f t="shared" si="27"/>
        <v>SLA_PW_OK</v>
      </c>
    </row>
    <row r="160" spans="1:34" s="172" customFormat="1" ht="89.25" x14ac:dyDescent="0.25">
      <c r="A160" s="173">
        <v>42432.25</v>
      </c>
      <c r="B160" s="173">
        <v>42432.28125</v>
      </c>
      <c r="C160" s="154" t="s">
        <v>8</v>
      </c>
      <c r="D160" s="405" t="s">
        <v>729</v>
      </c>
      <c r="E160" s="174" t="s">
        <v>730</v>
      </c>
      <c r="F160" s="217">
        <f t="shared" si="23"/>
        <v>629851</v>
      </c>
      <c r="G160" s="176">
        <v>629851</v>
      </c>
      <c r="H160" s="175" t="str">
        <f t="shared" si="24"/>
        <v>Link</v>
      </c>
      <c r="I160" s="177" t="s">
        <v>37</v>
      </c>
      <c r="J160" s="177" t="s">
        <v>552</v>
      </c>
      <c r="K160" s="177" t="s">
        <v>731</v>
      </c>
      <c r="L160" s="178"/>
      <c r="M160" s="160">
        <v>42431</v>
      </c>
      <c r="N160" s="161">
        <f t="shared" si="28"/>
        <v>0</v>
      </c>
      <c r="O160" s="162" t="s">
        <v>35</v>
      </c>
      <c r="P160" s="242"/>
      <c r="Q160" s="242"/>
      <c r="R160" s="242"/>
      <c r="S160" s="164">
        <v>42431</v>
      </c>
      <c r="T160" s="165" t="str">
        <f t="shared" ca="1" si="26"/>
        <v>OK</v>
      </c>
      <c r="U160" s="166"/>
      <c r="V160" s="166"/>
      <c r="W160" s="167">
        <v>42431</v>
      </c>
      <c r="X160" s="167">
        <v>42431</v>
      </c>
      <c r="Y160" s="168" t="s">
        <v>26</v>
      </c>
      <c r="Z160" s="179" t="s">
        <v>741</v>
      </c>
      <c r="AA160" s="170" t="s">
        <v>27</v>
      </c>
      <c r="AB160" s="171"/>
      <c r="AC160" s="174"/>
      <c r="AD160" s="353"/>
      <c r="AE160" s="353"/>
      <c r="AF160" s="353"/>
      <c r="AG160" s="353"/>
      <c r="AH160" s="353" t="str">
        <f t="shared" si="27"/>
        <v>SLA_EW_OK</v>
      </c>
    </row>
    <row r="161" spans="1:34" s="14" customFormat="1" ht="102" x14ac:dyDescent="0.25">
      <c r="A161" s="71">
        <v>42432.5</v>
      </c>
      <c r="B161" s="71">
        <v>42432.541666608799</v>
      </c>
      <c r="C161" s="145"/>
      <c r="D161" s="403" t="s">
        <v>588</v>
      </c>
      <c r="E161" s="57" t="s">
        <v>590</v>
      </c>
      <c r="F161" s="181">
        <f t="shared" si="23"/>
        <v>626712</v>
      </c>
      <c r="G161" s="59">
        <v>626712</v>
      </c>
      <c r="H161" s="58" t="str">
        <f t="shared" si="24"/>
        <v>Link</v>
      </c>
      <c r="I161" s="209" t="s">
        <v>24</v>
      </c>
      <c r="J161" s="60" t="s">
        <v>591</v>
      </c>
      <c r="K161" s="60" t="s">
        <v>633</v>
      </c>
      <c r="L161" s="151"/>
      <c r="M161" s="139">
        <v>42422</v>
      </c>
      <c r="N161" s="62">
        <f t="shared" si="28"/>
        <v>7</v>
      </c>
      <c r="O161" s="63" t="s">
        <v>35</v>
      </c>
      <c r="P161" s="241"/>
      <c r="Q161" s="241"/>
      <c r="R161" s="241" t="s">
        <v>977</v>
      </c>
      <c r="S161" s="134" t="s">
        <v>26</v>
      </c>
      <c r="T161" s="49" t="str">
        <f t="shared" ca="1" si="26"/>
        <v>OK</v>
      </c>
      <c r="U161" s="50" t="s">
        <v>126</v>
      </c>
      <c r="V161" s="50"/>
      <c r="W161" s="109">
        <v>42423</v>
      </c>
      <c r="X161" s="109" t="s">
        <v>26</v>
      </c>
      <c r="Y161" s="133" t="s">
        <v>26</v>
      </c>
      <c r="Z161" s="64"/>
      <c r="AA161" s="65"/>
      <c r="AB161" s="72"/>
      <c r="AC161" s="57"/>
      <c r="AD161" s="351"/>
      <c r="AE161" s="351"/>
      <c r="AF161" s="351"/>
      <c r="AG161" s="351"/>
      <c r="AH161" s="351" t="str">
        <f t="shared" si="27"/>
        <v>SLA_PW_OK</v>
      </c>
    </row>
    <row r="162" spans="1:34" s="172" customFormat="1" ht="127.5" x14ac:dyDescent="0.25">
      <c r="A162" s="173">
        <v>42433.208333333336</v>
      </c>
      <c r="B162" s="173">
        <v>42433.291666608799</v>
      </c>
      <c r="C162" s="154"/>
      <c r="D162" s="405" t="s">
        <v>495</v>
      </c>
      <c r="E162" s="174" t="s">
        <v>489</v>
      </c>
      <c r="F162" s="217">
        <f t="shared" si="23"/>
        <v>624146</v>
      </c>
      <c r="G162" s="176">
        <v>624146</v>
      </c>
      <c r="H162" s="175" t="str">
        <f t="shared" si="24"/>
        <v>Link</v>
      </c>
      <c r="I162" s="177" t="s">
        <v>33</v>
      </c>
      <c r="J162" s="177" t="s">
        <v>467</v>
      </c>
      <c r="K162" s="177" t="s">
        <v>667</v>
      </c>
      <c r="L162" s="178"/>
      <c r="M162" s="160">
        <v>42408</v>
      </c>
      <c r="N162" s="161">
        <f t="shared" si="28"/>
        <v>18</v>
      </c>
      <c r="O162" s="162" t="s">
        <v>35</v>
      </c>
      <c r="P162" s="223"/>
      <c r="Q162" s="223"/>
      <c r="R162" s="223"/>
      <c r="S162" s="296">
        <v>42405</v>
      </c>
      <c r="T162" s="165" t="str">
        <f t="shared" ca="1" si="26"/>
        <v>OK</v>
      </c>
      <c r="U162" s="166" t="s">
        <v>126</v>
      </c>
      <c r="V162" s="166"/>
      <c r="W162" s="167">
        <v>42425</v>
      </c>
      <c r="X162" s="167" t="s">
        <v>26</v>
      </c>
      <c r="Y162" s="168" t="s">
        <v>26</v>
      </c>
      <c r="Z162" s="179" t="s">
        <v>744</v>
      </c>
      <c r="AA162" s="170" t="s">
        <v>27</v>
      </c>
      <c r="AB162" s="171"/>
      <c r="AC162" s="174"/>
      <c r="AD162" s="353"/>
      <c r="AE162" s="353"/>
      <c r="AF162" s="353"/>
      <c r="AG162" s="353"/>
      <c r="AH162" s="353" t="str">
        <f t="shared" si="27"/>
        <v>SLA_PW_OK</v>
      </c>
    </row>
    <row r="163" spans="1:34" s="263" customFormat="1" ht="102" x14ac:dyDescent="0.25">
      <c r="A163" s="71">
        <v>42433.5</v>
      </c>
      <c r="B163" s="71">
        <v>42433.541666608799</v>
      </c>
      <c r="C163" s="145"/>
      <c r="D163" s="403" t="s">
        <v>589</v>
      </c>
      <c r="E163" s="57" t="s">
        <v>590</v>
      </c>
      <c r="F163" s="181">
        <f t="shared" si="23"/>
        <v>626712</v>
      </c>
      <c r="G163" s="59">
        <v>626712</v>
      </c>
      <c r="H163" s="58" t="str">
        <f t="shared" si="24"/>
        <v>Link</v>
      </c>
      <c r="I163" s="209" t="s">
        <v>24</v>
      </c>
      <c r="J163" s="60" t="s">
        <v>591</v>
      </c>
      <c r="K163" s="60" t="s">
        <v>633</v>
      </c>
      <c r="L163" s="151"/>
      <c r="M163" s="139">
        <v>42422</v>
      </c>
      <c r="N163" s="62">
        <f t="shared" si="28"/>
        <v>8</v>
      </c>
      <c r="O163" s="63" t="s">
        <v>35</v>
      </c>
      <c r="P163" s="241"/>
      <c r="Q163" s="241"/>
      <c r="R163" s="241" t="s">
        <v>977</v>
      </c>
      <c r="S163" s="285" t="s">
        <v>26</v>
      </c>
      <c r="T163" s="49" t="str">
        <f t="shared" ca="1" si="26"/>
        <v>OK</v>
      </c>
      <c r="U163" s="50" t="s">
        <v>126</v>
      </c>
      <c r="V163" s="50"/>
      <c r="W163" s="109">
        <v>42423</v>
      </c>
      <c r="X163" s="109" t="s">
        <v>26</v>
      </c>
      <c r="Y163" s="133" t="s">
        <v>26</v>
      </c>
      <c r="Z163" s="64"/>
      <c r="AA163" s="65"/>
      <c r="AB163" s="72"/>
      <c r="AC163" s="57"/>
      <c r="AD163" s="351"/>
      <c r="AE163" s="351"/>
      <c r="AF163" s="351"/>
      <c r="AG163" s="351"/>
      <c r="AH163" s="351" t="str">
        <f t="shared" si="27"/>
        <v>SLA_PW_OK</v>
      </c>
    </row>
    <row r="164" spans="1:34" s="172" customFormat="1" ht="38.25" x14ac:dyDescent="0.25">
      <c r="A164" s="173">
        <v>42433.959027777775</v>
      </c>
      <c r="B164" s="173">
        <v>42434.041666666664</v>
      </c>
      <c r="C164" s="154" t="s">
        <v>8</v>
      </c>
      <c r="D164" s="405" t="s">
        <v>717</v>
      </c>
      <c r="E164" s="174" t="s">
        <v>29</v>
      </c>
      <c r="F164" s="217">
        <f t="shared" si="23"/>
        <v>629254</v>
      </c>
      <c r="G164" s="176">
        <v>629254</v>
      </c>
      <c r="H164" s="249" t="str">
        <f t="shared" si="24"/>
        <v>Link</v>
      </c>
      <c r="I164" s="177" t="s">
        <v>30</v>
      </c>
      <c r="J164" s="177" t="s">
        <v>41</v>
      </c>
      <c r="K164" s="177" t="s">
        <v>42</v>
      </c>
      <c r="L164" s="178"/>
      <c r="M164" s="160">
        <v>42430</v>
      </c>
      <c r="N164" s="161">
        <f t="shared" si="28"/>
        <v>2</v>
      </c>
      <c r="O164" s="162" t="s">
        <v>26</v>
      </c>
      <c r="P164" s="223"/>
      <c r="Q164" s="223"/>
      <c r="R164" s="223"/>
      <c r="S164" s="296" t="s">
        <v>26</v>
      </c>
      <c r="T164" s="165" t="str">
        <f t="shared" ca="1" si="26"/>
        <v>OK</v>
      </c>
      <c r="U164" s="166" t="s">
        <v>126</v>
      </c>
      <c r="V164" s="430">
        <v>42430</v>
      </c>
      <c r="W164" s="167" t="s">
        <v>26</v>
      </c>
      <c r="X164" s="167" t="s">
        <v>26</v>
      </c>
      <c r="Y164" s="168" t="s">
        <v>26</v>
      </c>
      <c r="Z164" s="179"/>
      <c r="AA164" s="170"/>
      <c r="AB164" s="171"/>
      <c r="AC164" s="174"/>
      <c r="AD164" s="353"/>
      <c r="AE164" s="353"/>
      <c r="AF164" s="353"/>
      <c r="AG164" s="353"/>
      <c r="AH164" s="353" t="str">
        <f t="shared" si="27"/>
        <v/>
      </c>
    </row>
    <row r="165" spans="1:34" s="172" customFormat="1" ht="38.25" x14ac:dyDescent="0.25">
      <c r="A165" s="173">
        <v>42433.959027777775</v>
      </c>
      <c r="B165" s="173">
        <v>42434.041666666664</v>
      </c>
      <c r="C165" s="154" t="s">
        <v>8</v>
      </c>
      <c r="D165" s="405" t="s">
        <v>717</v>
      </c>
      <c r="E165" s="174" t="s">
        <v>29</v>
      </c>
      <c r="F165" s="217">
        <f t="shared" si="23"/>
        <v>629257</v>
      </c>
      <c r="G165" s="176">
        <v>629257</v>
      </c>
      <c r="H165" s="249" t="str">
        <f t="shared" si="24"/>
        <v>Link</v>
      </c>
      <c r="I165" s="177" t="s">
        <v>30</v>
      </c>
      <c r="J165" s="177" t="s">
        <v>41</v>
      </c>
      <c r="K165" s="177" t="s">
        <v>42</v>
      </c>
      <c r="L165" s="178"/>
      <c r="M165" s="160">
        <v>42430</v>
      </c>
      <c r="N165" s="161">
        <f t="shared" si="28"/>
        <v>2</v>
      </c>
      <c r="O165" s="162" t="s">
        <v>26</v>
      </c>
      <c r="P165" s="223"/>
      <c r="Q165" s="223"/>
      <c r="R165" s="223"/>
      <c r="S165" s="296" t="s">
        <v>26</v>
      </c>
      <c r="T165" s="165" t="str">
        <f t="shared" ca="1" si="26"/>
        <v>OK</v>
      </c>
      <c r="U165" s="166" t="s">
        <v>126</v>
      </c>
      <c r="V165" s="430">
        <v>42430</v>
      </c>
      <c r="W165" s="167" t="s">
        <v>26</v>
      </c>
      <c r="X165" s="167" t="s">
        <v>26</v>
      </c>
      <c r="Y165" s="168" t="s">
        <v>26</v>
      </c>
      <c r="Z165" s="179"/>
      <c r="AA165" s="170"/>
      <c r="AB165" s="171"/>
      <c r="AC165" s="174"/>
      <c r="AD165" s="353"/>
      <c r="AE165" s="353"/>
      <c r="AF165" s="353"/>
      <c r="AG165" s="353"/>
      <c r="AH165" s="353" t="str">
        <f t="shared" si="27"/>
        <v/>
      </c>
    </row>
    <row r="166" spans="1:34" s="172" customFormat="1" ht="140.25" x14ac:dyDescent="0.25">
      <c r="A166" s="173">
        <v>42434.916666666664</v>
      </c>
      <c r="B166" s="173">
        <v>42435.166666666664</v>
      </c>
      <c r="C166" s="154"/>
      <c r="D166" s="405" t="s">
        <v>465</v>
      </c>
      <c r="E166" s="174" t="s">
        <v>100</v>
      </c>
      <c r="F166" s="217">
        <f t="shared" si="23"/>
        <v>623660</v>
      </c>
      <c r="G166" s="176">
        <v>623660</v>
      </c>
      <c r="H166" s="175" t="str">
        <f t="shared" si="24"/>
        <v>Link</v>
      </c>
      <c r="I166" s="177" t="s">
        <v>30</v>
      </c>
      <c r="J166" s="177" t="s">
        <v>463</v>
      </c>
      <c r="K166" s="177" t="s">
        <v>78</v>
      </c>
      <c r="L166" s="178"/>
      <c r="M166" s="160">
        <v>42408</v>
      </c>
      <c r="N166" s="161">
        <f t="shared" si="28"/>
        <v>18</v>
      </c>
      <c r="O166" s="162" t="s">
        <v>26</v>
      </c>
      <c r="P166" s="223"/>
      <c r="Q166" s="223"/>
      <c r="R166" s="223" t="s">
        <v>464</v>
      </c>
      <c r="S166" s="164" t="s">
        <v>26</v>
      </c>
      <c r="T166" s="165" t="str">
        <f t="shared" ca="1" si="26"/>
        <v>OK</v>
      </c>
      <c r="U166" s="166"/>
      <c r="V166" s="166"/>
      <c r="W166" s="167" t="s">
        <v>26</v>
      </c>
      <c r="X166" s="167" t="s">
        <v>26</v>
      </c>
      <c r="Y166" s="168" t="s">
        <v>26</v>
      </c>
      <c r="Z166" s="179"/>
      <c r="AA166" s="170" t="s">
        <v>27</v>
      </c>
      <c r="AB166" s="171"/>
      <c r="AC166" s="174"/>
      <c r="AD166" s="353"/>
      <c r="AE166" s="353"/>
      <c r="AF166" s="353"/>
      <c r="AG166" s="353"/>
      <c r="AH166" s="353" t="str">
        <f t="shared" si="27"/>
        <v/>
      </c>
    </row>
    <row r="167" spans="1:34" s="172" customFormat="1" ht="114.75" x14ac:dyDescent="0.25">
      <c r="A167" s="173">
        <v>42436.958333333336</v>
      </c>
      <c r="B167" s="173">
        <v>42437.166666666664</v>
      </c>
      <c r="C167" s="154"/>
      <c r="D167" s="405" t="s">
        <v>659</v>
      </c>
      <c r="E167" s="174" t="s">
        <v>656</v>
      </c>
      <c r="F167" s="217">
        <f t="shared" si="23"/>
        <v>628015</v>
      </c>
      <c r="G167" s="176">
        <v>628015</v>
      </c>
      <c r="H167" s="175" t="str">
        <f t="shared" si="24"/>
        <v>Link</v>
      </c>
      <c r="I167" s="177" t="s">
        <v>24</v>
      </c>
      <c r="J167" s="177" t="s">
        <v>25</v>
      </c>
      <c r="K167" s="177" t="s">
        <v>28</v>
      </c>
      <c r="L167" s="178"/>
      <c r="M167" s="160">
        <v>42429</v>
      </c>
      <c r="N167" s="161">
        <f t="shared" si="28"/>
        <v>4</v>
      </c>
      <c r="O167" s="162" t="s">
        <v>35</v>
      </c>
      <c r="P167" s="223"/>
      <c r="Q167" s="223"/>
      <c r="R167" s="223" t="s">
        <v>978</v>
      </c>
      <c r="S167" s="164" t="s">
        <v>26</v>
      </c>
      <c r="T167" s="165" t="str">
        <f t="shared" ca="1" si="26"/>
        <v>OK</v>
      </c>
      <c r="U167" s="166"/>
      <c r="V167" s="166"/>
      <c r="W167" s="167">
        <v>42429</v>
      </c>
      <c r="X167" s="167" t="s">
        <v>26</v>
      </c>
      <c r="Y167" s="168" t="s">
        <v>26</v>
      </c>
      <c r="Z167" s="179" t="s">
        <v>1221</v>
      </c>
      <c r="AA167" s="170" t="s">
        <v>27</v>
      </c>
      <c r="AB167" s="171"/>
      <c r="AC167" s="174"/>
      <c r="AD167" s="353"/>
      <c r="AE167" s="353"/>
      <c r="AF167" s="353"/>
      <c r="AG167" s="353"/>
      <c r="AH167" s="353" t="str">
        <f t="shared" si="27"/>
        <v>SLA_PW_OK</v>
      </c>
    </row>
    <row r="168" spans="1:34" s="172" customFormat="1" ht="76.5" x14ac:dyDescent="0.25">
      <c r="A168" s="173">
        <v>42437.25</v>
      </c>
      <c r="B168" s="173">
        <v>42437.333333333336</v>
      </c>
      <c r="C168" s="154"/>
      <c r="D168" s="405" t="s">
        <v>529</v>
      </c>
      <c r="E168" s="174" t="s">
        <v>530</v>
      </c>
      <c r="F168" s="289">
        <f t="shared" si="23"/>
        <v>624828</v>
      </c>
      <c r="G168" s="176">
        <v>624828</v>
      </c>
      <c r="H168" s="175" t="str">
        <f t="shared" si="24"/>
        <v>Link</v>
      </c>
      <c r="I168" s="177" t="s">
        <v>33</v>
      </c>
      <c r="J168" s="177" t="s">
        <v>531</v>
      </c>
      <c r="K168" s="177" t="s">
        <v>532</v>
      </c>
      <c r="L168" s="178"/>
      <c r="M168" s="160">
        <v>42415</v>
      </c>
      <c r="N168" s="161">
        <f t="shared" si="28"/>
        <v>15</v>
      </c>
      <c r="O168" s="162" t="s">
        <v>35</v>
      </c>
      <c r="P168" s="163"/>
      <c r="Q168" s="163"/>
      <c r="R168" s="163"/>
      <c r="S168" s="164">
        <v>42411</v>
      </c>
      <c r="T168" s="165" t="str">
        <f t="shared" ca="1" si="26"/>
        <v>OK</v>
      </c>
      <c r="U168" s="166"/>
      <c r="V168" s="166"/>
      <c r="W168" s="167">
        <v>42426</v>
      </c>
      <c r="X168" s="167">
        <v>42426</v>
      </c>
      <c r="Y168" s="168" t="s">
        <v>26</v>
      </c>
      <c r="Z168" s="179" t="s">
        <v>757</v>
      </c>
      <c r="AA168" s="170" t="s">
        <v>27</v>
      </c>
      <c r="AB168" s="171"/>
      <c r="AC168" s="174"/>
      <c r="AD168" s="353"/>
      <c r="AE168" s="353"/>
      <c r="AF168" s="353"/>
      <c r="AG168" s="353"/>
      <c r="AH168" s="353" t="str">
        <f t="shared" si="27"/>
        <v>SLA_PW_OK</v>
      </c>
    </row>
    <row r="169" spans="1:34" s="172" customFormat="1" ht="127.5" x14ac:dyDescent="0.25">
      <c r="A169" s="173">
        <v>42437.4375</v>
      </c>
      <c r="B169" s="173">
        <v>42437.479166666664</v>
      </c>
      <c r="C169" s="154"/>
      <c r="D169" s="405" t="s">
        <v>669</v>
      </c>
      <c r="E169" s="174" t="s">
        <v>72</v>
      </c>
      <c r="F169" s="217">
        <f t="shared" si="23"/>
        <v>627828</v>
      </c>
      <c r="G169" s="176">
        <v>627828</v>
      </c>
      <c r="H169" s="175" t="str">
        <f t="shared" si="24"/>
        <v>Link</v>
      </c>
      <c r="I169" s="177" t="s">
        <v>24</v>
      </c>
      <c r="J169" s="177" t="s">
        <v>552</v>
      </c>
      <c r="K169" s="297" t="s">
        <v>670</v>
      </c>
      <c r="L169" s="178"/>
      <c r="M169" s="160">
        <v>42429</v>
      </c>
      <c r="N169" s="161">
        <f t="shared" si="28"/>
        <v>5</v>
      </c>
      <c r="O169" s="162" t="s">
        <v>35</v>
      </c>
      <c r="P169" s="298"/>
      <c r="Q169" s="298"/>
      <c r="R169" s="298" t="s">
        <v>711</v>
      </c>
      <c r="S169" s="164" t="s">
        <v>26</v>
      </c>
      <c r="T169" s="165" t="str">
        <f t="shared" ca="1" si="26"/>
        <v>OK</v>
      </c>
      <c r="U169" s="166"/>
      <c r="V169" s="166"/>
      <c r="W169" s="167">
        <v>42429</v>
      </c>
      <c r="X169" s="167" t="s">
        <v>26</v>
      </c>
      <c r="Y169" s="168" t="s">
        <v>26</v>
      </c>
      <c r="Z169" s="179" t="s">
        <v>766</v>
      </c>
      <c r="AA169" s="170" t="s">
        <v>27</v>
      </c>
      <c r="AB169" s="171"/>
      <c r="AC169" s="174"/>
      <c r="AD169" s="353"/>
      <c r="AE169" s="353"/>
      <c r="AF169" s="353"/>
      <c r="AG169" s="353"/>
      <c r="AH169" s="353" t="str">
        <f t="shared" si="27"/>
        <v>SLA_PW_OK</v>
      </c>
    </row>
    <row r="170" spans="1:34" s="212" customFormat="1" ht="76.5" x14ac:dyDescent="0.25">
      <c r="A170" s="39">
        <v>42437.916666666664</v>
      </c>
      <c r="B170" s="39">
        <v>42438.010416666664</v>
      </c>
      <c r="C170" s="144"/>
      <c r="D170" s="401" t="s">
        <v>751</v>
      </c>
      <c r="E170" s="26" t="s">
        <v>685</v>
      </c>
      <c r="F170" s="69">
        <f t="shared" si="23"/>
        <v>628716</v>
      </c>
      <c r="G170" s="27">
        <v>628716</v>
      </c>
      <c r="H170" s="52" t="str">
        <f t="shared" si="24"/>
        <v>Link</v>
      </c>
      <c r="I170" s="28" t="s">
        <v>37</v>
      </c>
      <c r="J170" s="28" t="s">
        <v>565</v>
      </c>
      <c r="K170" s="28" t="s">
        <v>523</v>
      </c>
      <c r="L170" s="149"/>
      <c r="M170" s="138">
        <v>42429</v>
      </c>
      <c r="N170" s="43">
        <f t="shared" si="28"/>
        <v>5</v>
      </c>
      <c r="O170" s="30" t="s">
        <v>35</v>
      </c>
      <c r="P170" s="115"/>
      <c r="Q170" s="115"/>
      <c r="R170" s="115" t="s">
        <v>750</v>
      </c>
      <c r="S170" s="128">
        <v>42425</v>
      </c>
      <c r="T170" s="29" t="str">
        <f t="shared" ca="1" si="26"/>
        <v>OK</v>
      </c>
      <c r="U170" s="31"/>
      <c r="V170" s="31"/>
      <c r="W170" s="105">
        <v>42429</v>
      </c>
      <c r="X170" s="105">
        <v>42429</v>
      </c>
      <c r="Y170" s="127" t="s">
        <v>26</v>
      </c>
      <c r="Z170" s="53"/>
      <c r="AA170" s="46" t="s">
        <v>36</v>
      </c>
      <c r="AB170" s="47"/>
      <c r="AC170" s="26"/>
      <c r="AD170" s="347"/>
      <c r="AE170" s="347"/>
      <c r="AF170" s="347"/>
      <c r="AG170" s="347"/>
      <c r="AH170" s="347" t="str">
        <f t="shared" si="27"/>
        <v>SLA_PW_OK</v>
      </c>
    </row>
    <row r="171" spans="1:34" s="14" customFormat="1" ht="344.25" x14ac:dyDescent="0.25">
      <c r="A171" s="39">
        <v>42437.916666666664</v>
      </c>
      <c r="B171" s="39">
        <v>42438.25</v>
      </c>
      <c r="C171" s="144"/>
      <c r="D171" s="401" t="s">
        <v>716</v>
      </c>
      <c r="E171" s="26" t="s">
        <v>689</v>
      </c>
      <c r="F171" s="69">
        <f t="shared" si="23"/>
        <v>627135</v>
      </c>
      <c r="G171" s="27">
        <v>627135</v>
      </c>
      <c r="H171" s="52" t="str">
        <f t="shared" si="24"/>
        <v>Link</v>
      </c>
      <c r="I171" s="28" t="s">
        <v>37</v>
      </c>
      <c r="J171" s="28" t="s">
        <v>25</v>
      </c>
      <c r="K171" s="28" t="s">
        <v>690</v>
      </c>
      <c r="L171" s="149" t="s">
        <v>225</v>
      </c>
      <c r="M171" s="138">
        <v>42429</v>
      </c>
      <c r="N171" s="43">
        <f t="shared" si="28"/>
        <v>5</v>
      </c>
      <c r="O171" s="30" t="s">
        <v>35</v>
      </c>
      <c r="P171" s="294"/>
      <c r="Q171" s="294"/>
      <c r="R171" s="294" t="s">
        <v>714</v>
      </c>
      <c r="S171" s="128">
        <v>42426</v>
      </c>
      <c r="T171" s="29" t="str">
        <f t="shared" ca="1" si="26"/>
        <v>OK</v>
      </c>
      <c r="U171" s="31" t="s">
        <v>126</v>
      </c>
      <c r="V171" s="31"/>
      <c r="W171" s="105">
        <v>42429</v>
      </c>
      <c r="X171" s="105">
        <v>42429</v>
      </c>
      <c r="Y171" s="127" t="s">
        <v>26</v>
      </c>
      <c r="Z171" s="295" t="s">
        <v>68</v>
      </c>
      <c r="AA171" s="46" t="s">
        <v>44</v>
      </c>
      <c r="AB171" s="47"/>
      <c r="AC171" s="26"/>
      <c r="AD171" s="347"/>
      <c r="AE171" s="347"/>
      <c r="AF171" s="347"/>
      <c r="AG171" s="347"/>
      <c r="AH171" s="347" t="str">
        <f t="shared" si="27"/>
        <v>SLA_PW_OK</v>
      </c>
    </row>
    <row r="172" spans="1:34" s="263" customFormat="1" ht="25.5" x14ac:dyDescent="0.25">
      <c r="A172" s="173">
        <v>42437.959027777775</v>
      </c>
      <c r="B172" s="173">
        <v>42438.020833333336</v>
      </c>
      <c r="C172" s="154"/>
      <c r="D172" s="405" t="s">
        <v>662</v>
      </c>
      <c r="E172" s="174" t="s">
        <v>29</v>
      </c>
      <c r="F172" s="217">
        <f t="shared" si="23"/>
        <v>628118</v>
      </c>
      <c r="G172" s="176">
        <v>628118</v>
      </c>
      <c r="H172" s="175" t="str">
        <f t="shared" si="24"/>
        <v>Link</v>
      </c>
      <c r="I172" s="177" t="s">
        <v>30</v>
      </c>
      <c r="J172" s="177" t="s">
        <v>41</v>
      </c>
      <c r="K172" s="177" t="s">
        <v>42</v>
      </c>
      <c r="L172" s="178"/>
      <c r="M172" s="160">
        <v>42429</v>
      </c>
      <c r="N172" s="161">
        <f t="shared" si="28"/>
        <v>5</v>
      </c>
      <c r="O172" s="162" t="s">
        <v>26</v>
      </c>
      <c r="P172" s="223"/>
      <c r="Q172" s="223"/>
      <c r="R172" s="223"/>
      <c r="S172" s="164" t="s">
        <v>26</v>
      </c>
      <c r="T172" s="165" t="str">
        <f t="shared" ca="1" si="26"/>
        <v>OK</v>
      </c>
      <c r="U172" s="166"/>
      <c r="V172" s="430">
        <v>42429</v>
      </c>
      <c r="W172" s="167" t="s">
        <v>26</v>
      </c>
      <c r="X172" s="167" t="s">
        <v>26</v>
      </c>
      <c r="Y172" s="168" t="s">
        <v>26</v>
      </c>
      <c r="Z172" s="179"/>
      <c r="AA172" s="170" t="s">
        <v>27</v>
      </c>
      <c r="AB172" s="171"/>
      <c r="AC172" s="174"/>
      <c r="AD172" s="353"/>
      <c r="AE172" s="353"/>
      <c r="AF172" s="353"/>
      <c r="AG172" s="353"/>
      <c r="AH172" s="353" t="str">
        <f t="shared" si="27"/>
        <v/>
      </c>
    </row>
    <row r="173" spans="1:34" s="172" customFormat="1" ht="25.5" x14ac:dyDescent="0.25">
      <c r="A173" s="173">
        <v>42437.959027777775</v>
      </c>
      <c r="B173" s="173">
        <v>42438.020833333336</v>
      </c>
      <c r="C173" s="154"/>
      <c r="D173" s="405" t="s">
        <v>662</v>
      </c>
      <c r="E173" s="174" t="s">
        <v>29</v>
      </c>
      <c r="F173" s="217">
        <f t="shared" si="23"/>
        <v>628121</v>
      </c>
      <c r="G173" s="176">
        <v>628121</v>
      </c>
      <c r="H173" s="175" t="str">
        <f t="shared" si="24"/>
        <v>Link</v>
      </c>
      <c r="I173" s="177" t="s">
        <v>30</v>
      </c>
      <c r="J173" s="177" t="s">
        <v>41</v>
      </c>
      <c r="K173" s="177" t="s">
        <v>42</v>
      </c>
      <c r="L173" s="178"/>
      <c r="M173" s="160">
        <v>42429</v>
      </c>
      <c r="N173" s="161">
        <f t="shared" si="28"/>
        <v>5</v>
      </c>
      <c r="O173" s="162" t="s">
        <v>26</v>
      </c>
      <c r="P173" s="223"/>
      <c r="Q173" s="223"/>
      <c r="R173" s="223"/>
      <c r="S173" s="164" t="s">
        <v>26</v>
      </c>
      <c r="T173" s="165" t="str">
        <f t="shared" ca="1" si="26"/>
        <v>OK</v>
      </c>
      <c r="U173" s="166"/>
      <c r="V173" s="430">
        <v>42429</v>
      </c>
      <c r="W173" s="167" t="s">
        <v>26</v>
      </c>
      <c r="X173" s="167" t="s">
        <v>26</v>
      </c>
      <c r="Y173" s="168" t="s">
        <v>26</v>
      </c>
      <c r="Z173" s="179"/>
      <c r="AA173" s="170" t="s">
        <v>27</v>
      </c>
      <c r="AB173" s="171"/>
      <c r="AC173" s="174"/>
      <c r="AD173" s="353"/>
      <c r="AE173" s="353"/>
      <c r="AF173" s="353"/>
      <c r="AG173" s="353"/>
      <c r="AH173" s="353" t="str">
        <f t="shared" si="27"/>
        <v/>
      </c>
    </row>
    <row r="174" spans="1:34" s="172" customFormat="1" ht="38.25" x14ac:dyDescent="0.25">
      <c r="A174" s="173">
        <v>42437.959027777775</v>
      </c>
      <c r="B174" s="173">
        <v>42438.020833333336</v>
      </c>
      <c r="C174" s="154"/>
      <c r="D174" s="405" t="s">
        <v>662</v>
      </c>
      <c r="E174" s="174" t="s">
        <v>29</v>
      </c>
      <c r="F174" s="217">
        <f t="shared" si="23"/>
        <v>628122</v>
      </c>
      <c r="G174" s="176">
        <v>628122</v>
      </c>
      <c r="H174" s="175" t="str">
        <f t="shared" si="24"/>
        <v>Link</v>
      </c>
      <c r="I174" s="177" t="s">
        <v>30</v>
      </c>
      <c r="J174" s="177" t="s">
        <v>41</v>
      </c>
      <c r="K174" s="177" t="s">
        <v>52</v>
      </c>
      <c r="L174" s="178"/>
      <c r="M174" s="160">
        <v>42429</v>
      </c>
      <c r="N174" s="161">
        <f t="shared" si="28"/>
        <v>5</v>
      </c>
      <c r="O174" s="162" t="s">
        <v>26</v>
      </c>
      <c r="P174" s="242"/>
      <c r="Q174" s="242"/>
      <c r="R174" s="242" t="s">
        <v>426</v>
      </c>
      <c r="S174" s="164" t="s">
        <v>38</v>
      </c>
      <c r="T174" s="165" t="str">
        <f t="shared" ca="1" si="26"/>
        <v>OK</v>
      </c>
      <c r="U174" s="166"/>
      <c r="V174" s="166"/>
      <c r="W174" s="167">
        <v>42429</v>
      </c>
      <c r="X174" s="167" t="s">
        <v>26</v>
      </c>
      <c r="Y174" s="168" t="s">
        <v>26</v>
      </c>
      <c r="Z174" s="361"/>
      <c r="AA174" s="170" t="s">
        <v>27</v>
      </c>
      <c r="AB174" s="171"/>
      <c r="AC174" s="174"/>
      <c r="AD174" s="353"/>
      <c r="AE174" s="353"/>
      <c r="AF174" s="353"/>
      <c r="AG174" s="353"/>
      <c r="AH174" s="353" t="str">
        <f t="shared" si="27"/>
        <v>SLA_PW_OK</v>
      </c>
    </row>
    <row r="175" spans="1:34" s="172" customFormat="1" ht="51" x14ac:dyDescent="0.25">
      <c r="A175" s="173">
        <v>42438.041666666664</v>
      </c>
      <c r="B175" s="173">
        <v>42438.25</v>
      </c>
      <c r="C175" s="154"/>
      <c r="D175" s="405" t="s">
        <v>547</v>
      </c>
      <c r="E175" s="174" t="s">
        <v>548</v>
      </c>
      <c r="F175" s="289">
        <f t="shared" si="23"/>
        <v>625498</v>
      </c>
      <c r="G175" s="176">
        <v>625498</v>
      </c>
      <c r="H175" s="175" t="str">
        <f t="shared" si="24"/>
        <v>Link</v>
      </c>
      <c r="I175" s="177" t="s">
        <v>37</v>
      </c>
      <c r="J175" s="177" t="s">
        <v>539</v>
      </c>
      <c r="K175" s="177" t="s">
        <v>546</v>
      </c>
      <c r="L175" s="178"/>
      <c r="M175" s="160">
        <v>42415</v>
      </c>
      <c r="N175" s="161">
        <f t="shared" si="28"/>
        <v>16</v>
      </c>
      <c r="O175" s="162" t="s">
        <v>35</v>
      </c>
      <c r="P175" s="214"/>
      <c r="Q175" s="214"/>
      <c r="R175" s="214" t="s">
        <v>559</v>
      </c>
      <c r="S175" s="164">
        <v>42412</v>
      </c>
      <c r="T175" s="165" t="str">
        <f t="shared" ca="1" si="26"/>
        <v>OK</v>
      </c>
      <c r="U175" s="166"/>
      <c r="V175" s="166"/>
      <c r="W175" s="167">
        <v>42429</v>
      </c>
      <c r="X175" s="167">
        <v>42429</v>
      </c>
      <c r="Y175" s="168" t="s">
        <v>26</v>
      </c>
      <c r="Z175" s="179" t="s">
        <v>768</v>
      </c>
      <c r="AA175" s="170" t="s">
        <v>27</v>
      </c>
      <c r="AB175" s="171"/>
      <c r="AC175" s="174"/>
      <c r="AD175" s="353"/>
      <c r="AE175" s="353"/>
      <c r="AF175" s="353"/>
      <c r="AG175" s="353"/>
      <c r="AH175" s="353" t="str">
        <f t="shared" si="27"/>
        <v>SLA_PW_OK</v>
      </c>
    </row>
    <row r="176" spans="1:34" s="172" customFormat="1" ht="25.5" x14ac:dyDescent="0.25">
      <c r="A176" s="173">
        <v>42438.083333333336</v>
      </c>
      <c r="B176" s="173">
        <v>42438.1875</v>
      </c>
      <c r="C176" s="154"/>
      <c r="D176" s="405" t="s">
        <v>671</v>
      </c>
      <c r="E176" s="174" t="s">
        <v>29</v>
      </c>
      <c r="F176" s="217">
        <f t="shared" ref="F176:F207" si="29">HYPERLINK("..\Avis%20de%20dérangement\"&amp;G176,G176)</f>
        <v>628632</v>
      </c>
      <c r="G176" s="176">
        <v>628632</v>
      </c>
      <c r="H176" s="175" t="str">
        <f t="shared" ref="H176:H207" si="30">HYPERLINK("..\Avis%20de%20dérangement\"&amp;G176,"Link")</f>
        <v>Link</v>
      </c>
      <c r="I176" s="177" t="s">
        <v>30</v>
      </c>
      <c r="J176" s="177" t="s">
        <v>41</v>
      </c>
      <c r="K176" s="177" t="s">
        <v>42</v>
      </c>
      <c r="L176" s="178"/>
      <c r="M176" s="160">
        <v>42429</v>
      </c>
      <c r="N176" s="161">
        <f t="shared" si="28"/>
        <v>6</v>
      </c>
      <c r="O176" s="162" t="s">
        <v>26</v>
      </c>
      <c r="P176" s="242"/>
      <c r="Q176" s="242"/>
      <c r="R176" s="242"/>
      <c r="S176" s="164" t="s">
        <v>26</v>
      </c>
      <c r="T176" s="165" t="str">
        <f t="shared" ref="T176:T207" ca="1" si="31">IF(AND( W176&lt;&gt;"TBC",X176&lt;&gt;"TBC", Y176&lt;&gt;"TBC"),"OK",MAX(IF(NOW()-A176,NETWORKDAYS(NOW(),A176,holidays_2016)-2),0))</f>
        <v>OK</v>
      </c>
      <c r="U176" s="166"/>
      <c r="V176" s="430">
        <v>42429</v>
      </c>
      <c r="W176" s="167" t="s">
        <v>26</v>
      </c>
      <c r="X176" s="167" t="s">
        <v>26</v>
      </c>
      <c r="Y176" s="168" t="s">
        <v>26</v>
      </c>
      <c r="Z176" s="179"/>
      <c r="AA176" s="170" t="s">
        <v>27</v>
      </c>
      <c r="AB176" s="171"/>
      <c r="AC176" s="174"/>
      <c r="AD176" s="353"/>
      <c r="AE176" s="353"/>
      <c r="AF176" s="353"/>
      <c r="AG176" s="353"/>
      <c r="AH176" s="353" t="str">
        <f t="shared" si="27"/>
        <v/>
      </c>
    </row>
    <row r="177" spans="1:34" s="172" customFormat="1" ht="76.5" x14ac:dyDescent="0.25">
      <c r="A177" s="173">
        <v>42438.25</v>
      </c>
      <c r="B177" s="173">
        <v>42438.25</v>
      </c>
      <c r="C177" s="154"/>
      <c r="D177" s="405" t="s">
        <v>533</v>
      </c>
      <c r="E177" s="174" t="s">
        <v>530</v>
      </c>
      <c r="F177" s="289">
        <f t="shared" si="29"/>
        <v>624830</v>
      </c>
      <c r="G177" s="176">
        <v>624830</v>
      </c>
      <c r="H177" s="175" t="str">
        <f t="shared" si="30"/>
        <v>Link</v>
      </c>
      <c r="I177" s="177" t="s">
        <v>33</v>
      </c>
      <c r="J177" s="177" t="s">
        <v>531</v>
      </c>
      <c r="K177" s="177" t="s">
        <v>534</v>
      </c>
      <c r="L177" s="178"/>
      <c r="M177" s="160">
        <v>42415</v>
      </c>
      <c r="N177" s="161">
        <f t="shared" si="28"/>
        <v>16</v>
      </c>
      <c r="O177" s="162" t="s">
        <v>35</v>
      </c>
      <c r="P177" s="163"/>
      <c r="Q177" s="163"/>
      <c r="R177" s="163"/>
      <c r="S177" s="164">
        <v>42411</v>
      </c>
      <c r="T177" s="165" t="str">
        <f t="shared" ca="1" si="31"/>
        <v>OK</v>
      </c>
      <c r="U177" s="166"/>
      <c r="V177" s="166"/>
      <c r="W177" s="167">
        <v>42429</v>
      </c>
      <c r="X177" s="167">
        <v>42429</v>
      </c>
      <c r="Y177" s="168">
        <v>42429</v>
      </c>
      <c r="Z177" s="179" t="s">
        <v>769</v>
      </c>
      <c r="AA177" s="170" t="s">
        <v>27</v>
      </c>
      <c r="AB177" s="171"/>
      <c r="AC177" s="174"/>
      <c r="AD177" s="353"/>
      <c r="AE177" s="353"/>
      <c r="AF177" s="353"/>
      <c r="AG177" s="353"/>
      <c r="AH177" s="353" t="str">
        <f t="shared" si="27"/>
        <v>SLA_PW_OK</v>
      </c>
    </row>
    <row r="178" spans="1:34" s="172" customFormat="1" ht="153" x14ac:dyDescent="0.25">
      <c r="A178" s="173">
        <v>42438.375</v>
      </c>
      <c r="B178" s="173">
        <v>42438.416666666664</v>
      </c>
      <c r="C178" s="154"/>
      <c r="D178" s="405" t="s">
        <v>207</v>
      </c>
      <c r="E178" s="174" t="s">
        <v>50</v>
      </c>
      <c r="F178" s="217">
        <f t="shared" si="29"/>
        <v>625747</v>
      </c>
      <c r="G178" s="176">
        <v>625747</v>
      </c>
      <c r="H178" s="175" t="str">
        <f t="shared" si="30"/>
        <v>Link</v>
      </c>
      <c r="I178" s="177" t="s">
        <v>37</v>
      </c>
      <c r="J178" s="177" t="s">
        <v>537</v>
      </c>
      <c r="K178" s="177" t="s">
        <v>105</v>
      </c>
      <c r="L178" s="178" t="s">
        <v>225</v>
      </c>
      <c r="M178" s="160">
        <v>42415</v>
      </c>
      <c r="N178" s="161">
        <f t="shared" si="28"/>
        <v>16</v>
      </c>
      <c r="O178" s="162" t="s">
        <v>35</v>
      </c>
      <c r="P178" s="214"/>
      <c r="Q178" s="214"/>
      <c r="R178" s="214" t="s">
        <v>567</v>
      </c>
      <c r="S178" s="164">
        <v>42412</v>
      </c>
      <c r="T178" s="165" t="str">
        <f t="shared" ca="1" si="31"/>
        <v>OK</v>
      </c>
      <c r="U178" s="166"/>
      <c r="V178" s="166"/>
      <c r="W178" s="167">
        <v>42423</v>
      </c>
      <c r="X178" s="167" t="s">
        <v>26</v>
      </c>
      <c r="Y178" s="168" t="s">
        <v>26</v>
      </c>
      <c r="Z178" s="179" t="s">
        <v>770</v>
      </c>
      <c r="AA178" s="170" t="s">
        <v>27</v>
      </c>
      <c r="AB178" s="171"/>
      <c r="AC178" s="174"/>
      <c r="AD178" s="353"/>
      <c r="AE178" s="353"/>
      <c r="AF178" s="353"/>
      <c r="AG178" s="353"/>
      <c r="AH178" s="353" t="str">
        <f t="shared" si="27"/>
        <v>SLA_PW_OK</v>
      </c>
    </row>
    <row r="179" spans="1:34" s="172" customFormat="1" ht="76.5" x14ac:dyDescent="0.25">
      <c r="A179" s="173">
        <v>42438.395833333336</v>
      </c>
      <c r="B179" s="173">
        <v>42438.625</v>
      </c>
      <c r="C179" s="154"/>
      <c r="D179" s="410" t="s">
        <v>621</v>
      </c>
      <c r="E179" s="174" t="s">
        <v>609</v>
      </c>
      <c r="F179" s="217">
        <f t="shared" si="29"/>
        <v>624751</v>
      </c>
      <c r="G179" s="176">
        <v>624751</v>
      </c>
      <c r="H179" s="175" t="str">
        <f t="shared" si="30"/>
        <v>Link</v>
      </c>
      <c r="I179" s="177" t="s">
        <v>33</v>
      </c>
      <c r="J179" s="177" t="s">
        <v>101</v>
      </c>
      <c r="K179" s="177" t="s">
        <v>610</v>
      </c>
      <c r="L179" s="178"/>
      <c r="M179" s="160">
        <v>42422</v>
      </c>
      <c r="N179" s="161">
        <f t="shared" si="28"/>
        <v>11</v>
      </c>
      <c r="O179" s="162" t="s">
        <v>35</v>
      </c>
      <c r="P179" s="223"/>
      <c r="Q179" s="223"/>
      <c r="R179" s="223"/>
      <c r="S179" s="164">
        <v>42419</v>
      </c>
      <c r="T179" s="165" t="str">
        <f t="shared" ca="1" si="31"/>
        <v>OK</v>
      </c>
      <c r="U179" s="166"/>
      <c r="V179" s="166"/>
      <c r="W179" s="167">
        <v>42429</v>
      </c>
      <c r="X179" s="167">
        <v>42429</v>
      </c>
      <c r="Y179" s="168" t="s">
        <v>26</v>
      </c>
      <c r="Z179" s="179" t="s">
        <v>767</v>
      </c>
      <c r="AA179" s="170" t="s">
        <v>27</v>
      </c>
      <c r="AB179" s="171"/>
      <c r="AC179" s="174"/>
      <c r="AD179" s="353"/>
      <c r="AE179" s="353"/>
      <c r="AF179" s="353"/>
      <c r="AG179" s="353"/>
      <c r="AH179" s="353" t="str">
        <f t="shared" si="27"/>
        <v>SLA_PW_OK</v>
      </c>
    </row>
    <row r="180" spans="1:34" s="172" customFormat="1" ht="258.75" x14ac:dyDescent="0.25">
      <c r="A180" s="173">
        <v>42438.791666666664</v>
      </c>
      <c r="B180" s="173">
        <v>42440.875</v>
      </c>
      <c r="C180" s="154"/>
      <c r="D180" s="405" t="s">
        <v>798</v>
      </c>
      <c r="E180" s="174" t="s">
        <v>69</v>
      </c>
      <c r="F180" s="217">
        <f t="shared" si="29"/>
        <v>618792</v>
      </c>
      <c r="G180" s="176">
        <v>618792</v>
      </c>
      <c r="H180" s="175" t="str">
        <f t="shared" si="30"/>
        <v>Link</v>
      </c>
      <c r="I180" s="177" t="s">
        <v>24</v>
      </c>
      <c r="J180" s="177" t="s">
        <v>25</v>
      </c>
      <c r="K180" s="177" t="s">
        <v>344</v>
      </c>
      <c r="L180" s="178"/>
      <c r="M180" s="160">
        <v>42443</v>
      </c>
      <c r="N180" s="161">
        <f t="shared" si="28"/>
        <v>0</v>
      </c>
      <c r="O180" s="162" t="s">
        <v>35</v>
      </c>
      <c r="P180" s="298"/>
      <c r="Q180" s="298"/>
      <c r="R180" s="298" t="s">
        <v>799</v>
      </c>
      <c r="S180" s="164" t="s">
        <v>26</v>
      </c>
      <c r="T180" s="165" t="str">
        <f t="shared" ca="1" si="31"/>
        <v>OK</v>
      </c>
      <c r="U180" s="166"/>
      <c r="V180" s="166"/>
      <c r="W180" s="167" t="s">
        <v>26</v>
      </c>
      <c r="X180" s="167" t="s">
        <v>26</v>
      </c>
      <c r="Y180" s="168" t="s">
        <v>26</v>
      </c>
      <c r="Z180" s="323" t="s">
        <v>797</v>
      </c>
      <c r="AA180" s="170" t="s">
        <v>27</v>
      </c>
      <c r="AB180" s="171"/>
      <c r="AC180" s="174"/>
      <c r="AD180" s="353"/>
      <c r="AE180" s="353"/>
      <c r="AF180" s="353"/>
      <c r="AG180" s="353"/>
      <c r="AH180" s="353" t="str">
        <f t="shared" si="27"/>
        <v/>
      </c>
    </row>
    <row r="181" spans="1:34" s="14" customFormat="1" ht="255" x14ac:dyDescent="0.25">
      <c r="A181" s="39">
        <v>42438.916666666664</v>
      </c>
      <c r="B181" s="39">
        <v>42439.25</v>
      </c>
      <c r="C181" s="144"/>
      <c r="D181" s="413" t="s">
        <v>718</v>
      </c>
      <c r="E181" s="26" t="s">
        <v>689</v>
      </c>
      <c r="F181" s="69">
        <f t="shared" si="29"/>
        <v>627136</v>
      </c>
      <c r="G181" s="27">
        <v>627136</v>
      </c>
      <c r="H181" s="52" t="str">
        <f t="shared" si="30"/>
        <v>Link</v>
      </c>
      <c r="I181" s="28" t="s">
        <v>37</v>
      </c>
      <c r="J181" s="28" t="s">
        <v>25</v>
      </c>
      <c r="K181" s="28" t="s">
        <v>690</v>
      </c>
      <c r="L181" s="149" t="s">
        <v>225</v>
      </c>
      <c r="M181" s="138">
        <v>42429</v>
      </c>
      <c r="N181" s="43">
        <f t="shared" si="28"/>
        <v>6</v>
      </c>
      <c r="O181" s="30" t="s">
        <v>35</v>
      </c>
      <c r="P181" s="294"/>
      <c r="Q181" s="294"/>
      <c r="R181" s="294" t="s">
        <v>715</v>
      </c>
      <c r="S181" s="128">
        <v>42426</v>
      </c>
      <c r="T181" s="29" t="str">
        <f t="shared" ca="1" si="31"/>
        <v>OK</v>
      </c>
      <c r="U181" s="31"/>
      <c r="V181" s="31"/>
      <c r="W181" s="105">
        <v>42429</v>
      </c>
      <c r="X181" s="105">
        <v>42426</v>
      </c>
      <c r="Y181" s="127" t="s">
        <v>26</v>
      </c>
      <c r="Z181" s="53"/>
      <c r="AA181" s="46" t="s">
        <v>44</v>
      </c>
      <c r="AB181" s="47"/>
      <c r="AC181" s="26"/>
      <c r="AD181" s="347"/>
      <c r="AE181" s="347"/>
      <c r="AF181" s="347"/>
      <c r="AG181" s="347"/>
      <c r="AH181" s="347" t="str">
        <f t="shared" si="27"/>
        <v>SLA_PW_OK</v>
      </c>
    </row>
    <row r="182" spans="1:34" s="14" customFormat="1" ht="25.5" x14ac:dyDescent="0.25">
      <c r="A182" s="173">
        <v>42438.959027777775</v>
      </c>
      <c r="B182" s="173">
        <v>42439.020833333336</v>
      </c>
      <c r="C182" s="154"/>
      <c r="D182" s="405" t="s">
        <v>663</v>
      </c>
      <c r="E182" s="174" t="s">
        <v>29</v>
      </c>
      <c r="F182" s="217">
        <f t="shared" si="29"/>
        <v>628119</v>
      </c>
      <c r="G182" s="176">
        <v>628119</v>
      </c>
      <c r="H182" s="175" t="str">
        <f t="shared" si="30"/>
        <v>Link</v>
      </c>
      <c r="I182" s="177" t="s">
        <v>30</v>
      </c>
      <c r="J182" s="177" t="s">
        <v>41</v>
      </c>
      <c r="K182" s="177" t="s">
        <v>42</v>
      </c>
      <c r="L182" s="178"/>
      <c r="M182" s="160">
        <v>42429</v>
      </c>
      <c r="N182" s="161">
        <f t="shared" si="28"/>
        <v>6</v>
      </c>
      <c r="O182" s="162" t="s">
        <v>26</v>
      </c>
      <c r="P182" s="242"/>
      <c r="Q182" s="242"/>
      <c r="R182" s="242"/>
      <c r="S182" s="164" t="s">
        <v>26</v>
      </c>
      <c r="T182" s="165" t="str">
        <f t="shared" ca="1" si="31"/>
        <v>OK</v>
      </c>
      <c r="U182" s="166"/>
      <c r="V182" s="430">
        <v>42429</v>
      </c>
      <c r="W182" s="167" t="s">
        <v>26</v>
      </c>
      <c r="X182" s="167" t="s">
        <v>26</v>
      </c>
      <c r="Y182" s="168" t="s">
        <v>26</v>
      </c>
      <c r="Z182" s="179"/>
      <c r="AA182" s="170" t="s">
        <v>27</v>
      </c>
      <c r="AB182" s="171"/>
      <c r="AC182" s="174"/>
      <c r="AD182" s="353"/>
      <c r="AE182" s="353"/>
      <c r="AF182" s="353"/>
      <c r="AG182" s="353"/>
      <c r="AH182" s="353" t="str">
        <f t="shared" si="27"/>
        <v/>
      </c>
    </row>
    <row r="183" spans="1:34" s="14" customFormat="1" ht="38.25" x14ac:dyDescent="0.25">
      <c r="A183" s="173">
        <v>42438.959027777775</v>
      </c>
      <c r="B183" s="173">
        <v>42439.020833333336</v>
      </c>
      <c r="C183" s="154"/>
      <c r="D183" s="405" t="s">
        <v>663</v>
      </c>
      <c r="E183" s="174" t="s">
        <v>29</v>
      </c>
      <c r="F183" s="217">
        <f t="shared" si="29"/>
        <v>628163</v>
      </c>
      <c r="G183" s="176">
        <v>628163</v>
      </c>
      <c r="H183" s="175" t="str">
        <f t="shared" si="30"/>
        <v>Link</v>
      </c>
      <c r="I183" s="177" t="s">
        <v>30</v>
      </c>
      <c r="J183" s="177" t="s">
        <v>41</v>
      </c>
      <c r="K183" s="177" t="s">
        <v>52</v>
      </c>
      <c r="L183" s="178"/>
      <c r="M183" s="160">
        <v>42429</v>
      </c>
      <c r="N183" s="161">
        <f t="shared" si="28"/>
        <v>6</v>
      </c>
      <c r="O183" s="162" t="s">
        <v>26</v>
      </c>
      <c r="P183" s="242"/>
      <c r="Q183" s="242"/>
      <c r="R183" s="242" t="s">
        <v>426</v>
      </c>
      <c r="S183" s="164" t="s">
        <v>38</v>
      </c>
      <c r="T183" s="165" t="str">
        <f t="shared" ca="1" si="31"/>
        <v>OK</v>
      </c>
      <c r="U183" s="166"/>
      <c r="V183" s="166"/>
      <c r="W183" s="167">
        <v>42430</v>
      </c>
      <c r="X183" s="167" t="s">
        <v>26</v>
      </c>
      <c r="Y183" s="168" t="s">
        <v>26</v>
      </c>
      <c r="Z183" s="179"/>
      <c r="AA183" s="170" t="s">
        <v>27</v>
      </c>
      <c r="AB183" s="171"/>
      <c r="AC183" s="174"/>
      <c r="AD183" s="353"/>
      <c r="AE183" s="353"/>
      <c r="AF183" s="353"/>
      <c r="AG183" s="353"/>
      <c r="AH183" s="353" t="str">
        <f t="shared" si="27"/>
        <v>SLA_PW_OK</v>
      </c>
    </row>
    <row r="184" spans="1:34" s="182" customFormat="1" ht="25.5" x14ac:dyDescent="0.25">
      <c r="A184" s="173">
        <v>42438.959027777775</v>
      </c>
      <c r="B184" s="173">
        <v>42439.020833333336</v>
      </c>
      <c r="C184" s="154"/>
      <c r="D184" s="405" t="s">
        <v>663</v>
      </c>
      <c r="E184" s="174" t="s">
        <v>29</v>
      </c>
      <c r="F184" s="217">
        <f t="shared" si="29"/>
        <v>628165</v>
      </c>
      <c r="G184" s="176">
        <v>628165</v>
      </c>
      <c r="H184" s="175" t="str">
        <f t="shared" si="30"/>
        <v>Link</v>
      </c>
      <c r="I184" s="177" t="s">
        <v>30</v>
      </c>
      <c r="J184" s="177" t="s">
        <v>41</v>
      </c>
      <c r="K184" s="177" t="s">
        <v>42</v>
      </c>
      <c r="L184" s="178"/>
      <c r="M184" s="160">
        <v>42429</v>
      </c>
      <c r="N184" s="161">
        <f t="shared" si="28"/>
        <v>6</v>
      </c>
      <c r="O184" s="162" t="s">
        <v>26</v>
      </c>
      <c r="P184" s="242"/>
      <c r="Q184" s="242"/>
      <c r="R184" s="242"/>
      <c r="S184" s="164" t="s">
        <v>26</v>
      </c>
      <c r="T184" s="165" t="str">
        <f t="shared" ca="1" si="31"/>
        <v>OK</v>
      </c>
      <c r="U184" s="166"/>
      <c r="V184" s="430">
        <v>42429</v>
      </c>
      <c r="W184" s="167" t="s">
        <v>26</v>
      </c>
      <c r="X184" s="167" t="s">
        <v>26</v>
      </c>
      <c r="Y184" s="168" t="s">
        <v>26</v>
      </c>
      <c r="Z184" s="179"/>
      <c r="AA184" s="170" t="s">
        <v>27</v>
      </c>
      <c r="AB184" s="171"/>
      <c r="AC184" s="174"/>
      <c r="AD184" s="353"/>
      <c r="AE184" s="353"/>
      <c r="AF184" s="353"/>
      <c r="AG184" s="353"/>
      <c r="AH184" s="353" t="str">
        <f t="shared" si="27"/>
        <v/>
      </c>
    </row>
    <row r="185" spans="1:34" s="263" customFormat="1" ht="25.5" x14ac:dyDescent="0.25">
      <c r="A185" s="173">
        <v>42438.959027777775</v>
      </c>
      <c r="B185" s="173">
        <v>42439.020833333336</v>
      </c>
      <c r="C185" s="154"/>
      <c r="D185" s="405" t="s">
        <v>663</v>
      </c>
      <c r="E185" s="174" t="s">
        <v>29</v>
      </c>
      <c r="F185" s="217">
        <f t="shared" si="29"/>
        <v>628166</v>
      </c>
      <c r="G185" s="176">
        <v>628166</v>
      </c>
      <c r="H185" s="175" t="str">
        <f t="shared" si="30"/>
        <v>Link</v>
      </c>
      <c r="I185" s="177" t="s">
        <v>30</v>
      </c>
      <c r="J185" s="177" t="s">
        <v>41</v>
      </c>
      <c r="K185" s="177" t="s">
        <v>42</v>
      </c>
      <c r="L185" s="178"/>
      <c r="M185" s="160">
        <v>42429</v>
      </c>
      <c r="N185" s="161">
        <f t="shared" si="28"/>
        <v>6</v>
      </c>
      <c r="O185" s="162" t="s">
        <v>26</v>
      </c>
      <c r="P185" s="242"/>
      <c r="Q185" s="242"/>
      <c r="R185" s="242"/>
      <c r="S185" s="164" t="s">
        <v>26</v>
      </c>
      <c r="T185" s="165" t="str">
        <f t="shared" ca="1" si="31"/>
        <v>OK</v>
      </c>
      <c r="U185" s="166"/>
      <c r="V185" s="430">
        <v>42429</v>
      </c>
      <c r="W185" s="167" t="s">
        <v>26</v>
      </c>
      <c r="X185" s="167" t="s">
        <v>26</v>
      </c>
      <c r="Y185" s="168" t="s">
        <v>26</v>
      </c>
      <c r="Z185" s="179"/>
      <c r="AA185" s="170" t="s">
        <v>27</v>
      </c>
      <c r="AB185" s="171"/>
      <c r="AC185" s="174"/>
      <c r="AD185" s="353"/>
      <c r="AE185" s="353"/>
      <c r="AF185" s="353"/>
      <c r="AG185" s="353"/>
      <c r="AH185" s="353" t="str">
        <f t="shared" si="27"/>
        <v/>
      </c>
    </row>
    <row r="186" spans="1:34" s="172" customFormat="1" ht="348" x14ac:dyDescent="0.25">
      <c r="A186" s="173">
        <v>42439</v>
      </c>
      <c r="B186" s="173">
        <v>42439.25</v>
      </c>
      <c r="C186" s="154"/>
      <c r="D186" s="410" t="s">
        <v>447</v>
      </c>
      <c r="E186" s="174" t="s">
        <v>435</v>
      </c>
      <c r="F186" s="175">
        <f t="shared" si="29"/>
        <v>622650</v>
      </c>
      <c r="G186" s="176">
        <v>622650</v>
      </c>
      <c r="H186" s="175" t="str">
        <f t="shared" si="30"/>
        <v>Link</v>
      </c>
      <c r="I186" s="221" t="s">
        <v>24</v>
      </c>
      <c r="J186" s="177" t="s">
        <v>563</v>
      </c>
      <c r="K186" s="286" t="s">
        <v>445</v>
      </c>
      <c r="L186" s="178"/>
      <c r="M186" s="160"/>
      <c r="N186" s="161"/>
      <c r="O186" s="162" t="s">
        <v>35</v>
      </c>
      <c r="P186" s="214"/>
      <c r="Q186" s="214"/>
      <c r="R186" s="214"/>
      <c r="S186" s="290" t="s">
        <v>38</v>
      </c>
      <c r="T186" s="165" t="str">
        <f t="shared" ca="1" si="31"/>
        <v>OK</v>
      </c>
      <c r="U186" s="166" t="s">
        <v>112</v>
      </c>
      <c r="V186" s="166"/>
      <c r="W186" s="167">
        <v>42426</v>
      </c>
      <c r="X186" s="167">
        <v>42426</v>
      </c>
      <c r="Y186" s="168">
        <v>42426</v>
      </c>
      <c r="Z186" s="179" t="s">
        <v>873</v>
      </c>
      <c r="AA186" s="170" t="s">
        <v>27</v>
      </c>
      <c r="AB186" s="171"/>
      <c r="AC186" s="174"/>
      <c r="AD186" s="353"/>
      <c r="AE186" s="353"/>
      <c r="AF186" s="353"/>
      <c r="AG186" s="353"/>
      <c r="AH186" s="353" t="str">
        <f t="shared" si="27"/>
        <v>SLA_PW_OK</v>
      </c>
    </row>
    <row r="187" spans="1:34" s="172" customFormat="1" ht="51" x14ac:dyDescent="0.25">
      <c r="A187" s="173">
        <v>42439.041666666664</v>
      </c>
      <c r="B187" s="173">
        <v>42439.25</v>
      </c>
      <c r="C187" s="154"/>
      <c r="D187" s="405" t="s">
        <v>538</v>
      </c>
      <c r="E187" s="174" t="s">
        <v>92</v>
      </c>
      <c r="F187" s="289">
        <f t="shared" si="29"/>
        <v>625499</v>
      </c>
      <c r="G187" s="176">
        <v>625499</v>
      </c>
      <c r="H187" s="175" t="str">
        <f t="shared" si="30"/>
        <v>Link</v>
      </c>
      <c r="I187" s="177" t="s">
        <v>37</v>
      </c>
      <c r="J187" s="177" t="s">
        <v>539</v>
      </c>
      <c r="K187" s="177" t="s">
        <v>540</v>
      </c>
      <c r="L187" s="178"/>
      <c r="M187" s="160">
        <v>42415</v>
      </c>
      <c r="N187" s="161">
        <f t="shared" ref="N187:N223" si="32">MAX(IF(A187-M187,NETWORKDAYS(M187,A187,holidays_2016)-2),0)</f>
        <v>17</v>
      </c>
      <c r="O187" s="162" t="s">
        <v>35</v>
      </c>
      <c r="P187" s="163"/>
      <c r="Q187" s="163"/>
      <c r="R187" s="163"/>
      <c r="S187" s="164">
        <v>42412</v>
      </c>
      <c r="T187" s="165" t="str">
        <f t="shared" ca="1" si="31"/>
        <v>OK</v>
      </c>
      <c r="U187" s="166"/>
      <c r="V187" s="166"/>
      <c r="W187" s="167">
        <v>42430</v>
      </c>
      <c r="X187" s="167">
        <v>42430</v>
      </c>
      <c r="Y187" s="168" t="s">
        <v>26</v>
      </c>
      <c r="Z187" s="179" t="s">
        <v>784</v>
      </c>
      <c r="AA187" s="170" t="s">
        <v>27</v>
      </c>
      <c r="AB187" s="171"/>
      <c r="AC187" s="174"/>
      <c r="AD187" s="353"/>
      <c r="AE187" s="353"/>
      <c r="AF187" s="353"/>
      <c r="AG187" s="353"/>
      <c r="AH187" s="353" t="str">
        <f t="shared" si="27"/>
        <v>SLA_PW_OK</v>
      </c>
    </row>
    <row r="188" spans="1:34" s="172" customFormat="1" ht="38.25" x14ac:dyDescent="0.25">
      <c r="A188" s="173">
        <v>42439.083333333336</v>
      </c>
      <c r="B188" s="173">
        <v>42439.1875</v>
      </c>
      <c r="C188" s="154" t="s">
        <v>8</v>
      </c>
      <c r="D188" s="405" t="s">
        <v>735</v>
      </c>
      <c r="E188" s="174" t="s">
        <v>511</v>
      </c>
      <c r="F188" s="217">
        <f t="shared" si="29"/>
        <v>629321</v>
      </c>
      <c r="G188" s="176">
        <v>629321</v>
      </c>
      <c r="H188" s="322" t="str">
        <f t="shared" si="30"/>
        <v>Link</v>
      </c>
      <c r="I188" s="177" t="s">
        <v>30</v>
      </c>
      <c r="J188" s="177" t="s">
        <v>736</v>
      </c>
      <c r="K188" s="177" t="s">
        <v>78</v>
      </c>
      <c r="L188" s="178"/>
      <c r="M188" s="160">
        <v>42433</v>
      </c>
      <c r="N188" s="161">
        <f t="shared" si="32"/>
        <v>3</v>
      </c>
      <c r="O188" s="162" t="s">
        <v>26</v>
      </c>
      <c r="P188" s="242"/>
      <c r="Q188" s="242"/>
      <c r="R188" s="242" t="s">
        <v>737</v>
      </c>
      <c r="S188" s="164" t="s">
        <v>26</v>
      </c>
      <c r="T188" s="165" t="str">
        <f t="shared" ca="1" si="31"/>
        <v>OK</v>
      </c>
      <c r="U188" s="166"/>
      <c r="V188" s="166"/>
      <c r="W188" s="167" t="s">
        <v>26</v>
      </c>
      <c r="X188" s="167" t="s">
        <v>26</v>
      </c>
      <c r="Y188" s="168" t="s">
        <v>26</v>
      </c>
      <c r="Z188" s="179"/>
      <c r="AA188" s="170" t="s">
        <v>27</v>
      </c>
      <c r="AB188" s="171"/>
      <c r="AC188" s="174"/>
      <c r="AD188" s="353"/>
      <c r="AE188" s="353"/>
      <c r="AF188" s="353"/>
      <c r="AG188" s="353"/>
      <c r="AH188" s="367" t="str">
        <f t="shared" si="27"/>
        <v/>
      </c>
    </row>
    <row r="189" spans="1:34" s="172" customFormat="1" ht="127.5" x14ac:dyDescent="0.25">
      <c r="A189" s="71">
        <v>42439.208333333336</v>
      </c>
      <c r="B189" s="71">
        <v>42439.263888888891</v>
      </c>
      <c r="C189" s="145"/>
      <c r="D189" s="403" t="s">
        <v>554</v>
      </c>
      <c r="E189" s="57" t="s">
        <v>530</v>
      </c>
      <c r="F189" s="280">
        <f t="shared" si="29"/>
        <v>624833</v>
      </c>
      <c r="G189" s="59">
        <v>624833</v>
      </c>
      <c r="H189" s="58" t="str">
        <f t="shared" si="30"/>
        <v>Link</v>
      </c>
      <c r="I189" s="60" t="s">
        <v>33</v>
      </c>
      <c r="J189" s="60" t="s">
        <v>555</v>
      </c>
      <c r="K189" s="60" t="s">
        <v>79</v>
      </c>
      <c r="L189" s="151"/>
      <c r="M189" s="139">
        <v>42415</v>
      </c>
      <c r="N189" s="62">
        <f t="shared" si="32"/>
        <v>17</v>
      </c>
      <c r="O189" s="63" t="s">
        <v>35</v>
      </c>
      <c r="P189" s="121"/>
      <c r="Q189" s="121"/>
      <c r="R189" s="121" t="s">
        <v>979</v>
      </c>
      <c r="S189" s="134">
        <v>42412</v>
      </c>
      <c r="T189" s="49" t="str">
        <f t="shared" ca="1" si="31"/>
        <v>OK</v>
      </c>
      <c r="U189" s="50"/>
      <c r="V189" s="50"/>
      <c r="W189" s="109">
        <v>42430</v>
      </c>
      <c r="X189" s="109" t="s">
        <v>26</v>
      </c>
      <c r="Y189" s="133" t="s">
        <v>26</v>
      </c>
      <c r="Z189" s="64"/>
      <c r="AA189" s="65"/>
      <c r="AB189" s="72"/>
      <c r="AC189" s="57"/>
      <c r="AD189" s="351"/>
      <c r="AE189" s="351"/>
      <c r="AF189" s="351"/>
      <c r="AG189" s="351"/>
      <c r="AH189" s="351" t="str">
        <f t="shared" si="27"/>
        <v>SLA_PW_OK</v>
      </c>
    </row>
    <row r="190" spans="1:34" s="172" customFormat="1" ht="76.5" x14ac:dyDescent="0.25">
      <c r="A190" s="173">
        <v>42439.229166666664</v>
      </c>
      <c r="B190" s="173">
        <v>42439.3125</v>
      </c>
      <c r="C190" s="154"/>
      <c r="D190" s="405" t="s">
        <v>479</v>
      </c>
      <c r="E190" s="174" t="s">
        <v>477</v>
      </c>
      <c r="F190" s="217">
        <f t="shared" si="29"/>
        <v>623705</v>
      </c>
      <c r="G190" s="176">
        <v>623705</v>
      </c>
      <c r="H190" s="175" t="str">
        <f t="shared" si="30"/>
        <v>Link</v>
      </c>
      <c r="I190" s="177" t="s">
        <v>37</v>
      </c>
      <c r="J190" s="177" t="s">
        <v>407</v>
      </c>
      <c r="K190" s="177" t="s">
        <v>478</v>
      </c>
      <c r="L190" s="178"/>
      <c r="M190" s="160">
        <v>42408</v>
      </c>
      <c r="N190" s="161">
        <f t="shared" si="32"/>
        <v>22</v>
      </c>
      <c r="O190" s="162" t="s">
        <v>35</v>
      </c>
      <c r="P190" s="242"/>
      <c r="Q190" s="242"/>
      <c r="R190" s="242" t="s">
        <v>980</v>
      </c>
      <c r="S190" s="164">
        <v>42405</v>
      </c>
      <c r="T190" s="165" t="str">
        <f t="shared" ca="1" si="31"/>
        <v>OK</v>
      </c>
      <c r="U190" s="166"/>
      <c r="V190" s="166"/>
      <c r="W190" s="167">
        <v>42430</v>
      </c>
      <c r="X190" s="167">
        <v>42430</v>
      </c>
      <c r="Y190" s="168" t="s">
        <v>26</v>
      </c>
      <c r="Z190" s="179" t="s">
        <v>1140</v>
      </c>
      <c r="AA190" s="170" t="s">
        <v>27</v>
      </c>
      <c r="AB190" s="171"/>
      <c r="AC190" s="174"/>
      <c r="AD190" s="353"/>
      <c r="AE190" s="353"/>
      <c r="AF190" s="353"/>
      <c r="AG190" s="353"/>
      <c r="AH190" s="353" t="str">
        <f t="shared" si="27"/>
        <v>SLA_PW_OK</v>
      </c>
    </row>
    <row r="191" spans="1:34" s="172" customFormat="1" ht="38.25" x14ac:dyDescent="0.25">
      <c r="A191" s="173">
        <v>42439.979166666664</v>
      </c>
      <c r="B191" s="173">
        <v>42440.1875</v>
      </c>
      <c r="C191" s="154"/>
      <c r="D191" s="405" t="s">
        <v>638</v>
      </c>
      <c r="E191" s="174" t="s">
        <v>29</v>
      </c>
      <c r="F191" s="217">
        <f t="shared" si="29"/>
        <v>627074</v>
      </c>
      <c r="G191" s="176">
        <v>627074</v>
      </c>
      <c r="H191" s="175" t="str">
        <f t="shared" si="30"/>
        <v>Link</v>
      </c>
      <c r="I191" s="177" t="s">
        <v>30</v>
      </c>
      <c r="J191" s="177" t="s">
        <v>639</v>
      </c>
      <c r="K191" s="177" t="s">
        <v>42</v>
      </c>
      <c r="L191" s="178"/>
      <c r="M191" s="160">
        <v>42398</v>
      </c>
      <c r="N191" s="161">
        <f t="shared" si="32"/>
        <v>28</v>
      </c>
      <c r="O191" s="162" t="s">
        <v>26</v>
      </c>
      <c r="P191" s="242"/>
      <c r="Q191" s="242"/>
      <c r="R191" s="242"/>
      <c r="S191" s="164" t="s">
        <v>26</v>
      </c>
      <c r="T191" s="165" t="str">
        <f t="shared" ca="1" si="31"/>
        <v>OK</v>
      </c>
      <c r="U191" s="166"/>
      <c r="V191" s="430">
        <v>42431</v>
      </c>
      <c r="W191" s="167" t="s">
        <v>26</v>
      </c>
      <c r="X191" s="167" t="s">
        <v>26</v>
      </c>
      <c r="Y191" s="168" t="s">
        <v>26</v>
      </c>
      <c r="Z191" s="179"/>
      <c r="AA191" s="170" t="s">
        <v>27</v>
      </c>
      <c r="AB191" s="171"/>
      <c r="AC191" s="174"/>
      <c r="AD191" s="353"/>
      <c r="AE191" s="353"/>
      <c r="AF191" s="353"/>
      <c r="AG191" s="353"/>
      <c r="AH191" s="353" t="str">
        <f t="shared" si="27"/>
        <v/>
      </c>
    </row>
    <row r="192" spans="1:34" s="14" customFormat="1" ht="38.25" x14ac:dyDescent="0.25">
      <c r="A192" s="173">
        <v>42439.979166666664</v>
      </c>
      <c r="B192" s="173">
        <v>42440.1875</v>
      </c>
      <c r="C192" s="154"/>
      <c r="D192" s="405" t="s">
        <v>638</v>
      </c>
      <c r="E192" s="174" t="s">
        <v>29</v>
      </c>
      <c r="F192" s="217">
        <f t="shared" si="29"/>
        <v>627078</v>
      </c>
      <c r="G192" s="176">
        <v>627078</v>
      </c>
      <c r="H192" s="175" t="str">
        <f t="shared" si="30"/>
        <v>Link</v>
      </c>
      <c r="I192" s="177" t="s">
        <v>30</v>
      </c>
      <c r="J192" s="177" t="s">
        <v>639</v>
      </c>
      <c r="K192" s="177" t="s">
        <v>42</v>
      </c>
      <c r="L192" s="178"/>
      <c r="M192" s="160">
        <v>42398</v>
      </c>
      <c r="N192" s="161">
        <f t="shared" si="32"/>
        <v>28</v>
      </c>
      <c r="O192" s="162" t="s">
        <v>26</v>
      </c>
      <c r="P192" s="242"/>
      <c r="Q192" s="242"/>
      <c r="R192" s="242"/>
      <c r="S192" s="164" t="s">
        <v>26</v>
      </c>
      <c r="T192" s="165" t="str">
        <f t="shared" ca="1" si="31"/>
        <v>OK</v>
      </c>
      <c r="U192" s="166"/>
      <c r="V192" s="430">
        <v>42431</v>
      </c>
      <c r="W192" s="167" t="s">
        <v>26</v>
      </c>
      <c r="X192" s="167" t="s">
        <v>26</v>
      </c>
      <c r="Y192" s="168" t="s">
        <v>26</v>
      </c>
      <c r="Z192" s="179"/>
      <c r="AA192" s="170" t="s">
        <v>27</v>
      </c>
      <c r="AB192" s="171"/>
      <c r="AC192" s="174"/>
      <c r="AD192" s="353"/>
      <c r="AE192" s="353"/>
      <c r="AF192" s="353"/>
      <c r="AG192" s="353"/>
      <c r="AH192" s="353" t="str">
        <f t="shared" si="27"/>
        <v/>
      </c>
    </row>
    <row r="193" spans="1:34" s="14" customFormat="1" ht="51" x14ac:dyDescent="0.25">
      <c r="A193" s="173">
        <v>42440.25</v>
      </c>
      <c r="B193" s="173">
        <v>42440.333333333336</v>
      </c>
      <c r="C193" s="154"/>
      <c r="D193" s="405" t="s">
        <v>595</v>
      </c>
      <c r="E193" s="174" t="s">
        <v>596</v>
      </c>
      <c r="F193" s="217">
        <f t="shared" si="29"/>
        <v>626916</v>
      </c>
      <c r="G193" s="176">
        <v>626916</v>
      </c>
      <c r="H193" s="175" t="str">
        <f t="shared" si="30"/>
        <v>Link</v>
      </c>
      <c r="I193" s="177" t="s">
        <v>33</v>
      </c>
      <c r="J193" s="177" t="s">
        <v>597</v>
      </c>
      <c r="K193" s="177" t="s">
        <v>598</v>
      </c>
      <c r="L193" s="178"/>
      <c r="M193" s="160">
        <v>42422</v>
      </c>
      <c r="N193" s="161">
        <f t="shared" si="32"/>
        <v>13</v>
      </c>
      <c r="O193" s="162" t="s">
        <v>35</v>
      </c>
      <c r="P193" s="223"/>
      <c r="Q193" s="223"/>
      <c r="R193" s="223"/>
      <c r="S193" s="164">
        <v>42419</v>
      </c>
      <c r="T193" s="165" t="str">
        <f t="shared" ca="1" si="31"/>
        <v>OK</v>
      </c>
      <c r="U193" s="166"/>
      <c r="V193" s="166"/>
      <c r="W193" s="167">
        <v>42432</v>
      </c>
      <c r="X193" s="167" t="s">
        <v>26</v>
      </c>
      <c r="Y193" s="168">
        <v>42432</v>
      </c>
      <c r="Z193" s="179" t="s">
        <v>791</v>
      </c>
      <c r="AA193" s="170" t="s">
        <v>27</v>
      </c>
      <c r="AB193" s="171"/>
      <c r="AC193" s="174"/>
      <c r="AD193" s="353"/>
      <c r="AE193" s="353"/>
      <c r="AF193" s="353"/>
      <c r="AG193" s="353"/>
      <c r="AH193" s="353" t="str">
        <f t="shared" si="27"/>
        <v>SLA_PW_OK</v>
      </c>
    </row>
    <row r="194" spans="1:34" s="172" customFormat="1" ht="76.5" x14ac:dyDescent="0.25">
      <c r="A194" s="173">
        <v>42441.958333333336</v>
      </c>
      <c r="B194" s="173">
        <v>42442.229166666664</v>
      </c>
      <c r="C194" s="154"/>
      <c r="D194" s="405" t="s">
        <v>636</v>
      </c>
      <c r="E194" s="174" t="s">
        <v>56</v>
      </c>
      <c r="F194" s="217">
        <f t="shared" si="29"/>
        <v>626979</v>
      </c>
      <c r="G194" s="176">
        <v>626979</v>
      </c>
      <c r="H194" s="175" t="str">
        <f t="shared" si="30"/>
        <v>Link</v>
      </c>
      <c r="I194" s="177" t="s">
        <v>30</v>
      </c>
      <c r="J194" s="177" t="s">
        <v>637</v>
      </c>
      <c r="K194" s="177" t="s">
        <v>32</v>
      </c>
      <c r="L194" s="178"/>
      <c r="M194" s="160">
        <v>42429</v>
      </c>
      <c r="N194" s="161">
        <f t="shared" si="32"/>
        <v>8</v>
      </c>
      <c r="O194" s="162" t="s">
        <v>35</v>
      </c>
      <c r="P194" s="242"/>
      <c r="Q194" s="242"/>
      <c r="R194" s="242" t="s">
        <v>733</v>
      </c>
      <c r="S194" s="164">
        <v>42432</v>
      </c>
      <c r="T194" s="165" t="str">
        <f t="shared" ca="1" si="31"/>
        <v>OK</v>
      </c>
      <c r="U194" s="166"/>
      <c r="V194" s="166"/>
      <c r="W194" s="167">
        <v>42432</v>
      </c>
      <c r="X194" s="167" t="s">
        <v>26</v>
      </c>
      <c r="Y194" s="168" t="s">
        <v>26</v>
      </c>
      <c r="Z194" s="179"/>
      <c r="AA194" s="170" t="s">
        <v>27</v>
      </c>
      <c r="AB194" s="171"/>
      <c r="AC194" s="174"/>
      <c r="AD194" s="353"/>
      <c r="AE194" s="353"/>
      <c r="AF194" s="353"/>
      <c r="AG194" s="353"/>
      <c r="AH194" s="353" t="str">
        <f t="shared" si="27"/>
        <v>SLA_PW_OK</v>
      </c>
    </row>
    <row r="195" spans="1:34" s="172" customFormat="1" ht="140.25" x14ac:dyDescent="0.25">
      <c r="A195" s="173">
        <v>42442.958333333336</v>
      </c>
      <c r="B195" s="173">
        <v>42443.208333333336</v>
      </c>
      <c r="C195" s="154"/>
      <c r="D195" s="405" t="s">
        <v>728</v>
      </c>
      <c r="E195" s="174" t="s">
        <v>100</v>
      </c>
      <c r="F195" s="217">
        <f t="shared" si="29"/>
        <v>629732</v>
      </c>
      <c r="G195" s="176">
        <v>629732</v>
      </c>
      <c r="H195" s="175" t="str">
        <f t="shared" si="30"/>
        <v>Link</v>
      </c>
      <c r="I195" s="177" t="s">
        <v>30</v>
      </c>
      <c r="J195" s="177" t="s">
        <v>463</v>
      </c>
      <c r="K195" s="177" t="s">
        <v>32</v>
      </c>
      <c r="L195" s="178"/>
      <c r="M195" s="160">
        <v>42436</v>
      </c>
      <c r="N195" s="161">
        <f t="shared" si="32"/>
        <v>3</v>
      </c>
      <c r="O195" s="162" t="s">
        <v>26</v>
      </c>
      <c r="P195" s="223"/>
      <c r="Q195" s="223"/>
      <c r="R195" s="223" t="s">
        <v>732</v>
      </c>
      <c r="S195" s="164" t="s">
        <v>26</v>
      </c>
      <c r="T195" s="165" t="str">
        <f t="shared" ca="1" si="31"/>
        <v>OK</v>
      </c>
      <c r="U195" s="166"/>
      <c r="V195" s="166"/>
      <c r="W195" s="167" t="s">
        <v>26</v>
      </c>
      <c r="X195" s="167" t="s">
        <v>26</v>
      </c>
      <c r="Y195" s="168" t="s">
        <v>26</v>
      </c>
      <c r="Z195" s="179"/>
      <c r="AA195" s="170" t="s">
        <v>27</v>
      </c>
      <c r="AB195" s="171"/>
      <c r="AC195" s="299" t="s">
        <v>752</v>
      </c>
      <c r="AD195" s="356"/>
      <c r="AE195" s="356"/>
      <c r="AF195" s="356"/>
      <c r="AG195" s="356"/>
      <c r="AH195" s="356" t="str">
        <f t="shared" si="27"/>
        <v/>
      </c>
    </row>
    <row r="196" spans="1:34" s="172" customFormat="1" ht="178.5" x14ac:dyDescent="0.25">
      <c r="A196" s="173">
        <v>42443.916666666664</v>
      </c>
      <c r="B196" s="173">
        <v>42444.25</v>
      </c>
      <c r="C196" s="154"/>
      <c r="D196" s="405" t="s">
        <v>688</v>
      </c>
      <c r="E196" s="174" t="s">
        <v>689</v>
      </c>
      <c r="F196" s="217">
        <f t="shared" si="29"/>
        <v>627137</v>
      </c>
      <c r="G196" s="176">
        <v>627137</v>
      </c>
      <c r="H196" s="175" t="str">
        <f t="shared" si="30"/>
        <v>Link</v>
      </c>
      <c r="I196" s="177" t="s">
        <v>37</v>
      </c>
      <c r="J196" s="177" t="s">
        <v>25</v>
      </c>
      <c r="K196" s="177" t="s">
        <v>690</v>
      </c>
      <c r="L196" s="178" t="s">
        <v>225</v>
      </c>
      <c r="M196" s="160">
        <v>42429</v>
      </c>
      <c r="N196" s="161">
        <f t="shared" si="32"/>
        <v>9</v>
      </c>
      <c r="O196" s="162" t="s">
        <v>35</v>
      </c>
      <c r="P196" s="320"/>
      <c r="Q196" s="320"/>
      <c r="R196" s="320" t="s">
        <v>707</v>
      </c>
      <c r="S196" s="164">
        <v>42426</v>
      </c>
      <c r="T196" s="165" t="str">
        <f t="shared" ca="1" si="31"/>
        <v>OK</v>
      </c>
      <c r="U196" s="166"/>
      <c r="V196" s="166"/>
      <c r="W196" s="167">
        <v>42429</v>
      </c>
      <c r="X196" s="167">
        <v>42429</v>
      </c>
      <c r="Y196" s="168" t="s">
        <v>26</v>
      </c>
      <c r="Z196" s="216" t="s">
        <v>853</v>
      </c>
      <c r="AA196" s="170" t="s">
        <v>27</v>
      </c>
      <c r="AB196" s="171"/>
      <c r="AC196" s="174"/>
      <c r="AD196" s="353"/>
      <c r="AE196" s="353"/>
      <c r="AF196" s="353"/>
      <c r="AG196" s="353"/>
      <c r="AH196" s="353"/>
    </row>
    <row r="197" spans="1:34" s="172" customFormat="1" ht="63.75" x14ac:dyDescent="0.25">
      <c r="A197" s="71">
        <v>42444.208333333336</v>
      </c>
      <c r="B197" s="71">
        <v>42444.270833333336</v>
      </c>
      <c r="C197" s="145"/>
      <c r="D197" s="403" t="s">
        <v>748</v>
      </c>
      <c r="E197" s="57" t="s">
        <v>656</v>
      </c>
      <c r="F197" s="181">
        <f t="shared" si="29"/>
        <v>630274</v>
      </c>
      <c r="G197" s="59">
        <v>630274</v>
      </c>
      <c r="H197" s="58" t="str">
        <f t="shared" si="30"/>
        <v>Link</v>
      </c>
      <c r="I197" s="60" t="s">
        <v>47</v>
      </c>
      <c r="J197" s="60" t="s">
        <v>657</v>
      </c>
      <c r="K197" s="60" t="s">
        <v>749</v>
      </c>
      <c r="L197" s="151"/>
      <c r="M197" s="139">
        <v>42436</v>
      </c>
      <c r="N197" s="62">
        <f t="shared" si="32"/>
        <v>5</v>
      </c>
      <c r="O197" s="63" t="s">
        <v>35</v>
      </c>
      <c r="P197" s="146"/>
      <c r="Q197" s="146"/>
      <c r="R197" s="146" t="s">
        <v>981</v>
      </c>
      <c r="S197" s="134" t="s">
        <v>26</v>
      </c>
      <c r="T197" s="49" t="str">
        <f t="shared" ca="1" si="31"/>
        <v>OK</v>
      </c>
      <c r="U197" s="50"/>
      <c r="V197" s="50"/>
      <c r="W197" s="109">
        <v>42436</v>
      </c>
      <c r="X197" s="109" t="s">
        <v>26</v>
      </c>
      <c r="Y197" s="133">
        <v>42436</v>
      </c>
      <c r="Z197" s="64"/>
      <c r="AA197" s="65"/>
      <c r="AB197" s="72"/>
      <c r="AC197" s="57"/>
      <c r="AD197" s="351"/>
      <c r="AE197" s="351"/>
      <c r="AF197" s="351"/>
      <c r="AG197" s="351"/>
      <c r="AH197" s="351" t="str">
        <f t="shared" ref="AH197:AH216" si="33">IF(AND( W197&lt;&gt;"TBC",W197&lt;&gt;"TBC", W197&lt;&gt;"N/A",W197&lt;&gt;""),IF((NETWORKDAYS(W197,A197,holidays_2015)-1)&gt;=5,"SLA_PW_OK",IF(AND(NETWORKDAYS(W197,A197,holidays_2015)&gt;=0,C197="EW"),"SLA_EW_OK","SLA_PW_NOK")),"")</f>
        <v>SLA_PW_OK</v>
      </c>
    </row>
    <row r="198" spans="1:34" s="172" customFormat="1" ht="89.25" x14ac:dyDescent="0.25">
      <c r="A198" s="173">
        <v>42444.25</v>
      </c>
      <c r="B198" s="173">
        <v>42444.3125</v>
      </c>
      <c r="C198" s="154"/>
      <c r="D198" s="405" t="s">
        <v>556</v>
      </c>
      <c r="E198" s="174" t="s">
        <v>557</v>
      </c>
      <c r="F198" s="289">
        <f t="shared" si="29"/>
        <v>624856</v>
      </c>
      <c r="G198" s="176">
        <v>624856</v>
      </c>
      <c r="H198" s="175" t="str">
        <f t="shared" si="30"/>
        <v>Link</v>
      </c>
      <c r="I198" s="177" t="s">
        <v>33</v>
      </c>
      <c r="J198" s="177" t="s">
        <v>558</v>
      </c>
      <c r="K198" s="177" t="s">
        <v>49</v>
      </c>
      <c r="L198" s="178" t="s">
        <v>225</v>
      </c>
      <c r="M198" s="160">
        <v>42415</v>
      </c>
      <c r="N198" s="161">
        <f t="shared" si="32"/>
        <v>20</v>
      </c>
      <c r="O198" s="162" t="s">
        <v>35</v>
      </c>
      <c r="P198" s="214"/>
      <c r="Q198" s="214"/>
      <c r="R198" s="214" t="s">
        <v>566</v>
      </c>
      <c r="S198" s="164">
        <v>42412</v>
      </c>
      <c r="T198" s="165" t="str">
        <f t="shared" ca="1" si="31"/>
        <v>OK</v>
      </c>
      <c r="U198" s="166"/>
      <c r="V198" s="166"/>
      <c r="W198" s="167">
        <v>42429</v>
      </c>
      <c r="X198" s="167" t="s">
        <v>26</v>
      </c>
      <c r="Y198" s="168" t="s">
        <v>26</v>
      </c>
      <c r="Z198" s="179" t="s">
        <v>833</v>
      </c>
      <c r="AA198" s="170" t="s">
        <v>27</v>
      </c>
      <c r="AB198" s="171"/>
      <c r="AC198" s="174"/>
      <c r="AD198" s="353"/>
      <c r="AE198" s="353"/>
      <c r="AF198" s="353"/>
      <c r="AG198" s="353"/>
      <c r="AH198" s="353" t="str">
        <f t="shared" si="33"/>
        <v>SLA_PW_OK</v>
      </c>
    </row>
    <row r="199" spans="1:34" s="172" customFormat="1" ht="165.75" x14ac:dyDescent="0.25">
      <c r="A199" s="173">
        <v>42444.375</v>
      </c>
      <c r="B199" s="173">
        <v>42444.666666666664</v>
      </c>
      <c r="C199" s="154"/>
      <c r="D199" s="405" t="s">
        <v>592</v>
      </c>
      <c r="E199" s="174" t="s">
        <v>593</v>
      </c>
      <c r="F199" s="217">
        <f t="shared" si="29"/>
        <v>626800</v>
      </c>
      <c r="G199" s="176">
        <v>626800</v>
      </c>
      <c r="H199" s="175" t="str">
        <f t="shared" si="30"/>
        <v>Link</v>
      </c>
      <c r="I199" s="177" t="s">
        <v>33</v>
      </c>
      <c r="J199" s="177" t="s">
        <v>591</v>
      </c>
      <c r="K199" s="177" t="s">
        <v>594</v>
      </c>
      <c r="L199" s="178"/>
      <c r="M199" s="160">
        <v>42422</v>
      </c>
      <c r="N199" s="161">
        <f t="shared" si="32"/>
        <v>15</v>
      </c>
      <c r="O199" s="162" t="s">
        <v>35</v>
      </c>
      <c r="P199" s="223"/>
      <c r="Q199" s="223"/>
      <c r="R199" s="223" t="s">
        <v>632</v>
      </c>
      <c r="S199" s="164">
        <v>42419</v>
      </c>
      <c r="T199" s="165" t="str">
        <f t="shared" ca="1" si="31"/>
        <v>OK</v>
      </c>
      <c r="U199" s="166"/>
      <c r="V199" s="166"/>
      <c r="W199" s="167">
        <v>42436</v>
      </c>
      <c r="X199" s="167">
        <v>42436</v>
      </c>
      <c r="Y199" s="168" t="s">
        <v>26</v>
      </c>
      <c r="Z199" s="179" t="s">
        <v>818</v>
      </c>
      <c r="AA199" s="170" t="s">
        <v>27</v>
      </c>
      <c r="AB199" s="171"/>
      <c r="AC199" s="174"/>
      <c r="AD199" s="353"/>
      <c r="AE199" s="353"/>
      <c r="AF199" s="353"/>
      <c r="AG199" s="353"/>
      <c r="AH199" s="353" t="str">
        <f t="shared" si="33"/>
        <v>SLA_PW_OK</v>
      </c>
    </row>
    <row r="200" spans="1:34" s="172" customFormat="1" ht="51" x14ac:dyDescent="0.25">
      <c r="A200" s="173">
        <v>42444.916666666664</v>
      </c>
      <c r="B200" s="173">
        <v>42445.166666666664</v>
      </c>
      <c r="C200" s="154"/>
      <c r="D200" s="405" t="s">
        <v>698</v>
      </c>
      <c r="E200" s="174" t="s">
        <v>94</v>
      </c>
      <c r="F200" s="217">
        <f t="shared" si="29"/>
        <v>628951</v>
      </c>
      <c r="G200" s="176">
        <v>628951</v>
      </c>
      <c r="H200" s="175" t="str">
        <f t="shared" si="30"/>
        <v>Link</v>
      </c>
      <c r="I200" s="177" t="s">
        <v>24</v>
      </c>
      <c r="J200" s="177" t="s">
        <v>699</v>
      </c>
      <c r="K200" s="177" t="s">
        <v>700</v>
      </c>
      <c r="L200" s="178"/>
      <c r="M200" s="160">
        <v>42429</v>
      </c>
      <c r="N200" s="161">
        <f t="shared" si="32"/>
        <v>10</v>
      </c>
      <c r="O200" s="162" t="s">
        <v>35</v>
      </c>
      <c r="P200" s="242"/>
      <c r="Q200" s="242"/>
      <c r="R200" s="242" t="s">
        <v>708</v>
      </c>
      <c r="S200" s="164">
        <v>42426</v>
      </c>
      <c r="T200" s="165" t="str">
        <f t="shared" ca="1" si="31"/>
        <v>OK</v>
      </c>
      <c r="U200" s="166"/>
      <c r="V200" s="166"/>
      <c r="W200" s="167">
        <v>42436</v>
      </c>
      <c r="X200" s="167" t="s">
        <v>26</v>
      </c>
      <c r="Y200" s="168" t="s">
        <v>26</v>
      </c>
      <c r="Z200" s="179" t="s">
        <v>982</v>
      </c>
      <c r="AA200" s="170" t="s">
        <v>27</v>
      </c>
      <c r="AB200" s="171"/>
      <c r="AC200" s="174"/>
      <c r="AD200" s="353"/>
      <c r="AE200" s="353"/>
      <c r="AF200" s="353"/>
      <c r="AG200" s="353"/>
      <c r="AH200" s="353" t="str">
        <f t="shared" si="33"/>
        <v>SLA_PW_OK</v>
      </c>
    </row>
    <row r="201" spans="1:34" s="172" customFormat="1" ht="178.5" x14ac:dyDescent="0.25">
      <c r="A201" s="324">
        <v>42445.791666666664</v>
      </c>
      <c r="B201" s="324">
        <v>42447.875</v>
      </c>
      <c r="C201" s="325"/>
      <c r="D201" s="414" t="s">
        <v>855</v>
      </c>
      <c r="E201" s="326" t="s">
        <v>69</v>
      </c>
      <c r="F201" s="327">
        <f t="shared" si="29"/>
        <v>618792</v>
      </c>
      <c r="G201" s="328">
        <v>618792</v>
      </c>
      <c r="H201" s="322" t="str">
        <f t="shared" si="30"/>
        <v>Link</v>
      </c>
      <c r="I201" s="329" t="s">
        <v>24</v>
      </c>
      <c r="J201" s="329" t="s">
        <v>25</v>
      </c>
      <c r="K201" s="329" t="s">
        <v>344</v>
      </c>
      <c r="L201" s="330"/>
      <c r="M201" s="331">
        <v>42443</v>
      </c>
      <c r="N201" s="332">
        <f t="shared" si="32"/>
        <v>1</v>
      </c>
      <c r="O201" s="333" t="s">
        <v>35</v>
      </c>
      <c r="P201" s="334"/>
      <c r="Q201" s="334"/>
      <c r="R201" s="334" t="s">
        <v>854</v>
      </c>
      <c r="S201" s="335" t="s">
        <v>26</v>
      </c>
      <c r="T201" s="336" t="str">
        <f t="shared" ca="1" si="31"/>
        <v>OK</v>
      </c>
      <c r="U201" s="337"/>
      <c r="V201" s="337"/>
      <c r="W201" s="338" t="s">
        <v>26</v>
      </c>
      <c r="X201" s="338" t="s">
        <v>26</v>
      </c>
      <c r="Y201" s="339" t="s">
        <v>26</v>
      </c>
      <c r="Z201" s="342"/>
      <c r="AA201" s="340" t="s">
        <v>44</v>
      </c>
      <c r="AB201" s="341"/>
      <c r="AC201" s="326"/>
      <c r="AD201" s="357"/>
      <c r="AE201" s="357"/>
      <c r="AF201" s="357"/>
      <c r="AG201" s="357"/>
      <c r="AH201" s="357" t="str">
        <f t="shared" si="33"/>
        <v/>
      </c>
    </row>
    <row r="202" spans="1:34" s="172" customFormat="1" ht="178.5" x14ac:dyDescent="0.25">
      <c r="A202" s="173">
        <v>42445.916666666664</v>
      </c>
      <c r="B202" s="173">
        <v>42446.25</v>
      </c>
      <c r="C202" s="154"/>
      <c r="D202" s="405" t="s">
        <v>688</v>
      </c>
      <c r="E202" s="174" t="s">
        <v>689</v>
      </c>
      <c r="F202" s="217">
        <f t="shared" si="29"/>
        <v>627138</v>
      </c>
      <c r="G202" s="176">
        <v>627138</v>
      </c>
      <c r="H202" s="175" t="str">
        <f t="shared" si="30"/>
        <v>Link</v>
      </c>
      <c r="I202" s="177" t="s">
        <v>37</v>
      </c>
      <c r="J202" s="177" t="s">
        <v>25</v>
      </c>
      <c r="K202" s="177" t="s">
        <v>690</v>
      </c>
      <c r="L202" s="178" t="s">
        <v>225</v>
      </c>
      <c r="M202" s="160">
        <v>42429</v>
      </c>
      <c r="N202" s="161">
        <f t="shared" si="32"/>
        <v>11</v>
      </c>
      <c r="O202" s="162" t="s">
        <v>35</v>
      </c>
      <c r="P202" s="320"/>
      <c r="Q202" s="320"/>
      <c r="R202" s="320" t="s">
        <v>701</v>
      </c>
      <c r="S202" s="164">
        <v>42426</v>
      </c>
      <c r="T202" s="165" t="str">
        <f t="shared" ca="1" si="31"/>
        <v>OK</v>
      </c>
      <c r="U202" s="166"/>
      <c r="V202" s="166"/>
      <c r="W202" s="167">
        <v>42431</v>
      </c>
      <c r="X202" s="167">
        <v>42431</v>
      </c>
      <c r="Y202" s="168" t="s">
        <v>26</v>
      </c>
      <c r="Z202" s="179" t="s">
        <v>834</v>
      </c>
      <c r="AA202" s="170" t="s">
        <v>27</v>
      </c>
      <c r="AB202" s="171"/>
      <c r="AC202" s="174"/>
      <c r="AD202" s="353"/>
      <c r="AE202" s="353"/>
      <c r="AF202" s="353"/>
      <c r="AG202" s="353"/>
      <c r="AH202" s="353" t="str">
        <f t="shared" si="33"/>
        <v>SLA_PW_OK</v>
      </c>
    </row>
    <row r="203" spans="1:34" s="14" customFormat="1" ht="153" x14ac:dyDescent="0.25">
      <c r="A203" s="173">
        <v>42445.916666666664</v>
      </c>
      <c r="B203" s="173">
        <v>42446.25</v>
      </c>
      <c r="C203" s="154"/>
      <c r="D203" s="405" t="s">
        <v>640</v>
      </c>
      <c r="E203" s="174" t="s">
        <v>58</v>
      </c>
      <c r="F203" s="217">
        <f t="shared" si="29"/>
        <v>627567</v>
      </c>
      <c r="G203" s="176">
        <v>627567</v>
      </c>
      <c r="H203" s="175" t="str">
        <f t="shared" si="30"/>
        <v>Link</v>
      </c>
      <c r="I203" s="177" t="s">
        <v>30</v>
      </c>
      <c r="J203" s="177" t="s">
        <v>463</v>
      </c>
      <c r="K203" s="177" t="s">
        <v>32</v>
      </c>
      <c r="L203" s="178"/>
      <c r="M203" s="160">
        <v>42429</v>
      </c>
      <c r="N203" s="161">
        <f t="shared" si="32"/>
        <v>11</v>
      </c>
      <c r="O203" s="162" t="s">
        <v>26</v>
      </c>
      <c r="P203" s="242"/>
      <c r="Q203" s="242"/>
      <c r="R203" s="242" t="s">
        <v>641</v>
      </c>
      <c r="S203" s="164" t="s">
        <v>26</v>
      </c>
      <c r="T203" s="165">
        <f t="shared" ca="1" si="31"/>
        <v>0</v>
      </c>
      <c r="U203" s="166"/>
      <c r="V203" s="166"/>
      <c r="W203" s="167" t="s">
        <v>38</v>
      </c>
      <c r="X203" s="167" t="s">
        <v>26</v>
      </c>
      <c r="Y203" s="168" t="s">
        <v>26</v>
      </c>
      <c r="Z203" s="179"/>
      <c r="AA203" s="170" t="s">
        <v>27</v>
      </c>
      <c r="AB203" s="171"/>
      <c r="AC203" s="174"/>
      <c r="AD203" s="353"/>
      <c r="AE203" s="353"/>
      <c r="AF203" s="353"/>
      <c r="AG203" s="353"/>
      <c r="AH203" s="353" t="str">
        <f t="shared" si="33"/>
        <v/>
      </c>
    </row>
    <row r="204" spans="1:34" s="343" customFormat="1" ht="38.25" x14ac:dyDescent="0.25">
      <c r="A204" s="173">
        <v>42446</v>
      </c>
      <c r="B204" s="173">
        <v>42446.1875</v>
      </c>
      <c r="C204" s="154" t="s">
        <v>8</v>
      </c>
      <c r="D204" s="405" t="s">
        <v>771</v>
      </c>
      <c r="E204" s="174" t="s">
        <v>29</v>
      </c>
      <c r="F204" s="217">
        <f t="shared" si="29"/>
        <v>631091</v>
      </c>
      <c r="G204" s="176">
        <v>631091</v>
      </c>
      <c r="H204" s="175" t="str">
        <f t="shared" si="30"/>
        <v>Link</v>
      </c>
      <c r="I204" s="177" t="s">
        <v>30</v>
      </c>
      <c r="J204" s="177" t="s">
        <v>41</v>
      </c>
      <c r="K204" s="177" t="s">
        <v>772</v>
      </c>
      <c r="L204" s="178"/>
      <c r="M204" s="160">
        <v>42439</v>
      </c>
      <c r="N204" s="161">
        <f t="shared" si="32"/>
        <v>4</v>
      </c>
      <c r="O204" s="162" t="s">
        <v>26</v>
      </c>
      <c r="P204" s="223"/>
      <c r="Q204" s="223"/>
      <c r="R204" s="223" t="s">
        <v>426</v>
      </c>
      <c r="S204" s="164">
        <v>42439</v>
      </c>
      <c r="T204" s="165" t="str">
        <f t="shared" ca="1" si="31"/>
        <v>OK</v>
      </c>
      <c r="U204" s="166"/>
      <c r="V204" s="166"/>
      <c r="W204" s="167">
        <v>42439</v>
      </c>
      <c r="X204" s="167" t="s">
        <v>26</v>
      </c>
      <c r="Y204" s="168" t="s">
        <v>26</v>
      </c>
      <c r="Z204" s="179"/>
      <c r="AA204" s="170" t="s">
        <v>27</v>
      </c>
      <c r="AB204" s="171"/>
      <c r="AC204" s="174"/>
      <c r="AD204" s="353"/>
      <c r="AE204" s="353"/>
      <c r="AF204" s="353"/>
      <c r="AG204" s="353"/>
      <c r="AH204" s="353" t="str">
        <f t="shared" si="33"/>
        <v>SLA_PW_OK</v>
      </c>
    </row>
    <row r="205" spans="1:34" s="172" customFormat="1" ht="76.5" x14ac:dyDescent="0.25">
      <c r="A205" s="173">
        <v>42446.208333333336</v>
      </c>
      <c r="B205" s="173">
        <v>42446.270833333336</v>
      </c>
      <c r="C205" s="154"/>
      <c r="D205" s="405" t="s">
        <v>664</v>
      </c>
      <c r="E205" s="174" t="s">
        <v>665</v>
      </c>
      <c r="F205" s="217">
        <f t="shared" si="29"/>
        <v>628245</v>
      </c>
      <c r="G205" s="176">
        <v>628245</v>
      </c>
      <c r="H205" s="175" t="str">
        <f t="shared" si="30"/>
        <v>Link</v>
      </c>
      <c r="I205" s="177" t="s">
        <v>37</v>
      </c>
      <c r="J205" s="177" t="s">
        <v>418</v>
      </c>
      <c r="K205" s="177" t="s">
        <v>666</v>
      </c>
      <c r="L205" s="178"/>
      <c r="M205" s="160">
        <v>42436</v>
      </c>
      <c r="N205" s="161">
        <f t="shared" si="32"/>
        <v>7</v>
      </c>
      <c r="O205" s="162" t="s">
        <v>35</v>
      </c>
      <c r="P205" s="242"/>
      <c r="Q205" s="242"/>
      <c r="R205" s="242"/>
      <c r="S205" s="164">
        <v>42425</v>
      </c>
      <c r="T205" s="165" t="str">
        <f t="shared" ca="1" si="31"/>
        <v>OK</v>
      </c>
      <c r="U205" s="166"/>
      <c r="V205" s="166"/>
      <c r="W205" s="167">
        <v>42437</v>
      </c>
      <c r="X205" s="167">
        <v>42437</v>
      </c>
      <c r="Y205" s="168" t="s">
        <v>26</v>
      </c>
      <c r="Z205" s="179" t="s">
        <v>835</v>
      </c>
      <c r="AA205" s="170" t="s">
        <v>27</v>
      </c>
      <c r="AB205" s="171"/>
      <c r="AC205" s="174"/>
      <c r="AD205" s="353"/>
      <c r="AE205" s="353"/>
      <c r="AF205" s="353"/>
      <c r="AG205" s="353"/>
      <c r="AH205" s="353" t="str">
        <f t="shared" si="33"/>
        <v>SLA_PW_OK</v>
      </c>
    </row>
    <row r="206" spans="1:34" s="172" customFormat="1" ht="89.25" x14ac:dyDescent="0.25">
      <c r="A206" s="173">
        <v>42446.229166666664</v>
      </c>
      <c r="B206" s="173">
        <v>42446.3125</v>
      </c>
      <c r="C206" s="154"/>
      <c r="D206" s="405" t="s">
        <v>682</v>
      </c>
      <c r="E206" s="174" t="s">
        <v>683</v>
      </c>
      <c r="F206" s="217">
        <f t="shared" si="29"/>
        <v>628269</v>
      </c>
      <c r="G206" s="176">
        <v>628269</v>
      </c>
      <c r="H206" s="175" t="str">
        <f t="shared" si="30"/>
        <v>Link</v>
      </c>
      <c r="I206" s="177" t="s">
        <v>37</v>
      </c>
      <c r="J206" s="177" t="s">
        <v>407</v>
      </c>
      <c r="K206" s="177" t="s">
        <v>684</v>
      </c>
      <c r="L206" s="178"/>
      <c r="M206" s="160">
        <v>42436</v>
      </c>
      <c r="N206" s="161">
        <f t="shared" si="32"/>
        <v>7</v>
      </c>
      <c r="O206" s="162" t="s">
        <v>35</v>
      </c>
      <c r="P206" s="242"/>
      <c r="Q206" s="242"/>
      <c r="R206" s="242" t="s">
        <v>758</v>
      </c>
      <c r="S206" s="164">
        <v>42425</v>
      </c>
      <c r="T206" s="165" t="str">
        <f t="shared" ca="1" si="31"/>
        <v>OK</v>
      </c>
      <c r="U206" s="166"/>
      <c r="V206" s="166"/>
      <c r="W206" s="167">
        <v>42437</v>
      </c>
      <c r="X206" s="167">
        <v>42437</v>
      </c>
      <c r="Y206" s="168">
        <v>42437</v>
      </c>
      <c r="Z206" s="179" t="s">
        <v>836</v>
      </c>
      <c r="AA206" s="170" t="s">
        <v>27</v>
      </c>
      <c r="AB206" s="171"/>
      <c r="AC206" s="174"/>
      <c r="AD206" s="353"/>
      <c r="AE206" s="353"/>
      <c r="AF206" s="353"/>
      <c r="AG206" s="353"/>
      <c r="AH206" s="353" t="str">
        <f t="shared" si="33"/>
        <v>SLA_PW_OK</v>
      </c>
    </row>
    <row r="207" spans="1:34" s="172" customFormat="1" ht="63.75" x14ac:dyDescent="0.25">
      <c r="A207" s="173">
        <v>42447.208333333336</v>
      </c>
      <c r="B207" s="173">
        <v>42447.291666666664</v>
      </c>
      <c r="C207" s="154"/>
      <c r="D207" s="405" t="s">
        <v>493</v>
      </c>
      <c r="E207" s="174" t="s">
        <v>489</v>
      </c>
      <c r="F207" s="217">
        <f t="shared" si="29"/>
        <v>624145</v>
      </c>
      <c r="G207" s="176">
        <v>624145</v>
      </c>
      <c r="H207" s="175" t="str">
        <f t="shared" si="30"/>
        <v>Link</v>
      </c>
      <c r="I207" s="177" t="s">
        <v>33</v>
      </c>
      <c r="J207" s="177" t="s">
        <v>467</v>
      </c>
      <c r="K207" s="177" t="s">
        <v>494</v>
      </c>
      <c r="L207" s="178" t="s">
        <v>225</v>
      </c>
      <c r="M207" s="160">
        <v>42429</v>
      </c>
      <c r="N207" s="161">
        <f t="shared" si="32"/>
        <v>13</v>
      </c>
      <c r="O207" s="162" t="s">
        <v>35</v>
      </c>
      <c r="P207" s="223"/>
      <c r="Q207" s="223"/>
      <c r="R207" s="223" t="s">
        <v>635</v>
      </c>
      <c r="S207" s="164">
        <v>42405</v>
      </c>
      <c r="T207" s="165" t="str">
        <f t="shared" ca="1" si="31"/>
        <v>OK</v>
      </c>
      <c r="U207" s="166" t="s">
        <v>126</v>
      </c>
      <c r="V207" s="166"/>
      <c r="W207" s="167">
        <v>42424</v>
      </c>
      <c r="X207" s="167" t="s">
        <v>26</v>
      </c>
      <c r="Y207" s="168" t="s">
        <v>26</v>
      </c>
      <c r="Z207" s="179" t="s">
        <v>868</v>
      </c>
      <c r="AA207" s="170" t="s">
        <v>27</v>
      </c>
      <c r="AB207" s="171"/>
      <c r="AC207" s="174"/>
      <c r="AD207" s="353"/>
      <c r="AE207" s="353"/>
      <c r="AF207" s="353"/>
      <c r="AG207" s="353"/>
      <c r="AH207" s="353" t="str">
        <f t="shared" si="33"/>
        <v>SLA_PW_OK</v>
      </c>
    </row>
    <row r="208" spans="1:34" s="172" customFormat="1" ht="25.5" x14ac:dyDescent="0.25">
      <c r="A208" s="173">
        <v>42448.083333333336</v>
      </c>
      <c r="B208" s="173" t="s">
        <v>859</v>
      </c>
      <c r="C208" s="154"/>
      <c r="D208" s="405" t="s">
        <v>864</v>
      </c>
      <c r="E208" s="174" t="s">
        <v>860</v>
      </c>
      <c r="F208" s="217">
        <f t="shared" ref="F208:F236" si="34">HYPERLINK("..\Avis%20de%20dérangement\"&amp;G208,G208)</f>
        <v>631552</v>
      </c>
      <c r="G208" s="176">
        <v>631552</v>
      </c>
      <c r="H208" s="175" t="str">
        <f t="shared" ref="H208:H236" si="35">HYPERLINK("..\Avis%20de%20dérangement\"&amp;G208,"Link")</f>
        <v>Link</v>
      </c>
      <c r="I208" s="177" t="s">
        <v>30</v>
      </c>
      <c r="J208" s="177" t="s">
        <v>115</v>
      </c>
      <c r="K208" s="177" t="s">
        <v>861</v>
      </c>
      <c r="L208" s="178"/>
      <c r="M208" s="160">
        <v>42436</v>
      </c>
      <c r="N208" s="161">
        <f t="shared" si="32"/>
        <v>8</v>
      </c>
      <c r="O208" s="162" t="s">
        <v>26</v>
      </c>
      <c r="P208" s="298"/>
      <c r="Q208" s="298"/>
      <c r="R208" s="298"/>
      <c r="S208" s="164" t="s">
        <v>26</v>
      </c>
      <c r="T208" s="165" t="str">
        <f t="shared" ref="T208:T236" ca="1" si="36">IF(AND( W208&lt;&gt;"TBC",X208&lt;&gt;"TBC", Y208&lt;&gt;"TBC"),"OK",MAX(IF(NOW()-A208,NETWORKDAYS(NOW(),A208,holidays_2016)-2),0))</f>
        <v>OK</v>
      </c>
      <c r="U208" s="166"/>
      <c r="V208" s="166"/>
      <c r="W208" s="167" t="s">
        <v>26</v>
      </c>
      <c r="X208" s="167" t="s">
        <v>26</v>
      </c>
      <c r="Y208" s="168" t="s">
        <v>26</v>
      </c>
      <c r="Z208" s="323"/>
      <c r="AA208" s="170" t="s">
        <v>27</v>
      </c>
      <c r="AB208" s="171"/>
      <c r="AC208" s="174"/>
      <c r="AD208" s="353"/>
      <c r="AE208" s="353"/>
      <c r="AF208" s="353"/>
      <c r="AG208" s="353"/>
      <c r="AH208" s="353" t="str">
        <f t="shared" si="33"/>
        <v/>
      </c>
    </row>
    <row r="209" spans="1:34" s="212" customFormat="1" ht="102" x14ac:dyDescent="0.25">
      <c r="A209" s="39">
        <v>42448.208333333336</v>
      </c>
      <c r="B209" s="39">
        <v>42448.291666666664</v>
      </c>
      <c r="C209" s="144"/>
      <c r="D209" s="401" t="s">
        <v>790</v>
      </c>
      <c r="E209" s="26" t="s">
        <v>29</v>
      </c>
      <c r="F209" s="69">
        <f t="shared" si="34"/>
        <v>631690</v>
      </c>
      <c r="G209" s="27">
        <v>631690</v>
      </c>
      <c r="H209" s="52" t="str">
        <f t="shared" si="35"/>
        <v>Link</v>
      </c>
      <c r="I209" s="28" t="s">
        <v>30</v>
      </c>
      <c r="J209" s="28" t="s">
        <v>789</v>
      </c>
      <c r="K209" s="28" t="s">
        <v>32</v>
      </c>
      <c r="L209" s="149"/>
      <c r="M209" s="138">
        <v>42443</v>
      </c>
      <c r="N209" s="43">
        <f t="shared" si="32"/>
        <v>3</v>
      </c>
      <c r="O209" s="30" t="s">
        <v>26</v>
      </c>
      <c r="P209" s="360"/>
      <c r="Q209" s="360"/>
      <c r="R209" s="360" t="s">
        <v>816</v>
      </c>
      <c r="S209" s="128">
        <v>42439</v>
      </c>
      <c r="T209" s="29" t="str">
        <f t="shared" ca="1" si="36"/>
        <v>OK</v>
      </c>
      <c r="U209" s="31"/>
      <c r="V209" s="31"/>
      <c r="W209" s="105" t="s">
        <v>26</v>
      </c>
      <c r="X209" s="105" t="s">
        <v>26</v>
      </c>
      <c r="Y209" s="127" t="s">
        <v>26</v>
      </c>
      <c r="Z209" s="53"/>
      <c r="AA209" s="46" t="s">
        <v>36</v>
      </c>
      <c r="AB209" s="47"/>
      <c r="AC209" s="26"/>
      <c r="AD209" s="347"/>
      <c r="AE209" s="347"/>
      <c r="AF209" s="347"/>
      <c r="AG209" s="347"/>
      <c r="AH209" s="347" t="str">
        <f t="shared" si="33"/>
        <v/>
      </c>
    </row>
    <row r="210" spans="1:34" s="172" customFormat="1" ht="165.75" x14ac:dyDescent="0.25">
      <c r="A210" s="173">
        <v>42450.916666666664</v>
      </c>
      <c r="B210" s="173">
        <v>42451.25</v>
      </c>
      <c r="C210" s="154"/>
      <c r="D210" s="405" t="s">
        <v>688</v>
      </c>
      <c r="E210" s="174" t="s">
        <v>689</v>
      </c>
      <c r="F210" s="217">
        <f t="shared" si="34"/>
        <v>627139</v>
      </c>
      <c r="G210" s="176">
        <v>627139</v>
      </c>
      <c r="H210" s="175" t="str">
        <f t="shared" si="35"/>
        <v>Link</v>
      </c>
      <c r="I210" s="177" t="s">
        <v>37</v>
      </c>
      <c r="J210" s="177" t="s">
        <v>25</v>
      </c>
      <c r="K210" s="177" t="s">
        <v>690</v>
      </c>
      <c r="L210" s="178" t="s">
        <v>225</v>
      </c>
      <c r="M210" s="160">
        <v>42436</v>
      </c>
      <c r="N210" s="161">
        <f t="shared" si="32"/>
        <v>9</v>
      </c>
      <c r="O210" s="162" t="s">
        <v>35</v>
      </c>
      <c r="P210" s="320"/>
      <c r="Q210" s="320"/>
      <c r="R210" s="320" t="s">
        <v>702</v>
      </c>
      <c r="S210" s="164">
        <v>42426</v>
      </c>
      <c r="T210" s="165" t="str">
        <f t="shared" ca="1" si="36"/>
        <v>OK</v>
      </c>
      <c r="U210" s="166"/>
      <c r="V210" s="166"/>
      <c r="W210" s="167">
        <v>42444</v>
      </c>
      <c r="X210" s="167">
        <v>42444</v>
      </c>
      <c r="Y210" s="168">
        <v>42444</v>
      </c>
      <c r="Z210" s="179" t="s">
        <v>902</v>
      </c>
      <c r="AA210" s="170" t="s">
        <v>27</v>
      </c>
      <c r="AB210" s="171"/>
      <c r="AC210" s="174"/>
      <c r="AD210" s="353"/>
      <c r="AE210" s="353"/>
      <c r="AF210" s="353"/>
      <c r="AG210" s="353"/>
      <c r="AH210" s="353" t="str">
        <f t="shared" si="33"/>
        <v>SLA_PW_NOK</v>
      </c>
    </row>
    <row r="211" spans="1:34" s="172" customFormat="1" ht="89.25" x14ac:dyDescent="0.25">
      <c r="A211" s="173">
        <v>42451.083333333336</v>
      </c>
      <c r="B211" s="173">
        <v>42452.270833333336</v>
      </c>
      <c r="C211" s="154"/>
      <c r="D211" s="405" t="s">
        <v>788</v>
      </c>
      <c r="E211" s="174" t="s">
        <v>77</v>
      </c>
      <c r="F211" s="217">
        <f t="shared" si="34"/>
        <v>631612</v>
      </c>
      <c r="G211" s="176">
        <v>631612</v>
      </c>
      <c r="H211" s="175" t="str">
        <f t="shared" si="35"/>
        <v>Link</v>
      </c>
      <c r="I211" s="177" t="s">
        <v>30</v>
      </c>
      <c r="J211" s="177" t="s">
        <v>591</v>
      </c>
      <c r="K211" s="177" t="s">
        <v>52</v>
      </c>
      <c r="L211" s="178"/>
      <c r="M211" s="160">
        <v>42443</v>
      </c>
      <c r="N211" s="161">
        <f t="shared" si="32"/>
        <v>5</v>
      </c>
      <c r="O211" s="162" t="s">
        <v>26</v>
      </c>
      <c r="P211" s="223"/>
      <c r="Q211" s="223"/>
      <c r="R211" s="223" t="s">
        <v>815</v>
      </c>
      <c r="S211" s="164">
        <v>42443</v>
      </c>
      <c r="T211" s="165" t="str">
        <f t="shared" ca="1" si="36"/>
        <v>OK</v>
      </c>
      <c r="U211" s="166"/>
      <c r="V211" s="166"/>
      <c r="W211" s="167" t="s">
        <v>26</v>
      </c>
      <c r="X211" s="167" t="s">
        <v>26</v>
      </c>
      <c r="Y211" s="168" t="s">
        <v>26</v>
      </c>
      <c r="Z211" s="179"/>
      <c r="AA211" s="170" t="s">
        <v>27</v>
      </c>
      <c r="AB211" s="171"/>
      <c r="AC211" s="174"/>
      <c r="AD211" s="353"/>
      <c r="AE211" s="353"/>
      <c r="AF211" s="353"/>
      <c r="AG211" s="353"/>
      <c r="AH211" s="353" t="str">
        <f t="shared" si="33"/>
        <v/>
      </c>
    </row>
    <row r="212" spans="1:34" s="172" customFormat="1" ht="38.25" x14ac:dyDescent="0.25">
      <c r="A212" s="173">
        <v>42451.083333333336</v>
      </c>
      <c r="B212" s="173">
        <v>42451.1875</v>
      </c>
      <c r="C212" s="154" t="s">
        <v>8</v>
      </c>
      <c r="D212" s="415" t="s">
        <v>869</v>
      </c>
      <c r="E212" s="174" t="s">
        <v>73</v>
      </c>
      <c r="F212" s="217">
        <f t="shared" si="34"/>
        <v>633245</v>
      </c>
      <c r="G212" s="176">
        <v>633245</v>
      </c>
      <c r="H212" s="175" t="str">
        <f t="shared" si="35"/>
        <v>Link</v>
      </c>
      <c r="I212" s="177" t="s">
        <v>30</v>
      </c>
      <c r="J212" s="177" t="s">
        <v>811</v>
      </c>
      <c r="K212" s="177" t="s">
        <v>78</v>
      </c>
      <c r="L212" s="178"/>
      <c r="M212" s="160">
        <v>42446</v>
      </c>
      <c r="N212" s="161">
        <f t="shared" si="32"/>
        <v>2</v>
      </c>
      <c r="O212" s="162" t="s">
        <v>26</v>
      </c>
      <c r="P212" s="320"/>
      <c r="Q212" s="320"/>
      <c r="R212" s="320" t="s">
        <v>737</v>
      </c>
      <c r="S212" s="164" t="s">
        <v>26</v>
      </c>
      <c r="T212" s="165" t="str">
        <f t="shared" ca="1" si="36"/>
        <v>OK</v>
      </c>
      <c r="U212" s="166"/>
      <c r="V212" s="166"/>
      <c r="W212" s="167" t="s">
        <v>26</v>
      </c>
      <c r="X212" s="167" t="s">
        <v>26</v>
      </c>
      <c r="Y212" s="168" t="s">
        <v>26</v>
      </c>
      <c r="Z212" s="179"/>
      <c r="AA212" s="170" t="s">
        <v>27</v>
      </c>
      <c r="AB212" s="171"/>
      <c r="AC212" s="174"/>
      <c r="AD212" s="353"/>
      <c r="AE212" s="353"/>
      <c r="AF212" s="353"/>
      <c r="AG212" s="353"/>
      <c r="AH212" s="353" t="str">
        <f t="shared" si="33"/>
        <v/>
      </c>
    </row>
    <row r="213" spans="1:34" s="172" customFormat="1" ht="76.5" x14ac:dyDescent="0.25">
      <c r="A213" s="173">
        <v>42451.125</v>
      </c>
      <c r="B213" s="173">
        <v>42451.25</v>
      </c>
      <c r="C213" s="154"/>
      <c r="D213" s="405" t="s">
        <v>754</v>
      </c>
      <c r="E213" s="174" t="s">
        <v>691</v>
      </c>
      <c r="F213" s="217">
        <f t="shared" si="34"/>
        <v>628539</v>
      </c>
      <c r="G213" s="176">
        <v>628539</v>
      </c>
      <c r="H213" s="175" t="str">
        <f t="shared" si="35"/>
        <v>Link</v>
      </c>
      <c r="I213" s="177" t="s">
        <v>37</v>
      </c>
      <c r="J213" s="177" t="s">
        <v>692</v>
      </c>
      <c r="K213" s="177" t="s">
        <v>693</v>
      </c>
      <c r="L213" s="178"/>
      <c r="M213" s="160">
        <v>42436</v>
      </c>
      <c r="N213" s="161">
        <f t="shared" si="32"/>
        <v>10</v>
      </c>
      <c r="O213" s="162" t="s">
        <v>35</v>
      </c>
      <c r="P213" s="242"/>
      <c r="Q213" s="242"/>
      <c r="R213" s="242" t="s">
        <v>759</v>
      </c>
      <c r="S213" s="164">
        <v>42426</v>
      </c>
      <c r="T213" s="165" t="str">
        <f t="shared" ca="1" si="36"/>
        <v>OK</v>
      </c>
      <c r="U213" s="166" t="s">
        <v>126</v>
      </c>
      <c r="V213" s="166"/>
      <c r="W213" s="167">
        <v>42443</v>
      </c>
      <c r="X213" s="167" t="s">
        <v>26</v>
      </c>
      <c r="Y213" s="168" t="s">
        <v>26</v>
      </c>
      <c r="Z213" s="179" t="s">
        <v>883</v>
      </c>
      <c r="AA213" s="170" t="s">
        <v>27</v>
      </c>
      <c r="AB213" s="171"/>
      <c r="AC213" s="174"/>
      <c r="AD213" s="353"/>
      <c r="AE213" s="353"/>
      <c r="AF213" s="353"/>
      <c r="AG213" s="353"/>
      <c r="AH213" s="353" t="str">
        <f t="shared" si="33"/>
        <v>SLA_PW_OK</v>
      </c>
    </row>
    <row r="214" spans="1:34" s="366" customFormat="1" ht="89.25" x14ac:dyDescent="0.25">
      <c r="A214" s="173">
        <v>42451.208333333336</v>
      </c>
      <c r="B214" s="173">
        <v>42451.291666666664</v>
      </c>
      <c r="C214" s="154"/>
      <c r="D214" s="405" t="s">
        <v>745</v>
      </c>
      <c r="E214" s="174" t="s">
        <v>675</v>
      </c>
      <c r="F214" s="217">
        <f t="shared" si="34"/>
        <v>630173</v>
      </c>
      <c r="G214" s="176">
        <v>630173</v>
      </c>
      <c r="H214" s="175" t="str">
        <f t="shared" si="35"/>
        <v>Link</v>
      </c>
      <c r="I214" s="177" t="s">
        <v>33</v>
      </c>
      <c r="J214" s="177" t="s">
        <v>676</v>
      </c>
      <c r="K214" s="177" t="s">
        <v>746</v>
      </c>
      <c r="L214" s="178"/>
      <c r="M214" s="160">
        <v>42436</v>
      </c>
      <c r="N214" s="161">
        <f t="shared" si="32"/>
        <v>10</v>
      </c>
      <c r="O214" s="162" t="s">
        <v>35</v>
      </c>
      <c r="P214" s="242"/>
      <c r="Q214" s="242"/>
      <c r="R214" s="242"/>
      <c r="S214" s="164">
        <v>42433</v>
      </c>
      <c r="T214" s="165" t="str">
        <f t="shared" ca="1" si="36"/>
        <v>OK</v>
      </c>
      <c r="U214" s="166" t="s">
        <v>126</v>
      </c>
      <c r="V214" s="166"/>
      <c r="W214" s="167">
        <v>42443</v>
      </c>
      <c r="X214" s="167">
        <v>42443</v>
      </c>
      <c r="Y214" s="168">
        <v>42443</v>
      </c>
      <c r="Z214" s="179" t="s">
        <v>884</v>
      </c>
      <c r="AA214" s="170" t="s">
        <v>27</v>
      </c>
      <c r="AB214" s="171"/>
      <c r="AC214" s="174"/>
      <c r="AD214" s="353"/>
      <c r="AE214" s="353"/>
      <c r="AF214" s="353"/>
      <c r="AG214" s="353"/>
      <c r="AH214" s="353" t="str">
        <f t="shared" si="33"/>
        <v>SLA_PW_OK</v>
      </c>
    </row>
    <row r="215" spans="1:34" s="172" customFormat="1" ht="127.5" x14ac:dyDescent="0.25">
      <c r="A215" s="173">
        <v>42451.916666666664</v>
      </c>
      <c r="B215" s="173">
        <v>42452.25</v>
      </c>
      <c r="C215" s="154"/>
      <c r="D215" s="405" t="s">
        <v>778</v>
      </c>
      <c r="E215" s="174" t="s">
        <v>779</v>
      </c>
      <c r="F215" s="217">
        <f t="shared" si="34"/>
        <v>631144</v>
      </c>
      <c r="G215" s="176">
        <v>631144</v>
      </c>
      <c r="H215" s="175" t="str">
        <f t="shared" si="35"/>
        <v>Link</v>
      </c>
      <c r="I215" s="177" t="s">
        <v>37</v>
      </c>
      <c r="J215" s="177" t="s">
        <v>800</v>
      </c>
      <c r="K215" s="177" t="s">
        <v>780</v>
      </c>
      <c r="L215" s="178"/>
      <c r="M215" s="160">
        <v>42443</v>
      </c>
      <c r="N215" s="161">
        <f t="shared" si="32"/>
        <v>5</v>
      </c>
      <c r="O215" s="162" t="s">
        <v>35</v>
      </c>
      <c r="P215" s="344"/>
      <c r="Q215" s="344"/>
      <c r="R215" s="344" t="s">
        <v>812</v>
      </c>
      <c r="S215" s="164">
        <v>42443</v>
      </c>
      <c r="T215" s="165" t="str">
        <f t="shared" ca="1" si="36"/>
        <v>OK</v>
      </c>
      <c r="U215" s="166" t="s">
        <v>126</v>
      </c>
      <c r="V215" s="166"/>
      <c r="W215" s="167">
        <v>42443</v>
      </c>
      <c r="X215" s="167">
        <v>42443</v>
      </c>
      <c r="Y215" s="168" t="s">
        <v>26</v>
      </c>
      <c r="Z215" s="179" t="s">
        <v>904</v>
      </c>
      <c r="AA215" s="170" t="s">
        <v>27</v>
      </c>
      <c r="AB215" s="171"/>
      <c r="AC215" s="174"/>
      <c r="AD215" s="353"/>
      <c r="AE215" s="353"/>
      <c r="AF215" s="353"/>
      <c r="AG215" s="353"/>
      <c r="AH215" s="353" t="str">
        <f t="shared" si="33"/>
        <v>SLA_PW_OK</v>
      </c>
    </row>
    <row r="216" spans="1:34" s="172" customFormat="1" ht="114.75" x14ac:dyDescent="0.25">
      <c r="A216" s="302">
        <v>42452.041666666664</v>
      </c>
      <c r="B216" s="302">
        <v>42452.125</v>
      </c>
      <c r="C216" s="303"/>
      <c r="D216" s="416" t="s">
        <v>870</v>
      </c>
      <c r="E216" s="37" t="s">
        <v>542</v>
      </c>
      <c r="F216" s="304">
        <f t="shared" si="34"/>
        <v>628647</v>
      </c>
      <c r="G216" s="305">
        <v>628647</v>
      </c>
      <c r="H216" s="306" t="str">
        <f t="shared" si="35"/>
        <v>Link</v>
      </c>
      <c r="I216" s="307" t="s">
        <v>37</v>
      </c>
      <c r="J216" s="307" t="s">
        <v>776</v>
      </c>
      <c r="K216" s="307" t="s">
        <v>777</v>
      </c>
      <c r="L216" s="308"/>
      <c r="M216" s="309">
        <v>42443</v>
      </c>
      <c r="N216" s="310">
        <f t="shared" si="32"/>
        <v>6</v>
      </c>
      <c r="O216" s="311" t="s">
        <v>35</v>
      </c>
      <c r="P216" s="312"/>
      <c r="Q216" s="312"/>
      <c r="R216" s="312" t="s">
        <v>881</v>
      </c>
      <c r="S216" s="313" t="s">
        <v>26</v>
      </c>
      <c r="T216" s="314" t="str">
        <f t="shared" ca="1" si="36"/>
        <v>OK</v>
      </c>
      <c r="U216" s="315"/>
      <c r="V216" s="315"/>
      <c r="W216" s="316">
        <v>42444</v>
      </c>
      <c r="X216" s="316">
        <v>42444</v>
      </c>
      <c r="Y216" s="317">
        <v>42444</v>
      </c>
      <c r="Z216" s="318"/>
      <c r="AA216" s="207" t="s">
        <v>44</v>
      </c>
      <c r="AB216" s="319"/>
      <c r="AC216" s="37"/>
      <c r="AD216" s="348"/>
      <c r="AE216" s="348"/>
      <c r="AF216" s="348"/>
      <c r="AG216" s="348"/>
      <c r="AH216" s="348" t="str">
        <f t="shared" si="33"/>
        <v>SLA_PW_OK</v>
      </c>
    </row>
    <row r="217" spans="1:34" s="14" customFormat="1" ht="178.5" x14ac:dyDescent="0.25">
      <c r="A217" s="173">
        <v>42452.208333333336</v>
      </c>
      <c r="B217" s="173">
        <v>42452.291666666664</v>
      </c>
      <c r="C217" s="154"/>
      <c r="D217" s="405" t="s">
        <v>747</v>
      </c>
      <c r="E217" s="174" t="s">
        <v>675</v>
      </c>
      <c r="F217" s="217">
        <f t="shared" si="34"/>
        <v>630175</v>
      </c>
      <c r="G217" s="176">
        <v>630175</v>
      </c>
      <c r="H217" s="175" t="str">
        <f t="shared" si="35"/>
        <v>Link</v>
      </c>
      <c r="I217" s="177" t="s">
        <v>33</v>
      </c>
      <c r="J217" s="177" t="s">
        <v>676</v>
      </c>
      <c r="K217" s="177" t="s">
        <v>594</v>
      </c>
      <c r="L217" s="178"/>
      <c r="M217" s="160">
        <v>42436</v>
      </c>
      <c r="N217" s="161">
        <f t="shared" si="32"/>
        <v>11</v>
      </c>
      <c r="O217" s="162" t="s">
        <v>35</v>
      </c>
      <c r="P217" s="320"/>
      <c r="Q217" s="320"/>
      <c r="R217" s="320" t="s">
        <v>753</v>
      </c>
      <c r="S217" s="164">
        <v>42433</v>
      </c>
      <c r="T217" s="165" t="str">
        <f t="shared" ca="1" si="36"/>
        <v>OK</v>
      </c>
      <c r="U217" s="166"/>
      <c r="V217" s="166"/>
      <c r="W217" s="167">
        <v>42444</v>
      </c>
      <c r="X217" s="167">
        <v>42444</v>
      </c>
      <c r="Y217" s="168">
        <v>42444</v>
      </c>
      <c r="Z217" s="179" t="s">
        <v>903</v>
      </c>
      <c r="AA217" s="170" t="s">
        <v>27</v>
      </c>
      <c r="AB217" s="171"/>
      <c r="AC217" s="174"/>
      <c r="AD217" s="353"/>
      <c r="AE217" s="353"/>
      <c r="AF217" s="353"/>
      <c r="AG217" s="353"/>
      <c r="AH217" s="353"/>
    </row>
    <row r="218" spans="1:34" s="206" customFormat="1" ht="165.75" x14ac:dyDescent="0.25">
      <c r="A218" s="188">
        <v>42452.916666666664</v>
      </c>
      <c r="B218" s="188">
        <v>42453.25</v>
      </c>
      <c r="C218" s="189"/>
      <c r="D218" s="406" t="s">
        <v>1179</v>
      </c>
      <c r="E218" s="190" t="s">
        <v>689</v>
      </c>
      <c r="F218" s="362">
        <f t="shared" si="34"/>
        <v>627140</v>
      </c>
      <c r="G218" s="192">
        <v>627140</v>
      </c>
      <c r="H218" s="191" t="str">
        <f t="shared" si="35"/>
        <v>Link</v>
      </c>
      <c r="I218" s="193" t="s">
        <v>37</v>
      </c>
      <c r="J218" s="193" t="s">
        <v>25</v>
      </c>
      <c r="K218" s="193" t="s">
        <v>690</v>
      </c>
      <c r="L218" s="194" t="s">
        <v>225</v>
      </c>
      <c r="M218" s="195">
        <v>42436</v>
      </c>
      <c r="N218" s="196">
        <f t="shared" si="32"/>
        <v>11</v>
      </c>
      <c r="O218" s="197" t="s">
        <v>35</v>
      </c>
      <c r="P218" s="363"/>
      <c r="Q218" s="363"/>
      <c r="R218" s="363" t="s">
        <v>703</v>
      </c>
      <c r="S218" s="199">
        <v>42426</v>
      </c>
      <c r="T218" s="200" t="str">
        <f t="shared" ca="1" si="36"/>
        <v>OK</v>
      </c>
      <c r="U218" s="201"/>
      <c r="V218" s="201"/>
      <c r="W218" s="202">
        <v>42437</v>
      </c>
      <c r="X218" s="202">
        <v>42438</v>
      </c>
      <c r="Y218" s="203" t="s">
        <v>26</v>
      </c>
      <c r="Z218" s="204" t="s">
        <v>1180</v>
      </c>
      <c r="AA218" s="364" t="s">
        <v>44</v>
      </c>
      <c r="AB218" s="205"/>
      <c r="AC218" s="190"/>
      <c r="AD218" s="354"/>
      <c r="AE218" s="354"/>
      <c r="AF218" s="354"/>
      <c r="AG218" s="354"/>
      <c r="AH218" s="354" t="str">
        <f>IF(AND( W218&lt;&gt;"TBC",W218&lt;&gt;"TBC", W218&lt;&gt;"N/A",W218&lt;&gt;""),IF((NETWORKDAYS(W218,A218,holidays_2015)-1)&gt;=5,"SLA_PW_OK",IF(AND(NETWORKDAYS(W218,A218,holidays_2015)&gt;=0,C218="EW"),"SLA_EW_OK","SLA_PW_NOK")),"")</f>
        <v>SLA_PW_OK</v>
      </c>
    </row>
    <row r="219" spans="1:34" s="172" customFormat="1" ht="191.25" x14ac:dyDescent="0.25">
      <c r="A219" s="173">
        <v>42453.041666666664</v>
      </c>
      <c r="B219" s="173">
        <v>42453.125</v>
      </c>
      <c r="C219" s="154"/>
      <c r="D219" s="405" t="s">
        <v>696</v>
      </c>
      <c r="E219" s="174" t="s">
        <v>545</v>
      </c>
      <c r="F219" s="217">
        <f t="shared" si="34"/>
        <v>628720</v>
      </c>
      <c r="G219" s="176">
        <v>628720</v>
      </c>
      <c r="H219" s="175" t="str">
        <f t="shared" si="35"/>
        <v>Link</v>
      </c>
      <c r="I219" s="177" t="s">
        <v>37</v>
      </c>
      <c r="J219" s="177" t="s">
        <v>676</v>
      </c>
      <c r="K219" s="177" t="s">
        <v>697</v>
      </c>
      <c r="L219" s="178"/>
      <c r="M219" s="160">
        <v>42436</v>
      </c>
      <c r="N219" s="161">
        <f t="shared" si="32"/>
        <v>12</v>
      </c>
      <c r="O219" s="162" t="s">
        <v>35</v>
      </c>
      <c r="P219" s="242"/>
      <c r="Q219" s="242"/>
      <c r="R219" s="242" t="s">
        <v>1052</v>
      </c>
      <c r="S219" s="164"/>
      <c r="T219" s="165">
        <f t="shared" ca="1" si="36"/>
        <v>0</v>
      </c>
      <c r="U219" s="166"/>
      <c r="V219" s="166"/>
      <c r="W219" s="167" t="s">
        <v>38</v>
      </c>
      <c r="X219" s="167" t="s">
        <v>38</v>
      </c>
      <c r="Y219" s="168" t="s">
        <v>38</v>
      </c>
      <c r="Z219" s="179" t="s">
        <v>915</v>
      </c>
      <c r="AA219" s="170" t="s">
        <v>27</v>
      </c>
      <c r="AB219" s="171"/>
      <c r="AC219" s="174"/>
      <c r="AD219" s="353"/>
      <c r="AE219" s="353"/>
      <c r="AF219" s="353"/>
      <c r="AG219" s="353"/>
      <c r="AH219" s="353" t="s">
        <v>1053</v>
      </c>
    </row>
    <row r="220" spans="1:34" s="172" customFormat="1" ht="76.5" x14ac:dyDescent="0.25">
      <c r="A220" s="173">
        <v>42453.229166666664</v>
      </c>
      <c r="B220" s="173">
        <v>42453.3125</v>
      </c>
      <c r="C220" s="154"/>
      <c r="D220" s="405" t="s">
        <v>686</v>
      </c>
      <c r="E220" s="174" t="s">
        <v>687</v>
      </c>
      <c r="F220" s="217">
        <f t="shared" si="34"/>
        <v>628272</v>
      </c>
      <c r="G220" s="176">
        <v>628272</v>
      </c>
      <c r="H220" s="175" t="str">
        <f t="shared" si="35"/>
        <v>Link</v>
      </c>
      <c r="I220" s="177" t="s">
        <v>37</v>
      </c>
      <c r="J220" s="177" t="s">
        <v>407</v>
      </c>
      <c r="K220" s="177" t="s">
        <v>684</v>
      </c>
      <c r="L220" s="178"/>
      <c r="M220" s="160">
        <v>42436</v>
      </c>
      <c r="N220" s="161">
        <f t="shared" si="32"/>
        <v>12</v>
      </c>
      <c r="O220" s="162" t="s">
        <v>35</v>
      </c>
      <c r="P220" s="223"/>
      <c r="Q220" s="223"/>
      <c r="R220" s="223"/>
      <c r="S220" s="164">
        <v>42425</v>
      </c>
      <c r="T220" s="165" t="str">
        <f t="shared" ca="1" si="36"/>
        <v>OK</v>
      </c>
      <c r="U220" s="166"/>
      <c r="V220" s="166"/>
      <c r="W220" s="167">
        <v>42444</v>
      </c>
      <c r="X220" s="167">
        <v>42444</v>
      </c>
      <c r="Y220" s="168">
        <v>42434</v>
      </c>
      <c r="Z220" s="179" t="s">
        <v>916</v>
      </c>
      <c r="AA220" s="170" t="s">
        <v>27</v>
      </c>
      <c r="AB220" s="171"/>
      <c r="AC220" s="174"/>
      <c r="AD220" s="353"/>
      <c r="AE220" s="353"/>
      <c r="AF220" s="353"/>
      <c r="AG220" s="353"/>
      <c r="AH220" s="353" t="str">
        <f t="shared" ref="AH220:AH238" si="37">IF(AND( W220&lt;&gt;"TBC",W220&lt;&gt;"TBC", W220&lt;&gt;"N/A",W220&lt;&gt;""),IF((NETWORKDAYS(W220,A220,holidays_2015)-1)&gt;=5,"SLA_PW_OK",IF(AND(NETWORKDAYS(W220,A220,holidays_2015)&gt;=0,C220="EW"),"SLA_EW_OK","SLA_PW_NOK")),"")</f>
        <v>SLA_PW_OK</v>
      </c>
    </row>
    <row r="221" spans="1:34" s="172" customFormat="1" ht="114.75" x14ac:dyDescent="0.25">
      <c r="A221" s="173">
        <v>42453.958333333336</v>
      </c>
      <c r="B221" s="173">
        <v>42454.208333333336</v>
      </c>
      <c r="C221" s="154"/>
      <c r="D221" s="405" t="s">
        <v>760</v>
      </c>
      <c r="E221" s="174" t="s">
        <v>70</v>
      </c>
      <c r="F221" s="217">
        <f t="shared" si="34"/>
        <v>629928</v>
      </c>
      <c r="G221" s="176">
        <v>629928</v>
      </c>
      <c r="H221" s="175" t="str">
        <f t="shared" si="35"/>
        <v>Link</v>
      </c>
      <c r="I221" s="177" t="s">
        <v>30</v>
      </c>
      <c r="J221" s="177" t="s">
        <v>378</v>
      </c>
      <c r="K221" s="177" t="s">
        <v>32</v>
      </c>
      <c r="L221" s="178"/>
      <c r="M221" s="160">
        <v>42443</v>
      </c>
      <c r="N221" s="161">
        <f t="shared" si="32"/>
        <v>7</v>
      </c>
      <c r="O221" s="162" t="s">
        <v>26</v>
      </c>
      <c r="P221" s="320"/>
      <c r="Q221" s="320"/>
      <c r="R221" s="320" t="s">
        <v>817</v>
      </c>
      <c r="S221" s="164">
        <v>42444</v>
      </c>
      <c r="T221" s="165" t="str">
        <f t="shared" ca="1" si="36"/>
        <v>OK</v>
      </c>
      <c r="U221" s="166"/>
      <c r="V221" s="166"/>
      <c r="W221" s="167">
        <v>42444</v>
      </c>
      <c r="X221" s="167" t="s">
        <v>26</v>
      </c>
      <c r="Y221" s="168" t="s">
        <v>26</v>
      </c>
      <c r="Z221" s="179"/>
      <c r="AA221" s="170" t="s">
        <v>27</v>
      </c>
      <c r="AB221" s="171"/>
      <c r="AC221" s="174"/>
      <c r="AD221" s="353"/>
      <c r="AE221" s="353"/>
      <c r="AF221" s="353"/>
      <c r="AG221" s="353"/>
      <c r="AH221" s="353" t="str">
        <f t="shared" si="37"/>
        <v>SLA_PW_OK</v>
      </c>
    </row>
    <row r="222" spans="1:34" s="172" customFormat="1" ht="127.5" x14ac:dyDescent="0.25">
      <c r="A222" s="173">
        <v>42454</v>
      </c>
      <c r="B222" s="173">
        <v>42454.208333333336</v>
      </c>
      <c r="C222" s="154" t="s">
        <v>8</v>
      </c>
      <c r="D222" s="405" t="s">
        <v>885</v>
      </c>
      <c r="E222" s="174" t="s">
        <v>88</v>
      </c>
      <c r="F222" s="217">
        <f t="shared" si="34"/>
        <v>633948</v>
      </c>
      <c r="G222" s="176">
        <v>633948</v>
      </c>
      <c r="H222" s="175" t="str">
        <f t="shared" si="35"/>
        <v>Link</v>
      </c>
      <c r="I222" s="177" t="s">
        <v>30</v>
      </c>
      <c r="J222" s="177" t="s">
        <v>886</v>
      </c>
      <c r="K222" s="177" t="s">
        <v>71</v>
      </c>
      <c r="L222" s="178"/>
      <c r="M222" s="160">
        <v>42451</v>
      </c>
      <c r="N222" s="161">
        <f t="shared" si="32"/>
        <v>2</v>
      </c>
      <c r="O222" s="162" t="s">
        <v>26</v>
      </c>
      <c r="P222" s="320"/>
      <c r="Q222" s="320"/>
      <c r="R222" s="320" t="s">
        <v>887</v>
      </c>
      <c r="S222" s="164">
        <v>42451</v>
      </c>
      <c r="T222" s="165" t="str">
        <f t="shared" ca="1" si="36"/>
        <v>OK</v>
      </c>
      <c r="U222" s="166"/>
      <c r="V222" s="166"/>
      <c r="W222" s="167" t="s">
        <v>26</v>
      </c>
      <c r="X222" s="167" t="s">
        <v>26</v>
      </c>
      <c r="Y222" s="168" t="s">
        <v>26</v>
      </c>
      <c r="Z222" s="179"/>
      <c r="AA222" s="170" t="s">
        <v>27</v>
      </c>
      <c r="AB222" s="171"/>
      <c r="AC222" s="174"/>
      <c r="AD222" s="353"/>
      <c r="AE222" s="353"/>
      <c r="AF222" s="353"/>
      <c r="AG222" s="353"/>
      <c r="AH222" s="353" t="str">
        <f t="shared" si="37"/>
        <v/>
      </c>
    </row>
    <row r="223" spans="1:34" s="206" customFormat="1" ht="165.75" x14ac:dyDescent="0.25">
      <c r="A223" s="188">
        <v>42454.729166666664</v>
      </c>
      <c r="B223" s="188">
        <v>42454.875</v>
      </c>
      <c r="C223" s="189"/>
      <c r="D223" s="406" t="s">
        <v>1181</v>
      </c>
      <c r="E223" s="190" t="s">
        <v>69</v>
      </c>
      <c r="F223" s="362">
        <f t="shared" si="34"/>
        <v>618792</v>
      </c>
      <c r="G223" s="192">
        <v>618792</v>
      </c>
      <c r="H223" s="191" t="str">
        <f t="shared" si="35"/>
        <v>Link</v>
      </c>
      <c r="I223" s="193" t="s">
        <v>24</v>
      </c>
      <c r="J223" s="193" t="s">
        <v>25</v>
      </c>
      <c r="K223" s="193" t="s">
        <v>344</v>
      </c>
      <c r="L223" s="194"/>
      <c r="M223" s="195">
        <v>42443</v>
      </c>
      <c r="N223" s="196">
        <f t="shared" si="32"/>
        <v>8</v>
      </c>
      <c r="O223" s="197" t="s">
        <v>35</v>
      </c>
      <c r="P223" s="397"/>
      <c r="Q223" s="397"/>
      <c r="R223" s="397" t="s">
        <v>1182</v>
      </c>
      <c r="S223" s="199" t="s">
        <v>26</v>
      </c>
      <c r="T223" s="200" t="str">
        <f t="shared" ca="1" si="36"/>
        <v>OK</v>
      </c>
      <c r="U223" s="201"/>
      <c r="V223" s="201"/>
      <c r="W223" s="202" t="s">
        <v>26</v>
      </c>
      <c r="X223" s="202" t="s">
        <v>26</v>
      </c>
      <c r="Y223" s="203" t="s">
        <v>26</v>
      </c>
      <c r="Z223" s="204"/>
      <c r="AA223" s="364" t="s">
        <v>44</v>
      </c>
      <c r="AB223" s="205"/>
      <c r="AC223" s="190"/>
      <c r="AD223" s="354"/>
      <c r="AE223" s="354"/>
      <c r="AF223" s="354"/>
      <c r="AG223" s="354"/>
      <c r="AH223" s="354" t="str">
        <f t="shared" si="37"/>
        <v/>
      </c>
    </row>
    <row r="224" spans="1:34" s="14" customFormat="1" ht="76.5" x14ac:dyDescent="0.25">
      <c r="A224" s="173">
        <v>42454.9375</v>
      </c>
      <c r="B224" s="173">
        <v>42454.9375</v>
      </c>
      <c r="C224" s="154" t="s">
        <v>8</v>
      </c>
      <c r="D224" s="415" t="s">
        <v>937</v>
      </c>
      <c r="E224" s="174" t="s">
        <v>938</v>
      </c>
      <c r="F224" s="217">
        <f t="shared" si="34"/>
        <v>634640</v>
      </c>
      <c r="G224" s="176">
        <v>634640</v>
      </c>
      <c r="H224" s="175" t="str">
        <f t="shared" si="35"/>
        <v>Link</v>
      </c>
      <c r="I224" s="177" t="s">
        <v>37</v>
      </c>
      <c r="J224" s="177" t="s">
        <v>378</v>
      </c>
      <c r="K224" s="177" t="s">
        <v>939</v>
      </c>
      <c r="L224" s="178"/>
      <c r="M224" s="160">
        <v>42454</v>
      </c>
      <c r="N224" s="161"/>
      <c r="O224" s="162" t="s">
        <v>35</v>
      </c>
      <c r="P224" s="320"/>
      <c r="Q224" s="320"/>
      <c r="R224" s="320" t="s">
        <v>940</v>
      </c>
      <c r="S224" s="164">
        <v>42454</v>
      </c>
      <c r="T224" s="165" t="str">
        <f t="shared" ca="1" si="36"/>
        <v>OK</v>
      </c>
      <c r="U224" s="166"/>
      <c r="V224" s="166"/>
      <c r="W224" s="167">
        <v>42454</v>
      </c>
      <c r="X224" s="167">
        <v>42454</v>
      </c>
      <c r="Y224" s="168" t="s">
        <v>26</v>
      </c>
      <c r="Z224" s="179" t="s">
        <v>942</v>
      </c>
      <c r="AA224" s="170" t="s">
        <v>27</v>
      </c>
      <c r="AB224" s="171"/>
      <c r="AC224" s="174"/>
      <c r="AD224" s="353"/>
      <c r="AE224" s="353"/>
      <c r="AF224" s="353"/>
      <c r="AG224" s="353"/>
      <c r="AH224" s="353" t="str">
        <f t="shared" si="37"/>
        <v>SLA_EW_OK</v>
      </c>
    </row>
    <row r="225" spans="1:34" s="172" customFormat="1" ht="38.25" x14ac:dyDescent="0.25">
      <c r="A225" s="173">
        <v>42455.916666666664</v>
      </c>
      <c r="B225" s="173">
        <v>42456.25</v>
      </c>
      <c r="C225" s="154"/>
      <c r="D225" s="405" t="s">
        <v>642</v>
      </c>
      <c r="E225" s="174" t="s">
        <v>614</v>
      </c>
      <c r="F225" s="217">
        <f t="shared" si="34"/>
        <v>627716</v>
      </c>
      <c r="G225" s="176">
        <v>627716</v>
      </c>
      <c r="H225" s="175" t="str">
        <f t="shared" si="35"/>
        <v>Link</v>
      </c>
      <c r="I225" s="177" t="s">
        <v>30</v>
      </c>
      <c r="J225" s="177" t="s">
        <v>639</v>
      </c>
      <c r="K225" s="177" t="s">
        <v>32</v>
      </c>
      <c r="L225" s="178"/>
      <c r="M225" s="160">
        <v>42429</v>
      </c>
      <c r="N225" s="161">
        <f t="shared" ref="N225:N236" si="38">MAX(IF(A225-M225,NETWORKDAYS(M225,A225,holidays_2016)-2),0)</f>
        <v>18</v>
      </c>
      <c r="O225" s="162" t="s">
        <v>26</v>
      </c>
      <c r="P225" s="242"/>
      <c r="Q225" s="242"/>
      <c r="R225" s="242" t="s">
        <v>616</v>
      </c>
      <c r="S225" s="164">
        <v>42445</v>
      </c>
      <c r="T225" s="165" t="str">
        <f t="shared" ca="1" si="36"/>
        <v>OK</v>
      </c>
      <c r="U225" s="166"/>
      <c r="V225" s="166"/>
      <c r="W225" s="167">
        <v>42445</v>
      </c>
      <c r="X225" s="167" t="s">
        <v>26</v>
      </c>
      <c r="Y225" s="168" t="s">
        <v>26</v>
      </c>
      <c r="Z225" s="179"/>
      <c r="AA225" s="170" t="s">
        <v>27</v>
      </c>
      <c r="AB225" s="171"/>
      <c r="AC225" s="174"/>
      <c r="AD225" s="353"/>
      <c r="AE225" s="353"/>
      <c r="AF225" s="353"/>
      <c r="AG225" s="353"/>
      <c r="AH225" s="353" t="str">
        <f t="shared" si="37"/>
        <v>SLA_PW_OK</v>
      </c>
    </row>
    <row r="226" spans="1:34" s="172" customFormat="1" ht="25.5" x14ac:dyDescent="0.25">
      <c r="A226" s="173">
        <v>42456.208333333336</v>
      </c>
      <c r="B226" s="173">
        <v>42456.25</v>
      </c>
      <c r="C226" s="154"/>
      <c r="D226" s="415" t="s">
        <v>931</v>
      </c>
      <c r="E226" s="174" t="s">
        <v>932</v>
      </c>
      <c r="F226" s="217">
        <f t="shared" si="34"/>
        <v>634626</v>
      </c>
      <c r="G226" s="176">
        <v>634626</v>
      </c>
      <c r="H226" s="175" t="str">
        <f t="shared" si="35"/>
        <v>Link</v>
      </c>
      <c r="I226" s="177" t="s">
        <v>30</v>
      </c>
      <c r="J226" s="177" t="s">
        <v>25</v>
      </c>
      <c r="K226" s="177" t="s">
        <v>933</v>
      </c>
      <c r="L226" s="178"/>
      <c r="M226" s="160">
        <v>42458</v>
      </c>
      <c r="N226" s="161">
        <f t="shared" si="38"/>
        <v>0</v>
      </c>
      <c r="O226" s="162" t="s">
        <v>26</v>
      </c>
      <c r="P226" s="320"/>
      <c r="Q226" s="320"/>
      <c r="R226" s="320" t="s">
        <v>905</v>
      </c>
      <c r="S226" s="164" t="s">
        <v>26</v>
      </c>
      <c r="T226" s="165" t="str">
        <f t="shared" ca="1" si="36"/>
        <v>OK</v>
      </c>
      <c r="U226" s="166"/>
      <c r="V226" s="166"/>
      <c r="W226" s="167" t="s">
        <v>26</v>
      </c>
      <c r="X226" s="167" t="s">
        <v>26</v>
      </c>
      <c r="Y226" s="168" t="s">
        <v>26</v>
      </c>
      <c r="Z226" s="179"/>
      <c r="AA226" s="170" t="s">
        <v>27</v>
      </c>
      <c r="AB226" s="171"/>
      <c r="AC226" s="174"/>
      <c r="AD226" s="353"/>
      <c r="AE226" s="353"/>
      <c r="AF226" s="353"/>
      <c r="AG226" s="353"/>
      <c r="AH226" s="353" t="str">
        <f t="shared" si="37"/>
        <v/>
      </c>
    </row>
    <row r="227" spans="1:34" s="172" customFormat="1" ht="76.5" x14ac:dyDescent="0.25">
      <c r="A227" s="173">
        <v>42458.125</v>
      </c>
      <c r="B227" s="173">
        <v>42458.25</v>
      </c>
      <c r="C227" s="154"/>
      <c r="D227" s="405" t="s">
        <v>755</v>
      </c>
      <c r="E227" s="174" t="s">
        <v>694</v>
      </c>
      <c r="F227" s="217">
        <f t="shared" si="34"/>
        <v>628540</v>
      </c>
      <c r="G227" s="176">
        <v>628540</v>
      </c>
      <c r="H227" s="175" t="str">
        <f t="shared" si="35"/>
        <v>Link</v>
      </c>
      <c r="I227" s="177" t="s">
        <v>37</v>
      </c>
      <c r="J227" s="177" t="s">
        <v>692</v>
      </c>
      <c r="K227" s="177" t="s">
        <v>693</v>
      </c>
      <c r="L227" s="178"/>
      <c r="M227" s="160">
        <v>42436</v>
      </c>
      <c r="N227" s="161">
        <f t="shared" si="38"/>
        <v>14</v>
      </c>
      <c r="O227" s="162" t="s">
        <v>35</v>
      </c>
      <c r="P227" s="242"/>
      <c r="Q227" s="242"/>
      <c r="R227" s="242" t="s">
        <v>756</v>
      </c>
      <c r="S227" s="164">
        <v>42426</v>
      </c>
      <c r="T227" s="165" t="str">
        <f t="shared" ca="1" si="36"/>
        <v>OK</v>
      </c>
      <c r="U227" s="166"/>
      <c r="V227" s="166"/>
      <c r="W227" s="167">
        <v>42447</v>
      </c>
      <c r="X227" s="167" t="s">
        <v>26</v>
      </c>
      <c r="Y227" s="168" t="s">
        <v>26</v>
      </c>
      <c r="Z227" s="179" t="s">
        <v>943</v>
      </c>
      <c r="AA227" s="170" t="s">
        <v>27</v>
      </c>
      <c r="AB227" s="171"/>
      <c r="AC227" s="174"/>
      <c r="AD227" s="353"/>
      <c r="AE227" s="353"/>
      <c r="AF227" s="353"/>
      <c r="AG227" s="353"/>
      <c r="AH227" s="353" t="str">
        <f t="shared" si="37"/>
        <v>SLA_PW_OK</v>
      </c>
    </row>
    <row r="228" spans="1:34" s="172" customFormat="1" ht="127.5" x14ac:dyDescent="0.25">
      <c r="A228" s="173">
        <v>42458.916666666664</v>
      </c>
      <c r="B228" s="173">
        <v>42459.25</v>
      </c>
      <c r="C228" s="154"/>
      <c r="D228" s="405" t="s">
        <v>688</v>
      </c>
      <c r="E228" s="174" t="s">
        <v>689</v>
      </c>
      <c r="F228" s="217">
        <f t="shared" si="34"/>
        <v>627141</v>
      </c>
      <c r="G228" s="176">
        <v>627141</v>
      </c>
      <c r="H228" s="175" t="str">
        <f t="shared" si="35"/>
        <v>Link</v>
      </c>
      <c r="I228" s="177" t="s">
        <v>37</v>
      </c>
      <c r="J228" s="177" t="s">
        <v>25</v>
      </c>
      <c r="K228" s="177" t="s">
        <v>690</v>
      </c>
      <c r="L228" s="178" t="s">
        <v>225</v>
      </c>
      <c r="M228" s="160">
        <v>42436</v>
      </c>
      <c r="N228" s="161">
        <f t="shared" si="38"/>
        <v>14</v>
      </c>
      <c r="O228" s="162" t="s">
        <v>35</v>
      </c>
      <c r="P228" s="320"/>
      <c r="Q228" s="320"/>
      <c r="R228" s="320" t="s">
        <v>704</v>
      </c>
      <c r="S228" s="164">
        <v>42426</v>
      </c>
      <c r="T228" s="165" t="str">
        <f t="shared" ca="1" si="36"/>
        <v>OK</v>
      </c>
      <c r="U228" s="166" t="s">
        <v>126</v>
      </c>
      <c r="V228" s="166"/>
      <c r="W228" s="167">
        <v>42439</v>
      </c>
      <c r="X228" s="167">
        <v>42439</v>
      </c>
      <c r="Y228" s="168" t="s">
        <v>26</v>
      </c>
      <c r="Z228" s="179" t="s">
        <v>1136</v>
      </c>
      <c r="AA228" s="170" t="s">
        <v>27</v>
      </c>
      <c r="AB228" s="171"/>
      <c r="AC228" s="174"/>
      <c r="AD228" s="353"/>
      <c r="AE228" s="353"/>
      <c r="AF228" s="353"/>
      <c r="AG228" s="353"/>
      <c r="AH228" s="353" t="str">
        <f t="shared" si="37"/>
        <v>SLA_PW_OK</v>
      </c>
    </row>
    <row r="229" spans="1:34" s="206" customFormat="1" ht="114.75" x14ac:dyDescent="0.25">
      <c r="A229" s="188">
        <v>42458.958333333336</v>
      </c>
      <c r="B229" s="188">
        <v>42459.25</v>
      </c>
      <c r="C229" s="189"/>
      <c r="D229" s="406" t="s">
        <v>1137</v>
      </c>
      <c r="E229" s="190" t="s">
        <v>29</v>
      </c>
      <c r="F229" s="362">
        <f t="shared" si="34"/>
        <v>631290</v>
      </c>
      <c r="G229" s="192">
        <v>631290</v>
      </c>
      <c r="H229" s="191" t="str">
        <f t="shared" si="35"/>
        <v>Link</v>
      </c>
      <c r="I229" s="193" t="s">
        <v>30</v>
      </c>
      <c r="J229" s="193" t="s">
        <v>785</v>
      </c>
      <c r="K229" s="193" t="s">
        <v>52</v>
      </c>
      <c r="L229" s="194"/>
      <c r="M229" s="195">
        <v>42443</v>
      </c>
      <c r="N229" s="196">
        <f t="shared" si="38"/>
        <v>9</v>
      </c>
      <c r="O229" s="197" t="s">
        <v>26</v>
      </c>
      <c r="P229" s="394"/>
      <c r="Q229" s="394"/>
      <c r="R229" s="394" t="s">
        <v>1143</v>
      </c>
      <c r="S229" s="199">
        <v>42447</v>
      </c>
      <c r="T229" s="200" t="str">
        <f t="shared" ca="1" si="36"/>
        <v>OK</v>
      </c>
      <c r="U229" s="201"/>
      <c r="V229" s="201"/>
      <c r="W229" s="202">
        <v>42447</v>
      </c>
      <c r="X229" s="202" t="s">
        <v>26</v>
      </c>
      <c r="Y229" s="203" t="s">
        <v>26</v>
      </c>
      <c r="Z229" s="204"/>
      <c r="AA229" s="364" t="s">
        <v>36</v>
      </c>
      <c r="AB229" s="205"/>
      <c r="AC229" s="190"/>
      <c r="AD229" s="354"/>
      <c r="AE229" s="354"/>
      <c r="AF229" s="354"/>
      <c r="AG229" s="354"/>
      <c r="AH229" s="354" t="str">
        <f t="shared" si="37"/>
        <v>SLA_PW_OK</v>
      </c>
    </row>
    <row r="230" spans="1:34" s="14" customFormat="1" ht="102" x14ac:dyDescent="0.25">
      <c r="A230" s="188">
        <v>42459</v>
      </c>
      <c r="B230" s="188">
        <v>42459.0625</v>
      </c>
      <c r="C230" s="189"/>
      <c r="D230" s="406" t="s">
        <v>948</v>
      </c>
      <c r="E230" s="190" t="s">
        <v>685</v>
      </c>
      <c r="F230" s="362">
        <f t="shared" si="34"/>
        <v>630824</v>
      </c>
      <c r="G230" s="192">
        <v>630824</v>
      </c>
      <c r="H230" s="191" t="str">
        <f t="shared" si="35"/>
        <v>Link</v>
      </c>
      <c r="I230" s="193" t="s">
        <v>37</v>
      </c>
      <c r="J230" s="193" t="s">
        <v>565</v>
      </c>
      <c r="K230" s="193" t="s">
        <v>763</v>
      </c>
      <c r="L230" s="194"/>
      <c r="M230" s="195">
        <v>42443</v>
      </c>
      <c r="N230" s="196">
        <f t="shared" si="38"/>
        <v>10</v>
      </c>
      <c r="O230" s="197" t="s">
        <v>35</v>
      </c>
      <c r="P230" s="363"/>
      <c r="Q230" s="363"/>
      <c r="R230" s="363" t="s">
        <v>949</v>
      </c>
      <c r="S230" s="199">
        <v>42439</v>
      </c>
      <c r="T230" s="200" t="str">
        <f t="shared" ca="1" si="36"/>
        <v>OK</v>
      </c>
      <c r="U230" s="201"/>
      <c r="V230" s="201"/>
      <c r="W230" s="202">
        <v>42450</v>
      </c>
      <c r="X230" s="202">
        <v>42450</v>
      </c>
      <c r="Y230" s="203" t="s">
        <v>26</v>
      </c>
      <c r="Z230" s="204"/>
      <c r="AA230" s="364" t="s">
        <v>44</v>
      </c>
      <c r="AB230" s="205"/>
      <c r="AC230" s="190"/>
      <c r="AD230" s="354"/>
      <c r="AE230" s="354"/>
      <c r="AF230" s="354"/>
      <c r="AG230" s="354"/>
      <c r="AH230" s="354" t="str">
        <f t="shared" si="37"/>
        <v>SLA_PW_OK</v>
      </c>
    </row>
    <row r="231" spans="1:34" s="206" customFormat="1" ht="114.75" x14ac:dyDescent="0.25">
      <c r="A231" s="173">
        <v>42459.041666666664</v>
      </c>
      <c r="B231" s="173">
        <v>42459.166666666664</v>
      </c>
      <c r="C231" s="154"/>
      <c r="D231" s="405" t="s">
        <v>786</v>
      </c>
      <c r="E231" s="174" t="s">
        <v>548</v>
      </c>
      <c r="F231" s="217">
        <f t="shared" si="34"/>
        <v>630510</v>
      </c>
      <c r="G231" s="176">
        <v>630510</v>
      </c>
      <c r="H231" s="175" t="str">
        <f t="shared" si="35"/>
        <v>Link</v>
      </c>
      <c r="I231" s="177" t="s">
        <v>37</v>
      </c>
      <c r="J231" s="177" t="s">
        <v>801</v>
      </c>
      <c r="K231" s="177" t="s">
        <v>787</v>
      </c>
      <c r="L231" s="178"/>
      <c r="M231" s="160">
        <v>42443</v>
      </c>
      <c r="N231" s="161">
        <f t="shared" si="38"/>
        <v>10</v>
      </c>
      <c r="O231" s="162" t="s">
        <v>35</v>
      </c>
      <c r="P231" s="242"/>
      <c r="Q231" s="242"/>
      <c r="R231" s="242" t="s">
        <v>819</v>
      </c>
      <c r="S231" s="164">
        <v>42440</v>
      </c>
      <c r="T231" s="165" t="str">
        <f t="shared" ca="1" si="36"/>
        <v>OK</v>
      </c>
      <c r="U231" s="166"/>
      <c r="V231" s="166"/>
      <c r="W231" s="167">
        <v>42447</v>
      </c>
      <c r="X231" s="167">
        <v>42447</v>
      </c>
      <c r="Y231" s="168">
        <v>42447</v>
      </c>
      <c r="Z231" s="179" t="s">
        <v>957</v>
      </c>
      <c r="AA231" s="170" t="s">
        <v>27</v>
      </c>
      <c r="AB231" s="171"/>
      <c r="AC231" s="174"/>
      <c r="AD231" s="353"/>
      <c r="AE231" s="353"/>
      <c r="AF231" s="353"/>
      <c r="AG231" s="353"/>
      <c r="AH231" s="351" t="str">
        <f t="shared" si="37"/>
        <v>SLA_PW_OK</v>
      </c>
    </row>
    <row r="232" spans="1:34" s="172" customFormat="1" ht="140.25" x14ac:dyDescent="0.25">
      <c r="A232" s="71">
        <v>42459.041666666664</v>
      </c>
      <c r="B232" s="56">
        <v>42482.25</v>
      </c>
      <c r="C232" s="145"/>
      <c r="D232" s="403" t="s">
        <v>880</v>
      </c>
      <c r="E232" s="57" t="s">
        <v>685</v>
      </c>
      <c r="F232" s="181">
        <f t="shared" si="34"/>
        <v>633289</v>
      </c>
      <c r="G232" s="59">
        <v>633289</v>
      </c>
      <c r="H232" s="58" t="str">
        <f t="shared" si="35"/>
        <v>Link</v>
      </c>
      <c r="I232" s="60" t="s">
        <v>24</v>
      </c>
      <c r="J232" s="60" t="s">
        <v>25</v>
      </c>
      <c r="K232" s="60" t="s">
        <v>874</v>
      </c>
      <c r="L232" s="151"/>
      <c r="M232" s="139">
        <v>42450</v>
      </c>
      <c r="N232" s="62">
        <f t="shared" si="38"/>
        <v>5</v>
      </c>
      <c r="O232" s="63" t="s">
        <v>35</v>
      </c>
      <c r="P232" s="293"/>
      <c r="Q232" s="293"/>
      <c r="R232" s="293"/>
      <c r="S232" s="134">
        <v>42439</v>
      </c>
      <c r="T232" s="49" t="str">
        <f t="shared" ca="1" si="36"/>
        <v>OK</v>
      </c>
      <c r="U232" s="50"/>
      <c r="V232" s="50"/>
      <c r="W232" s="109">
        <v>42450</v>
      </c>
      <c r="X232" s="109" t="s">
        <v>26</v>
      </c>
      <c r="Y232" s="133" t="s">
        <v>26</v>
      </c>
      <c r="Z232" s="64"/>
      <c r="AA232" s="65"/>
      <c r="AB232" s="72"/>
      <c r="AC232" s="57"/>
      <c r="AD232" s="351"/>
      <c r="AE232" s="351"/>
      <c r="AF232" s="351"/>
      <c r="AG232" s="351"/>
      <c r="AH232" s="351" t="str">
        <f t="shared" si="37"/>
        <v>SLA_PW_OK</v>
      </c>
    </row>
    <row r="233" spans="1:34" s="14" customFormat="1" ht="89.25" x14ac:dyDescent="0.25">
      <c r="A233" s="173">
        <v>42459.208333333336</v>
      </c>
      <c r="B233" s="173">
        <v>42459.291666666664</v>
      </c>
      <c r="C233" s="154"/>
      <c r="D233" s="405" t="s">
        <v>674</v>
      </c>
      <c r="E233" s="174" t="s">
        <v>675</v>
      </c>
      <c r="F233" s="217">
        <f t="shared" si="34"/>
        <v>628654</v>
      </c>
      <c r="G233" s="176">
        <v>628654</v>
      </c>
      <c r="H233" s="175" t="str">
        <f t="shared" si="35"/>
        <v>Link</v>
      </c>
      <c r="I233" s="177" t="s">
        <v>33</v>
      </c>
      <c r="J233" s="177" t="s">
        <v>676</v>
      </c>
      <c r="K233" s="177" t="s">
        <v>475</v>
      </c>
      <c r="L233" s="178"/>
      <c r="M233" s="160">
        <v>42429</v>
      </c>
      <c r="N233" s="161">
        <f t="shared" si="38"/>
        <v>20</v>
      </c>
      <c r="O233" s="162" t="s">
        <v>35</v>
      </c>
      <c r="P233" s="223"/>
      <c r="Q233" s="223"/>
      <c r="R233" s="223"/>
      <c r="S233" s="164">
        <v>42425</v>
      </c>
      <c r="T233" s="165" t="str">
        <f t="shared" ca="1" si="36"/>
        <v>OK</v>
      </c>
      <c r="U233" s="166"/>
      <c r="V233" s="166"/>
      <c r="W233" s="167">
        <v>42450</v>
      </c>
      <c r="X233" s="167">
        <v>42450</v>
      </c>
      <c r="Y233" s="168" t="s">
        <v>26</v>
      </c>
      <c r="Z233" s="179" t="s">
        <v>958</v>
      </c>
      <c r="AA233" s="170" t="s">
        <v>27</v>
      </c>
      <c r="AB233" s="171"/>
      <c r="AC233" s="174"/>
      <c r="AD233" s="353"/>
      <c r="AE233" s="353"/>
      <c r="AF233" s="353"/>
      <c r="AG233" s="353"/>
      <c r="AH233" s="351" t="str">
        <f t="shared" si="37"/>
        <v>SLA_PW_OK</v>
      </c>
    </row>
    <row r="234" spans="1:34" s="172" customFormat="1" ht="178.5" x14ac:dyDescent="0.25">
      <c r="A234" s="173">
        <v>42459.916666666664</v>
      </c>
      <c r="B234" s="173">
        <v>42460.25</v>
      </c>
      <c r="C234" s="154"/>
      <c r="D234" s="405" t="s">
        <v>688</v>
      </c>
      <c r="E234" s="174" t="s">
        <v>689</v>
      </c>
      <c r="F234" s="217">
        <f t="shared" si="34"/>
        <v>627142</v>
      </c>
      <c r="G234" s="176">
        <v>627142</v>
      </c>
      <c r="H234" s="175" t="str">
        <f t="shared" si="35"/>
        <v>Link</v>
      </c>
      <c r="I234" s="177" t="s">
        <v>37</v>
      </c>
      <c r="J234" s="177" t="s">
        <v>25</v>
      </c>
      <c r="K234" s="177" t="s">
        <v>690</v>
      </c>
      <c r="L234" s="178" t="s">
        <v>225</v>
      </c>
      <c r="M234" s="160">
        <v>42436</v>
      </c>
      <c r="N234" s="161">
        <f t="shared" si="38"/>
        <v>15</v>
      </c>
      <c r="O234" s="162" t="s">
        <v>35</v>
      </c>
      <c r="P234" s="320"/>
      <c r="Q234" s="320"/>
      <c r="R234" s="320" t="s">
        <v>705</v>
      </c>
      <c r="S234" s="164">
        <v>42426</v>
      </c>
      <c r="T234" s="165" t="str">
        <f t="shared" ca="1" si="36"/>
        <v>OK</v>
      </c>
      <c r="U234" s="166"/>
      <c r="V234" s="166"/>
      <c r="W234" s="167">
        <v>42443</v>
      </c>
      <c r="X234" s="167">
        <v>42443</v>
      </c>
      <c r="Y234" s="168">
        <v>42443</v>
      </c>
      <c r="Z234" s="179" t="s">
        <v>974</v>
      </c>
      <c r="AA234" s="170" t="s">
        <v>27</v>
      </c>
      <c r="AB234" s="171"/>
      <c r="AC234" s="174"/>
      <c r="AD234" s="353"/>
      <c r="AE234" s="353"/>
      <c r="AF234" s="353"/>
      <c r="AG234" s="353"/>
      <c r="AH234" s="353" t="str">
        <f t="shared" si="37"/>
        <v>SLA_PW_OK</v>
      </c>
    </row>
    <row r="235" spans="1:34" s="172" customFormat="1" ht="89.25" x14ac:dyDescent="0.25">
      <c r="A235" s="173">
        <v>42460.041666666664</v>
      </c>
      <c r="B235" s="173">
        <v>42460.166666666664</v>
      </c>
      <c r="C235" s="154"/>
      <c r="D235" s="405" t="s">
        <v>764</v>
      </c>
      <c r="E235" s="174" t="s">
        <v>92</v>
      </c>
      <c r="F235" s="217">
        <f t="shared" si="34"/>
        <v>630512</v>
      </c>
      <c r="G235" s="176">
        <v>630512</v>
      </c>
      <c r="H235" s="175" t="str">
        <f t="shared" si="35"/>
        <v>Link</v>
      </c>
      <c r="I235" s="177" t="s">
        <v>37</v>
      </c>
      <c r="J235" s="177" t="s">
        <v>801</v>
      </c>
      <c r="K235" s="177" t="s">
        <v>765</v>
      </c>
      <c r="L235" s="178"/>
      <c r="M235" s="160">
        <v>42443</v>
      </c>
      <c r="N235" s="161">
        <f t="shared" si="38"/>
        <v>11</v>
      </c>
      <c r="O235" s="162" t="s">
        <v>35</v>
      </c>
      <c r="P235" s="320"/>
      <c r="Q235" s="320"/>
      <c r="R235" s="320" t="s">
        <v>820</v>
      </c>
      <c r="S235" s="164">
        <v>42440</v>
      </c>
      <c r="T235" s="165" t="str">
        <f t="shared" ca="1" si="36"/>
        <v>OK</v>
      </c>
      <c r="U235" s="166"/>
      <c r="V235" s="166"/>
      <c r="W235" s="167">
        <v>42451</v>
      </c>
      <c r="X235" s="167">
        <v>42451</v>
      </c>
      <c r="Y235" s="168">
        <v>42451</v>
      </c>
      <c r="Z235" s="179" t="s">
        <v>975</v>
      </c>
      <c r="AA235" s="170" t="s">
        <v>27</v>
      </c>
      <c r="AB235" s="171"/>
      <c r="AC235" s="174"/>
      <c r="AD235" s="353"/>
      <c r="AE235" s="353"/>
      <c r="AF235" s="353"/>
      <c r="AG235" s="353"/>
      <c r="AH235" s="353" t="str">
        <f t="shared" si="37"/>
        <v>SLA_PW_OK</v>
      </c>
    </row>
    <row r="236" spans="1:34" s="172" customFormat="1" ht="89.25" x14ac:dyDescent="0.25">
      <c r="A236" s="173">
        <v>42460.208333333336</v>
      </c>
      <c r="B236" s="173">
        <v>42460.291666608799</v>
      </c>
      <c r="C236" s="154"/>
      <c r="D236" s="405" t="s">
        <v>677</v>
      </c>
      <c r="E236" s="174" t="s">
        <v>675</v>
      </c>
      <c r="F236" s="217">
        <f t="shared" si="34"/>
        <v>628655</v>
      </c>
      <c r="G236" s="176">
        <v>628655</v>
      </c>
      <c r="H236" s="175" t="str">
        <f t="shared" si="35"/>
        <v>Link</v>
      </c>
      <c r="I236" s="177" t="s">
        <v>33</v>
      </c>
      <c r="J236" s="177" t="s">
        <v>467</v>
      </c>
      <c r="K236" s="177" t="s">
        <v>678</v>
      </c>
      <c r="L236" s="178"/>
      <c r="M236" s="160">
        <v>42429</v>
      </c>
      <c r="N236" s="161">
        <f t="shared" si="38"/>
        <v>21</v>
      </c>
      <c r="O236" s="162" t="s">
        <v>35</v>
      </c>
      <c r="P236" s="223"/>
      <c r="Q236" s="223"/>
      <c r="R236" s="223"/>
      <c r="S236" s="164">
        <v>42425</v>
      </c>
      <c r="T236" s="165" t="str">
        <f t="shared" ca="1" si="36"/>
        <v>OK</v>
      </c>
      <c r="U236" s="166"/>
      <c r="V236" s="166"/>
      <c r="W236" s="167">
        <v>42451</v>
      </c>
      <c r="X236" s="167">
        <v>42451</v>
      </c>
      <c r="Y236" s="168" t="s">
        <v>26</v>
      </c>
      <c r="Z236" s="179" t="s">
        <v>976</v>
      </c>
      <c r="AA236" s="170" t="s">
        <v>27</v>
      </c>
      <c r="AB236" s="171"/>
      <c r="AC236" s="174"/>
      <c r="AD236" s="353"/>
      <c r="AE236" s="353"/>
      <c r="AF236" s="353"/>
      <c r="AG236" s="353"/>
      <c r="AH236" s="353" t="str">
        <f t="shared" si="37"/>
        <v>SLA_PW_OK</v>
      </c>
    </row>
    <row r="237" spans="1:34" s="14" customFormat="1" ht="15" x14ac:dyDescent="0.25">
      <c r="A237" s="8">
        <v>42461</v>
      </c>
      <c r="B237" s="9"/>
      <c r="C237" s="11"/>
      <c r="D237" s="399"/>
      <c r="E237" s="9"/>
      <c r="F237" s="11"/>
      <c r="G237" s="10"/>
      <c r="H237" s="11"/>
      <c r="I237" s="12"/>
      <c r="J237" s="12"/>
      <c r="K237" s="12"/>
      <c r="L237" s="147"/>
      <c r="M237" s="100"/>
      <c r="N237" s="12"/>
      <c r="O237" s="12"/>
      <c r="P237" s="113"/>
      <c r="Q237" s="113"/>
      <c r="R237" s="113"/>
      <c r="S237" s="123"/>
      <c r="T237" s="13"/>
      <c r="U237" s="13"/>
      <c r="V237" s="13"/>
      <c r="W237" s="103"/>
      <c r="X237" s="103"/>
      <c r="Y237" s="124"/>
      <c r="Z237" s="11"/>
      <c r="AA237" s="12"/>
      <c r="AB237" s="12"/>
      <c r="AC237" s="12"/>
      <c r="AD237" s="346"/>
      <c r="AE237" s="346"/>
      <c r="AF237" s="346"/>
      <c r="AG237" s="346"/>
      <c r="AH237" s="346" t="str">
        <f t="shared" si="37"/>
        <v/>
      </c>
    </row>
    <row r="238" spans="1:34" s="172" customFormat="1" ht="114.75" x14ac:dyDescent="0.25">
      <c r="A238" s="173">
        <v>42461.125</v>
      </c>
      <c r="B238" s="173">
        <v>42461.25</v>
      </c>
      <c r="C238" s="154" t="s">
        <v>8</v>
      </c>
      <c r="D238" s="415" t="s">
        <v>911</v>
      </c>
      <c r="E238" s="174" t="s">
        <v>656</v>
      </c>
      <c r="F238" s="217">
        <f t="shared" ref="F238:F269" si="39">HYPERLINK("..\Avis%20de%20dérangement\"&amp;G238,G238)</f>
        <v>632452</v>
      </c>
      <c r="G238" s="176">
        <v>632452</v>
      </c>
      <c r="H238" s="175" t="str">
        <f t="shared" ref="H238:H269" si="40">HYPERLINK("..\Avis%20de%20dérangement\"&amp;G238,"Link")</f>
        <v>Link</v>
      </c>
      <c r="I238" s="177" t="s">
        <v>47</v>
      </c>
      <c r="J238" s="177" t="s">
        <v>912</v>
      </c>
      <c r="K238" s="177" t="s">
        <v>913</v>
      </c>
      <c r="L238" s="178"/>
      <c r="M238" s="160">
        <v>42452</v>
      </c>
      <c r="N238" s="161">
        <f t="shared" ref="N238:N279" si="41">MAX(IF(A238-M238,NETWORKDAYS(M238,A238,holidays_2016)-2),0)</f>
        <v>5</v>
      </c>
      <c r="O238" s="162" t="s">
        <v>35</v>
      </c>
      <c r="P238" s="320"/>
      <c r="Q238" s="320"/>
      <c r="R238" s="320" t="s">
        <v>946</v>
      </c>
      <c r="S238" s="164" t="s">
        <v>26</v>
      </c>
      <c r="T238" s="165" t="str">
        <f ca="1">IF(AND( W238&lt;&gt;"TBC",X238&lt;&gt;"TBC", Y238&lt;&gt;"TBC"),"OK",MAX(IF(NOW()-A238,NETWORKDAYS(NOW(),A238,holidays_2016)-2),0))</f>
        <v>OK</v>
      </c>
      <c r="U238" s="166"/>
      <c r="V238" s="166"/>
      <c r="W238" s="167">
        <v>42453</v>
      </c>
      <c r="X238" s="167" t="s">
        <v>26</v>
      </c>
      <c r="Y238" s="168" t="s">
        <v>26</v>
      </c>
      <c r="Z238" s="179" t="s">
        <v>995</v>
      </c>
      <c r="AA238" s="170" t="s">
        <v>27</v>
      </c>
      <c r="AB238" s="171"/>
      <c r="AC238" s="174"/>
      <c r="AD238" s="353"/>
      <c r="AE238" s="353"/>
      <c r="AF238" s="353"/>
      <c r="AG238" s="353"/>
      <c r="AH238" s="353" t="str">
        <f t="shared" si="37"/>
        <v>SLA_PW_OK</v>
      </c>
    </row>
    <row r="239" spans="1:34" s="172" customFormat="1" ht="140.25" x14ac:dyDescent="0.25">
      <c r="A239" s="173">
        <v>42461.1875</v>
      </c>
      <c r="B239" s="173">
        <v>42461.25</v>
      </c>
      <c r="C239" s="154" t="s">
        <v>8</v>
      </c>
      <c r="D239" s="405" t="s">
        <v>999</v>
      </c>
      <c r="E239" s="174" t="s">
        <v>1000</v>
      </c>
      <c r="F239" s="217">
        <f t="shared" si="39"/>
        <v>635716</v>
      </c>
      <c r="G239" s="176">
        <v>635716</v>
      </c>
      <c r="H239" s="175" t="str">
        <f t="shared" si="40"/>
        <v>Link</v>
      </c>
      <c r="I239" s="177" t="s">
        <v>37</v>
      </c>
      <c r="J239" s="177" t="s">
        <v>858</v>
      </c>
      <c r="K239" s="177" t="s">
        <v>1001</v>
      </c>
      <c r="L239" s="178"/>
      <c r="M239" s="160">
        <v>42460</v>
      </c>
      <c r="N239" s="161">
        <f t="shared" si="41"/>
        <v>0</v>
      </c>
      <c r="O239" s="162" t="s">
        <v>35</v>
      </c>
      <c r="P239" s="320"/>
      <c r="Q239" s="320"/>
      <c r="R239" s="320" t="s">
        <v>1002</v>
      </c>
      <c r="S239" s="164" t="s">
        <v>26</v>
      </c>
      <c r="T239" s="165" t="s">
        <v>26</v>
      </c>
      <c r="U239" s="166"/>
      <c r="V239" s="166"/>
      <c r="W239" s="167" t="s">
        <v>26</v>
      </c>
      <c r="X239" s="167" t="s">
        <v>26</v>
      </c>
      <c r="Y239" s="168" t="s">
        <v>26</v>
      </c>
      <c r="Z239" s="179" t="s">
        <v>1003</v>
      </c>
      <c r="AA239" s="170" t="s">
        <v>27</v>
      </c>
      <c r="AB239" s="171"/>
      <c r="AC239" s="174"/>
      <c r="AD239" s="353"/>
      <c r="AE239" s="353"/>
      <c r="AF239" s="353"/>
      <c r="AG239" s="353"/>
      <c r="AH239" s="353"/>
    </row>
    <row r="240" spans="1:34" s="172" customFormat="1" ht="76.5" x14ac:dyDescent="0.25">
      <c r="A240" s="173">
        <v>42461.208333333336</v>
      </c>
      <c r="B240" s="173">
        <v>42461.291666666664</v>
      </c>
      <c r="C240" s="154"/>
      <c r="D240" s="405" t="s">
        <v>679</v>
      </c>
      <c r="E240" s="174" t="s">
        <v>675</v>
      </c>
      <c r="F240" s="217">
        <f t="shared" si="39"/>
        <v>628656</v>
      </c>
      <c r="G240" s="176">
        <v>628656</v>
      </c>
      <c r="H240" s="175" t="str">
        <f t="shared" si="40"/>
        <v>Link</v>
      </c>
      <c r="I240" s="177" t="s">
        <v>33</v>
      </c>
      <c r="J240" s="177" t="s">
        <v>676</v>
      </c>
      <c r="K240" s="177" t="s">
        <v>680</v>
      </c>
      <c r="L240" s="178"/>
      <c r="M240" s="160">
        <v>42429</v>
      </c>
      <c r="N240" s="161">
        <f t="shared" si="41"/>
        <v>22</v>
      </c>
      <c r="O240" s="162" t="s">
        <v>35</v>
      </c>
      <c r="P240" s="223"/>
      <c r="Q240" s="223"/>
      <c r="R240" s="223"/>
      <c r="S240" s="164">
        <v>42425</v>
      </c>
      <c r="T240" s="165" t="str">
        <f t="shared" ref="T240:T264" ca="1" si="42">IF(AND( W240&lt;&gt;"TBC",X240&lt;&gt;"TBC", Y240&lt;&gt;"TBC"),"OK",MAX(IF(NOW()-A240,NETWORKDAYS(NOW(),A240,holidays_2016)-2),0))</f>
        <v>OK</v>
      </c>
      <c r="U240" s="166"/>
      <c r="V240" s="166"/>
      <c r="W240" s="167">
        <v>42452</v>
      </c>
      <c r="X240" s="167">
        <v>42452</v>
      </c>
      <c r="Y240" s="168" t="s">
        <v>26</v>
      </c>
      <c r="Z240" s="179" t="s">
        <v>996</v>
      </c>
      <c r="AA240" s="170" t="s">
        <v>27</v>
      </c>
      <c r="AB240" s="171"/>
      <c r="AC240" s="174"/>
      <c r="AD240" s="353"/>
      <c r="AE240" s="353"/>
      <c r="AF240" s="353"/>
      <c r="AG240" s="353"/>
      <c r="AH240" s="353" t="str">
        <f>IF(AND( W240&lt;&gt;"TBC",W240&lt;&gt;"TBC", W240&lt;&gt;"N/A",W240&lt;&gt;""),IF((NETWORKDAYS(W240,A240,holidays_2015)-1)&gt;=5,"SLA_PW_OK",IF(AND(NETWORKDAYS(W240,A240,holidays_2015)&gt;=0,C240="EW"),"SLA_EW_OK","SLA_PW_NOK")),"")</f>
        <v>SLA_PW_OK</v>
      </c>
    </row>
    <row r="241" spans="1:34" s="172" customFormat="1" ht="102" x14ac:dyDescent="0.25">
      <c r="A241" s="173">
        <v>42463.958333333336</v>
      </c>
      <c r="B241" s="173">
        <v>42464.291666666664</v>
      </c>
      <c r="C241" s="154"/>
      <c r="D241" s="405" t="s">
        <v>804</v>
      </c>
      <c r="E241" s="174" t="s">
        <v>59</v>
      </c>
      <c r="F241" s="217">
        <f t="shared" si="39"/>
        <v>631944</v>
      </c>
      <c r="G241" s="176">
        <v>631944</v>
      </c>
      <c r="H241" s="175" t="str">
        <f t="shared" si="40"/>
        <v>Link</v>
      </c>
      <c r="I241" s="177" t="s">
        <v>24</v>
      </c>
      <c r="J241" s="177" t="s">
        <v>591</v>
      </c>
      <c r="K241" s="177" t="s">
        <v>794</v>
      </c>
      <c r="L241" s="178"/>
      <c r="M241" s="160">
        <v>42443</v>
      </c>
      <c r="N241" s="161">
        <f t="shared" si="41"/>
        <v>12</v>
      </c>
      <c r="O241" s="162" t="s">
        <v>35</v>
      </c>
      <c r="P241" s="320"/>
      <c r="Q241" s="320"/>
      <c r="R241" s="320"/>
      <c r="S241" s="164" t="s">
        <v>26</v>
      </c>
      <c r="T241" s="165" t="str">
        <f t="shared" ca="1" si="42"/>
        <v>OK</v>
      </c>
      <c r="U241" s="166"/>
      <c r="V241" s="166"/>
      <c r="W241" s="167">
        <v>42423</v>
      </c>
      <c r="X241" s="167" t="s">
        <v>26</v>
      </c>
      <c r="Y241" s="168" t="s">
        <v>26</v>
      </c>
      <c r="Z241" s="179" t="s">
        <v>1017</v>
      </c>
      <c r="AA241" s="170" t="s">
        <v>27</v>
      </c>
      <c r="AB241" s="171"/>
      <c r="AC241" s="174"/>
      <c r="AD241" s="353"/>
      <c r="AE241" s="353"/>
      <c r="AF241" s="353"/>
      <c r="AG241" s="353"/>
      <c r="AH241" s="353" t="str">
        <f>IF(AND( W241&lt;&gt;"TBC",W241&lt;&gt;"TBC", W241&lt;&gt;"N/A",W241&lt;&gt;""),IF((NETWORKDAYS(W241,A241,holidays_2015)-1)&gt;=5,"SLA_PW_OK",IF(AND(NETWORKDAYS(W241,A241,holidays_2015)&gt;=0,C241="EW"),"SLA_EW_OK","SLA_PW_NOK")),"")</f>
        <v>SLA_PW_OK</v>
      </c>
    </row>
    <row r="242" spans="1:34" s="172" customFormat="1" ht="292.5" x14ac:dyDescent="0.25">
      <c r="A242" s="173">
        <v>42464.916666666664</v>
      </c>
      <c r="B242" s="173">
        <v>42465.25</v>
      </c>
      <c r="C242" s="154"/>
      <c r="D242" s="405" t="s">
        <v>802</v>
      </c>
      <c r="E242" s="174" t="s">
        <v>689</v>
      </c>
      <c r="F242" s="217">
        <f t="shared" si="39"/>
        <v>627135</v>
      </c>
      <c r="G242" s="176">
        <v>627135</v>
      </c>
      <c r="H242" s="175" t="str">
        <f t="shared" si="40"/>
        <v>Link</v>
      </c>
      <c r="I242" s="177" t="s">
        <v>37</v>
      </c>
      <c r="J242" s="177" t="s">
        <v>25</v>
      </c>
      <c r="K242" s="177" t="s">
        <v>690</v>
      </c>
      <c r="L242" s="178" t="s">
        <v>225</v>
      </c>
      <c r="M242" s="160">
        <v>42443</v>
      </c>
      <c r="N242" s="161">
        <f t="shared" si="41"/>
        <v>13</v>
      </c>
      <c r="O242" s="162" t="s">
        <v>35</v>
      </c>
      <c r="P242" s="391"/>
      <c r="Q242" s="391"/>
      <c r="R242" s="391" t="s">
        <v>803</v>
      </c>
      <c r="S242" s="164">
        <v>42426</v>
      </c>
      <c r="T242" s="165" t="str">
        <f t="shared" ca="1" si="42"/>
        <v>OK</v>
      </c>
      <c r="U242" s="166"/>
      <c r="V242" s="166"/>
      <c r="W242" s="167">
        <v>42443</v>
      </c>
      <c r="X242" s="167">
        <v>42443</v>
      </c>
      <c r="Y242" s="168" t="s">
        <v>26</v>
      </c>
      <c r="Z242" s="392" t="s">
        <v>1135</v>
      </c>
      <c r="AA242" s="170" t="s">
        <v>27</v>
      </c>
      <c r="AB242" s="171"/>
      <c r="AC242" s="174"/>
      <c r="AD242" s="353"/>
      <c r="AE242" s="353"/>
      <c r="AF242" s="353"/>
      <c r="AG242" s="353"/>
      <c r="AH242" s="353" t="str">
        <f>IF(AND( W242&lt;&gt;"TBC",W242&lt;&gt;"TBC", W242&lt;&gt;"N/A",W242&lt;&gt;""),IF((NETWORKDAYS(W242,A242,holidays_2015)-1)&gt;=5,"SLA_PW_OK",IF(AND(NETWORKDAYS(W242,A242,holidays_2015)&gt;=0,C242="EW"),"SLA_EW_OK","SLA_PW_NOK")),"")</f>
        <v>SLA_PW_OK</v>
      </c>
    </row>
    <row r="243" spans="1:34" s="172" customFormat="1" ht="102" x14ac:dyDescent="0.25">
      <c r="A243" s="173">
        <v>42464.958333333336</v>
      </c>
      <c r="B243" s="173">
        <v>42465.291666666664</v>
      </c>
      <c r="C243" s="154"/>
      <c r="D243" s="405" t="s">
        <v>805</v>
      </c>
      <c r="E243" s="174" t="s">
        <v>59</v>
      </c>
      <c r="F243" s="217">
        <f t="shared" si="39"/>
        <v>631944</v>
      </c>
      <c r="G243" s="176">
        <v>631944</v>
      </c>
      <c r="H243" s="175" t="str">
        <f t="shared" si="40"/>
        <v>Link</v>
      </c>
      <c r="I243" s="177" t="s">
        <v>24</v>
      </c>
      <c r="J243" s="177" t="s">
        <v>591</v>
      </c>
      <c r="K243" s="177" t="s">
        <v>794</v>
      </c>
      <c r="L243" s="178"/>
      <c r="M243" s="160">
        <v>42443</v>
      </c>
      <c r="N243" s="161">
        <f t="shared" si="41"/>
        <v>13</v>
      </c>
      <c r="O243" s="162" t="s">
        <v>35</v>
      </c>
      <c r="P243" s="320"/>
      <c r="Q243" s="320"/>
      <c r="R243" s="320"/>
      <c r="S243" s="164" t="s">
        <v>26</v>
      </c>
      <c r="T243" s="165" t="str">
        <f t="shared" ca="1" si="42"/>
        <v>OK</v>
      </c>
      <c r="U243" s="166"/>
      <c r="V243" s="166"/>
      <c r="W243" s="167">
        <v>42452</v>
      </c>
      <c r="X243" s="167" t="s">
        <v>26</v>
      </c>
      <c r="Y243" s="168" t="s">
        <v>26</v>
      </c>
      <c r="Z243" s="179" t="s">
        <v>1133</v>
      </c>
      <c r="AA243" s="170" t="s">
        <v>27</v>
      </c>
      <c r="AB243" s="171"/>
      <c r="AC243" s="174"/>
      <c r="AD243" s="353"/>
      <c r="AE243" s="353"/>
      <c r="AF243" s="353"/>
      <c r="AG243" s="353"/>
      <c r="AH243" s="353" t="str">
        <f>IF(AND( W243&lt;&gt;"TBC",W243&lt;&gt;"TBC", W243&lt;&gt;"N/A",W243&lt;&gt;""),IF((NETWORKDAYS(W243,A243,holidays_2015)-1)&gt;=5,"SLA_PW_OK",IF(AND(NETWORKDAYS(W243,A243,holidays_2015)&gt;=0,C243="EW"),"SLA_EW_OK","SLA_PW_NOK")),"")</f>
        <v>SLA_PW_OK</v>
      </c>
    </row>
    <row r="244" spans="1:34" s="172" customFormat="1" ht="140.25" x14ac:dyDescent="0.25">
      <c r="A244" s="173">
        <v>42465</v>
      </c>
      <c r="B244" s="173">
        <v>42465.5</v>
      </c>
      <c r="C244" s="154"/>
      <c r="D244" s="415" t="s">
        <v>824</v>
      </c>
      <c r="E244" s="174" t="s">
        <v>256</v>
      </c>
      <c r="F244" s="217">
        <f t="shared" si="39"/>
        <v>632200</v>
      </c>
      <c r="G244" s="176">
        <v>632200</v>
      </c>
      <c r="H244" s="175" t="str">
        <f t="shared" si="40"/>
        <v>Link</v>
      </c>
      <c r="I244" s="177" t="s">
        <v>24</v>
      </c>
      <c r="J244" s="177" t="s">
        <v>822</v>
      </c>
      <c r="K244" s="177" t="s">
        <v>103</v>
      </c>
      <c r="L244" s="178"/>
      <c r="M244" s="160">
        <v>42450</v>
      </c>
      <c r="N244" s="161">
        <f t="shared" si="41"/>
        <v>9</v>
      </c>
      <c r="O244" s="162" t="s">
        <v>35</v>
      </c>
      <c r="P244" s="320"/>
      <c r="Q244" s="320"/>
      <c r="R244" s="320" t="s">
        <v>882</v>
      </c>
      <c r="S244" s="164" t="s">
        <v>26</v>
      </c>
      <c r="T244" s="165" t="str">
        <f t="shared" ca="1" si="42"/>
        <v>OK</v>
      </c>
      <c r="U244" s="166"/>
      <c r="V244" s="166"/>
      <c r="W244" s="167">
        <v>42454</v>
      </c>
      <c r="X244" s="167" t="s">
        <v>26</v>
      </c>
      <c r="Y244" s="168" t="s">
        <v>26</v>
      </c>
      <c r="Z244" s="179" t="s">
        <v>1132</v>
      </c>
      <c r="AA244" s="170" t="s">
        <v>27</v>
      </c>
      <c r="AB244" s="171"/>
      <c r="AC244" s="174"/>
      <c r="AD244" s="353"/>
      <c r="AE244" s="353"/>
      <c r="AF244" s="353"/>
      <c r="AG244" s="353"/>
      <c r="AH244" s="353" t="str">
        <f>IF(AND( W244&lt;&gt;"TBC",W244&lt;&gt;"TBC", W244&lt;&gt;"N/A",W244&lt;&gt;""),IF((NETWORKDAYS(W244,A244,holidays_2015)-1)&gt;=5,"SLA_PW_OK",IF(AND(NETWORKDAYS(W244,A244,holidays_2015)&gt;=0,C244="EW"),"SLA_EW_OK","SLA_PW_NOK")),"")</f>
        <v>SLA_PW_OK</v>
      </c>
    </row>
    <row r="245" spans="1:34" s="172" customFormat="1" ht="114.75" x14ac:dyDescent="0.25">
      <c r="A245" s="173">
        <v>42465.000694444447</v>
      </c>
      <c r="B245" s="173">
        <v>42465.25</v>
      </c>
      <c r="C245" s="154"/>
      <c r="D245" s="405" t="s">
        <v>959</v>
      </c>
      <c r="E245" s="174" t="s">
        <v>960</v>
      </c>
      <c r="F245" s="217">
        <f t="shared" si="39"/>
        <v>634816</v>
      </c>
      <c r="G245" s="176">
        <v>634816</v>
      </c>
      <c r="H245" s="175" t="str">
        <f t="shared" si="40"/>
        <v>Link</v>
      </c>
      <c r="I245" s="177" t="s">
        <v>30</v>
      </c>
      <c r="J245" s="177" t="s">
        <v>961</v>
      </c>
      <c r="K245" s="177" t="s">
        <v>32</v>
      </c>
      <c r="L245" s="178"/>
      <c r="M245" s="160">
        <v>42458</v>
      </c>
      <c r="N245" s="161">
        <f t="shared" si="41"/>
        <v>4</v>
      </c>
      <c r="O245" s="162" t="s">
        <v>26</v>
      </c>
      <c r="P245" s="242"/>
      <c r="Q245" s="242"/>
      <c r="R245" s="242" t="s">
        <v>962</v>
      </c>
      <c r="S245" s="164">
        <v>42459</v>
      </c>
      <c r="T245" s="165" t="str">
        <f t="shared" ca="1" si="42"/>
        <v>OK</v>
      </c>
      <c r="U245" s="166"/>
      <c r="V245" s="166"/>
      <c r="W245" s="167">
        <v>42459</v>
      </c>
      <c r="X245" s="167" t="s">
        <v>26</v>
      </c>
      <c r="Y245" s="168" t="s">
        <v>26</v>
      </c>
      <c r="Z245" s="179"/>
      <c r="AA245" s="170" t="s">
        <v>27</v>
      </c>
      <c r="AB245" s="171"/>
      <c r="AC245" s="174"/>
      <c r="AD245" s="353"/>
      <c r="AE245" s="353"/>
      <c r="AF245" s="353"/>
      <c r="AG245" s="353"/>
      <c r="AH245" s="353"/>
    </row>
    <row r="246" spans="1:34" s="172" customFormat="1" ht="63.75" x14ac:dyDescent="0.25">
      <c r="A246" s="173">
        <v>42465.25</v>
      </c>
      <c r="B246" s="173">
        <v>42465.333333333336</v>
      </c>
      <c r="C246" s="154"/>
      <c r="D246" s="405" t="s">
        <v>839</v>
      </c>
      <c r="E246" s="174" t="s">
        <v>840</v>
      </c>
      <c r="F246" s="217">
        <f t="shared" si="39"/>
        <v>632628</v>
      </c>
      <c r="G246" s="176">
        <v>632628</v>
      </c>
      <c r="H246" s="175" t="str">
        <f t="shared" si="40"/>
        <v>Link</v>
      </c>
      <c r="I246" s="177" t="s">
        <v>33</v>
      </c>
      <c r="J246" s="177" t="s">
        <v>552</v>
      </c>
      <c r="K246" s="177" t="s">
        <v>841</v>
      </c>
      <c r="L246" s="178"/>
      <c r="M246" s="160">
        <v>42450</v>
      </c>
      <c r="N246" s="161">
        <f t="shared" si="41"/>
        <v>9</v>
      </c>
      <c r="O246" s="162" t="s">
        <v>35</v>
      </c>
      <c r="P246" s="242"/>
      <c r="Q246" s="242"/>
      <c r="R246" s="242"/>
      <c r="S246" s="164">
        <v>42447</v>
      </c>
      <c r="T246" s="165" t="str">
        <f t="shared" ca="1" si="42"/>
        <v>OK</v>
      </c>
      <c r="U246" s="166"/>
      <c r="V246" s="166"/>
      <c r="W246" s="167">
        <v>42454</v>
      </c>
      <c r="X246" s="167">
        <v>42454</v>
      </c>
      <c r="Y246" s="168" t="s">
        <v>26</v>
      </c>
      <c r="Z246" s="179" t="s">
        <v>1134</v>
      </c>
      <c r="AA246" s="170" t="s">
        <v>27</v>
      </c>
      <c r="AB246" s="171"/>
      <c r="AC246" s="174"/>
      <c r="AD246" s="353"/>
      <c r="AE246" s="353"/>
      <c r="AF246" s="353"/>
      <c r="AG246" s="353"/>
      <c r="AH246" s="353" t="str">
        <f t="shared" ref="AH246:AH263" si="43">IF(AND( W246&lt;&gt;"TBC",W246&lt;&gt;"TBC", W246&lt;&gt;"N/A",W246&lt;&gt;""),IF((NETWORKDAYS(W246,A246,holidays_2015)-1)&gt;=5,"SLA_PW_OK",IF(AND(NETWORKDAYS(W246,A246,holidays_2015)&gt;=0,C246="EW"),"SLA_EW_OK","SLA_PW_NOK")),"")</f>
        <v>SLA_PW_OK</v>
      </c>
    </row>
    <row r="247" spans="1:34" s="172" customFormat="1" ht="102" x14ac:dyDescent="0.25">
      <c r="A247" s="173">
        <v>42465.958333333336</v>
      </c>
      <c r="B247" s="173">
        <v>42466.291666666664</v>
      </c>
      <c r="C247" s="154"/>
      <c r="D247" s="405" t="s">
        <v>806</v>
      </c>
      <c r="E247" s="174" t="s">
        <v>59</v>
      </c>
      <c r="F247" s="217">
        <f t="shared" si="39"/>
        <v>631944</v>
      </c>
      <c r="G247" s="176">
        <v>631944</v>
      </c>
      <c r="H247" s="175" t="str">
        <f t="shared" si="40"/>
        <v>Link</v>
      </c>
      <c r="I247" s="177" t="s">
        <v>24</v>
      </c>
      <c r="J247" s="177" t="s">
        <v>591</v>
      </c>
      <c r="K247" s="177" t="s">
        <v>794</v>
      </c>
      <c r="L247" s="178"/>
      <c r="M247" s="160">
        <v>42443</v>
      </c>
      <c r="N247" s="161">
        <f t="shared" si="41"/>
        <v>14</v>
      </c>
      <c r="O247" s="162" t="s">
        <v>35</v>
      </c>
      <c r="P247" s="320"/>
      <c r="Q247" s="320"/>
      <c r="R247" s="320"/>
      <c r="S247" s="164" t="s">
        <v>26</v>
      </c>
      <c r="T247" s="165" t="str">
        <f t="shared" ca="1" si="42"/>
        <v>OK</v>
      </c>
      <c r="U247" s="166"/>
      <c r="V247" s="166"/>
      <c r="W247" s="167">
        <v>42423</v>
      </c>
      <c r="X247" s="167" t="s">
        <v>26</v>
      </c>
      <c r="Y247" s="167" t="s">
        <v>26</v>
      </c>
      <c r="Z247" s="179" t="s">
        <v>1130</v>
      </c>
      <c r="AA247" s="170" t="s">
        <v>27</v>
      </c>
      <c r="AB247" s="171"/>
      <c r="AC247" s="174"/>
      <c r="AD247" s="353"/>
      <c r="AE247" s="353"/>
      <c r="AF247" s="353"/>
      <c r="AG247" s="353"/>
      <c r="AH247" s="353" t="str">
        <f t="shared" si="43"/>
        <v>SLA_PW_OK</v>
      </c>
    </row>
    <row r="248" spans="1:34" s="172" customFormat="1" ht="51" x14ac:dyDescent="0.25">
      <c r="A248" s="173">
        <v>42465.958333333336</v>
      </c>
      <c r="B248" s="173">
        <v>42466.125</v>
      </c>
      <c r="C248" s="154"/>
      <c r="D248" s="405" t="s">
        <v>910</v>
      </c>
      <c r="E248" s="174" t="s">
        <v>73</v>
      </c>
      <c r="F248" s="217">
        <f t="shared" si="39"/>
        <v>633137</v>
      </c>
      <c r="G248" s="176">
        <v>633137</v>
      </c>
      <c r="H248" s="175" t="str">
        <f t="shared" si="40"/>
        <v>Link</v>
      </c>
      <c r="I248" s="177" t="s">
        <v>30</v>
      </c>
      <c r="J248" s="177" t="s">
        <v>378</v>
      </c>
      <c r="K248" s="177" t="s">
        <v>32</v>
      </c>
      <c r="L248" s="178"/>
      <c r="M248" s="160">
        <v>42458</v>
      </c>
      <c r="N248" s="161">
        <f t="shared" si="41"/>
        <v>4</v>
      </c>
      <c r="O248" s="162" t="s">
        <v>26</v>
      </c>
      <c r="P248" s="320"/>
      <c r="Q248" s="320"/>
      <c r="R248" s="344" t="s">
        <v>524</v>
      </c>
      <c r="S248" s="164">
        <v>42453</v>
      </c>
      <c r="T248" s="165" t="str">
        <f t="shared" ca="1" si="42"/>
        <v>OK</v>
      </c>
      <c r="U248" s="166"/>
      <c r="V248" s="166"/>
      <c r="W248" s="167">
        <v>42454</v>
      </c>
      <c r="X248" s="167" t="s">
        <v>26</v>
      </c>
      <c r="Y248" s="167" t="s">
        <v>26</v>
      </c>
      <c r="Z248" s="179"/>
      <c r="AA248" s="170" t="s">
        <v>27</v>
      </c>
      <c r="AB248" s="171"/>
      <c r="AC248" s="174"/>
      <c r="AD248" s="353"/>
      <c r="AE248" s="353"/>
      <c r="AF248" s="353"/>
      <c r="AG248" s="353"/>
      <c r="AH248" s="353" t="str">
        <f t="shared" si="43"/>
        <v>SLA_PW_OK</v>
      </c>
    </row>
    <row r="249" spans="1:34" s="172" customFormat="1" ht="51" x14ac:dyDescent="0.25">
      <c r="A249" s="173">
        <v>42466.208333333336</v>
      </c>
      <c r="B249" s="173">
        <v>42466.291666666664</v>
      </c>
      <c r="C249" s="154"/>
      <c r="D249" s="415" t="s">
        <v>843</v>
      </c>
      <c r="E249" s="174" t="s">
        <v>61</v>
      </c>
      <c r="F249" s="217">
        <f t="shared" si="39"/>
        <v>633227</v>
      </c>
      <c r="G249" s="176">
        <v>633227</v>
      </c>
      <c r="H249" s="175" t="str">
        <f t="shared" si="40"/>
        <v>Link</v>
      </c>
      <c r="I249" s="177" t="s">
        <v>33</v>
      </c>
      <c r="J249" s="177" t="s">
        <v>467</v>
      </c>
      <c r="K249" s="177" t="s">
        <v>34</v>
      </c>
      <c r="L249" s="178"/>
      <c r="M249" s="160">
        <v>42450</v>
      </c>
      <c r="N249" s="161">
        <f t="shared" si="41"/>
        <v>10</v>
      </c>
      <c r="O249" s="162" t="s">
        <v>35</v>
      </c>
      <c r="P249" s="320"/>
      <c r="Q249" s="320"/>
      <c r="R249" s="320" t="s">
        <v>871</v>
      </c>
      <c r="S249" s="164">
        <v>42447</v>
      </c>
      <c r="T249" s="165" t="str">
        <f t="shared" ca="1" si="42"/>
        <v>OK</v>
      </c>
      <c r="U249" s="166"/>
      <c r="V249" s="166"/>
      <c r="W249" s="167">
        <v>42454</v>
      </c>
      <c r="X249" s="167" t="s">
        <v>26</v>
      </c>
      <c r="Y249" s="167" t="s">
        <v>26</v>
      </c>
      <c r="Z249" s="179" t="s">
        <v>1131</v>
      </c>
      <c r="AA249" s="170" t="s">
        <v>27</v>
      </c>
      <c r="AB249" s="171"/>
      <c r="AC249" s="174"/>
      <c r="AD249" s="353"/>
      <c r="AE249" s="353"/>
      <c r="AF249" s="353"/>
      <c r="AG249" s="353"/>
      <c r="AH249" s="353" t="str">
        <f t="shared" si="43"/>
        <v>SLA_PW_OK</v>
      </c>
    </row>
    <row r="250" spans="1:34" s="172" customFormat="1" ht="89.25" x14ac:dyDescent="0.25">
      <c r="A250" s="173">
        <v>42466.375</v>
      </c>
      <c r="B250" s="173">
        <v>42466.5</v>
      </c>
      <c r="C250" s="154"/>
      <c r="D250" s="405" t="s">
        <v>856</v>
      </c>
      <c r="E250" s="174" t="s">
        <v>857</v>
      </c>
      <c r="F250" s="217">
        <f t="shared" si="39"/>
        <v>633249</v>
      </c>
      <c r="G250" s="176">
        <v>633249</v>
      </c>
      <c r="H250" s="175" t="str">
        <f t="shared" si="40"/>
        <v>Link</v>
      </c>
      <c r="I250" s="177" t="s">
        <v>33</v>
      </c>
      <c r="J250" s="177" t="s">
        <v>858</v>
      </c>
      <c r="K250" s="177" t="s">
        <v>878</v>
      </c>
      <c r="L250" s="178"/>
      <c r="M250" s="160">
        <v>42450</v>
      </c>
      <c r="N250" s="161">
        <f t="shared" si="41"/>
        <v>10</v>
      </c>
      <c r="O250" s="162" t="s">
        <v>35</v>
      </c>
      <c r="P250" s="320"/>
      <c r="Q250" s="320"/>
      <c r="R250" s="320"/>
      <c r="S250" s="164">
        <v>42447</v>
      </c>
      <c r="T250" s="165" t="str">
        <f t="shared" ca="1" si="42"/>
        <v>OK</v>
      </c>
      <c r="U250" s="166"/>
      <c r="V250" s="166"/>
      <c r="W250" s="167">
        <v>42454</v>
      </c>
      <c r="X250" s="167">
        <v>42454</v>
      </c>
      <c r="Y250" s="167" t="s">
        <v>26</v>
      </c>
      <c r="Z250" s="179" t="s">
        <v>1129</v>
      </c>
      <c r="AA250" s="170" t="s">
        <v>27</v>
      </c>
      <c r="AB250" s="171"/>
      <c r="AC250" s="174"/>
      <c r="AD250" s="353"/>
      <c r="AE250" s="353"/>
      <c r="AF250" s="353"/>
      <c r="AG250" s="353"/>
      <c r="AH250" s="353" t="str">
        <f t="shared" si="43"/>
        <v>SLA_PW_OK</v>
      </c>
    </row>
    <row r="251" spans="1:34" s="172" customFormat="1" ht="213.75" x14ac:dyDescent="0.25">
      <c r="A251" s="173">
        <v>42466.916666666664</v>
      </c>
      <c r="B251" s="173">
        <v>42467.25</v>
      </c>
      <c r="C251" s="154"/>
      <c r="D251" s="417" t="s">
        <v>813</v>
      </c>
      <c r="E251" s="174" t="s">
        <v>689</v>
      </c>
      <c r="F251" s="217">
        <f t="shared" si="39"/>
        <v>627136</v>
      </c>
      <c r="G251" s="176">
        <v>627136</v>
      </c>
      <c r="H251" s="175" t="str">
        <f t="shared" si="40"/>
        <v>Link</v>
      </c>
      <c r="I251" s="177" t="s">
        <v>37</v>
      </c>
      <c r="J251" s="177" t="s">
        <v>25</v>
      </c>
      <c r="K251" s="177" t="s">
        <v>690</v>
      </c>
      <c r="L251" s="178" t="s">
        <v>225</v>
      </c>
      <c r="M251" s="160">
        <v>42443</v>
      </c>
      <c r="N251" s="161">
        <f t="shared" si="41"/>
        <v>15</v>
      </c>
      <c r="O251" s="162" t="s">
        <v>35</v>
      </c>
      <c r="P251" s="391"/>
      <c r="Q251" s="391"/>
      <c r="R251" s="391" t="s">
        <v>814</v>
      </c>
      <c r="S251" s="164">
        <v>42427</v>
      </c>
      <c r="T251" s="165" t="str">
        <f t="shared" ca="1" si="42"/>
        <v>OK</v>
      </c>
      <c r="U251" s="166"/>
      <c r="V251" s="166"/>
      <c r="W251" s="167">
        <v>42446</v>
      </c>
      <c r="X251" s="167" t="s">
        <v>842</v>
      </c>
      <c r="Y251" s="167">
        <v>42446</v>
      </c>
      <c r="Z251" s="179" t="s">
        <v>1128</v>
      </c>
      <c r="AA251" s="170" t="s">
        <v>27</v>
      </c>
      <c r="AB251" s="171"/>
      <c r="AC251" s="174"/>
      <c r="AD251" s="353"/>
      <c r="AE251" s="353"/>
      <c r="AF251" s="353"/>
      <c r="AG251" s="353"/>
      <c r="AH251" s="353" t="str">
        <f t="shared" si="43"/>
        <v>SLA_PW_OK</v>
      </c>
    </row>
    <row r="252" spans="1:34" s="172" customFormat="1" ht="102" x14ac:dyDescent="0.25">
      <c r="A252" s="173">
        <v>42466.958333333336</v>
      </c>
      <c r="B252" s="173">
        <v>42467.291666666664</v>
      </c>
      <c r="C252" s="154"/>
      <c r="D252" s="405" t="s">
        <v>807</v>
      </c>
      <c r="E252" s="174" t="s">
        <v>59</v>
      </c>
      <c r="F252" s="217">
        <f t="shared" si="39"/>
        <v>631944</v>
      </c>
      <c r="G252" s="176">
        <v>631944</v>
      </c>
      <c r="H252" s="175" t="str">
        <f t="shared" si="40"/>
        <v>Link</v>
      </c>
      <c r="I252" s="177" t="s">
        <v>24</v>
      </c>
      <c r="J252" s="177" t="s">
        <v>591</v>
      </c>
      <c r="K252" s="177" t="s">
        <v>794</v>
      </c>
      <c r="L252" s="178"/>
      <c r="M252" s="160">
        <v>42443</v>
      </c>
      <c r="N252" s="161">
        <f t="shared" si="41"/>
        <v>15</v>
      </c>
      <c r="O252" s="162" t="s">
        <v>35</v>
      </c>
      <c r="P252" s="320"/>
      <c r="Q252" s="320"/>
      <c r="R252" s="320"/>
      <c r="S252" s="164" t="s">
        <v>26</v>
      </c>
      <c r="T252" s="165" t="str">
        <f t="shared" ca="1" si="42"/>
        <v>OK</v>
      </c>
      <c r="U252" s="166"/>
      <c r="V252" s="166"/>
      <c r="W252" s="167">
        <v>42423</v>
      </c>
      <c r="X252" s="167" t="s">
        <v>26</v>
      </c>
      <c r="Y252" s="393" t="s">
        <v>26</v>
      </c>
      <c r="Z252" s="179" t="s">
        <v>1127</v>
      </c>
      <c r="AA252" s="170" t="s">
        <v>27</v>
      </c>
      <c r="AB252" s="171"/>
      <c r="AC252" s="174"/>
      <c r="AD252" s="353"/>
      <c r="AE252" s="353"/>
      <c r="AF252" s="353"/>
      <c r="AG252" s="353"/>
      <c r="AH252" s="353" t="str">
        <f t="shared" si="43"/>
        <v>SLA_PW_OK</v>
      </c>
    </row>
    <row r="253" spans="1:34" s="172" customFormat="1" ht="51" x14ac:dyDescent="0.25">
      <c r="A253" s="173">
        <v>42467</v>
      </c>
      <c r="B253" s="173">
        <v>42467.5</v>
      </c>
      <c r="C253" s="154"/>
      <c r="D253" s="415" t="s">
        <v>826</v>
      </c>
      <c r="E253" s="174" t="s">
        <v>256</v>
      </c>
      <c r="F253" s="217">
        <f t="shared" si="39"/>
        <v>632201</v>
      </c>
      <c r="G253" s="176">
        <v>632201</v>
      </c>
      <c r="H253" s="175" t="str">
        <f t="shared" si="40"/>
        <v>Link</v>
      </c>
      <c r="I253" s="177" t="s">
        <v>24</v>
      </c>
      <c r="J253" s="177" t="s">
        <v>822</v>
      </c>
      <c r="K253" s="177" t="s">
        <v>103</v>
      </c>
      <c r="L253" s="178"/>
      <c r="M253" s="160">
        <v>42450</v>
      </c>
      <c r="N253" s="161">
        <f t="shared" si="41"/>
        <v>11</v>
      </c>
      <c r="O253" s="162" t="s">
        <v>35</v>
      </c>
      <c r="P253" s="320"/>
      <c r="Q253" s="320"/>
      <c r="R253" s="320"/>
      <c r="S253" s="164" t="s">
        <v>26</v>
      </c>
      <c r="T253" s="165" t="str">
        <f t="shared" ca="1" si="42"/>
        <v>OK</v>
      </c>
      <c r="U253" s="166"/>
      <c r="V253" s="166"/>
      <c r="W253" s="167">
        <v>42454</v>
      </c>
      <c r="X253" s="167" t="s">
        <v>26</v>
      </c>
      <c r="Y253" s="393" t="s">
        <v>26</v>
      </c>
      <c r="Z253" s="179" t="s">
        <v>1124</v>
      </c>
      <c r="AA253" s="170" t="s">
        <v>27</v>
      </c>
      <c r="AB253" s="171"/>
      <c r="AC253" s="174"/>
      <c r="AD253" s="353"/>
      <c r="AE253" s="353"/>
      <c r="AF253" s="353"/>
      <c r="AG253" s="353"/>
      <c r="AH253" s="353" t="str">
        <f t="shared" si="43"/>
        <v>SLA_PW_OK</v>
      </c>
    </row>
    <row r="254" spans="1:34" s="172" customFormat="1" ht="76.5" x14ac:dyDescent="0.25">
      <c r="A254" s="173">
        <v>42467.25</v>
      </c>
      <c r="B254" s="173">
        <v>42467.291666666664</v>
      </c>
      <c r="C254" s="154"/>
      <c r="D254" s="405" t="s">
        <v>722</v>
      </c>
      <c r="E254" s="174" t="s">
        <v>675</v>
      </c>
      <c r="F254" s="217">
        <f t="shared" si="39"/>
        <v>629485</v>
      </c>
      <c r="G254" s="176">
        <v>629485</v>
      </c>
      <c r="H254" s="175" t="str">
        <f t="shared" si="40"/>
        <v>Link</v>
      </c>
      <c r="I254" s="177" t="s">
        <v>33</v>
      </c>
      <c r="J254" s="177" t="s">
        <v>723</v>
      </c>
      <c r="K254" s="177" t="s">
        <v>724</v>
      </c>
      <c r="L254" s="178"/>
      <c r="M254" s="160">
        <v>42436</v>
      </c>
      <c r="N254" s="161">
        <f t="shared" si="41"/>
        <v>21</v>
      </c>
      <c r="O254" s="162" t="s">
        <v>35</v>
      </c>
      <c r="P254" s="223"/>
      <c r="Q254" s="223"/>
      <c r="R254" s="223"/>
      <c r="S254" s="164">
        <v>42431</v>
      </c>
      <c r="T254" s="165" t="str">
        <f t="shared" ca="1" si="42"/>
        <v>OK</v>
      </c>
      <c r="U254" s="166"/>
      <c r="V254" s="166"/>
      <c r="W254" s="167" t="s">
        <v>26</v>
      </c>
      <c r="X254" s="167">
        <v>42458</v>
      </c>
      <c r="Y254" s="393" t="s">
        <v>26</v>
      </c>
      <c r="Z254" s="179" t="s">
        <v>1126</v>
      </c>
      <c r="AA254" s="170" t="s">
        <v>27</v>
      </c>
      <c r="AB254" s="171"/>
      <c r="AC254" s="174"/>
      <c r="AD254" s="353"/>
      <c r="AE254" s="353"/>
      <c r="AF254" s="353"/>
      <c r="AG254" s="353"/>
      <c r="AH254" s="353" t="str">
        <f t="shared" si="43"/>
        <v/>
      </c>
    </row>
    <row r="255" spans="1:34" s="172" customFormat="1" ht="191.25" x14ac:dyDescent="0.25">
      <c r="A255" s="173">
        <v>42467.375</v>
      </c>
      <c r="B255" s="173">
        <v>42467.458333333336</v>
      </c>
      <c r="C255" s="154"/>
      <c r="D255" s="405" t="s">
        <v>909</v>
      </c>
      <c r="E255" s="174" t="s">
        <v>50</v>
      </c>
      <c r="F255" s="217">
        <f t="shared" si="39"/>
        <v>631475</v>
      </c>
      <c r="G255" s="176">
        <v>631475</v>
      </c>
      <c r="H255" s="175" t="str">
        <f t="shared" si="40"/>
        <v>Link</v>
      </c>
      <c r="I255" s="177" t="s">
        <v>37</v>
      </c>
      <c r="J255" s="177" t="s">
        <v>591</v>
      </c>
      <c r="K255" s="177" t="s">
        <v>105</v>
      </c>
      <c r="L255" s="178"/>
      <c r="M255" s="160">
        <v>42458</v>
      </c>
      <c r="N255" s="161">
        <f t="shared" si="41"/>
        <v>6</v>
      </c>
      <c r="O255" s="162" t="s">
        <v>35</v>
      </c>
      <c r="P255" s="320"/>
      <c r="Q255" s="320"/>
      <c r="R255" s="320"/>
      <c r="S255" s="164">
        <v>42452</v>
      </c>
      <c r="T255" s="165" t="str">
        <f t="shared" ca="1" si="42"/>
        <v>OK</v>
      </c>
      <c r="U255" s="166"/>
      <c r="V255" s="166"/>
      <c r="W255" s="167">
        <v>42458</v>
      </c>
      <c r="X255" s="167" t="s">
        <v>26</v>
      </c>
      <c r="Y255" s="393" t="s">
        <v>26</v>
      </c>
      <c r="Z255" s="179" t="s">
        <v>1125</v>
      </c>
      <c r="AA255" s="170" t="s">
        <v>27</v>
      </c>
      <c r="AB255" s="171"/>
      <c r="AC255" s="174"/>
      <c r="AD255" s="353"/>
      <c r="AE255" s="353"/>
      <c r="AF255" s="353"/>
      <c r="AG255" s="353"/>
      <c r="AH255" s="353" t="str">
        <f t="shared" si="43"/>
        <v>SLA_PW_OK</v>
      </c>
    </row>
    <row r="256" spans="1:34" s="172" customFormat="1" ht="63.75" x14ac:dyDescent="0.25">
      <c r="A256" s="173">
        <v>42468.208333333336</v>
      </c>
      <c r="B256" s="173">
        <v>42468.291666666664</v>
      </c>
      <c r="C256" s="154"/>
      <c r="D256" s="405" t="s">
        <v>725</v>
      </c>
      <c r="E256" s="174" t="s">
        <v>675</v>
      </c>
      <c r="F256" s="217">
        <f t="shared" si="39"/>
        <v>628998</v>
      </c>
      <c r="G256" s="176">
        <v>628998</v>
      </c>
      <c r="H256" s="175" t="str">
        <f t="shared" si="40"/>
        <v>Link</v>
      </c>
      <c r="I256" s="177" t="s">
        <v>33</v>
      </c>
      <c r="J256" s="177" t="s">
        <v>726</v>
      </c>
      <c r="K256" s="177" t="s">
        <v>727</v>
      </c>
      <c r="L256" s="178"/>
      <c r="M256" s="160">
        <v>42436</v>
      </c>
      <c r="N256" s="161">
        <f t="shared" si="41"/>
        <v>22</v>
      </c>
      <c r="O256" s="162" t="s">
        <v>35</v>
      </c>
      <c r="P256" s="223"/>
      <c r="Q256" s="223"/>
      <c r="R256" s="223"/>
      <c r="S256" s="164">
        <v>42431</v>
      </c>
      <c r="T256" s="165" t="str">
        <f t="shared" ca="1" si="42"/>
        <v>OK</v>
      </c>
      <c r="U256" s="166"/>
      <c r="V256" s="166"/>
      <c r="W256" s="167">
        <v>42459</v>
      </c>
      <c r="X256" s="167">
        <v>42459</v>
      </c>
      <c r="Y256" s="168" t="s">
        <v>26</v>
      </c>
      <c r="Z256" s="179" t="s">
        <v>1123</v>
      </c>
      <c r="AA256" s="170" t="s">
        <v>27</v>
      </c>
      <c r="AB256" s="171"/>
      <c r="AC256" s="174"/>
      <c r="AD256" s="353"/>
      <c r="AE256" s="353"/>
      <c r="AF256" s="353"/>
      <c r="AG256" s="353"/>
      <c r="AH256" s="353" t="str">
        <f t="shared" si="43"/>
        <v>SLA_PW_OK</v>
      </c>
    </row>
    <row r="257" spans="1:34" s="172" customFormat="1" ht="409.5" x14ac:dyDescent="0.25">
      <c r="A257" s="173">
        <v>42468.208333333336</v>
      </c>
      <c r="B257" s="173">
        <v>42468.25</v>
      </c>
      <c r="C257" s="154"/>
      <c r="D257" s="405" t="s">
        <v>950</v>
      </c>
      <c r="E257" s="174" t="s">
        <v>896</v>
      </c>
      <c r="F257" s="217">
        <f t="shared" si="39"/>
        <v>632976</v>
      </c>
      <c r="G257" s="176">
        <v>632976</v>
      </c>
      <c r="H257" s="175" t="str">
        <f t="shared" si="40"/>
        <v>Link</v>
      </c>
      <c r="I257" s="177" t="s">
        <v>37</v>
      </c>
      <c r="J257" s="177" t="s">
        <v>951</v>
      </c>
      <c r="K257" s="177" t="s">
        <v>897</v>
      </c>
      <c r="L257" s="178"/>
      <c r="M257" s="160">
        <v>42458</v>
      </c>
      <c r="N257" s="161">
        <f t="shared" si="41"/>
        <v>7</v>
      </c>
      <c r="O257" s="162" t="s">
        <v>35</v>
      </c>
      <c r="P257" s="320"/>
      <c r="Q257" s="320"/>
      <c r="R257" s="320" t="s">
        <v>967</v>
      </c>
      <c r="S257" s="164">
        <v>42452</v>
      </c>
      <c r="T257" s="165" t="str">
        <f t="shared" ca="1" si="42"/>
        <v>OK</v>
      </c>
      <c r="U257" s="166"/>
      <c r="V257" s="166"/>
      <c r="W257" s="167">
        <v>42459</v>
      </c>
      <c r="X257" s="167">
        <v>42459</v>
      </c>
      <c r="Y257" s="168" t="s">
        <v>26</v>
      </c>
      <c r="Z257" s="361" t="s">
        <v>1161</v>
      </c>
      <c r="AA257" s="170" t="s">
        <v>27</v>
      </c>
      <c r="AB257" s="171"/>
      <c r="AC257" s="299" t="s">
        <v>68</v>
      </c>
      <c r="AD257" s="353">
        <v>1</v>
      </c>
      <c r="AE257" s="353"/>
      <c r="AF257" s="353"/>
      <c r="AG257" s="353"/>
      <c r="AH257" s="353" t="str">
        <f t="shared" si="43"/>
        <v>SLA_PW_OK</v>
      </c>
    </row>
    <row r="258" spans="1:34" s="172" customFormat="1" ht="102" x14ac:dyDescent="0.25">
      <c r="A258" s="173">
        <v>42470.958333333336</v>
      </c>
      <c r="B258" s="173">
        <v>42471.291666666664</v>
      </c>
      <c r="C258" s="154"/>
      <c r="D258" s="405" t="s">
        <v>808</v>
      </c>
      <c r="E258" s="174" t="s">
        <v>59</v>
      </c>
      <c r="F258" s="217">
        <f t="shared" si="39"/>
        <v>631944</v>
      </c>
      <c r="G258" s="176">
        <v>631944</v>
      </c>
      <c r="H258" s="175" t="str">
        <f t="shared" si="40"/>
        <v>Link</v>
      </c>
      <c r="I258" s="177" t="s">
        <v>24</v>
      </c>
      <c r="J258" s="177" t="s">
        <v>591</v>
      </c>
      <c r="K258" s="177" t="s">
        <v>794</v>
      </c>
      <c r="L258" s="178"/>
      <c r="M258" s="160">
        <v>42443</v>
      </c>
      <c r="N258" s="161">
        <f t="shared" si="41"/>
        <v>17</v>
      </c>
      <c r="O258" s="162" t="s">
        <v>35</v>
      </c>
      <c r="P258" s="320"/>
      <c r="Q258" s="320"/>
      <c r="R258" s="320"/>
      <c r="S258" s="164" t="s">
        <v>26</v>
      </c>
      <c r="T258" s="165" t="str">
        <f t="shared" ca="1" si="42"/>
        <v>OK</v>
      </c>
      <c r="U258" s="166"/>
      <c r="V258" s="166"/>
      <c r="W258" s="167">
        <v>42423</v>
      </c>
      <c r="X258" s="167" t="s">
        <v>26</v>
      </c>
      <c r="Y258" s="168" t="s">
        <v>26</v>
      </c>
      <c r="Z258" s="179" t="s">
        <v>1163</v>
      </c>
      <c r="AA258" s="170" t="s">
        <v>27</v>
      </c>
      <c r="AB258" s="171"/>
      <c r="AC258" s="174"/>
      <c r="AD258" s="353"/>
      <c r="AE258" s="353"/>
      <c r="AF258" s="353"/>
      <c r="AG258" s="353"/>
      <c r="AH258" s="353" t="str">
        <f t="shared" si="43"/>
        <v>SLA_PW_OK</v>
      </c>
    </row>
    <row r="259" spans="1:34" s="172" customFormat="1" ht="78.75" x14ac:dyDescent="0.25">
      <c r="A259" s="173">
        <v>42471.208333333336</v>
      </c>
      <c r="B259" s="173">
        <v>42471.291666666664</v>
      </c>
      <c r="C259" s="154"/>
      <c r="D259" s="415" t="s">
        <v>844</v>
      </c>
      <c r="E259" s="174" t="s">
        <v>80</v>
      </c>
      <c r="F259" s="217">
        <f t="shared" si="39"/>
        <v>632364</v>
      </c>
      <c r="G259" s="176">
        <v>632364</v>
      </c>
      <c r="H259" s="175" t="str">
        <f t="shared" si="40"/>
        <v>Link</v>
      </c>
      <c r="I259" s="177" t="s">
        <v>33</v>
      </c>
      <c r="J259" s="177" t="s">
        <v>845</v>
      </c>
      <c r="K259" s="177" t="s">
        <v>846</v>
      </c>
      <c r="L259" s="178"/>
      <c r="M259" s="160">
        <v>42450</v>
      </c>
      <c r="N259" s="161">
        <f t="shared" si="41"/>
        <v>13</v>
      </c>
      <c r="O259" s="162" t="s">
        <v>35</v>
      </c>
      <c r="P259" s="320"/>
      <c r="Q259" s="320"/>
      <c r="R259" s="391" t="s">
        <v>969</v>
      </c>
      <c r="S259" s="164">
        <v>42447</v>
      </c>
      <c r="T259" s="165" t="str">
        <f t="shared" ca="1" si="42"/>
        <v>OK</v>
      </c>
      <c r="U259" s="166"/>
      <c r="V259" s="166"/>
      <c r="W259" s="167">
        <v>42460</v>
      </c>
      <c r="X259" s="167">
        <v>42460</v>
      </c>
      <c r="Y259" s="168" t="s">
        <v>26</v>
      </c>
      <c r="Z259" s="179" t="s">
        <v>1162</v>
      </c>
      <c r="AA259" s="170" t="s">
        <v>27</v>
      </c>
      <c r="AB259" s="171"/>
      <c r="AC259" s="174"/>
      <c r="AD259" s="353"/>
      <c r="AE259" s="353"/>
      <c r="AF259" s="353"/>
      <c r="AG259" s="353"/>
      <c r="AH259" s="353" t="str">
        <f t="shared" si="43"/>
        <v>SLA_PW_OK</v>
      </c>
    </row>
    <row r="260" spans="1:34" s="172" customFormat="1" ht="102" x14ac:dyDescent="0.25">
      <c r="A260" s="173">
        <v>42471.958333333336</v>
      </c>
      <c r="B260" s="173">
        <v>42472.291666666664</v>
      </c>
      <c r="C260" s="154"/>
      <c r="D260" s="405" t="s">
        <v>809</v>
      </c>
      <c r="E260" s="174" t="s">
        <v>59</v>
      </c>
      <c r="F260" s="217">
        <f t="shared" si="39"/>
        <v>631944</v>
      </c>
      <c r="G260" s="176">
        <v>631944</v>
      </c>
      <c r="H260" s="175" t="str">
        <f t="shared" si="40"/>
        <v>Link</v>
      </c>
      <c r="I260" s="177" t="s">
        <v>24</v>
      </c>
      <c r="J260" s="177" t="s">
        <v>591</v>
      </c>
      <c r="K260" s="177" t="s">
        <v>794</v>
      </c>
      <c r="L260" s="178"/>
      <c r="M260" s="160">
        <v>42443</v>
      </c>
      <c r="N260" s="161">
        <f t="shared" si="41"/>
        <v>18</v>
      </c>
      <c r="O260" s="162" t="s">
        <v>35</v>
      </c>
      <c r="P260" s="320"/>
      <c r="Q260" s="320"/>
      <c r="R260" s="320"/>
      <c r="S260" s="164" t="s">
        <v>26</v>
      </c>
      <c r="T260" s="165" t="str">
        <f t="shared" ca="1" si="42"/>
        <v>OK</v>
      </c>
      <c r="U260" s="166"/>
      <c r="V260" s="166"/>
      <c r="W260" s="167">
        <v>42423</v>
      </c>
      <c r="X260" s="167" t="s">
        <v>26</v>
      </c>
      <c r="Y260" s="168" t="s">
        <v>26</v>
      </c>
      <c r="Z260" s="179" t="s">
        <v>1197</v>
      </c>
      <c r="AA260" s="170" t="s">
        <v>27</v>
      </c>
      <c r="AB260" s="171"/>
      <c r="AC260" s="174"/>
      <c r="AD260" s="353"/>
      <c r="AE260" s="353"/>
      <c r="AF260" s="353"/>
      <c r="AG260" s="353"/>
      <c r="AH260" s="353" t="str">
        <f t="shared" si="43"/>
        <v>SLA_PW_OK</v>
      </c>
    </row>
    <row r="261" spans="1:34" s="172" customFormat="1" ht="38.25" x14ac:dyDescent="0.25">
      <c r="A261" s="173">
        <v>42472</v>
      </c>
      <c r="B261" s="173">
        <v>42472.5</v>
      </c>
      <c r="C261" s="154"/>
      <c r="D261" s="415" t="s">
        <v>825</v>
      </c>
      <c r="E261" s="174" t="s">
        <v>256</v>
      </c>
      <c r="F261" s="217">
        <f t="shared" si="39"/>
        <v>632205</v>
      </c>
      <c r="G261" s="176">
        <v>632205</v>
      </c>
      <c r="H261" s="175" t="str">
        <f t="shared" si="40"/>
        <v>Link</v>
      </c>
      <c r="I261" s="177" t="s">
        <v>24</v>
      </c>
      <c r="J261" s="177" t="s">
        <v>822</v>
      </c>
      <c r="K261" s="177" t="s">
        <v>103</v>
      </c>
      <c r="L261" s="178"/>
      <c r="M261" s="160">
        <v>42450</v>
      </c>
      <c r="N261" s="161">
        <f t="shared" si="41"/>
        <v>14</v>
      </c>
      <c r="O261" s="162" t="s">
        <v>35</v>
      </c>
      <c r="P261" s="320"/>
      <c r="Q261" s="320"/>
      <c r="R261" s="320"/>
      <c r="S261" s="164" t="s">
        <v>26</v>
      </c>
      <c r="T261" s="165" t="str">
        <f t="shared" ca="1" si="42"/>
        <v>OK</v>
      </c>
      <c r="U261" s="166"/>
      <c r="V261" s="166"/>
      <c r="W261" s="167">
        <v>42454</v>
      </c>
      <c r="X261" s="167" t="s">
        <v>26</v>
      </c>
      <c r="Y261" s="168" t="s">
        <v>26</v>
      </c>
      <c r="Z261" s="179" t="s">
        <v>1203</v>
      </c>
      <c r="AA261" s="170" t="s">
        <v>27</v>
      </c>
      <c r="AB261" s="171"/>
      <c r="AC261" s="174"/>
      <c r="AD261" s="353"/>
      <c r="AE261" s="353"/>
      <c r="AF261" s="353"/>
      <c r="AG261" s="353"/>
      <c r="AH261" s="353" t="str">
        <f t="shared" si="43"/>
        <v>SLA_PW_OK</v>
      </c>
    </row>
    <row r="262" spans="1:34" s="172" customFormat="1" ht="51" x14ac:dyDescent="0.25">
      <c r="A262" s="173">
        <v>42472.125</v>
      </c>
      <c r="B262" s="173">
        <v>42472.229166666664</v>
      </c>
      <c r="C262" s="154" t="s">
        <v>8</v>
      </c>
      <c r="D262" s="405" t="s">
        <v>1121</v>
      </c>
      <c r="E262" s="174" t="s">
        <v>29</v>
      </c>
      <c r="F262" s="217">
        <f t="shared" si="39"/>
        <v>637453</v>
      </c>
      <c r="G262" s="176">
        <v>637453</v>
      </c>
      <c r="H262" s="175" t="str">
        <f t="shared" si="40"/>
        <v>Link</v>
      </c>
      <c r="I262" s="177" t="s">
        <v>30</v>
      </c>
      <c r="J262" s="177" t="s">
        <v>60</v>
      </c>
      <c r="K262" s="177" t="s">
        <v>93</v>
      </c>
      <c r="L262" s="178"/>
      <c r="M262" s="160">
        <v>42471</v>
      </c>
      <c r="N262" s="161">
        <f t="shared" si="41"/>
        <v>0</v>
      </c>
      <c r="O262" s="162" t="s">
        <v>26</v>
      </c>
      <c r="P262" s="298"/>
      <c r="Q262" s="298"/>
      <c r="R262" s="298" t="s">
        <v>1122</v>
      </c>
      <c r="S262" s="164" t="s">
        <v>26</v>
      </c>
      <c r="T262" s="165" t="str">
        <f t="shared" ca="1" si="42"/>
        <v>OK</v>
      </c>
      <c r="U262" s="166"/>
      <c r="V262" s="166"/>
      <c r="W262" s="167" t="s">
        <v>26</v>
      </c>
      <c r="X262" s="167" t="s">
        <v>26</v>
      </c>
      <c r="Y262" s="168" t="s">
        <v>26</v>
      </c>
      <c r="Z262" s="323"/>
      <c r="AA262" s="170" t="s">
        <v>27</v>
      </c>
      <c r="AB262" s="171"/>
      <c r="AC262" s="174"/>
      <c r="AD262" s="353"/>
      <c r="AE262" s="353"/>
      <c r="AF262" s="353"/>
      <c r="AG262" s="353"/>
      <c r="AH262" s="353" t="str">
        <f t="shared" si="43"/>
        <v/>
      </c>
    </row>
    <row r="263" spans="1:34" s="172" customFormat="1" ht="51" x14ac:dyDescent="0.25">
      <c r="A263" s="173">
        <v>42472.125</v>
      </c>
      <c r="B263" s="173">
        <v>42472.229166666664</v>
      </c>
      <c r="C263" s="154" t="s">
        <v>8</v>
      </c>
      <c r="D263" s="405" t="s">
        <v>1121</v>
      </c>
      <c r="E263" s="174" t="s">
        <v>29</v>
      </c>
      <c r="F263" s="217">
        <f t="shared" si="39"/>
        <v>637455</v>
      </c>
      <c r="G263" s="176">
        <v>637455</v>
      </c>
      <c r="H263" s="175" t="str">
        <f t="shared" si="40"/>
        <v>Link</v>
      </c>
      <c r="I263" s="177" t="s">
        <v>30</v>
      </c>
      <c r="J263" s="177" t="s">
        <v>60</v>
      </c>
      <c r="K263" s="177" t="s">
        <v>93</v>
      </c>
      <c r="L263" s="178"/>
      <c r="M263" s="160">
        <v>42471</v>
      </c>
      <c r="N263" s="161">
        <f t="shared" si="41"/>
        <v>0</v>
      </c>
      <c r="O263" s="162" t="s">
        <v>26</v>
      </c>
      <c r="P263" s="298"/>
      <c r="Q263" s="298"/>
      <c r="R263" s="298" t="s">
        <v>1122</v>
      </c>
      <c r="S263" s="164" t="s">
        <v>26</v>
      </c>
      <c r="T263" s="165" t="str">
        <f t="shared" ca="1" si="42"/>
        <v>OK</v>
      </c>
      <c r="U263" s="166"/>
      <c r="V263" s="166"/>
      <c r="W263" s="167" t="s">
        <v>26</v>
      </c>
      <c r="X263" s="167" t="s">
        <v>26</v>
      </c>
      <c r="Y263" s="168" t="s">
        <v>26</v>
      </c>
      <c r="Z263" s="323"/>
      <c r="AA263" s="170" t="s">
        <v>27</v>
      </c>
      <c r="AB263" s="171"/>
      <c r="AC263" s="174"/>
      <c r="AD263" s="353"/>
      <c r="AE263" s="353"/>
      <c r="AF263" s="353"/>
      <c r="AG263" s="353"/>
      <c r="AH263" s="353" t="str">
        <f t="shared" si="43"/>
        <v/>
      </c>
    </row>
    <row r="264" spans="1:34" s="172" customFormat="1" ht="25.5" x14ac:dyDescent="0.25">
      <c r="A264" s="173">
        <v>42472.125</v>
      </c>
      <c r="B264" s="173">
        <v>42472.229166666664</v>
      </c>
      <c r="C264" s="154" t="s">
        <v>8</v>
      </c>
      <c r="D264" s="405" t="s">
        <v>1167</v>
      </c>
      <c r="E264" s="174" t="s">
        <v>29</v>
      </c>
      <c r="F264" s="217">
        <f t="shared" si="39"/>
        <v>637690</v>
      </c>
      <c r="G264" s="176">
        <v>637690</v>
      </c>
      <c r="H264" s="175" t="str">
        <f t="shared" si="40"/>
        <v>Link</v>
      </c>
      <c r="I264" s="177" t="s">
        <v>30</v>
      </c>
      <c r="J264" s="177" t="s">
        <v>25</v>
      </c>
      <c r="K264" s="177" t="s">
        <v>42</v>
      </c>
      <c r="L264" s="178"/>
      <c r="M264" s="160">
        <v>42471</v>
      </c>
      <c r="N264" s="161">
        <f t="shared" si="41"/>
        <v>0</v>
      </c>
      <c r="O264" s="162" t="s">
        <v>26</v>
      </c>
      <c r="P264" s="320"/>
      <c r="Q264" s="320"/>
      <c r="R264" s="320"/>
      <c r="S264" s="164" t="s">
        <v>26</v>
      </c>
      <c r="T264" s="165" t="str">
        <f t="shared" ca="1" si="42"/>
        <v>OK</v>
      </c>
      <c r="U264" s="166"/>
      <c r="V264" s="430">
        <v>42468</v>
      </c>
      <c r="W264" s="167" t="s">
        <v>26</v>
      </c>
      <c r="X264" s="167" t="s">
        <v>26</v>
      </c>
      <c r="Y264" s="168" t="s">
        <v>26</v>
      </c>
      <c r="Z264" s="179"/>
      <c r="AA264" s="170" t="s">
        <v>27</v>
      </c>
      <c r="AB264" s="171"/>
      <c r="AC264" s="174"/>
      <c r="AD264" s="353"/>
      <c r="AE264" s="353"/>
      <c r="AF264" s="353"/>
      <c r="AG264" s="353"/>
      <c r="AH264" s="353"/>
    </row>
    <row r="265" spans="1:34" s="172" customFormat="1" ht="25.5" x14ac:dyDescent="0.25">
      <c r="A265" s="173">
        <v>42472.125</v>
      </c>
      <c r="B265" s="173">
        <v>42472.229166666664</v>
      </c>
      <c r="C265" s="154" t="s">
        <v>8</v>
      </c>
      <c r="D265" s="405" t="s">
        <v>1167</v>
      </c>
      <c r="E265" s="174" t="s">
        <v>29</v>
      </c>
      <c r="F265" s="217">
        <f t="shared" si="39"/>
        <v>637689</v>
      </c>
      <c r="G265" s="176">
        <v>637689</v>
      </c>
      <c r="H265" s="175" t="str">
        <f t="shared" si="40"/>
        <v>Link</v>
      </c>
      <c r="I265" s="177" t="s">
        <v>30</v>
      </c>
      <c r="J265" s="177" t="s">
        <v>25</v>
      </c>
      <c r="K265" s="177" t="s">
        <v>42</v>
      </c>
      <c r="L265" s="178"/>
      <c r="M265" s="160">
        <v>42471</v>
      </c>
      <c r="N265" s="161">
        <f t="shared" si="41"/>
        <v>0</v>
      </c>
      <c r="O265" s="162" t="s">
        <v>26</v>
      </c>
      <c r="P265" s="320"/>
      <c r="Q265" s="320"/>
      <c r="R265" s="320"/>
      <c r="S265" s="164" t="s">
        <v>26</v>
      </c>
      <c r="T265" s="165"/>
      <c r="U265" s="166"/>
      <c r="V265" s="430">
        <v>42468</v>
      </c>
      <c r="W265" s="167" t="s">
        <v>26</v>
      </c>
      <c r="X265" s="167" t="s">
        <v>26</v>
      </c>
      <c r="Y265" s="168" t="s">
        <v>26</v>
      </c>
      <c r="Z265" s="179"/>
      <c r="AA265" s="170" t="s">
        <v>27</v>
      </c>
      <c r="AB265" s="171"/>
      <c r="AC265" s="174"/>
      <c r="AD265" s="353"/>
      <c r="AE265" s="353"/>
      <c r="AF265" s="353"/>
      <c r="AG265" s="353"/>
      <c r="AH265" s="353"/>
    </row>
    <row r="266" spans="1:34" s="172" customFormat="1" ht="78.75" x14ac:dyDescent="0.25">
      <c r="A266" s="173">
        <v>42472.208333333336</v>
      </c>
      <c r="B266" s="173">
        <v>42472.291666666664</v>
      </c>
      <c r="C266" s="154"/>
      <c r="D266" s="415" t="s">
        <v>847</v>
      </c>
      <c r="E266" s="174" t="s">
        <v>80</v>
      </c>
      <c r="F266" s="217">
        <f t="shared" si="39"/>
        <v>632365</v>
      </c>
      <c r="G266" s="176">
        <v>632365</v>
      </c>
      <c r="H266" s="175" t="str">
        <f t="shared" si="40"/>
        <v>Link</v>
      </c>
      <c r="I266" s="177" t="s">
        <v>33</v>
      </c>
      <c r="J266" s="177" t="s">
        <v>845</v>
      </c>
      <c r="K266" s="177" t="s">
        <v>848</v>
      </c>
      <c r="L266" s="178"/>
      <c r="M266" s="160">
        <v>42450</v>
      </c>
      <c r="N266" s="161">
        <f t="shared" si="41"/>
        <v>14</v>
      </c>
      <c r="O266" s="162" t="s">
        <v>35</v>
      </c>
      <c r="P266" s="320"/>
      <c r="Q266" s="320"/>
      <c r="R266" s="391" t="s">
        <v>970</v>
      </c>
      <c r="S266" s="164">
        <v>42447</v>
      </c>
      <c r="T266" s="165" t="str">
        <f t="shared" ref="T266:T297" ca="1" si="44">IF(AND( W266&lt;&gt;"TBC",X266&lt;&gt;"TBC", Y266&lt;&gt;"TBC"),"OK",MAX(IF(NOW()-A266,NETWORKDAYS(NOW(),A266,holidays_2016)-2),0))</f>
        <v>OK</v>
      </c>
      <c r="U266" s="166"/>
      <c r="V266" s="166"/>
      <c r="W266" s="167">
        <v>42460</v>
      </c>
      <c r="X266" s="167">
        <v>42460</v>
      </c>
      <c r="Y266" s="168" t="s">
        <v>26</v>
      </c>
      <c r="Z266" s="179" t="s">
        <v>1198</v>
      </c>
      <c r="AA266" s="170" t="s">
        <v>27</v>
      </c>
      <c r="AB266" s="171"/>
      <c r="AC266" s="174"/>
      <c r="AD266" s="353"/>
      <c r="AE266" s="353"/>
      <c r="AF266" s="353"/>
      <c r="AG266" s="353"/>
      <c r="AH266" s="353" t="str">
        <f>IF(AND( W266&lt;&gt;"TBC",W266&lt;&gt;"TBC", W266&lt;&gt;"N/A",W266&lt;&gt;""),IF((NETWORKDAYS(W266,A266,holidays_2015)-1)&gt;=5,"SLA_PW_OK",IF(AND(NETWORKDAYS(W266,A266,holidays_2015)&gt;=0,C266="EW"),"SLA_EW_OK","SLA_PW_NOK")),"")</f>
        <v>SLA_PW_OK</v>
      </c>
    </row>
    <row r="267" spans="1:34" s="172" customFormat="1" ht="102" x14ac:dyDescent="0.25">
      <c r="A267" s="173">
        <v>42472.208333333336</v>
      </c>
      <c r="B267" s="173">
        <v>42472.25</v>
      </c>
      <c r="C267" s="154" t="s">
        <v>8</v>
      </c>
      <c r="D267" s="405" t="s">
        <v>1185</v>
      </c>
      <c r="E267" s="174" t="s">
        <v>604</v>
      </c>
      <c r="F267" s="217">
        <f t="shared" si="39"/>
        <v>637378</v>
      </c>
      <c r="G267" s="176">
        <v>637378</v>
      </c>
      <c r="H267" s="175" t="str">
        <f t="shared" si="40"/>
        <v>Link</v>
      </c>
      <c r="I267" s="177" t="s">
        <v>24</v>
      </c>
      <c r="J267" s="177" t="s">
        <v>1186</v>
      </c>
      <c r="K267" s="177" t="s">
        <v>1187</v>
      </c>
      <c r="L267" s="178"/>
      <c r="M267" s="160">
        <v>42471</v>
      </c>
      <c r="N267" s="161">
        <f t="shared" si="41"/>
        <v>0</v>
      </c>
      <c r="O267" s="162" t="s">
        <v>35</v>
      </c>
      <c r="P267" s="320"/>
      <c r="Q267" s="320"/>
      <c r="R267" s="344" t="s">
        <v>1188</v>
      </c>
      <c r="S267" s="164">
        <v>42471</v>
      </c>
      <c r="T267" s="165" t="str">
        <f t="shared" ca="1" si="44"/>
        <v>OK</v>
      </c>
      <c r="U267" s="166"/>
      <c r="V267" s="166"/>
      <c r="W267" s="167">
        <v>42471</v>
      </c>
      <c r="X267" s="167" t="s">
        <v>26</v>
      </c>
      <c r="Y267" s="168" t="s">
        <v>26</v>
      </c>
      <c r="Z267" s="179" t="s">
        <v>1195</v>
      </c>
      <c r="AA267" s="170" t="s">
        <v>27</v>
      </c>
      <c r="AB267" s="171"/>
      <c r="AC267" s="174"/>
      <c r="AD267" s="353"/>
      <c r="AE267" s="353"/>
      <c r="AF267" s="353"/>
      <c r="AG267" s="353"/>
      <c r="AH267" s="353"/>
    </row>
    <row r="268" spans="1:34" s="172" customFormat="1" ht="76.5" x14ac:dyDescent="0.25">
      <c r="A268" s="173">
        <v>42472.25</v>
      </c>
      <c r="B268" s="173">
        <v>42472.291666666664</v>
      </c>
      <c r="C268" s="154" t="s">
        <v>8</v>
      </c>
      <c r="D268" s="405" t="s">
        <v>1164</v>
      </c>
      <c r="E268" s="174" t="s">
        <v>87</v>
      </c>
      <c r="F268" s="217">
        <f t="shared" si="39"/>
        <v>637379</v>
      </c>
      <c r="G268" s="176">
        <v>637379</v>
      </c>
      <c r="H268" s="175" t="str">
        <f t="shared" si="40"/>
        <v>Link</v>
      </c>
      <c r="I268" s="177" t="s">
        <v>24</v>
      </c>
      <c r="J268" s="177" t="s">
        <v>1166</v>
      </c>
      <c r="K268" s="177" t="s">
        <v>1165</v>
      </c>
      <c r="L268" s="178"/>
      <c r="M268" s="160">
        <v>42471</v>
      </c>
      <c r="N268" s="161">
        <f t="shared" si="41"/>
        <v>0</v>
      </c>
      <c r="O268" s="162" t="s">
        <v>35</v>
      </c>
      <c r="P268" s="320"/>
      <c r="Q268" s="320"/>
      <c r="R268" s="344" t="s">
        <v>1188</v>
      </c>
      <c r="S268" s="164" t="s">
        <v>26</v>
      </c>
      <c r="T268" s="165">
        <f t="shared" ca="1" si="44"/>
        <v>0</v>
      </c>
      <c r="U268" s="166"/>
      <c r="V268" s="166"/>
      <c r="W268" s="167" t="s">
        <v>38</v>
      </c>
      <c r="X268" s="167" t="s">
        <v>26</v>
      </c>
      <c r="Y268" s="168" t="s">
        <v>26</v>
      </c>
      <c r="Z268" s="179" t="s">
        <v>1196</v>
      </c>
      <c r="AA268" s="170"/>
      <c r="AB268" s="171"/>
      <c r="AC268" s="174"/>
      <c r="AD268" s="353"/>
      <c r="AE268" s="353"/>
      <c r="AF268" s="353"/>
      <c r="AG268" s="353"/>
      <c r="AH268" s="353" t="str">
        <f>IF(AND( W268&lt;&gt;"TBC",W268&lt;&gt;"TBC", W268&lt;&gt;"N/A",W268&lt;&gt;""),IF((NETWORKDAYS(W268,A268,holidays_2015)-1)&gt;=5,"SLA_PW_OK",IF(AND(NETWORKDAYS(W268,A268,holidays_2015)&gt;=0,C268="EW"),"SLA_EW_OK","SLA_PW_NOK")),"")</f>
        <v/>
      </c>
    </row>
    <row r="269" spans="1:34" s="389" customFormat="1" ht="76.5" x14ac:dyDescent="0.25">
      <c r="A269" s="71">
        <v>42472.333333333336</v>
      </c>
      <c r="B269" s="71">
        <v>42472.75</v>
      </c>
      <c r="C269" s="145"/>
      <c r="D269" s="403" t="s">
        <v>947</v>
      </c>
      <c r="E269" s="57" t="s">
        <v>782</v>
      </c>
      <c r="F269" s="181">
        <f t="shared" si="39"/>
        <v>631004</v>
      </c>
      <c r="G269" s="59">
        <v>631004</v>
      </c>
      <c r="H269" s="58" t="str">
        <f t="shared" si="40"/>
        <v>Link</v>
      </c>
      <c r="I269" s="60" t="s">
        <v>33</v>
      </c>
      <c r="J269" s="60" t="s">
        <v>637</v>
      </c>
      <c r="K269" s="60" t="s">
        <v>783</v>
      </c>
      <c r="L269" s="151"/>
      <c r="M269" s="139">
        <v>42443</v>
      </c>
      <c r="N269" s="62">
        <f t="shared" si="41"/>
        <v>19</v>
      </c>
      <c r="O269" s="63" t="s">
        <v>35</v>
      </c>
      <c r="P269" s="293"/>
      <c r="Q269" s="293"/>
      <c r="R269" s="293"/>
      <c r="S269" s="134">
        <v>42440</v>
      </c>
      <c r="T269" s="49" t="str">
        <f t="shared" ca="1" si="44"/>
        <v>OK</v>
      </c>
      <c r="U269" s="50"/>
      <c r="V269" s="50"/>
      <c r="W269" s="109">
        <v>42460</v>
      </c>
      <c r="X269" s="109">
        <v>42460</v>
      </c>
      <c r="Y269" s="133">
        <v>42460</v>
      </c>
      <c r="Z269" s="64"/>
      <c r="AA269" s="65"/>
      <c r="AB269" s="72"/>
      <c r="AC269" s="57"/>
      <c r="AD269" s="351"/>
      <c r="AE269" s="351"/>
      <c r="AF269" s="351"/>
      <c r="AG269" s="351"/>
      <c r="AH269" s="351" t="str">
        <f>IF(AND( W269&lt;&gt;"TBC",W269&lt;&gt;"TBC", W269&lt;&gt;"N/A",W269&lt;&gt;""),IF((NETWORKDAYS(W269,A269,holidays_2015)-1)&gt;=5,"SLA_PW_OK",IF(AND(NETWORKDAYS(W269,A269,holidays_2015)&gt;=0,C269="EW"),"SLA_EW_OK","SLA_PW_NOK")),"")</f>
        <v>SLA_PW_OK</v>
      </c>
    </row>
    <row r="270" spans="1:34" s="172" customFormat="1" ht="140.25" x14ac:dyDescent="0.25">
      <c r="A270" s="173">
        <v>42472.354166666664</v>
      </c>
      <c r="B270" s="173">
        <v>42472.6875</v>
      </c>
      <c r="C270" s="154"/>
      <c r="D270" s="405" t="s">
        <v>773</v>
      </c>
      <c r="E270" s="174" t="s">
        <v>774</v>
      </c>
      <c r="F270" s="217">
        <f t="shared" ref="F270:F301" si="45">HYPERLINK("..\Avis%20de%20dérangement\"&amp;G270,G270)</f>
        <v>631115</v>
      </c>
      <c r="G270" s="176">
        <v>631115</v>
      </c>
      <c r="H270" s="175" t="str">
        <f t="shared" ref="H270:H301" si="46">HYPERLINK("..\Avis%20de%20dérangement\"&amp;G270,"Link")</f>
        <v>Link</v>
      </c>
      <c r="I270" s="177" t="s">
        <v>33</v>
      </c>
      <c r="J270" s="177" t="s">
        <v>811</v>
      </c>
      <c r="K270" s="177" t="s">
        <v>775</v>
      </c>
      <c r="L270" s="178"/>
      <c r="M270" s="160">
        <v>42443</v>
      </c>
      <c r="N270" s="161">
        <f t="shared" si="41"/>
        <v>19</v>
      </c>
      <c r="O270" s="162" t="s">
        <v>35</v>
      </c>
      <c r="P270" s="320"/>
      <c r="Q270" s="320"/>
      <c r="R270" s="320" t="s">
        <v>889</v>
      </c>
      <c r="S270" s="164">
        <v>42440</v>
      </c>
      <c r="T270" s="165" t="str">
        <f t="shared" ca="1" si="44"/>
        <v>OK</v>
      </c>
      <c r="U270" s="166"/>
      <c r="V270" s="166"/>
      <c r="W270" s="167">
        <v>42460</v>
      </c>
      <c r="X270" s="167">
        <v>42460</v>
      </c>
      <c r="Y270" s="168" t="s">
        <v>26</v>
      </c>
      <c r="Z270" s="179" t="s">
        <v>1212</v>
      </c>
      <c r="AA270" s="170" t="s">
        <v>27</v>
      </c>
      <c r="AB270" s="171"/>
      <c r="AC270" s="174"/>
      <c r="AD270" s="353"/>
      <c r="AE270" s="353"/>
      <c r="AF270" s="353"/>
      <c r="AG270" s="353"/>
      <c r="AH270" s="353" t="str">
        <f>IF(AND( W270&lt;&gt;"TBC",W270&lt;&gt;"TBC", W270&lt;&gt;"N/A",W270&lt;&gt;""),IF((NETWORKDAYS(W270,A270,holidays_2015)-1)&gt;=5,"SLA_PW_OK",IF(AND(NETWORKDAYS(W270,A270,holidays_2015)&gt;=0,C270="EW"),"SLA_EW_OK","SLA_PW_NOK")),"")</f>
        <v>SLA_PW_OK</v>
      </c>
    </row>
    <row r="271" spans="1:34" s="172" customFormat="1" ht="102" x14ac:dyDescent="0.25">
      <c r="A271" s="173">
        <v>42472.958333333336</v>
      </c>
      <c r="B271" s="173">
        <v>42473.291666666664</v>
      </c>
      <c r="C271" s="154"/>
      <c r="D271" s="405" t="s">
        <v>810</v>
      </c>
      <c r="E271" s="174" t="s">
        <v>59</v>
      </c>
      <c r="F271" s="217">
        <f t="shared" si="45"/>
        <v>631944</v>
      </c>
      <c r="G271" s="176">
        <v>631944</v>
      </c>
      <c r="H271" s="175" t="str">
        <f t="shared" si="46"/>
        <v>Link</v>
      </c>
      <c r="I271" s="177" t="s">
        <v>24</v>
      </c>
      <c r="J271" s="177" t="s">
        <v>591</v>
      </c>
      <c r="K271" s="177" t="s">
        <v>794</v>
      </c>
      <c r="L271" s="178"/>
      <c r="M271" s="160">
        <v>42443</v>
      </c>
      <c r="N271" s="161">
        <f t="shared" si="41"/>
        <v>19</v>
      </c>
      <c r="O271" s="162" t="s">
        <v>35</v>
      </c>
      <c r="P271" s="320"/>
      <c r="Q271" s="320"/>
      <c r="R271" s="320"/>
      <c r="S271" s="164" t="s">
        <v>26</v>
      </c>
      <c r="T271" s="165" t="str">
        <f t="shared" ca="1" si="44"/>
        <v>OK</v>
      </c>
      <c r="U271" s="166"/>
      <c r="V271" s="166"/>
      <c r="W271" s="167">
        <v>42423</v>
      </c>
      <c r="X271" s="167" t="s">
        <v>26</v>
      </c>
      <c r="Y271" s="168" t="s">
        <v>26</v>
      </c>
      <c r="Z271" s="179" t="s">
        <v>1215</v>
      </c>
      <c r="AA271" s="170" t="s">
        <v>27</v>
      </c>
      <c r="AB271" s="171"/>
      <c r="AC271" s="174"/>
      <c r="AD271" s="353"/>
      <c r="AE271" s="353"/>
      <c r="AF271" s="353"/>
      <c r="AG271" s="353"/>
      <c r="AH271" s="353" t="str">
        <f>IF(AND( W271&lt;&gt;"TBC",W271&lt;&gt;"TBC", W271&lt;&gt;"N/A",W271&lt;&gt;""),IF((NETWORKDAYS(W271,A271,holidays_2015)-1)&gt;=5,"SLA_PW_OK",IF(AND(NETWORKDAYS(W271,A271,holidays_2015)&gt;=0,C271="EW"),"SLA_EW_OK","SLA_PW_NOK")),"")</f>
        <v>SLA_PW_OK</v>
      </c>
    </row>
    <row r="272" spans="1:34" s="172" customFormat="1" ht="51" x14ac:dyDescent="0.25">
      <c r="A272" s="173">
        <v>42473.166666666664</v>
      </c>
      <c r="B272" s="173">
        <v>42473.25</v>
      </c>
      <c r="C272" s="154"/>
      <c r="D272" s="405" t="s">
        <v>1029</v>
      </c>
      <c r="E272" s="174" t="s">
        <v>983</v>
      </c>
      <c r="F272" s="217">
        <f t="shared" si="45"/>
        <v>635084</v>
      </c>
      <c r="G272" s="176">
        <v>635084</v>
      </c>
      <c r="H272" s="175" t="str">
        <f t="shared" si="46"/>
        <v>Link</v>
      </c>
      <c r="I272" s="177" t="s">
        <v>37</v>
      </c>
      <c r="J272" s="177" t="s">
        <v>407</v>
      </c>
      <c r="K272" s="177" t="s">
        <v>984</v>
      </c>
      <c r="L272" s="178"/>
      <c r="M272" s="160">
        <v>42464</v>
      </c>
      <c r="N272" s="161">
        <f t="shared" si="41"/>
        <v>6</v>
      </c>
      <c r="O272" s="162" t="s">
        <v>35</v>
      </c>
      <c r="P272" s="320"/>
      <c r="Q272" s="320"/>
      <c r="R272" s="320" t="s">
        <v>1031</v>
      </c>
      <c r="S272" s="164">
        <v>42461</v>
      </c>
      <c r="T272" s="165" t="str">
        <f t="shared" ca="1" si="44"/>
        <v>OK</v>
      </c>
      <c r="U272" s="166"/>
      <c r="V272" s="166"/>
      <c r="W272" s="167">
        <v>42464</v>
      </c>
      <c r="X272" s="167">
        <v>42464</v>
      </c>
      <c r="Y272" s="168" t="s">
        <v>26</v>
      </c>
      <c r="Z272" s="179" t="s">
        <v>1213</v>
      </c>
      <c r="AA272" s="170" t="s">
        <v>27</v>
      </c>
      <c r="AB272" s="171"/>
      <c r="AC272" s="174"/>
      <c r="AD272" s="353"/>
      <c r="AE272" s="353"/>
      <c r="AF272" s="353"/>
      <c r="AG272" s="353"/>
      <c r="AH272" s="353"/>
    </row>
    <row r="273" spans="1:34" s="172" customFormat="1" ht="165.75" x14ac:dyDescent="0.25">
      <c r="A273" s="173">
        <v>42473.208333333336</v>
      </c>
      <c r="B273" s="173">
        <v>42473.291666666664</v>
      </c>
      <c r="C273" s="154"/>
      <c r="D273" s="415" t="s">
        <v>1028</v>
      </c>
      <c r="E273" s="174" t="s">
        <v>80</v>
      </c>
      <c r="F273" s="217">
        <f t="shared" si="45"/>
        <v>632366</v>
      </c>
      <c r="G273" s="176">
        <v>632366</v>
      </c>
      <c r="H273" s="175" t="str">
        <f t="shared" si="46"/>
        <v>Link</v>
      </c>
      <c r="I273" s="177" t="s">
        <v>33</v>
      </c>
      <c r="J273" s="177" t="s">
        <v>845</v>
      </c>
      <c r="K273" s="177" t="s">
        <v>1030</v>
      </c>
      <c r="L273" s="178"/>
      <c r="M273" s="160">
        <v>42464</v>
      </c>
      <c r="N273" s="161">
        <f t="shared" si="41"/>
        <v>6</v>
      </c>
      <c r="O273" s="162" t="s">
        <v>35</v>
      </c>
      <c r="P273" s="320"/>
      <c r="Q273" s="320"/>
      <c r="R273" s="344" t="s">
        <v>1043</v>
      </c>
      <c r="S273" s="164">
        <v>42447</v>
      </c>
      <c r="T273" s="165" t="str">
        <f t="shared" ca="1" si="44"/>
        <v>OK</v>
      </c>
      <c r="U273" s="166"/>
      <c r="V273" s="166"/>
      <c r="W273" s="167">
        <v>42461</v>
      </c>
      <c r="X273" s="167">
        <v>42461</v>
      </c>
      <c r="Y273" s="168" t="s">
        <v>26</v>
      </c>
      <c r="Z273" s="179" t="s">
        <v>1214</v>
      </c>
      <c r="AA273" s="170" t="s">
        <v>27</v>
      </c>
      <c r="AB273" s="171"/>
      <c r="AC273" s="174"/>
      <c r="AD273" s="353">
        <v>1</v>
      </c>
      <c r="AE273" s="353"/>
      <c r="AF273" s="353"/>
      <c r="AG273" s="353"/>
      <c r="AH273" s="353" t="str">
        <f t="shared" ref="AH273:AH278" si="47">IF(AND( W273&lt;&gt;"TBC",W273&lt;&gt;"TBC", W273&lt;&gt;"N/A",W273&lt;&gt;""),IF((NETWORKDAYS(W273,A273,holidays_2015)-1)&gt;=5,"SLA_PW_OK",IF(AND(NETWORKDAYS(W273,A273,holidays_2015)&gt;=0,C273="EW"),"SLA_EW_OK","SLA_PW_NOK")),"")</f>
        <v>SLA_PW_OK</v>
      </c>
    </row>
    <row r="274" spans="1:34" s="263" customFormat="1" ht="127.5" x14ac:dyDescent="0.25">
      <c r="A274" s="71">
        <v>42473.333333333336</v>
      </c>
      <c r="B274" s="71">
        <v>42473.75</v>
      </c>
      <c r="C274" s="145"/>
      <c r="D274" s="403" t="s">
        <v>781</v>
      </c>
      <c r="E274" s="57" t="s">
        <v>782</v>
      </c>
      <c r="F274" s="181">
        <f t="shared" si="45"/>
        <v>631004</v>
      </c>
      <c r="G274" s="59">
        <v>631004</v>
      </c>
      <c r="H274" s="58" t="str">
        <f t="shared" si="46"/>
        <v>Link</v>
      </c>
      <c r="I274" s="60" t="s">
        <v>33</v>
      </c>
      <c r="J274" s="60" t="s">
        <v>637</v>
      </c>
      <c r="K274" s="60" t="s">
        <v>783</v>
      </c>
      <c r="L274" s="151"/>
      <c r="M274" s="139">
        <v>42443</v>
      </c>
      <c r="N274" s="62">
        <f t="shared" si="41"/>
        <v>20</v>
      </c>
      <c r="O274" s="63" t="s">
        <v>35</v>
      </c>
      <c r="P274" s="293"/>
      <c r="Q274" s="293"/>
      <c r="R274" s="293"/>
      <c r="S274" s="134">
        <v>42440</v>
      </c>
      <c r="T274" s="49" t="str">
        <f t="shared" ca="1" si="44"/>
        <v>OK</v>
      </c>
      <c r="U274" s="50"/>
      <c r="V274" s="50"/>
      <c r="W274" s="109">
        <v>42460</v>
      </c>
      <c r="X274" s="109">
        <v>42460</v>
      </c>
      <c r="Y274" s="133" t="s">
        <v>26</v>
      </c>
      <c r="Z274" s="64"/>
      <c r="AA274" s="65"/>
      <c r="AB274" s="72"/>
      <c r="AC274" s="57"/>
      <c r="AD274" s="351"/>
      <c r="AE274" s="351"/>
      <c r="AF274" s="351"/>
      <c r="AG274" s="351"/>
      <c r="AH274" s="351" t="str">
        <f t="shared" si="47"/>
        <v>SLA_PW_OK</v>
      </c>
    </row>
    <row r="275" spans="1:34" s="172" customFormat="1" ht="114.75" x14ac:dyDescent="0.25">
      <c r="A275" s="173">
        <v>42473.354166666664</v>
      </c>
      <c r="B275" s="173">
        <v>42473.708333333336</v>
      </c>
      <c r="C275" s="154"/>
      <c r="D275" s="405" t="s">
        <v>792</v>
      </c>
      <c r="E275" s="174" t="s">
        <v>793</v>
      </c>
      <c r="F275" s="217">
        <f t="shared" si="45"/>
        <v>631174</v>
      </c>
      <c r="G275" s="176">
        <v>631174</v>
      </c>
      <c r="H275" s="175" t="str">
        <f t="shared" si="46"/>
        <v>Link</v>
      </c>
      <c r="I275" s="177" t="s">
        <v>33</v>
      </c>
      <c r="J275" s="177" t="s">
        <v>811</v>
      </c>
      <c r="K275" s="177" t="s">
        <v>775</v>
      </c>
      <c r="L275" s="178"/>
      <c r="M275" s="160">
        <v>42443</v>
      </c>
      <c r="N275" s="161">
        <f t="shared" si="41"/>
        <v>20</v>
      </c>
      <c r="O275" s="162" t="s">
        <v>35</v>
      </c>
      <c r="P275" s="320"/>
      <c r="Q275" s="320"/>
      <c r="R275" s="320"/>
      <c r="S275" s="164">
        <v>42440</v>
      </c>
      <c r="T275" s="165" t="str">
        <f t="shared" ca="1" si="44"/>
        <v>OK</v>
      </c>
      <c r="U275" s="166"/>
      <c r="V275" s="166"/>
      <c r="W275" s="167">
        <v>42460</v>
      </c>
      <c r="X275" s="167">
        <v>42460</v>
      </c>
      <c r="Y275" s="168" t="s">
        <v>26</v>
      </c>
      <c r="Z275" s="179" t="s">
        <v>1216</v>
      </c>
      <c r="AA275" s="170" t="s">
        <v>27</v>
      </c>
      <c r="AB275" s="171"/>
      <c r="AC275" s="174"/>
      <c r="AD275" s="353"/>
      <c r="AE275" s="353"/>
      <c r="AF275" s="353"/>
      <c r="AG275" s="353"/>
      <c r="AH275" s="353" t="str">
        <f t="shared" si="47"/>
        <v>SLA_PW_OK</v>
      </c>
    </row>
    <row r="276" spans="1:34" s="172" customFormat="1" ht="76.5" x14ac:dyDescent="0.25">
      <c r="A276" s="173">
        <v>42473.375</v>
      </c>
      <c r="B276" s="173">
        <v>42473.666666666664</v>
      </c>
      <c r="C276" s="154" t="s">
        <v>8</v>
      </c>
      <c r="D276" s="405" t="s">
        <v>1047</v>
      </c>
      <c r="E276" s="174" t="s">
        <v>50</v>
      </c>
      <c r="F276" s="217">
        <f t="shared" si="45"/>
        <v>631480</v>
      </c>
      <c r="G276" s="176">
        <v>631480</v>
      </c>
      <c r="H276" s="175" t="str">
        <f t="shared" si="46"/>
        <v>Link</v>
      </c>
      <c r="I276" s="177" t="s">
        <v>37</v>
      </c>
      <c r="J276" s="177" t="s">
        <v>25</v>
      </c>
      <c r="K276" s="177" t="s">
        <v>105</v>
      </c>
      <c r="L276" s="178"/>
      <c r="M276" s="160">
        <v>42471</v>
      </c>
      <c r="N276" s="161">
        <f t="shared" si="41"/>
        <v>1</v>
      </c>
      <c r="O276" s="162" t="s">
        <v>35</v>
      </c>
      <c r="P276" s="320"/>
      <c r="Q276" s="320"/>
      <c r="R276" s="344" t="s">
        <v>1048</v>
      </c>
      <c r="S276" s="164">
        <v>42440</v>
      </c>
      <c r="T276" s="165" t="str">
        <f t="shared" ca="1" si="44"/>
        <v>OK</v>
      </c>
      <c r="U276" s="166"/>
      <c r="V276" s="166"/>
      <c r="W276" s="167">
        <v>42465</v>
      </c>
      <c r="X276" s="167" t="s">
        <v>26</v>
      </c>
      <c r="Y276" s="168" t="s">
        <v>26</v>
      </c>
      <c r="Z276" s="179" t="s">
        <v>1217</v>
      </c>
      <c r="AA276" s="170" t="s">
        <v>27</v>
      </c>
      <c r="AB276" s="171"/>
      <c r="AC276" s="174"/>
      <c r="AD276" s="353"/>
      <c r="AE276" s="353"/>
      <c r="AF276" s="353"/>
      <c r="AG276" s="353"/>
      <c r="AH276" s="353" t="str">
        <f t="shared" si="47"/>
        <v>SLA_PW_OK</v>
      </c>
    </row>
    <row r="277" spans="1:34" s="172" customFormat="1" ht="76.5" x14ac:dyDescent="0.25">
      <c r="A277" s="173">
        <v>42473.791666666664</v>
      </c>
      <c r="B277" s="173">
        <v>42475.875</v>
      </c>
      <c r="C277" s="154"/>
      <c r="D277" s="405" t="s">
        <v>872</v>
      </c>
      <c r="E277" s="174" t="s">
        <v>69</v>
      </c>
      <c r="F277" s="217">
        <f t="shared" si="45"/>
        <v>618792</v>
      </c>
      <c r="G277" s="176">
        <v>618792</v>
      </c>
      <c r="H277" s="175" t="str">
        <f t="shared" si="46"/>
        <v>Link</v>
      </c>
      <c r="I277" s="177" t="s">
        <v>24</v>
      </c>
      <c r="J277" s="177" t="s">
        <v>25</v>
      </c>
      <c r="K277" s="177" t="s">
        <v>344</v>
      </c>
      <c r="L277" s="178"/>
      <c r="M277" s="160">
        <v>42450</v>
      </c>
      <c r="N277" s="161">
        <f t="shared" si="41"/>
        <v>15</v>
      </c>
      <c r="O277" s="162" t="s">
        <v>35</v>
      </c>
      <c r="P277" s="298"/>
      <c r="Q277" s="298"/>
      <c r="R277" s="298" t="s">
        <v>1016</v>
      </c>
      <c r="S277" s="164" t="s">
        <v>26</v>
      </c>
      <c r="T277" s="165" t="str">
        <f t="shared" ca="1" si="44"/>
        <v>OK</v>
      </c>
      <c r="U277" s="166"/>
      <c r="V277" s="166"/>
      <c r="W277" s="167">
        <v>42465</v>
      </c>
      <c r="X277" s="167" t="s">
        <v>26</v>
      </c>
      <c r="Y277" s="168" t="s">
        <v>26</v>
      </c>
      <c r="Z277" s="179" t="s">
        <v>1218</v>
      </c>
      <c r="AA277" s="170" t="s">
        <v>27</v>
      </c>
      <c r="AB277" s="171"/>
      <c r="AC277" s="174"/>
      <c r="AD277" s="353"/>
      <c r="AE277" s="353"/>
      <c r="AF277" s="353"/>
      <c r="AG277" s="353"/>
      <c r="AH277" s="353" t="str">
        <f t="shared" si="47"/>
        <v>SLA_PW_OK</v>
      </c>
    </row>
    <row r="278" spans="1:34" s="14" customFormat="1" ht="38.25" x14ac:dyDescent="0.25">
      <c r="A278" s="71">
        <v>42473.791666666664</v>
      </c>
      <c r="B278" s="71">
        <v>42473.875</v>
      </c>
      <c r="C278" s="145"/>
      <c r="D278" s="403" t="s">
        <v>1091</v>
      </c>
      <c r="E278" s="57" t="s">
        <v>1093</v>
      </c>
      <c r="F278" s="181">
        <f t="shared" si="45"/>
        <v>637373</v>
      </c>
      <c r="G278" s="59">
        <v>637373</v>
      </c>
      <c r="H278" s="58" t="str">
        <f t="shared" si="46"/>
        <v>Link</v>
      </c>
      <c r="I278" s="60" t="s">
        <v>30</v>
      </c>
      <c r="J278" s="60" t="s">
        <v>60</v>
      </c>
      <c r="K278" s="60" t="s">
        <v>1092</v>
      </c>
      <c r="L278" s="151"/>
      <c r="M278" s="139">
        <v>42471</v>
      </c>
      <c r="N278" s="62">
        <f t="shared" si="41"/>
        <v>1</v>
      </c>
      <c r="O278" s="63" t="s">
        <v>26</v>
      </c>
      <c r="P278" s="300"/>
      <c r="Q278" s="300"/>
      <c r="R278" s="300" t="s">
        <v>1174</v>
      </c>
      <c r="S278" s="134" t="s">
        <v>26</v>
      </c>
      <c r="T278" s="49" t="str">
        <f t="shared" ca="1" si="44"/>
        <v>OK</v>
      </c>
      <c r="U278" s="50"/>
      <c r="V278" s="50"/>
      <c r="W278" s="109" t="s">
        <v>26</v>
      </c>
      <c r="X278" s="109" t="s">
        <v>26</v>
      </c>
      <c r="Y278" s="133" t="s">
        <v>26</v>
      </c>
      <c r="Z278" s="301"/>
      <c r="AA278" s="65" t="s">
        <v>27</v>
      </c>
      <c r="AB278" s="72"/>
      <c r="AC278" s="57"/>
      <c r="AD278" s="351"/>
      <c r="AE278" s="351"/>
      <c r="AF278" s="351"/>
      <c r="AG278" s="351"/>
      <c r="AH278" s="351" t="str">
        <f t="shared" si="47"/>
        <v/>
      </c>
    </row>
    <row r="279" spans="1:34" s="212" customFormat="1" ht="293.25" x14ac:dyDescent="0.25">
      <c r="A279" s="39">
        <v>42473.916666666664</v>
      </c>
      <c r="B279" s="39">
        <v>42473.958333333336</v>
      </c>
      <c r="C279" s="144"/>
      <c r="D279" s="401" t="s">
        <v>985</v>
      </c>
      <c r="E279" s="26" t="s">
        <v>50</v>
      </c>
      <c r="F279" s="69">
        <f t="shared" si="45"/>
        <v>634721</v>
      </c>
      <c r="G279" s="27">
        <v>634721</v>
      </c>
      <c r="H279" s="52" t="str">
        <f t="shared" si="46"/>
        <v>Link</v>
      </c>
      <c r="I279" s="28" t="s">
        <v>24</v>
      </c>
      <c r="J279" s="28" t="s">
        <v>591</v>
      </c>
      <c r="K279" s="28" t="s">
        <v>1018</v>
      </c>
      <c r="L279" s="149"/>
      <c r="M279" s="138">
        <v>42464</v>
      </c>
      <c r="N279" s="43">
        <f t="shared" si="41"/>
        <v>6</v>
      </c>
      <c r="O279" s="30" t="s">
        <v>35</v>
      </c>
      <c r="P279" s="294"/>
      <c r="Q279" s="294"/>
      <c r="R279" s="360" t="s">
        <v>1044</v>
      </c>
      <c r="S279" s="128">
        <v>42461</v>
      </c>
      <c r="T279" s="29" t="str">
        <f t="shared" ca="1" si="44"/>
        <v>OK</v>
      </c>
      <c r="U279" s="31"/>
      <c r="V279" s="31"/>
      <c r="W279" s="105">
        <v>42465</v>
      </c>
      <c r="X279" s="105" t="s">
        <v>26</v>
      </c>
      <c r="Y279" s="127" t="s">
        <v>26</v>
      </c>
      <c r="Z279" s="53"/>
      <c r="AA279" s="46" t="s">
        <v>44</v>
      </c>
      <c r="AB279" s="47"/>
      <c r="AC279" s="26"/>
      <c r="AD279" s="347"/>
      <c r="AE279" s="347"/>
      <c r="AF279" s="347"/>
      <c r="AG279" s="347"/>
      <c r="AH279" s="347"/>
    </row>
    <row r="280" spans="1:34" s="206" customFormat="1" ht="25.5" x14ac:dyDescent="0.25">
      <c r="A280" s="369">
        <v>42473.916666666664</v>
      </c>
      <c r="B280" s="369">
        <v>42474.166666666664</v>
      </c>
      <c r="C280" s="370"/>
      <c r="D280" s="418" t="s">
        <v>1009</v>
      </c>
      <c r="E280" s="371" t="s">
        <v>29</v>
      </c>
      <c r="F280" s="372">
        <f t="shared" si="45"/>
        <v>635579</v>
      </c>
      <c r="G280" s="373">
        <v>635579</v>
      </c>
      <c r="H280" s="374" t="str">
        <f t="shared" si="46"/>
        <v>Link</v>
      </c>
      <c r="I280" s="375" t="s">
        <v>30</v>
      </c>
      <c r="J280" s="375" t="s">
        <v>25</v>
      </c>
      <c r="K280" s="375" t="s">
        <v>42</v>
      </c>
      <c r="L280" s="376"/>
      <c r="M280" s="377">
        <v>42464</v>
      </c>
      <c r="N280" s="378"/>
      <c r="O280" s="379" t="s">
        <v>26</v>
      </c>
      <c r="P280" s="380"/>
      <c r="Q280" s="380"/>
      <c r="R280" s="380"/>
      <c r="S280" s="381" t="s">
        <v>26</v>
      </c>
      <c r="T280" s="382" t="str">
        <f t="shared" ca="1" si="44"/>
        <v>OK</v>
      </c>
      <c r="U280" s="383"/>
      <c r="V280" s="383"/>
      <c r="W280" s="108" t="s">
        <v>26</v>
      </c>
      <c r="X280" s="108" t="s">
        <v>26</v>
      </c>
      <c r="Y280" s="384" t="s">
        <v>26</v>
      </c>
      <c r="Z280" s="385"/>
      <c r="AA280" s="386"/>
      <c r="AB280" s="387"/>
      <c r="AC280" s="371"/>
      <c r="AD280" s="388"/>
      <c r="AE280" s="388"/>
      <c r="AF280" s="388"/>
      <c r="AG280" s="388"/>
      <c r="AH280" s="388"/>
    </row>
    <row r="281" spans="1:34" s="14" customFormat="1" ht="165.75" x14ac:dyDescent="0.25">
      <c r="A281" s="71">
        <v>42473.958333333336</v>
      </c>
      <c r="B281" s="71">
        <v>42474.041666666664</v>
      </c>
      <c r="C281" s="145"/>
      <c r="D281" s="403" t="s">
        <v>1055</v>
      </c>
      <c r="E281" s="57" t="s">
        <v>76</v>
      </c>
      <c r="F281" s="181">
        <f t="shared" si="45"/>
        <v>635374</v>
      </c>
      <c r="G281" s="59">
        <v>635374</v>
      </c>
      <c r="H281" s="58" t="str">
        <f t="shared" si="46"/>
        <v>Link</v>
      </c>
      <c r="I281" s="60" t="s">
        <v>30</v>
      </c>
      <c r="J281" s="60" t="s">
        <v>25</v>
      </c>
      <c r="K281" s="60" t="s">
        <v>1054</v>
      </c>
      <c r="L281" s="151"/>
      <c r="M281" s="139">
        <v>42471</v>
      </c>
      <c r="N281" s="62">
        <f t="shared" ref="N281:N288" si="48">MAX(IF(A281-M281,NETWORKDAYS(M281,A281,holidays_2016)-2),0)</f>
        <v>1</v>
      </c>
      <c r="O281" s="63" t="s">
        <v>26</v>
      </c>
      <c r="P281" s="300"/>
      <c r="Q281" s="300"/>
      <c r="R281" s="300" t="s">
        <v>1168</v>
      </c>
      <c r="S281" s="134" t="s">
        <v>26</v>
      </c>
      <c r="T281" s="49" t="str">
        <f t="shared" ca="1" si="44"/>
        <v>OK</v>
      </c>
      <c r="U281" s="50"/>
      <c r="V281" s="50"/>
      <c r="W281" s="109" t="s">
        <v>26</v>
      </c>
      <c r="X281" s="109" t="s">
        <v>26</v>
      </c>
      <c r="Y281" s="133" t="s">
        <v>26</v>
      </c>
      <c r="Z281" s="64"/>
      <c r="AA281" s="65"/>
      <c r="AB281" s="72"/>
      <c r="AC281" s="57"/>
      <c r="AD281" s="351"/>
      <c r="AE281" s="351"/>
      <c r="AF281" s="351"/>
      <c r="AG281" s="351"/>
      <c r="AH281" s="351" t="str">
        <f t="shared" ref="AH281:AH288" si="49">IF(AND( W281&lt;&gt;"TBC",W281&lt;&gt;"TBC", W281&lt;&gt;"N/A",W281&lt;&gt;""),IF((NETWORKDAYS(W281,A281,holidays_2015)-1)&gt;=5,"SLA_PW_OK",IF(AND(NETWORKDAYS(W281,A281,holidays_2015)&gt;=0,C281="EW"),"SLA_EW_OK","SLA_PW_NOK")),"")</f>
        <v/>
      </c>
    </row>
    <row r="282" spans="1:34" s="172" customFormat="1" ht="51" x14ac:dyDescent="0.25">
      <c r="A282" s="173">
        <v>42474</v>
      </c>
      <c r="B282" s="173">
        <v>42474.5</v>
      </c>
      <c r="C282" s="154"/>
      <c r="D282" s="405" t="s">
        <v>823</v>
      </c>
      <c r="E282" s="174" t="s">
        <v>256</v>
      </c>
      <c r="F282" s="217">
        <f t="shared" si="45"/>
        <v>632207</v>
      </c>
      <c r="G282" s="176">
        <v>632207</v>
      </c>
      <c r="H282" s="175" t="str">
        <f t="shared" si="46"/>
        <v>Link</v>
      </c>
      <c r="I282" s="177" t="s">
        <v>24</v>
      </c>
      <c r="J282" s="177" t="s">
        <v>822</v>
      </c>
      <c r="K282" s="177" t="s">
        <v>103</v>
      </c>
      <c r="L282" s="178"/>
      <c r="M282" s="160">
        <v>42450</v>
      </c>
      <c r="N282" s="161">
        <f t="shared" si="48"/>
        <v>16</v>
      </c>
      <c r="O282" s="162" t="s">
        <v>35</v>
      </c>
      <c r="P282" s="320"/>
      <c r="Q282" s="320"/>
      <c r="R282" s="320"/>
      <c r="S282" s="164" t="s">
        <v>26</v>
      </c>
      <c r="T282" s="165" t="str">
        <f t="shared" ca="1" si="44"/>
        <v>OK</v>
      </c>
      <c r="U282" s="166"/>
      <c r="V282" s="166"/>
      <c r="W282" s="167">
        <v>42454</v>
      </c>
      <c r="X282" s="167" t="s">
        <v>26</v>
      </c>
      <c r="Y282" s="167" t="s">
        <v>26</v>
      </c>
      <c r="Z282" s="179" t="s">
        <v>1229</v>
      </c>
      <c r="AA282" s="170" t="s">
        <v>27</v>
      </c>
      <c r="AB282" s="171"/>
      <c r="AC282" s="174"/>
      <c r="AD282" s="353"/>
      <c r="AE282" s="353"/>
      <c r="AF282" s="353"/>
      <c r="AG282" s="353"/>
      <c r="AH282" s="353" t="str">
        <f t="shared" si="49"/>
        <v>SLA_PW_OK</v>
      </c>
    </row>
    <row r="283" spans="1:34" s="389" customFormat="1" ht="165.75" x14ac:dyDescent="0.25">
      <c r="A283" s="188">
        <v>42474.041666666664</v>
      </c>
      <c r="B283" s="188">
        <v>42474.083333333336</v>
      </c>
      <c r="C283" s="189"/>
      <c r="D283" s="419" t="s">
        <v>1144</v>
      </c>
      <c r="E283" s="190" t="s">
        <v>945</v>
      </c>
      <c r="F283" s="362">
        <f t="shared" si="45"/>
        <v>633366</v>
      </c>
      <c r="G283" s="192">
        <v>633366</v>
      </c>
      <c r="H283" s="191" t="str">
        <f t="shared" si="46"/>
        <v>Link</v>
      </c>
      <c r="I283" s="193" t="s">
        <v>37</v>
      </c>
      <c r="J283" s="193" t="s">
        <v>952</v>
      </c>
      <c r="K283" s="193" t="s">
        <v>914</v>
      </c>
      <c r="L283" s="194" t="s">
        <v>225</v>
      </c>
      <c r="M283" s="195">
        <v>42458</v>
      </c>
      <c r="N283" s="196">
        <f t="shared" si="48"/>
        <v>11</v>
      </c>
      <c r="O283" s="197" t="s">
        <v>35</v>
      </c>
      <c r="P283" s="363"/>
      <c r="Q283" s="363"/>
      <c r="R283" s="395" t="s">
        <v>1051</v>
      </c>
      <c r="S283" s="199">
        <v>42461</v>
      </c>
      <c r="T283" s="200" t="str">
        <f t="shared" ca="1" si="44"/>
        <v>OK</v>
      </c>
      <c r="U283" s="201"/>
      <c r="V283" s="201"/>
      <c r="W283" s="202">
        <v>42461</v>
      </c>
      <c r="X283" s="202">
        <v>42461</v>
      </c>
      <c r="Y283" s="203">
        <v>42461</v>
      </c>
      <c r="Z283" s="204"/>
      <c r="AA283" s="364" t="s">
        <v>44</v>
      </c>
      <c r="AB283" s="205"/>
      <c r="AC283" s="190"/>
      <c r="AD283" s="354">
        <v>1</v>
      </c>
      <c r="AE283" s="354"/>
      <c r="AF283" s="354"/>
      <c r="AG283" s="354"/>
      <c r="AH283" s="354" t="str">
        <f t="shared" si="49"/>
        <v>SLA_PW_OK</v>
      </c>
    </row>
    <row r="284" spans="1:34" s="172" customFormat="1" ht="140.25" x14ac:dyDescent="0.25">
      <c r="A284" s="173">
        <v>42474.041666666664</v>
      </c>
      <c r="B284" s="173">
        <v>42474.25</v>
      </c>
      <c r="C284" s="154"/>
      <c r="D284" s="415" t="s">
        <v>953</v>
      </c>
      <c r="E284" s="174" t="s">
        <v>96</v>
      </c>
      <c r="F284" s="217">
        <f t="shared" si="45"/>
        <v>633282</v>
      </c>
      <c r="G284" s="176">
        <v>633282</v>
      </c>
      <c r="H284" s="175" t="str">
        <f t="shared" si="46"/>
        <v>Link</v>
      </c>
      <c r="I284" s="177" t="s">
        <v>37</v>
      </c>
      <c r="J284" s="177" t="s">
        <v>963</v>
      </c>
      <c r="K284" s="177" t="s">
        <v>954</v>
      </c>
      <c r="L284" s="178"/>
      <c r="M284" s="160">
        <v>42458</v>
      </c>
      <c r="N284" s="161">
        <f t="shared" si="48"/>
        <v>11</v>
      </c>
      <c r="O284" s="162" t="s">
        <v>35</v>
      </c>
      <c r="P284" s="320"/>
      <c r="Q284" s="320"/>
      <c r="R284" s="344" t="s">
        <v>966</v>
      </c>
      <c r="S284" s="164">
        <v>42461</v>
      </c>
      <c r="T284" s="165" t="str">
        <f t="shared" ca="1" si="44"/>
        <v>OK</v>
      </c>
      <c r="U284" s="166"/>
      <c r="V284" s="166"/>
      <c r="W284" s="167">
        <v>42461</v>
      </c>
      <c r="X284" s="167">
        <v>42461</v>
      </c>
      <c r="Y284" s="168">
        <v>42461</v>
      </c>
      <c r="Z284" s="361" t="s">
        <v>1319</v>
      </c>
      <c r="AA284" s="170" t="s">
        <v>27</v>
      </c>
      <c r="AB284" s="171"/>
      <c r="AC284" s="174"/>
      <c r="AD284" s="353"/>
      <c r="AE284" s="353"/>
      <c r="AF284" s="353"/>
      <c r="AG284" s="353"/>
      <c r="AH284" s="353" t="str">
        <f t="shared" si="49"/>
        <v>SLA_PW_OK</v>
      </c>
    </row>
    <row r="285" spans="1:34" s="14" customFormat="1" ht="127.5" x14ac:dyDescent="0.25">
      <c r="A285" s="188">
        <v>42474.083333333336</v>
      </c>
      <c r="B285" s="188">
        <v>42474.125</v>
      </c>
      <c r="C285" s="189"/>
      <c r="D285" s="419" t="s">
        <v>1138</v>
      </c>
      <c r="E285" s="190" t="s">
        <v>944</v>
      </c>
      <c r="F285" s="362">
        <f t="shared" si="45"/>
        <v>633368</v>
      </c>
      <c r="G285" s="192">
        <v>633368</v>
      </c>
      <c r="H285" s="191" t="str">
        <f t="shared" si="46"/>
        <v>Link</v>
      </c>
      <c r="I285" s="193" t="s">
        <v>37</v>
      </c>
      <c r="J285" s="193" t="s">
        <v>964</v>
      </c>
      <c r="K285" s="193" t="s">
        <v>914</v>
      </c>
      <c r="L285" s="194"/>
      <c r="M285" s="195">
        <v>42458</v>
      </c>
      <c r="N285" s="196">
        <f t="shared" si="48"/>
        <v>11</v>
      </c>
      <c r="O285" s="197" t="s">
        <v>35</v>
      </c>
      <c r="P285" s="363"/>
      <c r="Q285" s="363"/>
      <c r="R285" s="396" t="s">
        <v>1139</v>
      </c>
      <c r="S285" s="199">
        <v>42423</v>
      </c>
      <c r="T285" s="200" t="str">
        <f t="shared" ca="1" si="44"/>
        <v>OK</v>
      </c>
      <c r="U285" s="201"/>
      <c r="V285" s="201"/>
      <c r="W285" s="202">
        <v>42461</v>
      </c>
      <c r="X285" s="202">
        <v>42461</v>
      </c>
      <c r="Y285" s="203">
        <v>42461</v>
      </c>
      <c r="Z285" s="204"/>
      <c r="AA285" s="364" t="s">
        <v>36</v>
      </c>
      <c r="AB285" s="205"/>
      <c r="AC285" s="190"/>
      <c r="AD285" s="354"/>
      <c r="AE285" s="354"/>
      <c r="AF285" s="354"/>
      <c r="AG285" s="354"/>
      <c r="AH285" s="354" t="str">
        <f t="shared" si="49"/>
        <v>SLA_PW_OK</v>
      </c>
    </row>
    <row r="286" spans="1:34" s="172" customFormat="1" ht="191.25" x14ac:dyDescent="0.25">
      <c r="A286" s="173">
        <v>42474.1875</v>
      </c>
      <c r="B286" s="173">
        <v>42474.270833333336</v>
      </c>
      <c r="C286" s="154"/>
      <c r="D286" s="405" t="s">
        <v>898</v>
      </c>
      <c r="E286" s="174" t="s">
        <v>899</v>
      </c>
      <c r="F286" s="217">
        <f t="shared" si="45"/>
        <v>633125</v>
      </c>
      <c r="G286" s="176">
        <v>633125</v>
      </c>
      <c r="H286" s="175" t="str">
        <f t="shared" si="46"/>
        <v>Link</v>
      </c>
      <c r="I286" s="177" t="s">
        <v>37</v>
      </c>
      <c r="J286" s="177" t="s">
        <v>900</v>
      </c>
      <c r="K286" s="177" t="s">
        <v>901</v>
      </c>
      <c r="L286" s="178"/>
      <c r="M286" s="160">
        <v>42464</v>
      </c>
      <c r="N286" s="161">
        <f t="shared" si="48"/>
        <v>7</v>
      </c>
      <c r="O286" s="162" t="s">
        <v>35</v>
      </c>
      <c r="P286" s="320"/>
      <c r="Q286" s="320"/>
      <c r="R286" s="320" t="s">
        <v>1045</v>
      </c>
      <c r="S286" s="164">
        <v>42464</v>
      </c>
      <c r="T286" s="165" t="str">
        <f t="shared" ca="1" si="44"/>
        <v>OK</v>
      </c>
      <c r="U286" s="166"/>
      <c r="V286" s="166"/>
      <c r="W286" s="167">
        <v>42464</v>
      </c>
      <c r="X286" s="167">
        <v>42464</v>
      </c>
      <c r="Y286" s="168" t="s">
        <v>26</v>
      </c>
      <c r="Z286" s="179" t="s">
        <v>1219</v>
      </c>
      <c r="AA286" s="170" t="s">
        <v>27</v>
      </c>
      <c r="AB286" s="171"/>
      <c r="AC286" s="174"/>
      <c r="AD286" s="353"/>
      <c r="AE286" s="353"/>
      <c r="AF286" s="353"/>
      <c r="AG286" s="353"/>
      <c r="AH286" s="353" t="str">
        <f t="shared" si="49"/>
        <v>SLA_PW_OK</v>
      </c>
    </row>
    <row r="287" spans="1:34" s="172" customFormat="1" ht="76.5" x14ac:dyDescent="0.25">
      <c r="A287" s="173">
        <v>42474.208333333336</v>
      </c>
      <c r="B287" s="173">
        <v>42474.291666666664</v>
      </c>
      <c r="C287" s="154"/>
      <c r="D287" s="415" t="s">
        <v>849</v>
      </c>
      <c r="E287" s="174" t="s">
        <v>80</v>
      </c>
      <c r="F287" s="217">
        <f t="shared" si="45"/>
        <v>632367</v>
      </c>
      <c r="G287" s="176">
        <v>632367</v>
      </c>
      <c r="H287" s="175" t="str">
        <f t="shared" si="46"/>
        <v>Link</v>
      </c>
      <c r="I287" s="177" t="s">
        <v>33</v>
      </c>
      <c r="J287" s="177" t="s">
        <v>845</v>
      </c>
      <c r="K287" s="177" t="s">
        <v>850</v>
      </c>
      <c r="L287" s="178"/>
      <c r="M287" s="160">
        <v>42450</v>
      </c>
      <c r="N287" s="161">
        <f t="shared" si="48"/>
        <v>16</v>
      </c>
      <c r="O287" s="162" t="s">
        <v>35</v>
      </c>
      <c r="P287" s="320"/>
      <c r="Q287" s="320"/>
      <c r="R287" s="320"/>
      <c r="S287" s="164">
        <v>42461</v>
      </c>
      <c r="T287" s="165" t="str">
        <f t="shared" ca="1" si="44"/>
        <v>OK</v>
      </c>
      <c r="U287" s="166"/>
      <c r="V287" s="166"/>
      <c r="W287" s="167">
        <v>42461</v>
      </c>
      <c r="X287" s="167">
        <v>42461</v>
      </c>
      <c r="Y287" s="168" t="s">
        <v>26</v>
      </c>
      <c r="Z287" s="179" t="s">
        <v>1220</v>
      </c>
      <c r="AA287" s="170" t="s">
        <v>27</v>
      </c>
      <c r="AB287" s="171"/>
      <c r="AC287" s="174"/>
      <c r="AD287" s="353"/>
      <c r="AE287" s="353"/>
      <c r="AF287" s="353"/>
      <c r="AG287" s="353"/>
      <c r="AH287" s="353" t="str">
        <f t="shared" si="49"/>
        <v>SLA_PW_OK</v>
      </c>
    </row>
    <row r="288" spans="1:34" s="172" customFormat="1" ht="153" x14ac:dyDescent="0.25">
      <c r="A288" s="173">
        <v>42474.833333333336</v>
      </c>
      <c r="B288" s="173">
        <v>42475.083333333336</v>
      </c>
      <c r="C288" s="154"/>
      <c r="D288" s="415" t="s">
        <v>875</v>
      </c>
      <c r="E288" s="174" t="s">
        <v>876</v>
      </c>
      <c r="F288" s="217">
        <f t="shared" si="45"/>
        <v>631584</v>
      </c>
      <c r="G288" s="176">
        <v>631584</v>
      </c>
      <c r="H288" s="175" t="str">
        <f t="shared" si="46"/>
        <v>Link</v>
      </c>
      <c r="I288" s="177" t="s">
        <v>37</v>
      </c>
      <c r="J288" s="177" t="s">
        <v>25</v>
      </c>
      <c r="K288" s="177" t="s">
        <v>877</v>
      </c>
      <c r="L288" s="178"/>
      <c r="M288" s="160">
        <v>42450</v>
      </c>
      <c r="N288" s="161">
        <f t="shared" si="48"/>
        <v>16</v>
      </c>
      <c r="O288" s="162" t="s">
        <v>35</v>
      </c>
      <c r="P288" s="320"/>
      <c r="Q288" s="320"/>
      <c r="R288" s="344" t="s">
        <v>1019</v>
      </c>
      <c r="S288" s="164" t="s">
        <v>26</v>
      </c>
      <c r="T288" s="165" t="str">
        <f t="shared" ca="1" si="44"/>
        <v>OK</v>
      </c>
      <c r="U288" s="166"/>
      <c r="V288" s="166"/>
      <c r="W288" s="167" t="s">
        <v>26</v>
      </c>
      <c r="X288" s="167" t="s">
        <v>26</v>
      </c>
      <c r="Y288" s="168" t="s">
        <v>26</v>
      </c>
      <c r="Z288" s="179" t="s">
        <v>1231</v>
      </c>
      <c r="AA288" s="170" t="s">
        <v>27</v>
      </c>
      <c r="AB288" s="171"/>
      <c r="AC288" s="174"/>
      <c r="AD288" s="353"/>
      <c r="AE288" s="353"/>
      <c r="AF288" s="353"/>
      <c r="AG288" s="353"/>
      <c r="AH288" s="353" t="str">
        <f t="shared" si="49"/>
        <v/>
      </c>
    </row>
    <row r="289" spans="1:34" s="14" customFormat="1" ht="25.5" x14ac:dyDescent="0.25">
      <c r="A289" s="369">
        <v>42474.916666666664</v>
      </c>
      <c r="B289" s="369">
        <v>42475.166666666664</v>
      </c>
      <c r="C289" s="370"/>
      <c r="D289" s="418" t="s">
        <v>1010</v>
      </c>
      <c r="E289" s="371" t="s">
        <v>29</v>
      </c>
      <c r="F289" s="372">
        <f t="shared" si="45"/>
        <v>635667</v>
      </c>
      <c r="G289" s="373">
        <v>635667</v>
      </c>
      <c r="H289" s="374" t="str">
        <f t="shared" si="46"/>
        <v>Link</v>
      </c>
      <c r="I289" s="375" t="s">
        <v>30</v>
      </c>
      <c r="J289" s="375" t="s">
        <v>25</v>
      </c>
      <c r="K289" s="375" t="s">
        <v>42</v>
      </c>
      <c r="L289" s="376"/>
      <c r="M289" s="377">
        <v>42464</v>
      </c>
      <c r="N289" s="378"/>
      <c r="O289" s="379" t="s">
        <v>26</v>
      </c>
      <c r="P289" s="380"/>
      <c r="Q289" s="380"/>
      <c r="R289" s="380"/>
      <c r="S289" s="381" t="s">
        <v>26</v>
      </c>
      <c r="T289" s="382" t="str">
        <f t="shared" ca="1" si="44"/>
        <v>OK</v>
      </c>
      <c r="U289" s="383"/>
      <c r="V289" s="383"/>
      <c r="W289" s="108" t="s">
        <v>26</v>
      </c>
      <c r="X289" s="108" t="s">
        <v>26</v>
      </c>
      <c r="Y289" s="384" t="s">
        <v>26</v>
      </c>
      <c r="Z289" s="385"/>
      <c r="AA289" s="386"/>
      <c r="AB289" s="387"/>
      <c r="AC289" s="371"/>
      <c r="AD289" s="388"/>
      <c r="AE289" s="388"/>
      <c r="AF289" s="388"/>
      <c r="AG289" s="388"/>
      <c r="AH289" s="388"/>
    </row>
    <row r="290" spans="1:34" s="389" customFormat="1" ht="25.5" x14ac:dyDescent="0.25">
      <c r="A290" s="369">
        <v>42474.916666666664</v>
      </c>
      <c r="B290" s="369">
        <v>42475.166666666664</v>
      </c>
      <c r="C290" s="370"/>
      <c r="D290" s="418" t="s">
        <v>1012</v>
      </c>
      <c r="E290" s="371" t="s">
        <v>29</v>
      </c>
      <c r="F290" s="372">
        <f t="shared" si="45"/>
        <v>635750</v>
      </c>
      <c r="G290" s="373">
        <v>635750</v>
      </c>
      <c r="H290" s="374" t="str">
        <f t="shared" si="46"/>
        <v>Link</v>
      </c>
      <c r="I290" s="375" t="s">
        <v>30</v>
      </c>
      <c r="J290" s="375" t="s">
        <v>25</v>
      </c>
      <c r="K290" s="375" t="s">
        <v>42</v>
      </c>
      <c r="L290" s="376"/>
      <c r="M290" s="377">
        <v>42464</v>
      </c>
      <c r="N290" s="378"/>
      <c r="O290" s="379" t="s">
        <v>26</v>
      </c>
      <c r="P290" s="380"/>
      <c r="Q290" s="380"/>
      <c r="R290" s="380"/>
      <c r="S290" s="381" t="s">
        <v>26</v>
      </c>
      <c r="T290" s="382" t="str">
        <f t="shared" ca="1" si="44"/>
        <v>OK</v>
      </c>
      <c r="U290" s="383"/>
      <c r="V290" s="383"/>
      <c r="W290" s="108" t="s">
        <v>26</v>
      </c>
      <c r="X290" s="108" t="s">
        <v>26</v>
      </c>
      <c r="Y290" s="384" t="s">
        <v>26</v>
      </c>
      <c r="Z290" s="385"/>
      <c r="AA290" s="386"/>
      <c r="AB290" s="387"/>
      <c r="AC290" s="371"/>
      <c r="AD290" s="388"/>
      <c r="AE290" s="388"/>
      <c r="AF290" s="388"/>
      <c r="AG290" s="388"/>
      <c r="AH290" s="388"/>
    </row>
    <row r="291" spans="1:34" s="263" customFormat="1" ht="25.5" x14ac:dyDescent="0.25">
      <c r="A291" s="369">
        <v>42474.916666666664</v>
      </c>
      <c r="B291" s="369">
        <v>42475.166666666664</v>
      </c>
      <c r="C291" s="370"/>
      <c r="D291" s="418" t="s">
        <v>1011</v>
      </c>
      <c r="E291" s="371" t="s">
        <v>29</v>
      </c>
      <c r="F291" s="372">
        <f t="shared" si="45"/>
        <v>635751</v>
      </c>
      <c r="G291" s="373">
        <v>635751</v>
      </c>
      <c r="H291" s="374" t="str">
        <f t="shared" si="46"/>
        <v>Link</v>
      </c>
      <c r="I291" s="375" t="s">
        <v>30</v>
      </c>
      <c r="J291" s="375" t="s">
        <v>25</v>
      </c>
      <c r="K291" s="375" t="s">
        <v>42</v>
      </c>
      <c r="L291" s="376"/>
      <c r="M291" s="377">
        <v>42464</v>
      </c>
      <c r="N291" s="378"/>
      <c r="O291" s="379" t="s">
        <v>26</v>
      </c>
      <c r="P291" s="380"/>
      <c r="Q291" s="380"/>
      <c r="R291" s="380"/>
      <c r="S291" s="381" t="s">
        <v>26</v>
      </c>
      <c r="T291" s="382" t="str">
        <f t="shared" ca="1" si="44"/>
        <v>OK</v>
      </c>
      <c r="U291" s="383"/>
      <c r="V291" s="383"/>
      <c r="W291" s="108" t="s">
        <v>26</v>
      </c>
      <c r="X291" s="108" t="s">
        <v>26</v>
      </c>
      <c r="Y291" s="384" t="s">
        <v>26</v>
      </c>
      <c r="Z291" s="385"/>
      <c r="AA291" s="386"/>
      <c r="AB291" s="387"/>
      <c r="AC291" s="371"/>
      <c r="AD291" s="388"/>
      <c r="AE291" s="388"/>
      <c r="AF291" s="388"/>
      <c r="AG291" s="388"/>
      <c r="AH291" s="388"/>
    </row>
    <row r="292" spans="1:34" s="172" customFormat="1" ht="114.75" x14ac:dyDescent="0.25">
      <c r="A292" s="173">
        <v>42475.25</v>
      </c>
      <c r="B292" s="173">
        <v>42475.354166666664</v>
      </c>
      <c r="C292" s="154"/>
      <c r="D292" s="405" t="s">
        <v>829</v>
      </c>
      <c r="E292" s="174" t="s">
        <v>830</v>
      </c>
      <c r="F292" s="217">
        <f t="shared" si="45"/>
        <v>632380</v>
      </c>
      <c r="G292" s="176">
        <v>632380</v>
      </c>
      <c r="H292" s="175" t="str">
        <f t="shared" si="46"/>
        <v>Link</v>
      </c>
      <c r="I292" s="177" t="s">
        <v>33</v>
      </c>
      <c r="J292" s="177" t="s">
        <v>831</v>
      </c>
      <c r="K292" s="177" t="s">
        <v>832</v>
      </c>
      <c r="L292" s="178"/>
      <c r="M292" s="160">
        <v>42450</v>
      </c>
      <c r="N292" s="161">
        <f t="shared" ref="N292:N323" si="50">MAX(IF(A292-M292,NETWORKDAYS(M292,A292,holidays_2016)-2),0)</f>
        <v>17</v>
      </c>
      <c r="O292" s="162" t="s">
        <v>35</v>
      </c>
      <c r="P292" s="242"/>
      <c r="Q292" s="242"/>
      <c r="R292" s="298" t="s">
        <v>879</v>
      </c>
      <c r="S292" s="164">
        <v>42466</v>
      </c>
      <c r="T292" s="165" t="str">
        <f t="shared" ca="1" si="44"/>
        <v>OK</v>
      </c>
      <c r="U292" s="166"/>
      <c r="V292" s="166"/>
      <c r="W292" s="167">
        <v>42466</v>
      </c>
      <c r="X292" s="167">
        <v>42466</v>
      </c>
      <c r="Y292" s="168" t="s">
        <v>26</v>
      </c>
      <c r="Z292" s="179" t="s">
        <v>1233</v>
      </c>
      <c r="AA292" s="170" t="s">
        <v>27</v>
      </c>
      <c r="AB292" s="171"/>
      <c r="AC292" s="174"/>
      <c r="AD292" s="353"/>
      <c r="AE292" s="353"/>
      <c r="AF292" s="353"/>
      <c r="AG292" s="353"/>
      <c r="AH292" s="353" t="str">
        <f>IF(AND( W292&lt;&gt;"TBC",W292&lt;&gt;"TBC", W292&lt;&gt;"N/A",W292&lt;&gt;""),IF((NETWORKDAYS(W292,A292,holidays_2015)-1)&gt;=5,"SLA_PW_OK",IF(AND(NETWORKDAYS(W292,A292,holidays_2015)&gt;=0,C292="EW"),"SLA_EW_OK","SLA_PW_NOK")),"")</f>
        <v>SLA_PW_OK</v>
      </c>
    </row>
    <row r="293" spans="1:34" s="172" customFormat="1" ht="114.75" x14ac:dyDescent="0.25">
      <c r="A293" s="173">
        <v>42475.25</v>
      </c>
      <c r="B293" s="173">
        <v>42475.291666666664</v>
      </c>
      <c r="C293" s="154"/>
      <c r="D293" s="405" t="s">
        <v>993</v>
      </c>
      <c r="E293" s="174" t="s">
        <v>994</v>
      </c>
      <c r="F293" s="217">
        <f t="shared" si="45"/>
        <v>635541</v>
      </c>
      <c r="G293" s="176">
        <v>635541</v>
      </c>
      <c r="H293" s="175" t="str">
        <f t="shared" si="46"/>
        <v>Link</v>
      </c>
      <c r="I293" s="177" t="s">
        <v>33</v>
      </c>
      <c r="J293" s="177" t="s">
        <v>1034</v>
      </c>
      <c r="K293" s="177" t="s">
        <v>1035</v>
      </c>
      <c r="L293" s="178"/>
      <c r="M293" s="160">
        <v>42464</v>
      </c>
      <c r="N293" s="161">
        <f t="shared" si="50"/>
        <v>8</v>
      </c>
      <c r="O293" s="162" t="s">
        <v>35</v>
      </c>
      <c r="P293" s="320"/>
      <c r="Q293" s="320"/>
      <c r="R293" s="320" t="s">
        <v>1036</v>
      </c>
      <c r="S293" s="164">
        <v>42461</v>
      </c>
      <c r="T293" s="165" t="str">
        <f t="shared" ca="1" si="44"/>
        <v>OK</v>
      </c>
      <c r="U293" s="166"/>
      <c r="V293" s="166"/>
      <c r="W293" s="167" t="s">
        <v>26</v>
      </c>
      <c r="X293" s="167">
        <v>42527</v>
      </c>
      <c r="Y293" s="168" t="s">
        <v>26</v>
      </c>
      <c r="Z293" s="179" t="s">
        <v>1232</v>
      </c>
      <c r="AA293" s="170" t="s">
        <v>27</v>
      </c>
      <c r="AB293" s="171"/>
      <c r="AC293" s="174"/>
      <c r="AD293" s="353"/>
      <c r="AE293" s="353"/>
      <c r="AF293" s="353"/>
      <c r="AG293" s="353"/>
      <c r="AH293" s="353"/>
    </row>
    <row r="294" spans="1:34" s="172" customFormat="1" ht="306" x14ac:dyDescent="0.25">
      <c r="A294" s="173">
        <v>42475.75</v>
      </c>
      <c r="B294" s="173">
        <v>42475.8125</v>
      </c>
      <c r="C294" s="154" t="s">
        <v>8</v>
      </c>
      <c r="D294" s="405" t="s">
        <v>1150</v>
      </c>
      <c r="E294" s="174" t="s">
        <v>1151</v>
      </c>
      <c r="F294" s="217">
        <f t="shared" si="45"/>
        <v>633399</v>
      </c>
      <c r="G294" s="176">
        <v>633399</v>
      </c>
      <c r="H294" s="175" t="str">
        <f t="shared" si="46"/>
        <v>Link</v>
      </c>
      <c r="I294" s="177" t="s">
        <v>62</v>
      </c>
      <c r="J294" s="177" t="s">
        <v>40</v>
      </c>
      <c r="K294" s="423" t="s">
        <v>1152</v>
      </c>
      <c r="L294" s="178"/>
      <c r="M294" s="160">
        <v>42471</v>
      </c>
      <c r="N294" s="161">
        <f t="shared" si="50"/>
        <v>3</v>
      </c>
      <c r="O294" s="162" t="s">
        <v>35</v>
      </c>
      <c r="P294" s="298"/>
      <c r="Q294" s="298"/>
      <c r="R294" s="344" t="s">
        <v>1189</v>
      </c>
      <c r="S294" s="164" t="s">
        <v>26</v>
      </c>
      <c r="T294" s="165" t="str">
        <f t="shared" ca="1" si="44"/>
        <v>OK</v>
      </c>
      <c r="U294" s="166"/>
      <c r="V294" s="166"/>
      <c r="W294" s="167">
        <v>42471</v>
      </c>
      <c r="X294" s="167" t="s">
        <v>26</v>
      </c>
      <c r="Y294" s="168" t="s">
        <v>26</v>
      </c>
      <c r="Z294" s="179" t="s">
        <v>1273</v>
      </c>
      <c r="AA294" s="170" t="s">
        <v>27</v>
      </c>
      <c r="AB294" s="171"/>
      <c r="AC294" s="174"/>
      <c r="AD294" s="353"/>
      <c r="AE294" s="353"/>
      <c r="AF294" s="353"/>
      <c r="AG294" s="353"/>
      <c r="AH294" s="353" t="str">
        <f>IF(AND( W294&lt;&gt;"TBC",W294&lt;&gt;"TBC", W294&lt;&gt;"N/A",W294&lt;&gt;""),IF((NETWORKDAYS(W294,A294,holidays_2015)-1)&gt;=5,"SLA_PW_OK",IF(AND(NETWORKDAYS(W294,A294,holidays_2015)&gt;=0,C294="EW"),"SLA_EW_OK","SLA_PW_NOK")),"")</f>
        <v>SLA_EW_OK</v>
      </c>
    </row>
    <row r="295" spans="1:34" s="14" customFormat="1" ht="127.5" x14ac:dyDescent="0.25">
      <c r="A295" s="71">
        <v>42475.958333333336</v>
      </c>
      <c r="B295" s="71">
        <v>42476.041666666664</v>
      </c>
      <c r="C295" s="145" t="s">
        <v>8</v>
      </c>
      <c r="D295" s="420" t="s">
        <v>1270</v>
      </c>
      <c r="E295" s="57" t="s">
        <v>64</v>
      </c>
      <c r="F295" s="181">
        <f t="shared" si="45"/>
        <v>639015</v>
      </c>
      <c r="G295" s="59">
        <v>639015</v>
      </c>
      <c r="H295" s="58" t="str">
        <f t="shared" si="46"/>
        <v>Link</v>
      </c>
      <c r="I295" s="60" t="s">
        <v>37</v>
      </c>
      <c r="J295" s="60" t="s">
        <v>1253</v>
      </c>
      <c r="K295" s="60" t="s">
        <v>1271</v>
      </c>
      <c r="L295" s="151"/>
      <c r="M295" s="139">
        <v>42478</v>
      </c>
      <c r="N295" s="62">
        <f t="shared" si="50"/>
        <v>0</v>
      </c>
      <c r="O295" s="63" t="s">
        <v>35</v>
      </c>
      <c r="P295" s="293"/>
      <c r="Q295" s="293"/>
      <c r="R295" s="293" t="s">
        <v>1272</v>
      </c>
      <c r="S295" s="134">
        <v>42475</v>
      </c>
      <c r="T295" s="49">
        <f t="shared" ca="1" si="44"/>
        <v>0</v>
      </c>
      <c r="U295" s="50"/>
      <c r="V295" s="50"/>
      <c r="W295" s="109" t="s">
        <v>38</v>
      </c>
      <c r="X295" s="109" t="s">
        <v>26</v>
      </c>
      <c r="Y295" s="133" t="s">
        <v>26</v>
      </c>
      <c r="Z295" s="64" t="s">
        <v>1274</v>
      </c>
      <c r="AA295" s="65" t="s">
        <v>27</v>
      </c>
      <c r="AB295" s="72"/>
      <c r="AC295" s="57"/>
      <c r="AD295" s="351"/>
      <c r="AE295" s="351"/>
      <c r="AF295" s="351"/>
      <c r="AG295" s="351"/>
      <c r="AH295" s="351"/>
    </row>
    <row r="296" spans="1:34" s="389" customFormat="1" ht="63.75" x14ac:dyDescent="0.25">
      <c r="A296" s="71">
        <v>42476.041666666664</v>
      </c>
      <c r="B296" s="71">
        <v>42476.541666666664</v>
      </c>
      <c r="C296" s="145"/>
      <c r="D296" s="403" t="s">
        <v>907</v>
      </c>
      <c r="E296" s="57" t="s">
        <v>55</v>
      </c>
      <c r="F296" s="181">
        <f t="shared" si="45"/>
        <v>633988</v>
      </c>
      <c r="G296" s="59">
        <v>633988</v>
      </c>
      <c r="H296" s="58" t="str">
        <f t="shared" si="46"/>
        <v>Link</v>
      </c>
      <c r="I296" s="60" t="s">
        <v>30</v>
      </c>
      <c r="J296" s="60" t="s">
        <v>908</v>
      </c>
      <c r="K296" s="60" t="s">
        <v>32</v>
      </c>
      <c r="L296" s="151"/>
      <c r="M296" s="139">
        <v>42458</v>
      </c>
      <c r="N296" s="62">
        <f t="shared" si="50"/>
        <v>12</v>
      </c>
      <c r="O296" s="63" t="s">
        <v>26</v>
      </c>
      <c r="P296" s="293"/>
      <c r="Q296" s="293"/>
      <c r="R296" s="365" t="s">
        <v>965</v>
      </c>
      <c r="S296" s="134">
        <v>42452</v>
      </c>
      <c r="T296" s="49" t="str">
        <f t="shared" ca="1" si="44"/>
        <v>OK</v>
      </c>
      <c r="U296" s="50"/>
      <c r="V296" s="50"/>
      <c r="W296" s="109">
        <v>42466</v>
      </c>
      <c r="X296" s="109" t="s">
        <v>26</v>
      </c>
      <c r="Y296" s="109" t="s">
        <v>26</v>
      </c>
      <c r="Z296" s="64"/>
      <c r="AA296" s="65"/>
      <c r="AB296" s="72"/>
      <c r="AC296" s="57"/>
      <c r="AD296" s="351"/>
      <c r="AE296" s="351"/>
      <c r="AF296" s="351"/>
      <c r="AG296" s="351"/>
      <c r="AH296" s="351" t="str">
        <f t="shared" ref="AH296:AH303" si="51">IF(AND( W296&lt;&gt;"TBC",W296&lt;&gt;"TBC", W296&lt;&gt;"N/A",W296&lt;&gt;""),IF((NETWORKDAYS(W296,A296,holidays_2015)-1)&gt;=5,"SLA_PW_OK",IF(AND(NETWORKDAYS(W296,A296,holidays_2015)&gt;=0,C296="EW"),"SLA_EW_OK","SLA_PW_NOK")),"")</f>
        <v>SLA_PW_OK</v>
      </c>
    </row>
    <row r="297" spans="1:34" s="172" customFormat="1" ht="255" x14ac:dyDescent="0.25">
      <c r="A297" s="173">
        <v>42476.333333333336</v>
      </c>
      <c r="B297" s="173">
        <v>42476.604166666664</v>
      </c>
      <c r="C297" s="154"/>
      <c r="D297" s="415" t="s">
        <v>1027</v>
      </c>
      <c r="E297" s="174" t="s">
        <v>917</v>
      </c>
      <c r="F297" s="217">
        <f t="shared" si="45"/>
        <v>633391</v>
      </c>
      <c r="G297" s="176">
        <v>633391</v>
      </c>
      <c r="H297" s="175" t="str">
        <f t="shared" si="46"/>
        <v>Link</v>
      </c>
      <c r="I297" s="177" t="s">
        <v>33</v>
      </c>
      <c r="J297" s="177" t="s">
        <v>1050</v>
      </c>
      <c r="K297" s="177" t="s">
        <v>918</v>
      </c>
      <c r="L297" s="178"/>
      <c r="M297" s="160">
        <v>42464</v>
      </c>
      <c r="N297" s="161">
        <f t="shared" si="50"/>
        <v>8</v>
      </c>
      <c r="O297" s="162" t="s">
        <v>35</v>
      </c>
      <c r="P297" s="320"/>
      <c r="Q297" s="320"/>
      <c r="R297" s="320" t="s">
        <v>1056</v>
      </c>
      <c r="S297" s="164">
        <v>42453</v>
      </c>
      <c r="T297" s="165" t="str">
        <f t="shared" ca="1" si="44"/>
        <v>OK</v>
      </c>
      <c r="U297" s="166"/>
      <c r="V297" s="166"/>
      <c r="W297" s="167">
        <v>42466</v>
      </c>
      <c r="X297" s="167">
        <v>42466</v>
      </c>
      <c r="Y297" s="168">
        <v>42467</v>
      </c>
      <c r="Z297" s="179" t="s">
        <v>1275</v>
      </c>
      <c r="AA297" s="170" t="s">
        <v>27</v>
      </c>
      <c r="AB297" s="171"/>
      <c r="AC297" s="174"/>
      <c r="AD297" s="353"/>
      <c r="AE297" s="353"/>
      <c r="AF297" s="353"/>
      <c r="AG297" s="353"/>
      <c r="AH297" s="353" t="str">
        <f t="shared" si="51"/>
        <v>SLA_PW_OK</v>
      </c>
    </row>
    <row r="298" spans="1:34" s="172" customFormat="1" ht="63.75" x14ac:dyDescent="0.25">
      <c r="A298" s="173">
        <v>42477</v>
      </c>
      <c r="B298" s="173">
        <v>42477.083333333336</v>
      </c>
      <c r="C298" s="154"/>
      <c r="D298" s="415" t="s">
        <v>928</v>
      </c>
      <c r="E298" s="174" t="s">
        <v>56</v>
      </c>
      <c r="F298" s="217">
        <f t="shared" si="45"/>
        <v>634645</v>
      </c>
      <c r="G298" s="176">
        <v>634645</v>
      </c>
      <c r="H298" s="175" t="str">
        <f t="shared" si="46"/>
        <v>Link</v>
      </c>
      <c r="I298" s="177" t="s">
        <v>30</v>
      </c>
      <c r="J298" s="177" t="s">
        <v>929</v>
      </c>
      <c r="K298" s="177" t="s">
        <v>32</v>
      </c>
      <c r="L298" s="178"/>
      <c r="M298" s="160">
        <v>42458</v>
      </c>
      <c r="N298" s="161">
        <f t="shared" si="50"/>
        <v>12</v>
      </c>
      <c r="O298" s="162" t="s">
        <v>26</v>
      </c>
      <c r="P298" s="320"/>
      <c r="Q298" s="320"/>
      <c r="R298" s="344" t="s">
        <v>930</v>
      </c>
      <c r="S298" s="164">
        <v>42461</v>
      </c>
      <c r="T298" s="165" t="str">
        <f t="shared" ref="T298:T329" ca="1" si="52">IF(AND( W298&lt;&gt;"TBC",X298&lt;&gt;"TBC", Y298&lt;&gt;"TBC"),"OK",MAX(IF(NOW()-A298,NETWORKDAYS(NOW(),A298,holidays_2016)-2),0))</f>
        <v>OK</v>
      </c>
      <c r="U298" s="166"/>
      <c r="V298" s="166"/>
      <c r="W298" s="167">
        <v>42467</v>
      </c>
      <c r="X298" s="167" t="s">
        <v>26</v>
      </c>
      <c r="Y298" s="168" t="s">
        <v>26</v>
      </c>
      <c r="Z298" s="179"/>
      <c r="AA298" s="170"/>
      <c r="AB298" s="171"/>
      <c r="AC298" s="174"/>
      <c r="AD298" s="353"/>
      <c r="AE298" s="353"/>
      <c r="AF298" s="353"/>
      <c r="AG298" s="353"/>
      <c r="AH298" s="353" t="str">
        <f t="shared" si="51"/>
        <v>SLA_PW_OK</v>
      </c>
    </row>
    <row r="299" spans="1:34" s="172" customFormat="1" ht="140.25" x14ac:dyDescent="0.25">
      <c r="A299" s="173">
        <v>42477.083333333336</v>
      </c>
      <c r="B299" s="173">
        <v>42477.270833333336</v>
      </c>
      <c r="C299" s="154"/>
      <c r="D299" s="415" t="s">
        <v>1058</v>
      </c>
      <c r="E299" s="174" t="s">
        <v>56</v>
      </c>
      <c r="F299" s="217">
        <f t="shared" si="45"/>
        <v>636277</v>
      </c>
      <c r="G299" s="176">
        <v>636277</v>
      </c>
      <c r="H299" s="175" t="str">
        <f t="shared" si="46"/>
        <v>Link</v>
      </c>
      <c r="I299" s="177" t="s">
        <v>30</v>
      </c>
      <c r="J299" s="177" t="s">
        <v>591</v>
      </c>
      <c r="K299" s="177" t="s">
        <v>32</v>
      </c>
      <c r="L299" s="178"/>
      <c r="M299" s="160">
        <v>42471</v>
      </c>
      <c r="N299" s="161">
        <f t="shared" si="50"/>
        <v>3</v>
      </c>
      <c r="O299" s="162" t="s">
        <v>26</v>
      </c>
      <c r="P299" s="320"/>
      <c r="Q299" s="320"/>
      <c r="R299" s="344" t="s">
        <v>1094</v>
      </c>
      <c r="S299" s="164">
        <v>42468</v>
      </c>
      <c r="T299" s="165" t="str">
        <f t="shared" ca="1" si="52"/>
        <v>OK</v>
      </c>
      <c r="U299" s="166"/>
      <c r="V299" s="166"/>
      <c r="W299" s="167">
        <v>42468</v>
      </c>
      <c r="X299" s="167" t="s">
        <v>26</v>
      </c>
      <c r="Y299" s="168" t="s">
        <v>26</v>
      </c>
      <c r="Z299" s="179"/>
      <c r="AA299" s="170"/>
      <c r="AB299" s="171"/>
      <c r="AC299" s="174"/>
      <c r="AD299" s="353"/>
      <c r="AE299" s="353"/>
      <c r="AF299" s="353"/>
      <c r="AG299" s="353"/>
      <c r="AH299" s="353" t="str">
        <f t="shared" si="51"/>
        <v>SLA_PW_OK</v>
      </c>
    </row>
    <row r="300" spans="1:34" s="172" customFormat="1" ht="38.25" x14ac:dyDescent="0.25">
      <c r="A300" s="173">
        <v>42478</v>
      </c>
      <c r="B300" s="173">
        <v>42478.208333333336</v>
      </c>
      <c r="C300" s="154"/>
      <c r="D300" s="405" t="s">
        <v>109</v>
      </c>
      <c r="E300" s="174" t="s">
        <v>888</v>
      </c>
      <c r="F300" s="217">
        <f t="shared" si="45"/>
        <v>634475</v>
      </c>
      <c r="G300" s="176">
        <v>634475</v>
      </c>
      <c r="H300" s="175" t="str">
        <f t="shared" si="46"/>
        <v>Link</v>
      </c>
      <c r="I300" s="177" t="s">
        <v>30</v>
      </c>
      <c r="J300" s="177" t="s">
        <v>407</v>
      </c>
      <c r="K300" s="177" t="s">
        <v>78</v>
      </c>
      <c r="L300" s="178"/>
      <c r="M300" s="160">
        <v>42450</v>
      </c>
      <c r="N300" s="161">
        <f t="shared" si="50"/>
        <v>18</v>
      </c>
      <c r="O300" s="162" t="s">
        <v>26</v>
      </c>
      <c r="P300" s="320">
        <v>634478</v>
      </c>
      <c r="Q300" s="320" t="s">
        <v>998</v>
      </c>
      <c r="R300" s="320" t="s">
        <v>941</v>
      </c>
      <c r="S300" s="164">
        <v>42461</v>
      </c>
      <c r="T300" s="165" t="str">
        <f t="shared" ca="1" si="52"/>
        <v>OK</v>
      </c>
      <c r="U300" s="166"/>
      <c r="V300" s="166"/>
      <c r="W300" s="167">
        <v>42467</v>
      </c>
      <c r="X300" s="167" t="s">
        <v>26</v>
      </c>
      <c r="Y300" s="168" t="s">
        <v>26</v>
      </c>
      <c r="Z300" s="179"/>
      <c r="AA300" s="170"/>
      <c r="AB300" s="171"/>
      <c r="AC300" s="174"/>
      <c r="AD300" s="353"/>
      <c r="AE300" s="353"/>
      <c r="AF300" s="353"/>
      <c r="AG300" s="353"/>
      <c r="AH300" s="353" t="str">
        <f t="shared" si="51"/>
        <v>SLA_PW_OK</v>
      </c>
    </row>
    <row r="301" spans="1:34" s="263" customFormat="1" ht="51" x14ac:dyDescent="0.25">
      <c r="A301" s="173">
        <v>42478.208333333336</v>
      </c>
      <c r="B301" s="173">
        <v>42478.291666666664</v>
      </c>
      <c r="C301" s="154"/>
      <c r="D301" s="415" t="s">
        <v>851</v>
      </c>
      <c r="E301" s="174" t="s">
        <v>80</v>
      </c>
      <c r="F301" s="217">
        <f t="shared" si="45"/>
        <v>632368</v>
      </c>
      <c r="G301" s="176">
        <v>632368</v>
      </c>
      <c r="H301" s="175" t="str">
        <f t="shared" si="46"/>
        <v>Link</v>
      </c>
      <c r="I301" s="177" t="s">
        <v>33</v>
      </c>
      <c r="J301" s="177" t="s">
        <v>845</v>
      </c>
      <c r="K301" s="177" t="s">
        <v>852</v>
      </c>
      <c r="L301" s="178"/>
      <c r="M301" s="160">
        <v>42450</v>
      </c>
      <c r="N301" s="161">
        <f t="shared" si="50"/>
        <v>18</v>
      </c>
      <c r="O301" s="162" t="s">
        <v>35</v>
      </c>
      <c r="P301" s="320"/>
      <c r="Q301" s="320"/>
      <c r="R301" s="320"/>
      <c r="S301" s="164">
        <v>42447</v>
      </c>
      <c r="T301" s="165" t="str">
        <f t="shared" ca="1" si="52"/>
        <v>OK</v>
      </c>
      <c r="U301" s="166"/>
      <c r="V301" s="166"/>
      <c r="W301" s="167">
        <v>42467</v>
      </c>
      <c r="X301" s="167" t="s">
        <v>26</v>
      </c>
      <c r="Y301" s="168" t="s">
        <v>26</v>
      </c>
      <c r="Z301" s="179" t="s">
        <v>1276</v>
      </c>
      <c r="AA301" s="170" t="s">
        <v>27</v>
      </c>
      <c r="AB301" s="171"/>
      <c r="AC301" s="174"/>
      <c r="AD301" s="353"/>
      <c r="AE301" s="353"/>
      <c r="AF301" s="353"/>
      <c r="AG301" s="353"/>
      <c r="AH301" s="353" t="str">
        <f t="shared" si="51"/>
        <v>SLA_PW_OK</v>
      </c>
    </row>
    <row r="302" spans="1:34" s="172" customFormat="1" ht="89.25" x14ac:dyDescent="0.25">
      <c r="A302" s="173">
        <v>42479</v>
      </c>
      <c r="B302" s="173">
        <v>42479.25</v>
      </c>
      <c r="C302" s="154"/>
      <c r="D302" s="405" t="s">
        <v>1160</v>
      </c>
      <c r="E302" s="174" t="s">
        <v>1142</v>
      </c>
      <c r="F302" s="217">
        <f t="shared" ref="F302:F333" si="53">HYPERLINK("..\Avis%20de%20dérangement\"&amp;G302,G302)</f>
        <v>636112</v>
      </c>
      <c r="G302" s="176">
        <v>636112</v>
      </c>
      <c r="H302" s="175" t="str">
        <f t="shared" ref="H302:H333" si="54">HYPERLINK("..\Avis%20de%20dérangement\"&amp;G302,"Link")</f>
        <v>Link</v>
      </c>
      <c r="I302" s="177" t="s">
        <v>30</v>
      </c>
      <c r="J302" s="177" t="s">
        <v>98</v>
      </c>
      <c r="K302" s="177" t="s">
        <v>85</v>
      </c>
      <c r="L302" s="178"/>
      <c r="M302" s="160">
        <v>42471</v>
      </c>
      <c r="N302" s="161">
        <f t="shared" si="50"/>
        <v>5</v>
      </c>
      <c r="O302" s="162" t="s">
        <v>26</v>
      </c>
      <c r="P302" s="320"/>
      <c r="Q302" s="320"/>
      <c r="R302" s="320" t="s">
        <v>1141</v>
      </c>
      <c r="S302" s="164" t="s">
        <v>26</v>
      </c>
      <c r="T302" s="165" t="str">
        <f t="shared" ca="1" si="52"/>
        <v>OK</v>
      </c>
      <c r="U302" s="166"/>
      <c r="V302" s="166"/>
      <c r="W302" s="167" t="s">
        <v>26</v>
      </c>
      <c r="X302" s="167" t="s">
        <v>26</v>
      </c>
      <c r="Y302" s="168" t="s">
        <v>26</v>
      </c>
      <c r="Z302" s="179"/>
      <c r="AA302" s="170"/>
      <c r="AB302" s="171"/>
      <c r="AC302" s="174"/>
      <c r="AD302" s="353"/>
      <c r="AE302" s="353"/>
      <c r="AF302" s="353"/>
      <c r="AG302" s="353"/>
      <c r="AH302" s="353" t="str">
        <f t="shared" si="51"/>
        <v/>
      </c>
    </row>
    <row r="303" spans="1:34" s="172" customFormat="1" ht="76.5" x14ac:dyDescent="0.25">
      <c r="A303" s="173">
        <v>42479</v>
      </c>
      <c r="B303" s="173">
        <v>42479.5</v>
      </c>
      <c r="C303" s="154"/>
      <c r="D303" s="415" t="s">
        <v>827</v>
      </c>
      <c r="E303" s="174" t="s">
        <v>72</v>
      </c>
      <c r="F303" s="217">
        <f t="shared" si="53"/>
        <v>632210</v>
      </c>
      <c r="G303" s="176">
        <v>632210</v>
      </c>
      <c r="H303" s="175" t="str">
        <f t="shared" si="54"/>
        <v>Link</v>
      </c>
      <c r="I303" s="177" t="s">
        <v>24</v>
      </c>
      <c r="J303" s="177" t="s">
        <v>822</v>
      </c>
      <c r="K303" s="177" t="s">
        <v>103</v>
      </c>
      <c r="L303" s="178"/>
      <c r="M303" s="160">
        <v>42450</v>
      </c>
      <c r="N303" s="161">
        <f t="shared" si="50"/>
        <v>19</v>
      </c>
      <c r="O303" s="162" t="s">
        <v>35</v>
      </c>
      <c r="P303" s="320"/>
      <c r="Q303" s="320"/>
      <c r="R303" s="320"/>
      <c r="S303" s="164" t="s">
        <v>26</v>
      </c>
      <c r="T303" s="165" t="str">
        <f t="shared" ca="1" si="52"/>
        <v>OK</v>
      </c>
      <c r="U303" s="166"/>
      <c r="V303" s="166"/>
      <c r="W303" s="167">
        <v>42454</v>
      </c>
      <c r="X303" s="167" t="s">
        <v>26</v>
      </c>
      <c r="Y303" s="168" t="s">
        <v>26</v>
      </c>
      <c r="Z303" s="179" t="s">
        <v>1294</v>
      </c>
      <c r="AA303" s="170" t="s">
        <v>27</v>
      </c>
      <c r="AB303" s="171"/>
      <c r="AC303" s="174"/>
      <c r="AD303" s="353"/>
      <c r="AE303" s="353"/>
      <c r="AF303" s="353"/>
      <c r="AG303" s="353"/>
      <c r="AH303" s="353" t="str">
        <f t="shared" si="51"/>
        <v>SLA_PW_OK</v>
      </c>
    </row>
    <row r="304" spans="1:34" s="172" customFormat="1" ht="191.25" x14ac:dyDescent="0.25">
      <c r="A304" s="173">
        <v>42479.166666666664</v>
      </c>
      <c r="B304" s="173">
        <v>42479.208333333336</v>
      </c>
      <c r="C304" s="154"/>
      <c r="D304" s="405" t="s">
        <v>986</v>
      </c>
      <c r="E304" s="174" t="s">
        <v>987</v>
      </c>
      <c r="F304" s="217">
        <f t="shared" si="53"/>
        <v>634765</v>
      </c>
      <c r="G304" s="176">
        <v>634765</v>
      </c>
      <c r="H304" s="175" t="str">
        <f t="shared" si="54"/>
        <v>Link</v>
      </c>
      <c r="I304" s="177" t="s">
        <v>37</v>
      </c>
      <c r="J304" s="177" t="s">
        <v>1032</v>
      </c>
      <c r="K304" s="177" t="s">
        <v>988</v>
      </c>
      <c r="L304" s="178"/>
      <c r="M304" s="160">
        <v>42471</v>
      </c>
      <c r="N304" s="161">
        <f t="shared" si="50"/>
        <v>5</v>
      </c>
      <c r="O304" s="162" t="s">
        <v>35</v>
      </c>
      <c r="P304" s="320"/>
      <c r="Q304" s="320"/>
      <c r="R304" s="320"/>
      <c r="S304" s="164">
        <v>42464</v>
      </c>
      <c r="T304" s="165" t="str">
        <f t="shared" ca="1" si="52"/>
        <v>OK</v>
      </c>
      <c r="U304" s="166"/>
      <c r="V304" s="166"/>
      <c r="W304" s="167">
        <v>42472</v>
      </c>
      <c r="X304" s="167">
        <v>42472</v>
      </c>
      <c r="Y304" s="168" t="s">
        <v>26</v>
      </c>
      <c r="Z304" s="179" t="s">
        <v>1291</v>
      </c>
      <c r="AA304" s="170" t="s">
        <v>27</v>
      </c>
      <c r="AB304" s="171"/>
      <c r="AC304" s="174"/>
      <c r="AD304" s="353"/>
      <c r="AE304" s="353"/>
      <c r="AF304" s="353"/>
      <c r="AG304" s="353"/>
      <c r="AH304" s="353"/>
    </row>
    <row r="305" spans="1:34" s="172" customFormat="1" ht="63.75" x14ac:dyDescent="0.25">
      <c r="A305" s="71">
        <v>42479.208333333336</v>
      </c>
      <c r="B305" s="71">
        <v>42479.291666666664</v>
      </c>
      <c r="C305" s="145"/>
      <c r="D305" s="420" t="s">
        <v>1230</v>
      </c>
      <c r="E305" s="57" t="s">
        <v>922</v>
      </c>
      <c r="F305" s="181">
        <f t="shared" si="53"/>
        <v>634514</v>
      </c>
      <c r="G305" s="59">
        <v>634514</v>
      </c>
      <c r="H305" s="58" t="str">
        <f t="shared" si="54"/>
        <v>Link</v>
      </c>
      <c r="I305" s="60" t="s">
        <v>33</v>
      </c>
      <c r="J305" s="60" t="s">
        <v>956</v>
      </c>
      <c r="K305" s="60" t="s">
        <v>34</v>
      </c>
      <c r="L305" s="151" t="s">
        <v>225</v>
      </c>
      <c r="M305" s="139">
        <v>42458</v>
      </c>
      <c r="N305" s="62">
        <f t="shared" si="50"/>
        <v>14</v>
      </c>
      <c r="O305" s="63" t="s">
        <v>35</v>
      </c>
      <c r="P305" s="293"/>
      <c r="Q305" s="293"/>
      <c r="R305" s="365" t="s">
        <v>955</v>
      </c>
      <c r="S305" s="134">
        <v>42454</v>
      </c>
      <c r="T305" s="49" t="str">
        <f t="shared" ca="1" si="52"/>
        <v>OK</v>
      </c>
      <c r="U305" s="50"/>
      <c r="V305" s="50"/>
      <c r="W305" s="109">
        <v>42460</v>
      </c>
      <c r="X305" s="109" t="s">
        <v>26</v>
      </c>
      <c r="Y305" s="133" t="s">
        <v>26</v>
      </c>
      <c r="Z305" s="64"/>
      <c r="AA305" s="65"/>
      <c r="AB305" s="72"/>
      <c r="AC305" s="57"/>
      <c r="AD305" s="351"/>
      <c r="AE305" s="351"/>
      <c r="AF305" s="351"/>
      <c r="AG305" s="351"/>
      <c r="AH305" s="351" t="str">
        <f>IF(AND( W305&lt;&gt;"TBC",W305&lt;&gt;"TBC", W305&lt;&gt;"N/A",W305&lt;&gt;""),IF((NETWORKDAYS(W305,A305,holidays_2015)-1)&gt;=5,"SLA_PW_OK",IF(AND(NETWORKDAYS(W305,A305,holidays_2015)&gt;=0,C305="EW"),"SLA_EW_OK","SLA_PW_NOK")),"")</f>
        <v>SLA_PW_OK</v>
      </c>
    </row>
    <row r="306" spans="1:34" s="263" customFormat="1" ht="140.25" x14ac:dyDescent="0.25">
      <c r="A306" s="173">
        <v>42479.375</v>
      </c>
      <c r="B306" s="173">
        <v>42479.666666666664</v>
      </c>
      <c r="C306" s="154"/>
      <c r="D306" s="415" t="s">
        <v>934</v>
      </c>
      <c r="E306" s="174" t="s">
        <v>935</v>
      </c>
      <c r="F306" s="217">
        <f t="shared" si="53"/>
        <v>634412</v>
      </c>
      <c r="G306" s="176">
        <v>634412</v>
      </c>
      <c r="H306" s="175" t="str">
        <f t="shared" si="54"/>
        <v>Link</v>
      </c>
      <c r="I306" s="177" t="s">
        <v>33</v>
      </c>
      <c r="J306" s="177" t="s">
        <v>407</v>
      </c>
      <c r="K306" s="177" t="s">
        <v>936</v>
      </c>
      <c r="L306" s="178"/>
      <c r="M306" s="160">
        <v>42458</v>
      </c>
      <c r="N306" s="161">
        <f t="shared" si="50"/>
        <v>14</v>
      </c>
      <c r="O306" s="162" t="s">
        <v>35</v>
      </c>
      <c r="P306" s="320"/>
      <c r="Q306" s="320"/>
      <c r="R306" s="320" t="s">
        <v>972</v>
      </c>
      <c r="S306" s="164">
        <v>42454</v>
      </c>
      <c r="T306" s="165" t="str">
        <f t="shared" ca="1" si="52"/>
        <v>OK</v>
      </c>
      <c r="U306" s="166"/>
      <c r="V306" s="166"/>
      <c r="W306" s="167">
        <v>42471</v>
      </c>
      <c r="X306" s="167">
        <v>42471</v>
      </c>
      <c r="Y306" s="168">
        <v>42471</v>
      </c>
      <c r="Z306" s="179" t="s">
        <v>1299</v>
      </c>
      <c r="AA306" s="170" t="s">
        <v>27</v>
      </c>
      <c r="AB306" s="171"/>
      <c r="AC306" s="174"/>
      <c r="AD306" s="353"/>
      <c r="AE306" s="353"/>
      <c r="AF306" s="353"/>
      <c r="AG306" s="353"/>
      <c r="AH306" s="353" t="str">
        <f>IF(AND( W306&lt;&gt;"TBC",W306&lt;&gt;"TBC", W306&lt;&gt;"N/A",W306&lt;&gt;""),IF((NETWORKDAYS(W306,A306,holidays_2015)-1)&gt;=5,"SLA_PW_OK",IF(AND(NETWORKDAYS(W306,A306,holidays_2015)&gt;=0,C306="EW"),"SLA_EW_OK","SLA_PW_NOK")),"")</f>
        <v>SLA_PW_OK</v>
      </c>
    </row>
    <row r="307" spans="1:34" s="172" customFormat="1" ht="51" x14ac:dyDescent="0.25">
      <c r="A307" s="71">
        <v>42479.958333333336</v>
      </c>
      <c r="B307" s="71">
        <v>42480.208333333336</v>
      </c>
      <c r="C307" s="145"/>
      <c r="D307" s="403" t="s">
        <v>973</v>
      </c>
      <c r="E307" s="57" t="s">
        <v>29</v>
      </c>
      <c r="F307" s="181">
        <f t="shared" si="53"/>
        <v>634914</v>
      </c>
      <c r="G307" s="59">
        <v>634914</v>
      </c>
      <c r="H307" s="58" t="str">
        <f t="shared" si="54"/>
        <v>Link</v>
      </c>
      <c r="I307" s="60" t="s">
        <v>30</v>
      </c>
      <c r="J307" s="60" t="s">
        <v>811</v>
      </c>
      <c r="K307" s="60" t="s">
        <v>32</v>
      </c>
      <c r="L307" s="151"/>
      <c r="M307" s="139">
        <v>42458</v>
      </c>
      <c r="N307" s="62">
        <f t="shared" si="50"/>
        <v>14</v>
      </c>
      <c r="O307" s="63" t="s">
        <v>26</v>
      </c>
      <c r="P307" s="241"/>
      <c r="Q307" s="241"/>
      <c r="R307" s="114" t="s">
        <v>97</v>
      </c>
      <c r="S307" s="134">
        <v>42458</v>
      </c>
      <c r="T307" s="49" t="str">
        <f t="shared" ca="1" si="52"/>
        <v>OK</v>
      </c>
      <c r="U307" s="50"/>
      <c r="V307" s="50"/>
      <c r="W307" s="109" t="s">
        <v>26</v>
      </c>
      <c r="X307" s="109" t="s">
        <v>26</v>
      </c>
      <c r="Y307" s="133" t="s">
        <v>26</v>
      </c>
      <c r="Z307" s="64"/>
      <c r="AA307" s="65"/>
      <c r="AB307" s="72"/>
      <c r="AC307" s="57"/>
      <c r="AD307" s="351"/>
      <c r="AE307" s="351"/>
      <c r="AF307" s="351"/>
      <c r="AG307" s="351"/>
      <c r="AH307" s="351"/>
    </row>
    <row r="308" spans="1:34" s="212" customFormat="1" ht="76.5" x14ac:dyDescent="0.25">
      <c r="A308" s="39">
        <v>42480.166666666664</v>
      </c>
      <c r="B308" s="39">
        <v>42480.291666666664</v>
      </c>
      <c r="C308" s="144"/>
      <c r="D308" s="401" t="s">
        <v>1095</v>
      </c>
      <c r="E308" s="26" t="s">
        <v>761</v>
      </c>
      <c r="F308" s="69">
        <f t="shared" si="53"/>
        <v>630744</v>
      </c>
      <c r="G308" s="27">
        <v>630744</v>
      </c>
      <c r="H308" s="52" t="str">
        <f t="shared" si="54"/>
        <v>Link</v>
      </c>
      <c r="I308" s="28" t="s">
        <v>37</v>
      </c>
      <c r="J308" s="28" t="s">
        <v>762</v>
      </c>
      <c r="K308" s="28" t="s">
        <v>63</v>
      </c>
      <c r="L308" s="149" t="s">
        <v>225</v>
      </c>
      <c r="M308" s="138">
        <v>42443</v>
      </c>
      <c r="N308" s="43">
        <f t="shared" si="50"/>
        <v>25</v>
      </c>
      <c r="O308" s="30" t="s">
        <v>35</v>
      </c>
      <c r="P308" s="294"/>
      <c r="Q308" s="294"/>
      <c r="R308" s="294" t="s">
        <v>1063</v>
      </c>
      <c r="S308" s="128">
        <v>42440</v>
      </c>
      <c r="T308" s="29" t="str">
        <f t="shared" ca="1" si="52"/>
        <v>OK</v>
      </c>
      <c r="U308" s="31"/>
      <c r="V308" s="31"/>
      <c r="W308" s="105">
        <v>42460</v>
      </c>
      <c r="X308" s="105">
        <v>42460</v>
      </c>
      <c r="Y308" s="127" t="s">
        <v>26</v>
      </c>
      <c r="Z308" s="53"/>
      <c r="AA308" s="46" t="s">
        <v>44</v>
      </c>
      <c r="AB308" s="47"/>
      <c r="AC308" s="26"/>
      <c r="AD308" s="347"/>
      <c r="AE308" s="347"/>
      <c r="AF308" s="347"/>
      <c r="AG308" s="347"/>
      <c r="AH308" s="347" t="str">
        <f t="shared" ref="AH308:AH316" si="55">IF(AND( W308&lt;&gt;"TBC",W308&lt;&gt;"TBC", W308&lt;&gt;"N/A",W308&lt;&gt;""),IF((NETWORKDAYS(W308,A308,holidays_2015)-1)&gt;=5,"SLA_PW_OK",IF(AND(NETWORKDAYS(W308,A308,holidays_2015)&gt;=0,C308="EW"),"SLA_EW_OK","SLA_PW_NOK")),"")</f>
        <v>SLA_PW_OK</v>
      </c>
    </row>
    <row r="309" spans="1:34" s="263" customFormat="1" ht="76.5" x14ac:dyDescent="0.25">
      <c r="A309" s="173">
        <v>42480.208333333336</v>
      </c>
      <c r="B309" s="173">
        <v>42480.291666666664</v>
      </c>
      <c r="C309" s="154"/>
      <c r="D309" s="415" t="s">
        <v>923</v>
      </c>
      <c r="E309" s="174" t="s">
        <v>922</v>
      </c>
      <c r="F309" s="217">
        <f t="shared" si="53"/>
        <v>634515</v>
      </c>
      <c r="G309" s="176">
        <v>634515</v>
      </c>
      <c r="H309" s="175" t="str">
        <f t="shared" si="54"/>
        <v>Link</v>
      </c>
      <c r="I309" s="177" t="s">
        <v>33</v>
      </c>
      <c r="J309" s="177" t="s">
        <v>920</v>
      </c>
      <c r="K309" s="177" t="s">
        <v>924</v>
      </c>
      <c r="L309" s="178" t="s">
        <v>225</v>
      </c>
      <c r="M309" s="160">
        <v>42458</v>
      </c>
      <c r="N309" s="161">
        <f t="shared" si="50"/>
        <v>15</v>
      </c>
      <c r="O309" s="162" t="s">
        <v>35</v>
      </c>
      <c r="P309" s="320"/>
      <c r="Q309" s="320"/>
      <c r="R309" s="344" t="s">
        <v>1199</v>
      </c>
      <c r="S309" s="164">
        <v>42454</v>
      </c>
      <c r="T309" s="165" t="str">
        <f t="shared" ca="1" si="52"/>
        <v>OK</v>
      </c>
      <c r="U309" s="166"/>
      <c r="V309" s="166"/>
      <c r="W309" s="167">
        <v>42460</v>
      </c>
      <c r="X309" s="167">
        <v>42460</v>
      </c>
      <c r="Y309" s="168" t="s">
        <v>26</v>
      </c>
      <c r="Z309" s="179" t="s">
        <v>1303</v>
      </c>
      <c r="AA309" s="170" t="s">
        <v>27</v>
      </c>
      <c r="AB309" s="171"/>
      <c r="AC309" s="174"/>
      <c r="AD309" s="353"/>
      <c r="AE309" s="353"/>
      <c r="AF309" s="353"/>
      <c r="AG309" s="353"/>
      <c r="AH309" s="353" t="str">
        <f t="shared" si="55"/>
        <v>SLA_PW_OK</v>
      </c>
    </row>
    <row r="310" spans="1:34" s="172" customFormat="1" ht="63.75" x14ac:dyDescent="0.25">
      <c r="A310" s="71">
        <v>42480.791666666664</v>
      </c>
      <c r="B310" s="56">
        <v>42482.916666666664</v>
      </c>
      <c r="C310" s="145"/>
      <c r="D310" s="403" t="s">
        <v>1089</v>
      </c>
      <c r="E310" s="57" t="s">
        <v>69</v>
      </c>
      <c r="F310" s="181">
        <f t="shared" si="53"/>
        <v>618792</v>
      </c>
      <c r="G310" s="59">
        <v>618792</v>
      </c>
      <c r="H310" s="58" t="str">
        <f t="shared" si="54"/>
        <v>Link</v>
      </c>
      <c r="I310" s="60" t="s">
        <v>24</v>
      </c>
      <c r="J310" s="60" t="s">
        <v>25</v>
      </c>
      <c r="K310" s="60" t="s">
        <v>344</v>
      </c>
      <c r="L310" s="151"/>
      <c r="M310" s="139">
        <v>42471</v>
      </c>
      <c r="N310" s="62">
        <f t="shared" si="50"/>
        <v>6</v>
      </c>
      <c r="O310" s="63" t="s">
        <v>35</v>
      </c>
      <c r="P310" s="300"/>
      <c r="Q310" s="300"/>
      <c r="R310" s="300" t="s">
        <v>1158</v>
      </c>
      <c r="S310" s="134" t="s">
        <v>26</v>
      </c>
      <c r="T310" s="49" t="str">
        <f t="shared" ca="1" si="52"/>
        <v>OK</v>
      </c>
      <c r="U310" s="50"/>
      <c r="V310" s="50"/>
      <c r="W310" s="109">
        <v>42472</v>
      </c>
      <c r="X310" s="109" t="s">
        <v>26</v>
      </c>
      <c r="Y310" s="133" t="s">
        <v>26</v>
      </c>
      <c r="Z310" s="64"/>
      <c r="AA310" s="65"/>
      <c r="AB310" s="72"/>
      <c r="AC310" s="57"/>
      <c r="AD310" s="351"/>
      <c r="AE310" s="351"/>
      <c r="AF310" s="351"/>
      <c r="AG310" s="351"/>
      <c r="AH310" s="351" t="str">
        <f t="shared" si="55"/>
        <v>SLA_PW_OK</v>
      </c>
    </row>
    <row r="311" spans="1:34" s="263" customFormat="1" ht="165.75" x14ac:dyDescent="0.25">
      <c r="A311" s="71">
        <v>42480.958333333336</v>
      </c>
      <c r="B311" s="71">
        <v>42481.041666666664</v>
      </c>
      <c r="C311" s="145"/>
      <c r="D311" s="403" t="s">
        <v>1055</v>
      </c>
      <c r="E311" s="57" t="s">
        <v>76</v>
      </c>
      <c r="F311" s="181">
        <f t="shared" si="53"/>
        <v>635374</v>
      </c>
      <c r="G311" s="59">
        <v>635374</v>
      </c>
      <c r="H311" s="58" t="str">
        <f t="shared" si="54"/>
        <v>Link</v>
      </c>
      <c r="I311" s="60" t="s">
        <v>30</v>
      </c>
      <c r="J311" s="60" t="s">
        <v>25</v>
      </c>
      <c r="K311" s="60" t="s">
        <v>1054</v>
      </c>
      <c r="L311" s="151"/>
      <c r="M311" s="139">
        <v>42471</v>
      </c>
      <c r="N311" s="62">
        <f t="shared" si="50"/>
        <v>6</v>
      </c>
      <c r="O311" s="63" t="s">
        <v>26</v>
      </c>
      <c r="P311" s="300"/>
      <c r="Q311" s="300"/>
      <c r="R311" s="300" t="s">
        <v>1168</v>
      </c>
      <c r="S311" s="134" t="s">
        <v>26</v>
      </c>
      <c r="T311" s="49" t="str">
        <f t="shared" ca="1" si="52"/>
        <v>OK</v>
      </c>
      <c r="U311" s="50"/>
      <c r="V311" s="50"/>
      <c r="W311" s="109" t="s">
        <v>26</v>
      </c>
      <c r="X311" s="109" t="s">
        <v>26</v>
      </c>
      <c r="Y311" s="133" t="s">
        <v>26</v>
      </c>
      <c r="Z311" s="64"/>
      <c r="AA311" s="65"/>
      <c r="AB311" s="72"/>
      <c r="AC311" s="57"/>
      <c r="AD311" s="351"/>
      <c r="AE311" s="351"/>
      <c r="AF311" s="351"/>
      <c r="AG311" s="351"/>
      <c r="AH311" s="351" t="str">
        <f t="shared" si="55"/>
        <v/>
      </c>
    </row>
    <row r="312" spans="1:34" s="263" customFormat="1" ht="76.5" x14ac:dyDescent="0.25">
      <c r="A312" s="173">
        <v>42481</v>
      </c>
      <c r="B312" s="173">
        <v>42481.5</v>
      </c>
      <c r="C312" s="154"/>
      <c r="D312" s="415" t="s">
        <v>828</v>
      </c>
      <c r="E312" s="174" t="s">
        <v>72</v>
      </c>
      <c r="F312" s="217">
        <f t="shared" si="53"/>
        <v>632213</v>
      </c>
      <c r="G312" s="176">
        <v>632213</v>
      </c>
      <c r="H312" s="175" t="str">
        <f t="shared" si="54"/>
        <v>Link</v>
      </c>
      <c r="I312" s="177" t="s">
        <v>24</v>
      </c>
      <c r="J312" s="177" t="s">
        <v>822</v>
      </c>
      <c r="K312" s="177" t="s">
        <v>103</v>
      </c>
      <c r="L312" s="178"/>
      <c r="M312" s="160">
        <v>42450</v>
      </c>
      <c r="N312" s="161">
        <f t="shared" si="50"/>
        <v>21</v>
      </c>
      <c r="O312" s="162" t="s">
        <v>35</v>
      </c>
      <c r="P312" s="320"/>
      <c r="Q312" s="320"/>
      <c r="R312" s="320"/>
      <c r="S312" s="164" t="s">
        <v>26</v>
      </c>
      <c r="T312" s="165" t="str">
        <f t="shared" ca="1" si="52"/>
        <v>OK</v>
      </c>
      <c r="U312" s="166"/>
      <c r="V312" s="166"/>
      <c r="W312" s="167">
        <v>42454</v>
      </c>
      <c r="X312" s="167" t="s">
        <v>26</v>
      </c>
      <c r="Y312" s="168" t="s">
        <v>26</v>
      </c>
      <c r="Z312" s="179" t="s">
        <v>1318</v>
      </c>
      <c r="AA312" s="170" t="s">
        <v>27</v>
      </c>
      <c r="AB312" s="171"/>
      <c r="AC312" s="174"/>
      <c r="AD312" s="353"/>
      <c r="AE312" s="353"/>
      <c r="AF312" s="353"/>
      <c r="AG312" s="353"/>
      <c r="AH312" s="353" t="str">
        <f t="shared" si="55"/>
        <v>SLA_PW_OK</v>
      </c>
    </row>
    <row r="313" spans="1:34" s="172" customFormat="1" ht="229.5" x14ac:dyDescent="0.25">
      <c r="A313" s="173">
        <v>42481.041666666664</v>
      </c>
      <c r="B313" s="173">
        <v>42481.208333333336</v>
      </c>
      <c r="C313" s="154"/>
      <c r="D313" s="415" t="s">
        <v>1145</v>
      </c>
      <c r="E313" s="174" t="s">
        <v>542</v>
      </c>
      <c r="F313" s="217">
        <f t="shared" si="53"/>
        <v>635305</v>
      </c>
      <c r="G313" s="176">
        <v>635305</v>
      </c>
      <c r="H313" s="175" t="str">
        <f t="shared" si="54"/>
        <v>Link</v>
      </c>
      <c r="I313" s="177" t="s">
        <v>37</v>
      </c>
      <c r="J313" s="177" t="s">
        <v>1190</v>
      </c>
      <c r="K313" s="177" t="s">
        <v>1146</v>
      </c>
      <c r="L313" s="178"/>
      <c r="M313" s="160">
        <v>42471</v>
      </c>
      <c r="N313" s="161">
        <f t="shared" si="50"/>
        <v>7</v>
      </c>
      <c r="O313" s="162" t="s">
        <v>35</v>
      </c>
      <c r="P313" s="320"/>
      <c r="Q313" s="320"/>
      <c r="R313" s="344" t="s">
        <v>1204</v>
      </c>
      <c r="S313" s="164">
        <v>42473</v>
      </c>
      <c r="T313" s="165" t="str">
        <f t="shared" ca="1" si="52"/>
        <v>OK</v>
      </c>
      <c r="U313" s="166"/>
      <c r="V313" s="166"/>
      <c r="W313" s="167">
        <v>42473</v>
      </c>
      <c r="X313" s="167">
        <v>42473</v>
      </c>
      <c r="Y313" s="168">
        <v>42473</v>
      </c>
      <c r="Z313" s="179" t="s">
        <v>1313</v>
      </c>
      <c r="AA313" s="170" t="s">
        <v>27</v>
      </c>
      <c r="AB313" s="171"/>
      <c r="AC313" s="174"/>
      <c r="AD313" s="353">
        <v>1</v>
      </c>
      <c r="AE313" s="353"/>
      <c r="AF313" s="353"/>
      <c r="AG313" s="353"/>
      <c r="AH313" s="353" t="str">
        <f t="shared" si="55"/>
        <v>SLA_PW_OK</v>
      </c>
    </row>
    <row r="314" spans="1:34" s="172" customFormat="1" ht="76.5" x14ac:dyDescent="0.25">
      <c r="A314" s="426">
        <v>42481.166666666664</v>
      </c>
      <c r="B314" s="426">
        <v>42481.25</v>
      </c>
      <c r="C314" s="154"/>
      <c r="D314" s="415" t="s">
        <v>925</v>
      </c>
      <c r="E314" s="174" t="s">
        <v>922</v>
      </c>
      <c r="F314" s="217">
        <f t="shared" si="53"/>
        <v>634516</v>
      </c>
      <c r="G314" s="176">
        <v>634516</v>
      </c>
      <c r="H314" s="175" t="str">
        <f t="shared" si="54"/>
        <v>Link</v>
      </c>
      <c r="I314" s="177" t="s">
        <v>33</v>
      </c>
      <c r="J314" s="177" t="s">
        <v>920</v>
      </c>
      <c r="K314" s="177" t="s">
        <v>34</v>
      </c>
      <c r="L314" s="178"/>
      <c r="M314" s="160">
        <v>42458</v>
      </c>
      <c r="N314" s="161">
        <f t="shared" si="50"/>
        <v>16</v>
      </c>
      <c r="O314" s="162" t="s">
        <v>35</v>
      </c>
      <c r="P314" s="320"/>
      <c r="Q314" s="320"/>
      <c r="R314" s="344" t="s">
        <v>1300</v>
      </c>
      <c r="S314" s="164">
        <v>42454</v>
      </c>
      <c r="T314" s="165" t="str">
        <f t="shared" ca="1" si="52"/>
        <v>OK</v>
      </c>
      <c r="U314" s="166"/>
      <c r="V314" s="166"/>
      <c r="W314" s="167">
        <v>42471</v>
      </c>
      <c r="X314" s="167" t="s">
        <v>26</v>
      </c>
      <c r="Y314" s="168" t="s">
        <v>26</v>
      </c>
      <c r="Z314" s="179" t="s">
        <v>1312</v>
      </c>
      <c r="AA314" s="170" t="s">
        <v>27</v>
      </c>
      <c r="AB314" s="171"/>
      <c r="AC314" s="174"/>
      <c r="AD314" s="353"/>
      <c r="AE314" s="353"/>
      <c r="AF314" s="353"/>
      <c r="AG314" s="353"/>
      <c r="AH314" s="353" t="str">
        <f t="shared" si="55"/>
        <v>SLA_PW_OK</v>
      </c>
    </row>
    <row r="315" spans="1:34" s="172" customFormat="1" ht="102" x14ac:dyDescent="0.25">
      <c r="A315" s="173">
        <v>42481.208333333336</v>
      </c>
      <c r="B315" s="173">
        <v>42481.270833333336</v>
      </c>
      <c r="C315" s="154"/>
      <c r="D315" s="415" t="s">
        <v>1061</v>
      </c>
      <c r="E315" s="174" t="s">
        <v>1062</v>
      </c>
      <c r="F315" s="217">
        <f t="shared" si="53"/>
        <v>633128</v>
      </c>
      <c r="G315" s="176">
        <v>633128</v>
      </c>
      <c r="H315" s="175" t="str">
        <f t="shared" si="54"/>
        <v>Link</v>
      </c>
      <c r="I315" s="177" t="s">
        <v>37</v>
      </c>
      <c r="J315" s="177" t="s">
        <v>1059</v>
      </c>
      <c r="K315" s="177" t="s">
        <v>1060</v>
      </c>
      <c r="L315" s="178"/>
      <c r="M315" s="160">
        <v>42471</v>
      </c>
      <c r="N315" s="161">
        <f t="shared" si="50"/>
        <v>7</v>
      </c>
      <c r="O315" s="162" t="s">
        <v>35</v>
      </c>
      <c r="P315" s="320"/>
      <c r="Q315" s="320"/>
      <c r="R315" s="320" t="s">
        <v>1302</v>
      </c>
      <c r="S315" s="164">
        <v>42472</v>
      </c>
      <c r="T315" s="165" t="str">
        <f t="shared" ca="1" si="52"/>
        <v>OK</v>
      </c>
      <c r="U315" s="166"/>
      <c r="V315" s="166"/>
      <c r="W315" s="167">
        <v>42472</v>
      </c>
      <c r="X315" s="167">
        <v>42472</v>
      </c>
      <c r="Y315" s="168" t="s">
        <v>26</v>
      </c>
      <c r="Z315" s="179" t="s">
        <v>1314</v>
      </c>
      <c r="AA315" s="170" t="s">
        <v>27</v>
      </c>
      <c r="AB315" s="171"/>
      <c r="AC315" s="174"/>
      <c r="AD315" s="353">
        <v>1</v>
      </c>
      <c r="AE315" s="353"/>
      <c r="AF315" s="353"/>
      <c r="AG315" s="353"/>
      <c r="AH315" s="353" t="str">
        <f t="shared" si="55"/>
        <v>SLA_PW_OK</v>
      </c>
    </row>
    <row r="316" spans="1:34" s="172" customFormat="1" ht="76.5" x14ac:dyDescent="0.25">
      <c r="A316" s="173">
        <v>42482.208333333336</v>
      </c>
      <c r="B316" s="173">
        <v>42482.291666666664</v>
      </c>
      <c r="C316" s="154"/>
      <c r="D316" s="415" t="s">
        <v>926</v>
      </c>
      <c r="E316" s="174" t="s">
        <v>922</v>
      </c>
      <c r="F316" s="217">
        <f t="shared" si="53"/>
        <v>634517</v>
      </c>
      <c r="G316" s="176">
        <v>634517</v>
      </c>
      <c r="H316" s="175" t="str">
        <f t="shared" si="54"/>
        <v>Link</v>
      </c>
      <c r="I316" s="177" t="s">
        <v>33</v>
      </c>
      <c r="J316" s="177" t="s">
        <v>920</v>
      </c>
      <c r="K316" s="177" t="s">
        <v>927</v>
      </c>
      <c r="L316" s="178"/>
      <c r="M316" s="160">
        <v>42458</v>
      </c>
      <c r="N316" s="161">
        <f t="shared" si="50"/>
        <v>17</v>
      </c>
      <c r="O316" s="162" t="s">
        <v>35</v>
      </c>
      <c r="P316" s="320"/>
      <c r="Q316" s="320"/>
      <c r="R316" s="320"/>
      <c r="S316" s="164">
        <v>42454</v>
      </c>
      <c r="T316" s="165" t="str">
        <f t="shared" ca="1" si="52"/>
        <v>OK</v>
      </c>
      <c r="U316" s="166"/>
      <c r="V316" s="166"/>
      <c r="W316" s="167">
        <v>42472</v>
      </c>
      <c r="X316" s="167">
        <v>42472</v>
      </c>
      <c r="Y316" s="168" t="s">
        <v>26</v>
      </c>
      <c r="Z316" s="179" t="s">
        <v>1338</v>
      </c>
      <c r="AA316" s="170" t="s">
        <v>27</v>
      </c>
      <c r="AB316" s="171"/>
      <c r="AC316" s="174"/>
      <c r="AD316" s="353"/>
      <c r="AE316" s="353"/>
      <c r="AF316" s="353"/>
      <c r="AG316" s="353"/>
      <c r="AH316" s="353" t="str">
        <f t="shared" si="55"/>
        <v>SLA_PW_OK</v>
      </c>
    </row>
    <row r="317" spans="1:34" s="172" customFormat="1" ht="114.75" x14ac:dyDescent="0.25">
      <c r="A317" s="173">
        <v>42482.208333333336</v>
      </c>
      <c r="B317" s="173">
        <v>42482.291666666664</v>
      </c>
      <c r="C317" s="154"/>
      <c r="D317" s="405" t="s">
        <v>1037</v>
      </c>
      <c r="E317" s="174" t="s">
        <v>991</v>
      </c>
      <c r="F317" s="217">
        <f t="shared" si="53"/>
        <v>634749</v>
      </c>
      <c r="G317" s="176">
        <v>634749</v>
      </c>
      <c r="H317" s="175" t="str">
        <f t="shared" si="54"/>
        <v>Link</v>
      </c>
      <c r="I317" s="177" t="s">
        <v>33</v>
      </c>
      <c r="J317" s="177" t="s">
        <v>920</v>
      </c>
      <c r="K317" s="177" t="s">
        <v>992</v>
      </c>
      <c r="L317" s="178" t="s">
        <v>225</v>
      </c>
      <c r="M317" s="160">
        <v>42464</v>
      </c>
      <c r="N317" s="161">
        <f t="shared" si="50"/>
        <v>13</v>
      </c>
      <c r="O317" s="162" t="s">
        <v>35</v>
      </c>
      <c r="P317" s="320"/>
      <c r="Q317" s="320"/>
      <c r="R317" s="320" t="s">
        <v>1046</v>
      </c>
      <c r="S317" s="164">
        <v>42464</v>
      </c>
      <c r="T317" s="165" t="str">
        <f t="shared" ca="1" si="52"/>
        <v>OK</v>
      </c>
      <c r="U317" s="166"/>
      <c r="V317" s="166"/>
      <c r="W317" s="167">
        <v>42467</v>
      </c>
      <c r="X317" s="167">
        <v>42467</v>
      </c>
      <c r="Y317" s="168" t="s">
        <v>26</v>
      </c>
      <c r="Z317" s="179" t="s">
        <v>1339</v>
      </c>
      <c r="AA317" s="170" t="s">
        <v>27</v>
      </c>
      <c r="AB317" s="171"/>
      <c r="AC317" s="174"/>
      <c r="AD317" s="353"/>
      <c r="AE317" s="353"/>
      <c r="AF317" s="353"/>
      <c r="AG317" s="353"/>
      <c r="AH317" s="353"/>
    </row>
    <row r="318" spans="1:34" s="14" customFormat="1" ht="63.75" x14ac:dyDescent="0.25">
      <c r="A318" s="71">
        <v>42483.041666666664</v>
      </c>
      <c r="B318" s="71">
        <v>42483.416666666664</v>
      </c>
      <c r="C318" s="145"/>
      <c r="D318" s="420" t="s">
        <v>1064</v>
      </c>
      <c r="E318" s="57" t="s">
        <v>1066</v>
      </c>
      <c r="F318" s="181">
        <f t="shared" si="53"/>
        <v>636916</v>
      </c>
      <c r="G318" s="59">
        <v>636916</v>
      </c>
      <c r="H318" s="58" t="str">
        <f t="shared" si="54"/>
        <v>Link</v>
      </c>
      <c r="I318" s="60" t="s">
        <v>30</v>
      </c>
      <c r="J318" s="60" t="s">
        <v>1067</v>
      </c>
      <c r="K318" s="60" t="s">
        <v>1159</v>
      </c>
      <c r="L318" s="151"/>
      <c r="M318" s="139">
        <v>42471</v>
      </c>
      <c r="N318" s="62">
        <f t="shared" si="50"/>
        <v>8</v>
      </c>
      <c r="O318" s="63" t="s">
        <v>26</v>
      </c>
      <c r="P318" s="293" t="s">
        <v>1065</v>
      </c>
      <c r="Q318" s="293"/>
      <c r="R318" s="293" t="s">
        <v>816</v>
      </c>
      <c r="S318" s="134" t="s">
        <v>26</v>
      </c>
      <c r="T318" s="49" t="str">
        <f t="shared" ca="1" si="52"/>
        <v>OK</v>
      </c>
      <c r="U318" s="50"/>
      <c r="V318" s="50"/>
      <c r="W318" s="109" t="s">
        <v>26</v>
      </c>
      <c r="X318" s="109" t="s">
        <v>26</v>
      </c>
      <c r="Y318" s="133" t="s">
        <v>26</v>
      </c>
      <c r="Z318" s="64"/>
      <c r="AA318" s="65"/>
      <c r="AB318" s="72"/>
      <c r="AC318" s="57"/>
      <c r="AD318" s="351">
        <v>1</v>
      </c>
      <c r="AE318" s="351"/>
      <c r="AF318" s="351"/>
      <c r="AG318" s="351"/>
      <c r="AH318" s="351" t="str">
        <f>IF(AND( W318&lt;&gt;"TBC",W318&lt;&gt;"TBC", W318&lt;&gt;"N/A",W318&lt;&gt;""),IF((NETWORKDAYS(W318,A318,holidays_2015)-1)&gt;=5,"SLA_PW_OK",IF(AND(NETWORKDAYS(W318,A318,holidays_2015)&gt;=0,C318="EW"),"SLA_EW_OK","SLA_PW_NOK")),"")</f>
        <v/>
      </c>
    </row>
    <row r="319" spans="1:34" s="263" customFormat="1" ht="42.75" customHeight="1" x14ac:dyDescent="0.25">
      <c r="A319" s="246">
        <v>42484.125</v>
      </c>
      <c r="B319" s="246">
        <v>42484.229166666664</v>
      </c>
      <c r="C319" s="247"/>
      <c r="D319" s="421" t="s">
        <v>1340</v>
      </c>
      <c r="E319" s="248" t="s">
        <v>29</v>
      </c>
      <c r="F319" s="265">
        <f t="shared" si="53"/>
        <v>640219</v>
      </c>
      <c r="G319" s="250">
        <v>640219</v>
      </c>
      <c r="H319" s="249" t="str">
        <f t="shared" si="54"/>
        <v>Link</v>
      </c>
      <c r="I319" s="60" t="s">
        <v>30</v>
      </c>
      <c r="J319" s="251" t="s">
        <v>41</v>
      </c>
      <c r="K319" s="251" t="s">
        <v>42</v>
      </c>
      <c r="L319" s="252"/>
      <c r="M319" s="253">
        <v>42482</v>
      </c>
      <c r="N319" s="254">
        <f t="shared" si="50"/>
        <v>0</v>
      </c>
      <c r="O319" s="255" t="s">
        <v>26</v>
      </c>
      <c r="P319" s="291"/>
      <c r="Q319" s="291"/>
      <c r="R319" s="291" t="s">
        <v>1341</v>
      </c>
      <c r="S319" s="256" t="s">
        <v>26</v>
      </c>
      <c r="T319" s="368" t="str">
        <f t="shared" ca="1" si="52"/>
        <v>OK</v>
      </c>
      <c r="U319" s="257"/>
      <c r="V319" s="257"/>
      <c r="W319" s="258" t="s">
        <v>26</v>
      </c>
      <c r="X319" s="258" t="s">
        <v>26</v>
      </c>
      <c r="Y319" s="259" t="s">
        <v>26</v>
      </c>
      <c r="Z319" s="260"/>
      <c r="AA319" s="261"/>
      <c r="AB319" s="262"/>
      <c r="AC319" s="248"/>
      <c r="AD319" s="358"/>
      <c r="AE319" s="358"/>
      <c r="AF319" s="358"/>
      <c r="AG319" s="358"/>
      <c r="AH319" s="358"/>
    </row>
    <row r="320" spans="1:34" s="389" customFormat="1" ht="216.75" x14ac:dyDescent="0.25">
      <c r="A320" s="369">
        <v>42483.166666666664</v>
      </c>
      <c r="B320" s="369">
        <v>42483.416666666664</v>
      </c>
      <c r="C320" s="370"/>
      <c r="D320" s="418" t="s">
        <v>997</v>
      </c>
      <c r="E320" s="371" t="s">
        <v>917</v>
      </c>
      <c r="F320" s="372">
        <f t="shared" si="53"/>
        <v>635123</v>
      </c>
      <c r="G320" s="373">
        <v>635123</v>
      </c>
      <c r="H320" s="374" t="str">
        <f t="shared" si="54"/>
        <v>Link</v>
      </c>
      <c r="I320" s="375" t="s">
        <v>33</v>
      </c>
      <c r="J320" s="390" t="s">
        <v>1049</v>
      </c>
      <c r="K320" s="375" t="s">
        <v>1024</v>
      </c>
      <c r="L320" s="376" t="s">
        <v>225</v>
      </c>
      <c r="M320" s="377">
        <v>42464</v>
      </c>
      <c r="N320" s="378">
        <f t="shared" si="50"/>
        <v>13</v>
      </c>
      <c r="O320" s="379" t="s">
        <v>35</v>
      </c>
      <c r="P320" s="380"/>
      <c r="Q320" s="380"/>
      <c r="R320" s="380" t="s">
        <v>1057</v>
      </c>
      <c r="S320" s="381">
        <v>42467</v>
      </c>
      <c r="T320" s="382" t="str">
        <f t="shared" ca="1" si="52"/>
        <v>OK</v>
      </c>
      <c r="U320" s="383"/>
      <c r="V320" s="383"/>
      <c r="W320" s="108">
        <v>42467</v>
      </c>
      <c r="X320" s="108">
        <v>42467</v>
      </c>
      <c r="Y320" s="384">
        <v>42467</v>
      </c>
      <c r="Z320" s="385"/>
      <c r="AA320" s="386"/>
      <c r="AB320" s="387"/>
      <c r="AC320" s="371"/>
      <c r="AD320" s="388"/>
      <c r="AE320" s="388"/>
      <c r="AF320" s="388"/>
      <c r="AG320" s="388"/>
      <c r="AH320" s="388"/>
    </row>
    <row r="321" spans="1:34" s="263" customFormat="1" ht="25.5" x14ac:dyDescent="0.25">
      <c r="A321" s="71">
        <v>42483.333333333336</v>
      </c>
      <c r="B321" s="71">
        <v>42483.708333333336</v>
      </c>
      <c r="C321" s="145"/>
      <c r="D321" s="403" t="s">
        <v>862</v>
      </c>
      <c r="E321" s="57" t="s">
        <v>863</v>
      </c>
      <c r="F321" s="181">
        <f t="shared" si="53"/>
        <v>632538</v>
      </c>
      <c r="G321" s="59">
        <v>632538</v>
      </c>
      <c r="H321" s="58" t="str">
        <f t="shared" si="54"/>
        <v>Link</v>
      </c>
      <c r="I321" s="60" t="s">
        <v>30</v>
      </c>
      <c r="J321" s="60" t="s">
        <v>25</v>
      </c>
      <c r="K321" s="60" t="s">
        <v>861</v>
      </c>
      <c r="L321" s="151"/>
      <c r="M321" s="139">
        <v>42450</v>
      </c>
      <c r="N321" s="62">
        <f t="shared" si="50"/>
        <v>22</v>
      </c>
      <c r="O321" s="63" t="s">
        <v>26</v>
      </c>
      <c r="P321" s="300"/>
      <c r="Q321" s="300"/>
      <c r="R321" s="300" t="s">
        <v>905</v>
      </c>
      <c r="S321" s="134" t="s">
        <v>26</v>
      </c>
      <c r="T321" s="49" t="str">
        <f t="shared" ca="1" si="52"/>
        <v>OK</v>
      </c>
      <c r="U321" s="50"/>
      <c r="V321" s="50"/>
      <c r="W321" s="109" t="s">
        <v>26</v>
      </c>
      <c r="X321" s="109" t="s">
        <v>26</v>
      </c>
      <c r="Y321" s="133" t="s">
        <v>26</v>
      </c>
      <c r="Z321" s="301"/>
      <c r="AA321" s="65"/>
      <c r="AB321" s="72"/>
      <c r="AC321" s="57"/>
      <c r="AD321" s="351"/>
      <c r="AE321" s="351"/>
      <c r="AF321" s="351"/>
      <c r="AG321" s="351"/>
      <c r="AH321" s="351" t="str">
        <f>IF(AND( W321&lt;&gt;"TBC",W321&lt;&gt;"TBC", W321&lt;&gt;"N/A",W321&lt;&gt;""),IF((NETWORKDAYS(W321,A321,holidays_2015)-1)&gt;=5,"SLA_PW_OK",IF(AND(NETWORKDAYS(W321,A321,holidays_2015)&gt;=0,C321="EW"),"SLA_EW_OK","SLA_PW_NOK")),"")</f>
        <v/>
      </c>
    </row>
    <row r="322" spans="1:34" s="263" customFormat="1" ht="76.5" x14ac:dyDescent="0.25">
      <c r="A322" s="71">
        <v>42483.583333333336</v>
      </c>
      <c r="B322" s="71">
        <v>42483.875</v>
      </c>
      <c r="C322" s="145"/>
      <c r="D322" s="403" t="s">
        <v>838</v>
      </c>
      <c r="E322" s="57" t="s">
        <v>73</v>
      </c>
      <c r="F322" s="181">
        <f t="shared" si="53"/>
        <v>632970</v>
      </c>
      <c r="G322" s="59">
        <v>632970</v>
      </c>
      <c r="H322" s="58" t="str">
        <f t="shared" si="54"/>
        <v>Link</v>
      </c>
      <c r="I322" s="60" t="s">
        <v>30</v>
      </c>
      <c r="J322" s="60" t="s">
        <v>513</v>
      </c>
      <c r="K322" s="60" t="s">
        <v>32</v>
      </c>
      <c r="L322" s="151"/>
      <c r="M322" s="139">
        <v>42450</v>
      </c>
      <c r="N322" s="62">
        <f t="shared" si="50"/>
        <v>22</v>
      </c>
      <c r="O322" s="63" t="s">
        <v>26</v>
      </c>
      <c r="P322" s="293">
        <v>636033</v>
      </c>
      <c r="Q322" s="293"/>
      <c r="R322" s="293" t="s">
        <v>1206</v>
      </c>
      <c r="S322" s="134" t="s">
        <v>26</v>
      </c>
      <c r="T322" s="49" t="str">
        <f t="shared" ca="1" si="52"/>
        <v>OK</v>
      </c>
      <c r="U322" s="50"/>
      <c r="V322" s="50"/>
      <c r="W322" s="109" t="s">
        <v>26</v>
      </c>
      <c r="X322" s="109" t="s">
        <v>26</v>
      </c>
      <c r="Y322" s="133" t="s">
        <v>26</v>
      </c>
      <c r="Z322" s="64"/>
      <c r="AA322" s="65"/>
      <c r="AB322" s="72"/>
      <c r="AC322" s="57"/>
      <c r="AD322" s="351"/>
      <c r="AE322" s="351"/>
      <c r="AF322" s="351"/>
      <c r="AG322" s="351"/>
      <c r="AH322" s="351" t="str">
        <f>IF(AND( W322&lt;&gt;"TBC",W322&lt;&gt;"TBC", W322&lt;&gt;"N/A",W322&lt;&gt;""),IF((NETWORKDAYS(W322,A322,holidays_2015)-1)&gt;=5,"SLA_PW_OK",IF(AND(NETWORKDAYS(W322,A322,holidays_2015)&gt;=0,C322="EW"),"SLA_EW_OK","SLA_PW_NOK")),"")</f>
        <v/>
      </c>
    </row>
    <row r="323" spans="1:34" s="263" customFormat="1" ht="25.5" x14ac:dyDescent="0.25">
      <c r="A323" s="71">
        <v>42485.333333333336</v>
      </c>
      <c r="B323" s="71">
        <v>42489.708333333336</v>
      </c>
      <c r="C323" s="145"/>
      <c r="D323" s="403" t="s">
        <v>865</v>
      </c>
      <c r="E323" s="57" t="s">
        <v>866</v>
      </c>
      <c r="F323" s="181">
        <f t="shared" si="53"/>
        <v>633431</v>
      </c>
      <c r="G323" s="59">
        <v>633431</v>
      </c>
      <c r="H323" s="58" t="str">
        <f t="shared" si="54"/>
        <v>Link</v>
      </c>
      <c r="I323" s="60" t="s">
        <v>30</v>
      </c>
      <c r="J323" s="60" t="s">
        <v>25</v>
      </c>
      <c r="K323" s="60" t="s">
        <v>867</v>
      </c>
      <c r="L323" s="151"/>
      <c r="M323" s="139">
        <v>42450</v>
      </c>
      <c r="N323" s="62">
        <f t="shared" si="50"/>
        <v>23</v>
      </c>
      <c r="O323" s="63" t="s">
        <v>26</v>
      </c>
      <c r="P323" s="300"/>
      <c r="Q323" s="300"/>
      <c r="R323" s="300" t="s">
        <v>905</v>
      </c>
      <c r="S323" s="134" t="s">
        <v>26</v>
      </c>
      <c r="T323" s="49" t="str">
        <f t="shared" ca="1" si="52"/>
        <v>OK</v>
      </c>
      <c r="U323" s="50"/>
      <c r="V323" s="50"/>
      <c r="W323" s="109" t="s">
        <v>26</v>
      </c>
      <c r="X323" s="109" t="s">
        <v>26</v>
      </c>
      <c r="Y323" s="133" t="s">
        <v>26</v>
      </c>
      <c r="Z323" s="301"/>
      <c r="AA323" s="65"/>
      <c r="AB323" s="72"/>
      <c r="AC323" s="57"/>
      <c r="AD323" s="351"/>
      <c r="AE323" s="351"/>
      <c r="AF323" s="351"/>
      <c r="AG323" s="351"/>
      <c r="AH323" s="351" t="str">
        <f>IF(AND( W323&lt;&gt;"TBC",W323&lt;&gt;"TBC", W323&lt;&gt;"N/A",W323&lt;&gt;""),IF((NETWORKDAYS(W323,A323,holidays_2015)-1)&gt;=5,"SLA_PW_OK",IF(AND(NETWORKDAYS(W323,A323,holidays_2015)&gt;=0,C323="EW"),"SLA_EW_OK","SLA_PW_NOK")),"")</f>
        <v/>
      </c>
    </row>
    <row r="324" spans="1:34" s="389" customFormat="1" ht="89.25" x14ac:dyDescent="0.25">
      <c r="A324" s="246">
        <v>42485.916666666664</v>
      </c>
      <c r="B324" s="246">
        <v>42486.166666666664</v>
      </c>
      <c r="C324" s="247" t="s">
        <v>8</v>
      </c>
      <c r="D324" s="427" t="s">
        <v>1315</v>
      </c>
      <c r="E324" s="248" t="s">
        <v>94</v>
      </c>
      <c r="F324" s="265">
        <f t="shared" si="53"/>
        <v>639256</v>
      </c>
      <c r="G324" s="250">
        <v>639256</v>
      </c>
      <c r="H324" s="249" t="str">
        <f t="shared" si="54"/>
        <v>Link</v>
      </c>
      <c r="I324" s="251" t="s">
        <v>24</v>
      </c>
      <c r="J324" s="251" t="s">
        <v>699</v>
      </c>
      <c r="K324" s="251" t="s">
        <v>171</v>
      </c>
      <c r="L324" s="252"/>
      <c r="M324" s="253">
        <v>42481</v>
      </c>
      <c r="N324" s="254">
        <f t="shared" ref="N324:N353" si="56">MAX(IF(A324-M324,NETWORKDAYS(M324,A324,holidays_2016)-2),0)</f>
        <v>1</v>
      </c>
      <c r="O324" s="255"/>
      <c r="P324" s="291"/>
      <c r="Q324" s="291"/>
      <c r="R324" s="291" t="s">
        <v>1323</v>
      </c>
      <c r="S324" s="256" t="s">
        <v>26</v>
      </c>
      <c r="T324" s="49">
        <f t="shared" ca="1" si="52"/>
        <v>0</v>
      </c>
      <c r="U324" s="257"/>
      <c r="V324" s="257"/>
      <c r="W324" s="258" t="s">
        <v>38</v>
      </c>
      <c r="X324" s="258" t="s">
        <v>38</v>
      </c>
      <c r="Y324" s="259" t="s">
        <v>26</v>
      </c>
      <c r="Z324" s="260"/>
      <c r="AA324" s="261"/>
      <c r="AB324" s="262"/>
      <c r="AC324" s="248"/>
      <c r="AD324" s="358"/>
      <c r="AE324" s="358"/>
      <c r="AF324" s="358"/>
      <c r="AG324" s="358"/>
      <c r="AH324" s="358"/>
    </row>
    <row r="325" spans="1:34" s="389" customFormat="1" ht="59.25" customHeight="1" x14ac:dyDescent="0.25">
      <c r="A325" s="246">
        <v>42514.041666666664</v>
      </c>
      <c r="B325" s="246">
        <v>42514.166666666664</v>
      </c>
      <c r="C325" s="247"/>
      <c r="D325" s="427" t="s">
        <v>496</v>
      </c>
      <c r="E325" s="248" t="s">
        <v>497</v>
      </c>
      <c r="F325" s="265">
        <f t="shared" si="53"/>
        <v>640242</v>
      </c>
      <c r="G325" s="250">
        <v>640242</v>
      </c>
      <c r="H325" s="249" t="str">
        <f t="shared" si="54"/>
        <v>Link</v>
      </c>
      <c r="I325" s="251" t="s">
        <v>33</v>
      </c>
      <c r="J325" s="251" t="s">
        <v>25</v>
      </c>
      <c r="K325" s="251" t="s">
        <v>74</v>
      </c>
      <c r="L325" s="252"/>
      <c r="M325" s="253">
        <v>42485</v>
      </c>
      <c r="N325" s="254">
        <f t="shared" si="56"/>
        <v>18</v>
      </c>
      <c r="O325" s="255"/>
      <c r="P325" s="291"/>
      <c r="Q325" s="291"/>
      <c r="R325" s="291"/>
      <c r="S325" s="256" t="s">
        <v>26</v>
      </c>
      <c r="T325" s="49">
        <f t="shared" ca="1" si="52"/>
        <v>16</v>
      </c>
      <c r="U325" s="257"/>
      <c r="V325" s="257"/>
      <c r="W325" s="258" t="s">
        <v>38</v>
      </c>
      <c r="X325" s="258" t="s">
        <v>26</v>
      </c>
      <c r="Y325" s="259" t="s">
        <v>26</v>
      </c>
      <c r="Z325" s="260"/>
      <c r="AA325" s="261"/>
      <c r="AB325" s="262"/>
      <c r="AC325" s="248"/>
      <c r="AD325" s="358"/>
      <c r="AE325" s="358"/>
      <c r="AF325" s="358"/>
      <c r="AG325" s="358"/>
      <c r="AH325" s="358"/>
    </row>
    <row r="326" spans="1:34" s="14" customFormat="1" ht="76.5" x14ac:dyDescent="0.25">
      <c r="A326" s="369">
        <v>42485.999305555553</v>
      </c>
      <c r="B326" s="369">
        <v>42486.249305555553</v>
      </c>
      <c r="C326" s="370"/>
      <c r="D326" s="418" t="s">
        <v>1013</v>
      </c>
      <c r="E326" s="371" t="s">
        <v>58</v>
      </c>
      <c r="F326" s="372">
        <f t="shared" si="53"/>
        <v>635806</v>
      </c>
      <c r="G326" s="373">
        <v>635806</v>
      </c>
      <c r="H326" s="374" t="str">
        <f t="shared" si="54"/>
        <v>Link</v>
      </c>
      <c r="I326" s="375" t="s">
        <v>30</v>
      </c>
      <c r="J326" s="375" t="s">
        <v>463</v>
      </c>
      <c r="K326" s="375" t="s">
        <v>1014</v>
      </c>
      <c r="L326" s="376" t="s">
        <v>225</v>
      </c>
      <c r="M326" s="377">
        <v>42464</v>
      </c>
      <c r="N326" s="62">
        <f t="shared" si="56"/>
        <v>14</v>
      </c>
      <c r="O326" s="379" t="s">
        <v>26</v>
      </c>
      <c r="P326" s="380" t="s">
        <v>1022</v>
      </c>
      <c r="Q326" s="380" t="s">
        <v>1021</v>
      </c>
      <c r="R326" s="380" t="s">
        <v>1020</v>
      </c>
      <c r="S326" s="381">
        <v>42474</v>
      </c>
      <c r="T326" s="382" t="str">
        <f t="shared" ca="1" si="52"/>
        <v>OK</v>
      </c>
      <c r="U326" s="383"/>
      <c r="V326" s="383"/>
      <c r="W326" s="108">
        <v>42474</v>
      </c>
      <c r="X326" s="108" t="s">
        <v>26</v>
      </c>
      <c r="Y326" s="384" t="s">
        <v>26</v>
      </c>
      <c r="Z326" s="385"/>
      <c r="AA326" s="386"/>
      <c r="AB326" s="387"/>
      <c r="AC326" s="371"/>
      <c r="AD326" s="388"/>
      <c r="AE326" s="388"/>
      <c r="AF326" s="388"/>
      <c r="AG326" s="388"/>
      <c r="AH326" s="388"/>
    </row>
    <row r="327" spans="1:34" s="14" customFormat="1" ht="76.5" x14ac:dyDescent="0.25">
      <c r="A327" s="71">
        <v>42486</v>
      </c>
      <c r="B327" s="71">
        <v>42486.166666666664</v>
      </c>
      <c r="C327" s="145"/>
      <c r="D327" s="420" t="s">
        <v>1084</v>
      </c>
      <c r="E327" s="57" t="s">
        <v>50</v>
      </c>
      <c r="F327" s="181">
        <f t="shared" si="53"/>
        <v>636817</v>
      </c>
      <c r="G327" s="59">
        <v>636817</v>
      </c>
      <c r="H327" s="58" t="str">
        <f t="shared" si="54"/>
        <v>Link</v>
      </c>
      <c r="I327" s="60" t="s">
        <v>47</v>
      </c>
      <c r="J327" s="60" t="s">
        <v>1099</v>
      </c>
      <c r="K327" s="60" t="s">
        <v>1085</v>
      </c>
      <c r="L327" s="151" t="s">
        <v>225</v>
      </c>
      <c r="M327" s="139">
        <v>42471</v>
      </c>
      <c r="N327" s="62">
        <f t="shared" si="56"/>
        <v>10</v>
      </c>
      <c r="O327" s="63" t="s">
        <v>35</v>
      </c>
      <c r="P327" s="293"/>
      <c r="Q327" s="293"/>
      <c r="R327" s="365" t="s">
        <v>1191</v>
      </c>
      <c r="S327" s="134" t="s">
        <v>26</v>
      </c>
      <c r="T327" s="49" t="str">
        <f t="shared" ca="1" si="52"/>
        <v>OK</v>
      </c>
      <c r="U327" s="50"/>
      <c r="V327" s="50"/>
      <c r="W327" s="109">
        <v>42471</v>
      </c>
      <c r="X327" s="109" t="s">
        <v>26</v>
      </c>
      <c r="Y327" s="133">
        <v>42471</v>
      </c>
      <c r="Z327" s="64"/>
      <c r="AA327" s="65"/>
      <c r="AB327" s="72"/>
      <c r="AC327" s="57"/>
      <c r="AD327" s="351">
        <v>1</v>
      </c>
      <c r="AE327" s="351"/>
      <c r="AF327" s="351"/>
      <c r="AG327" s="351"/>
      <c r="AH327" s="351" t="str">
        <f>IF(AND( W327&lt;&gt;"TBC",W327&lt;&gt;"TBC", W327&lt;&gt;"N/A",W327&lt;&gt;""),IF((NETWORKDAYS(W327,A327,holidays_2015)-1)&gt;=5,"SLA_PW_OK",IF(AND(NETWORKDAYS(W327,A327,holidays_2015)&gt;=0,C327="EW"),"SLA_EW_OK","SLA_PW_NOK")),"")</f>
        <v>SLA_PW_OK</v>
      </c>
    </row>
    <row r="328" spans="1:34" s="14" customFormat="1" ht="38.25" x14ac:dyDescent="0.25">
      <c r="A328" s="71">
        <v>42486</v>
      </c>
      <c r="B328" s="71">
        <v>42486.5</v>
      </c>
      <c r="C328" s="145"/>
      <c r="D328" s="403" t="s">
        <v>1193</v>
      </c>
      <c r="E328" s="57" t="s">
        <v>72</v>
      </c>
      <c r="F328" s="181">
        <f t="shared" si="53"/>
        <v>632217</v>
      </c>
      <c r="G328" s="59">
        <v>632217</v>
      </c>
      <c r="H328" s="58" t="str">
        <f t="shared" si="54"/>
        <v>Link</v>
      </c>
      <c r="I328" s="60" t="s">
        <v>24</v>
      </c>
      <c r="J328" s="61" t="s">
        <v>25</v>
      </c>
      <c r="K328" s="60" t="s">
        <v>103</v>
      </c>
      <c r="L328" s="151"/>
      <c r="M328" s="139">
        <v>42450</v>
      </c>
      <c r="N328" s="62">
        <f t="shared" si="56"/>
        <v>24</v>
      </c>
      <c r="O328" s="63" t="s">
        <v>35</v>
      </c>
      <c r="P328" s="293"/>
      <c r="Q328" s="293"/>
      <c r="R328" s="293"/>
      <c r="S328" s="134" t="s">
        <v>26</v>
      </c>
      <c r="T328" s="49" t="str">
        <f t="shared" ca="1" si="52"/>
        <v>OK</v>
      </c>
      <c r="U328" s="50"/>
      <c r="V328" s="50"/>
      <c r="W328" s="109">
        <v>42454</v>
      </c>
      <c r="X328" s="109" t="s">
        <v>26</v>
      </c>
      <c r="Y328" s="133" t="s">
        <v>26</v>
      </c>
      <c r="Z328" s="64"/>
      <c r="AA328" s="65"/>
      <c r="AB328" s="72"/>
      <c r="AC328" s="57"/>
      <c r="AD328" s="351"/>
      <c r="AE328" s="351"/>
      <c r="AF328" s="351"/>
      <c r="AG328" s="351"/>
      <c r="AH328" s="351" t="str">
        <f>IF(AND( W328&lt;&gt;"TBC",W328&lt;&gt;"TBC", W328&lt;&gt;"N/A",W328&lt;&gt;""),IF((NETWORKDAYS(W328,A328,holidays_2015)-1)&gt;=5,"SLA_PW_OK",IF(AND(NETWORKDAYS(W328,A328,holidays_2015)&gt;=0,C328="EW"),"SLA_EW_OK","SLA_PW_NOK")),"")</f>
        <v>SLA_PW_OK</v>
      </c>
    </row>
    <row r="329" spans="1:34" s="206" customFormat="1" ht="153" x14ac:dyDescent="0.25">
      <c r="A329" s="188">
        <v>42486.166666666664</v>
      </c>
      <c r="B329" s="188">
        <v>42486.25</v>
      </c>
      <c r="C329" s="189"/>
      <c r="D329" s="419" t="s">
        <v>1184</v>
      </c>
      <c r="E329" s="190" t="s">
        <v>64</v>
      </c>
      <c r="F329" s="362">
        <f t="shared" si="53"/>
        <v>635048</v>
      </c>
      <c r="G329" s="192">
        <v>635048</v>
      </c>
      <c r="H329" s="191" t="str">
        <f t="shared" si="54"/>
        <v>Link</v>
      </c>
      <c r="I329" s="193" t="s">
        <v>37</v>
      </c>
      <c r="J329" s="428" t="s">
        <v>25</v>
      </c>
      <c r="K329" s="193" t="s">
        <v>1101</v>
      </c>
      <c r="L329" s="194" t="s">
        <v>225</v>
      </c>
      <c r="M329" s="195">
        <v>42471</v>
      </c>
      <c r="N329" s="196">
        <f t="shared" si="56"/>
        <v>10</v>
      </c>
      <c r="O329" s="197" t="s">
        <v>35</v>
      </c>
      <c r="P329" s="363"/>
      <c r="Q329" s="363"/>
      <c r="R329" s="395" t="s">
        <v>1343</v>
      </c>
      <c r="S329" s="199">
        <v>42468</v>
      </c>
      <c r="T329" s="200" t="str">
        <f t="shared" ca="1" si="52"/>
        <v>OK</v>
      </c>
      <c r="U329" s="201"/>
      <c r="V329" s="201"/>
      <c r="W329" s="202">
        <v>42472</v>
      </c>
      <c r="X329" s="202" t="s">
        <v>26</v>
      </c>
      <c r="Y329" s="203" t="s">
        <v>26</v>
      </c>
      <c r="Z329" s="204" t="s">
        <v>1342</v>
      </c>
      <c r="AA329" s="364" t="s">
        <v>36</v>
      </c>
      <c r="AB329" s="205"/>
      <c r="AC329" s="190"/>
      <c r="AD329" s="354">
        <v>1</v>
      </c>
      <c r="AE329" s="354"/>
      <c r="AF329" s="354"/>
      <c r="AG329" s="354"/>
      <c r="AH329" s="354" t="str">
        <f>IF(AND( W329&lt;&gt;"TBC",W329&lt;&gt;"TBC", W329&lt;&gt;"N/A",W329&lt;&gt;""),IF((NETWORKDAYS(W329,A329,holidays_2015)-1)&gt;=5,"SLA_PW_OK",IF(AND(NETWORKDAYS(W329,A329,holidays_2015)&gt;=0,C329="EW"),"SLA_EW_OK","SLA_PW_NOK")),"")</f>
        <v>SLA_PW_OK</v>
      </c>
    </row>
    <row r="330" spans="1:34" s="14" customFormat="1" ht="76.5" x14ac:dyDescent="0.25">
      <c r="A330" s="188">
        <v>42486.208333333336</v>
      </c>
      <c r="B330" s="188">
        <v>42486.291666666664</v>
      </c>
      <c r="C330" s="189"/>
      <c r="D330" s="406" t="s">
        <v>1208</v>
      </c>
      <c r="E330" s="190" t="s">
        <v>989</v>
      </c>
      <c r="F330" s="362">
        <f t="shared" si="53"/>
        <v>635033</v>
      </c>
      <c r="G330" s="192">
        <v>635033</v>
      </c>
      <c r="H330" s="191" t="str">
        <f t="shared" si="54"/>
        <v>Link</v>
      </c>
      <c r="I330" s="193" t="s">
        <v>33</v>
      </c>
      <c r="J330" s="193" t="s">
        <v>920</v>
      </c>
      <c r="K330" s="193" t="s">
        <v>1042</v>
      </c>
      <c r="L330" s="194" t="s">
        <v>225</v>
      </c>
      <c r="M330" s="195">
        <v>42464</v>
      </c>
      <c r="N330" s="196">
        <f t="shared" si="56"/>
        <v>15</v>
      </c>
      <c r="O330" s="197" t="s">
        <v>35</v>
      </c>
      <c r="P330" s="363"/>
      <c r="Q330" s="363"/>
      <c r="R330" s="363" t="s">
        <v>1207</v>
      </c>
      <c r="S330" s="199">
        <v>42472</v>
      </c>
      <c r="T330" s="200" t="str">
        <f t="shared" ref="T330:T353" ca="1" si="57">IF(AND( W330&lt;&gt;"TBC",X330&lt;&gt;"TBC", Y330&lt;&gt;"TBC"),"OK",MAX(IF(NOW()-A330,NETWORKDAYS(NOW(),A330,holidays_2016)-2),0))</f>
        <v>OK</v>
      </c>
      <c r="U330" s="201"/>
      <c r="V330" s="201"/>
      <c r="W330" s="202" t="s">
        <v>26</v>
      </c>
      <c r="X330" s="202" t="s">
        <v>26</v>
      </c>
      <c r="Y330" s="203" t="s">
        <v>26</v>
      </c>
      <c r="Z330" s="204"/>
      <c r="AA330" s="364" t="s">
        <v>44</v>
      </c>
      <c r="AB330" s="205"/>
      <c r="AC330" s="190"/>
      <c r="AD330" s="354"/>
      <c r="AE330" s="354"/>
      <c r="AF330" s="354"/>
      <c r="AG330" s="354"/>
      <c r="AH330" s="354"/>
    </row>
    <row r="331" spans="1:34" s="263" customFormat="1" ht="51" x14ac:dyDescent="0.25">
      <c r="A331" s="71">
        <v>42486.333333333336</v>
      </c>
      <c r="B331" s="71">
        <v>42486.75</v>
      </c>
      <c r="C331" s="145"/>
      <c r="D331" s="403" t="s">
        <v>1153</v>
      </c>
      <c r="E331" s="57" t="s">
        <v>1154</v>
      </c>
      <c r="F331" s="181">
        <f t="shared" si="53"/>
        <v>634775</v>
      </c>
      <c r="G331" s="59">
        <v>634775</v>
      </c>
      <c r="H331" s="58" t="str">
        <f t="shared" si="54"/>
        <v>Link</v>
      </c>
      <c r="I331" s="60" t="s">
        <v>30</v>
      </c>
      <c r="J331" s="60" t="s">
        <v>25</v>
      </c>
      <c r="K331" s="60" t="s">
        <v>1155</v>
      </c>
      <c r="L331" s="151"/>
      <c r="M331" s="139">
        <v>42471</v>
      </c>
      <c r="N331" s="62">
        <f t="shared" si="56"/>
        <v>10</v>
      </c>
      <c r="O331" s="63" t="s">
        <v>26</v>
      </c>
      <c r="P331" s="300"/>
      <c r="Q331" s="300"/>
      <c r="R331" s="300" t="s">
        <v>1156</v>
      </c>
      <c r="S331" s="134" t="s">
        <v>26</v>
      </c>
      <c r="T331" s="49" t="str">
        <f t="shared" ca="1" si="57"/>
        <v>OK</v>
      </c>
      <c r="U331" s="50"/>
      <c r="V331" s="50"/>
      <c r="W331" s="109" t="s">
        <v>26</v>
      </c>
      <c r="X331" s="109" t="s">
        <v>26</v>
      </c>
      <c r="Y331" s="133" t="s">
        <v>26</v>
      </c>
      <c r="Z331" s="301"/>
      <c r="AA331" s="65"/>
      <c r="AB331" s="72"/>
      <c r="AC331" s="57"/>
      <c r="AD331" s="351"/>
      <c r="AE331" s="351"/>
      <c r="AF331" s="351"/>
      <c r="AG331" s="351"/>
      <c r="AH331" s="351" t="str">
        <f>IF(AND( W331&lt;&gt;"TBC",W331&lt;&gt;"TBC", W331&lt;&gt;"N/A",W331&lt;&gt;""),IF((NETWORKDAYS(W331,A331,holidays_2015)-1)&gt;=5,"SLA_PW_OK",IF(AND(NETWORKDAYS(W331,A331,holidays_2015)&gt;=0,C331="EW"),"SLA_EW_OK","SLA_PW_NOK")),"")</f>
        <v/>
      </c>
    </row>
    <row r="332" spans="1:34" s="206" customFormat="1" ht="76.5" x14ac:dyDescent="0.25">
      <c r="A332" s="71">
        <v>42486.999305555553</v>
      </c>
      <c r="B332" s="71">
        <v>42487.249305555553</v>
      </c>
      <c r="C332" s="145"/>
      <c r="D332" s="403" t="s">
        <v>906</v>
      </c>
      <c r="E332" s="57" t="s">
        <v>58</v>
      </c>
      <c r="F332" s="181">
        <f t="shared" si="53"/>
        <v>634197</v>
      </c>
      <c r="G332" s="59">
        <v>634197</v>
      </c>
      <c r="H332" s="58" t="str">
        <f t="shared" si="54"/>
        <v>Link</v>
      </c>
      <c r="I332" s="60" t="s">
        <v>30</v>
      </c>
      <c r="J332" s="60" t="s">
        <v>463</v>
      </c>
      <c r="K332" s="60" t="s">
        <v>42</v>
      </c>
      <c r="L332" s="151"/>
      <c r="M332" s="139">
        <v>42458</v>
      </c>
      <c r="N332" s="62">
        <f t="shared" si="56"/>
        <v>19</v>
      </c>
      <c r="O332" s="63" t="s">
        <v>35</v>
      </c>
      <c r="P332" s="293">
        <v>638689</v>
      </c>
      <c r="Q332" s="293" t="s">
        <v>998</v>
      </c>
      <c r="R332" s="293"/>
      <c r="S332" s="134" t="s">
        <v>26</v>
      </c>
      <c r="T332" s="49" t="str">
        <f t="shared" ca="1" si="57"/>
        <v>OK</v>
      </c>
      <c r="U332" s="50"/>
      <c r="V332" s="432">
        <v>42478</v>
      </c>
      <c r="W332" s="109" t="s">
        <v>26</v>
      </c>
      <c r="X332" s="109" t="s">
        <v>26</v>
      </c>
      <c r="Y332" s="133" t="s">
        <v>26</v>
      </c>
      <c r="Z332" s="64"/>
      <c r="AA332" s="65"/>
      <c r="AB332" s="72"/>
      <c r="AC332" s="57"/>
      <c r="AD332" s="351"/>
      <c r="AE332" s="351"/>
      <c r="AF332" s="351"/>
      <c r="AG332" s="351"/>
      <c r="AH332" s="351" t="str">
        <f>IF(AND( W332&lt;&gt;"TBC",W332&lt;&gt;"TBC", W332&lt;&gt;"N/A",W332&lt;&gt;""),IF((NETWORKDAYS(W332,A332,holidays_2015)-1)&gt;=5,"SLA_PW_OK",IF(AND(NETWORKDAYS(W332,A332,holidays_2015)&gt;=0,C332="EW"),"SLA_EW_OK","SLA_PW_NOK")),"")</f>
        <v/>
      </c>
    </row>
    <row r="333" spans="1:34" s="14" customFormat="1" ht="127.5" x14ac:dyDescent="0.25">
      <c r="A333" s="71">
        <v>42487.041666666664</v>
      </c>
      <c r="B333" s="71">
        <v>42487.083333333336</v>
      </c>
      <c r="C333" s="145"/>
      <c r="D333" s="420" t="s">
        <v>1169</v>
      </c>
      <c r="E333" s="57" t="s">
        <v>945</v>
      </c>
      <c r="F333" s="181">
        <f t="shared" si="53"/>
        <v>633366</v>
      </c>
      <c r="G333" s="59">
        <v>633366</v>
      </c>
      <c r="H333" s="58" t="str">
        <f t="shared" si="54"/>
        <v>Link</v>
      </c>
      <c r="I333" s="60" t="s">
        <v>37</v>
      </c>
      <c r="J333" s="60" t="s">
        <v>952</v>
      </c>
      <c r="K333" s="60" t="s">
        <v>914</v>
      </c>
      <c r="L333" s="151" t="s">
        <v>225</v>
      </c>
      <c r="M333" s="139">
        <v>42471</v>
      </c>
      <c r="N333" s="62">
        <f t="shared" si="56"/>
        <v>11</v>
      </c>
      <c r="O333" s="63" t="s">
        <v>35</v>
      </c>
      <c r="P333" s="293"/>
      <c r="Q333" s="293"/>
      <c r="R333" s="365" t="s">
        <v>1200</v>
      </c>
      <c r="S333" s="134">
        <v>42472</v>
      </c>
      <c r="T333" s="49" t="str">
        <f t="shared" ca="1" si="57"/>
        <v>OK</v>
      </c>
      <c r="U333" s="50"/>
      <c r="V333" s="50"/>
      <c r="W333" s="109">
        <v>42472</v>
      </c>
      <c r="X333" s="109">
        <v>42472</v>
      </c>
      <c r="Y333" s="133">
        <v>42472</v>
      </c>
      <c r="Z333" s="64"/>
      <c r="AA333" s="65"/>
      <c r="AB333" s="72"/>
      <c r="AC333" s="57"/>
      <c r="AD333" s="351">
        <v>1</v>
      </c>
      <c r="AE333" s="351"/>
      <c r="AF333" s="351"/>
      <c r="AG333" s="351"/>
      <c r="AH333" s="351" t="str">
        <f>IF(AND( W333&lt;&gt;"TBC",W333&lt;&gt;"TBC", W333&lt;&gt;"N/A",W333&lt;&gt;""),IF((NETWORKDAYS(W333,A333,holidays_2015)-1)&gt;=5,"SLA_PW_OK",IF(AND(NETWORKDAYS(W333,A333,holidays_2015)&gt;=0,C333="EW"),"SLA_EW_OK","SLA_PW_NOK")),"")</f>
        <v>SLA_PW_OK</v>
      </c>
    </row>
    <row r="334" spans="1:34" s="263" customFormat="1" ht="63.75" x14ac:dyDescent="0.25">
      <c r="A334" s="369">
        <v>42487.208333333336</v>
      </c>
      <c r="B334" s="369">
        <v>42487.291666666664</v>
      </c>
      <c r="C334" s="370"/>
      <c r="D334" s="418" t="s">
        <v>1038</v>
      </c>
      <c r="E334" s="371" t="s">
        <v>989</v>
      </c>
      <c r="F334" s="372">
        <f t="shared" ref="F334:F353" si="58">HYPERLINK("..\Avis%20de%20dérangement\"&amp;G334,G334)</f>
        <v>635034</v>
      </c>
      <c r="G334" s="373">
        <v>635034</v>
      </c>
      <c r="H334" s="374" t="str">
        <f t="shared" ref="H334:H353" si="59">HYPERLINK("..\Avis%20de%20dérangement\"&amp;G334,"Link")</f>
        <v>Link</v>
      </c>
      <c r="I334" s="375" t="s">
        <v>33</v>
      </c>
      <c r="J334" s="375" t="s">
        <v>920</v>
      </c>
      <c r="K334" s="375" t="s">
        <v>1041</v>
      </c>
      <c r="L334" s="376"/>
      <c r="M334" s="377">
        <v>42464</v>
      </c>
      <c r="N334" s="378">
        <f t="shared" si="56"/>
        <v>16</v>
      </c>
      <c r="O334" s="379" t="s">
        <v>35</v>
      </c>
      <c r="P334" s="380"/>
      <c r="Q334" s="380"/>
      <c r="R334" s="380"/>
      <c r="S334" s="381">
        <v>42474</v>
      </c>
      <c r="T334" s="382" t="str">
        <f t="shared" ca="1" si="57"/>
        <v>OK</v>
      </c>
      <c r="U334" s="383"/>
      <c r="V334" s="383"/>
      <c r="W334" s="108">
        <v>42474</v>
      </c>
      <c r="X334" s="108" t="s">
        <v>26</v>
      </c>
      <c r="Y334" s="384" t="s">
        <v>26</v>
      </c>
      <c r="Z334" s="385"/>
      <c r="AA334" s="386"/>
      <c r="AB334" s="387"/>
      <c r="AC334" s="371"/>
      <c r="AD334" s="388"/>
      <c r="AE334" s="388"/>
      <c r="AF334" s="388"/>
      <c r="AG334" s="388"/>
      <c r="AH334" s="388"/>
    </row>
    <row r="335" spans="1:34" s="14" customFormat="1" ht="38.25" x14ac:dyDescent="0.25">
      <c r="A335" s="369">
        <v>42487.25</v>
      </c>
      <c r="B335" s="369">
        <v>42487.291666666664</v>
      </c>
      <c r="C335" s="370"/>
      <c r="D335" s="418" t="s">
        <v>1004</v>
      </c>
      <c r="E335" s="371" t="s">
        <v>80</v>
      </c>
      <c r="F335" s="372">
        <f t="shared" si="58"/>
        <v>635950</v>
      </c>
      <c r="G335" s="373">
        <v>635950</v>
      </c>
      <c r="H335" s="374" t="str">
        <f t="shared" si="59"/>
        <v>Link</v>
      </c>
      <c r="I335" s="375" t="s">
        <v>33</v>
      </c>
      <c r="J335" s="375" t="s">
        <v>858</v>
      </c>
      <c r="K335" s="375" t="s">
        <v>1005</v>
      </c>
      <c r="L335" s="376" t="s">
        <v>225</v>
      </c>
      <c r="M335" s="377">
        <v>42464</v>
      </c>
      <c r="N335" s="378">
        <f t="shared" si="56"/>
        <v>16</v>
      </c>
      <c r="O335" s="379" t="s">
        <v>35</v>
      </c>
      <c r="P335" s="380"/>
      <c r="Q335" s="380"/>
      <c r="R335" s="380" t="s">
        <v>1033</v>
      </c>
      <c r="S335" s="381">
        <v>42464</v>
      </c>
      <c r="T335" s="382" t="str">
        <f t="shared" ca="1" si="57"/>
        <v>OK</v>
      </c>
      <c r="U335" s="383"/>
      <c r="V335" s="383"/>
      <c r="W335" s="108">
        <v>42472</v>
      </c>
      <c r="X335" s="108">
        <v>42472</v>
      </c>
      <c r="Y335" s="384" t="s">
        <v>26</v>
      </c>
      <c r="Z335" s="385"/>
      <c r="AA335" s="386"/>
      <c r="AB335" s="387"/>
      <c r="AC335" s="371"/>
      <c r="AD335" s="388"/>
      <c r="AE335" s="388"/>
      <c r="AF335" s="388"/>
      <c r="AG335" s="388"/>
      <c r="AH335" s="388"/>
    </row>
    <row r="336" spans="1:34" s="389" customFormat="1" ht="191.25" x14ac:dyDescent="0.25">
      <c r="A336" s="71">
        <v>42487.333333333336</v>
      </c>
      <c r="B336" s="71">
        <v>42487.5</v>
      </c>
      <c r="C336" s="145"/>
      <c r="D336" s="420" t="s">
        <v>1170</v>
      </c>
      <c r="E336" s="57" t="s">
        <v>1077</v>
      </c>
      <c r="F336" s="181">
        <f t="shared" si="58"/>
        <v>636796</v>
      </c>
      <c r="G336" s="59">
        <v>636796</v>
      </c>
      <c r="H336" s="58" t="str">
        <f t="shared" si="59"/>
        <v>Link</v>
      </c>
      <c r="I336" s="60" t="s">
        <v>33</v>
      </c>
      <c r="J336" s="60" t="s">
        <v>1078</v>
      </c>
      <c r="K336" s="60" t="s">
        <v>1171</v>
      </c>
      <c r="L336" s="151"/>
      <c r="M336" s="139">
        <v>42471</v>
      </c>
      <c r="N336" s="62">
        <f t="shared" si="56"/>
        <v>11</v>
      </c>
      <c r="O336" s="63" t="s">
        <v>35</v>
      </c>
      <c r="P336" s="293"/>
      <c r="Q336" s="293"/>
      <c r="R336" s="365" t="s">
        <v>1172</v>
      </c>
      <c r="S336" s="134">
        <v>42478</v>
      </c>
      <c r="T336" s="49" t="str">
        <f t="shared" ca="1" si="57"/>
        <v>OK</v>
      </c>
      <c r="U336" s="50"/>
      <c r="V336" s="50"/>
      <c r="W336" s="109">
        <v>42478</v>
      </c>
      <c r="X336" s="109">
        <v>42478</v>
      </c>
      <c r="Y336" s="133" t="s">
        <v>26</v>
      </c>
      <c r="Z336" s="64"/>
      <c r="AA336" s="65"/>
      <c r="AB336" s="72"/>
      <c r="AC336" s="57"/>
      <c r="AD336" s="351">
        <v>1</v>
      </c>
      <c r="AE336" s="351"/>
      <c r="AF336" s="351"/>
      <c r="AG336" s="351"/>
      <c r="AH336" s="351" t="str">
        <f>IF(AND( W336&lt;&gt;"TBC",W336&lt;&gt;"TBC", W336&lt;&gt;"N/A",W336&lt;&gt;""),IF((NETWORKDAYS(W336,A336,holidays_2015)-1)&gt;=5,"SLA_PW_OK",IF(AND(NETWORKDAYS(W336,A336,holidays_2015)&gt;=0,C336="EW"),"SLA_EW_OK","SLA_PW_NOK")),"")</f>
        <v>SLA_PW_OK</v>
      </c>
    </row>
    <row r="337" spans="1:34" s="389" customFormat="1" ht="140.25" x14ac:dyDescent="0.25">
      <c r="A337" s="71">
        <v>42487.833333333336</v>
      </c>
      <c r="B337" s="71">
        <v>42487.958333333336</v>
      </c>
      <c r="C337" s="145"/>
      <c r="D337" s="424" t="s">
        <v>1277</v>
      </c>
      <c r="E337" s="57" t="s">
        <v>87</v>
      </c>
      <c r="F337" s="181">
        <f t="shared" si="58"/>
        <v>639052</v>
      </c>
      <c r="G337" s="59">
        <v>639052</v>
      </c>
      <c r="H337" s="58" t="str">
        <f t="shared" si="59"/>
        <v>Link</v>
      </c>
      <c r="I337" s="60" t="s">
        <v>24</v>
      </c>
      <c r="J337" s="60" t="s">
        <v>1278</v>
      </c>
      <c r="K337" s="60" t="s">
        <v>91</v>
      </c>
      <c r="L337" s="151"/>
      <c r="M337" s="139">
        <v>42478</v>
      </c>
      <c r="N337" s="62">
        <f t="shared" si="56"/>
        <v>6</v>
      </c>
      <c r="O337" s="63" t="s">
        <v>35</v>
      </c>
      <c r="P337" s="293"/>
      <c r="Q337" s="293"/>
      <c r="R337" s="365" t="s">
        <v>1301</v>
      </c>
      <c r="S337" s="134" t="s">
        <v>26</v>
      </c>
      <c r="T337" s="49" t="str">
        <f t="shared" ca="1" si="57"/>
        <v>OK</v>
      </c>
      <c r="U337" s="50"/>
      <c r="V337" s="50"/>
      <c r="W337" s="109">
        <v>42479</v>
      </c>
      <c r="X337" s="109" t="s">
        <v>26</v>
      </c>
      <c r="Y337" s="133" t="s">
        <v>26</v>
      </c>
      <c r="Z337" s="64"/>
      <c r="AA337" s="65"/>
      <c r="AB337" s="72"/>
      <c r="AC337" s="57"/>
      <c r="AD337" s="351"/>
      <c r="AE337" s="351"/>
      <c r="AF337" s="351"/>
      <c r="AG337" s="351"/>
      <c r="AH337" s="351"/>
    </row>
    <row r="338" spans="1:34" s="14" customFormat="1" ht="38.25" x14ac:dyDescent="0.25">
      <c r="A338" s="246">
        <v>42487.916666666664</v>
      </c>
      <c r="B338" s="246">
        <v>42488.166666666664</v>
      </c>
      <c r="C338" s="247" t="s">
        <v>8</v>
      </c>
      <c r="D338" s="427" t="s">
        <v>1316</v>
      </c>
      <c r="E338" s="248" t="s">
        <v>94</v>
      </c>
      <c r="F338" s="265">
        <f t="shared" si="58"/>
        <v>639256</v>
      </c>
      <c r="G338" s="250">
        <v>639256</v>
      </c>
      <c r="H338" s="249" t="str">
        <f t="shared" si="59"/>
        <v>Link</v>
      </c>
      <c r="I338" s="251" t="s">
        <v>24</v>
      </c>
      <c r="J338" s="251" t="s">
        <v>699</v>
      </c>
      <c r="K338" s="251" t="s">
        <v>171</v>
      </c>
      <c r="L338" s="252"/>
      <c r="M338" s="253">
        <v>42481</v>
      </c>
      <c r="N338" s="254">
        <f t="shared" si="56"/>
        <v>3</v>
      </c>
      <c r="O338" s="255"/>
      <c r="P338" s="291"/>
      <c r="Q338" s="291"/>
      <c r="R338" s="291"/>
      <c r="S338" s="256" t="s">
        <v>26</v>
      </c>
      <c r="T338" s="49">
        <f t="shared" ca="1" si="57"/>
        <v>0</v>
      </c>
      <c r="U338" s="257"/>
      <c r="V338" s="257"/>
      <c r="W338" s="258" t="s">
        <v>38</v>
      </c>
      <c r="X338" s="258" t="s">
        <v>26</v>
      </c>
      <c r="Y338" s="259" t="s">
        <v>26</v>
      </c>
      <c r="Z338" s="260"/>
      <c r="AA338" s="261"/>
      <c r="AB338" s="262"/>
      <c r="AC338" s="248"/>
      <c r="AD338" s="358"/>
      <c r="AE338" s="358"/>
      <c r="AF338" s="358"/>
      <c r="AG338" s="358"/>
      <c r="AH338" s="358"/>
    </row>
    <row r="339" spans="1:34" s="14" customFormat="1" ht="89.25" x14ac:dyDescent="0.25">
      <c r="A339" s="369">
        <v>42487.999305555553</v>
      </c>
      <c r="B339" s="369">
        <v>42488.249305555553</v>
      </c>
      <c r="C339" s="370"/>
      <c r="D339" s="418" t="s">
        <v>1007</v>
      </c>
      <c r="E339" s="371" t="s">
        <v>58</v>
      </c>
      <c r="F339" s="372">
        <f t="shared" si="58"/>
        <v>634276</v>
      </c>
      <c r="G339" s="373">
        <v>634276</v>
      </c>
      <c r="H339" s="374" t="str">
        <f t="shared" si="59"/>
        <v>Link</v>
      </c>
      <c r="I339" s="375" t="s">
        <v>30</v>
      </c>
      <c r="J339" s="375" t="s">
        <v>463</v>
      </c>
      <c r="K339" s="375" t="s">
        <v>1006</v>
      </c>
      <c r="L339" s="376" t="s">
        <v>225</v>
      </c>
      <c r="M339" s="377">
        <v>42464</v>
      </c>
      <c r="N339" s="378">
        <f t="shared" si="56"/>
        <v>16</v>
      </c>
      <c r="O339" s="379" t="s">
        <v>26</v>
      </c>
      <c r="P339" s="380" t="s">
        <v>1023</v>
      </c>
      <c r="Q339" s="380" t="s">
        <v>998</v>
      </c>
      <c r="R339" s="380"/>
      <c r="S339" s="381" t="s">
        <v>26</v>
      </c>
      <c r="T339" s="382" t="str">
        <f t="shared" ca="1" si="57"/>
        <v>OK</v>
      </c>
      <c r="U339" s="383"/>
      <c r="V339" s="433">
        <v>42478</v>
      </c>
      <c r="W339" s="108" t="s">
        <v>26</v>
      </c>
      <c r="X339" s="108" t="s">
        <v>26</v>
      </c>
      <c r="Y339" s="384" t="s">
        <v>26</v>
      </c>
      <c r="Z339" s="385"/>
      <c r="AA339" s="386"/>
      <c r="AB339" s="387"/>
      <c r="AC339" s="371"/>
      <c r="AD339" s="388"/>
      <c r="AE339" s="388"/>
      <c r="AF339" s="388"/>
      <c r="AG339" s="388"/>
      <c r="AH339" s="388"/>
    </row>
    <row r="340" spans="1:34" s="263" customFormat="1" ht="76.5" x14ac:dyDescent="0.25">
      <c r="A340" s="71">
        <v>42488</v>
      </c>
      <c r="B340" s="71">
        <v>42488.166666666664</v>
      </c>
      <c r="C340" s="145"/>
      <c r="D340" s="420" t="s">
        <v>1087</v>
      </c>
      <c r="E340" s="57" t="s">
        <v>1088</v>
      </c>
      <c r="F340" s="181">
        <f t="shared" si="58"/>
        <v>636817</v>
      </c>
      <c r="G340" s="59">
        <v>636817</v>
      </c>
      <c r="H340" s="58" t="str">
        <f t="shared" si="59"/>
        <v>Link</v>
      </c>
      <c r="I340" s="60" t="s">
        <v>47</v>
      </c>
      <c r="J340" s="60" t="s">
        <v>1086</v>
      </c>
      <c r="K340" s="60" t="s">
        <v>1085</v>
      </c>
      <c r="L340" s="151" t="s">
        <v>225</v>
      </c>
      <c r="M340" s="139">
        <v>42471</v>
      </c>
      <c r="N340" s="62">
        <f t="shared" si="56"/>
        <v>12</v>
      </c>
      <c r="O340" s="63" t="s">
        <v>35</v>
      </c>
      <c r="P340" s="293"/>
      <c r="Q340" s="293"/>
      <c r="R340" s="293"/>
      <c r="S340" s="134" t="s">
        <v>26</v>
      </c>
      <c r="T340" s="49">
        <f t="shared" ca="1" si="57"/>
        <v>0</v>
      </c>
      <c r="U340" s="50"/>
      <c r="V340" s="50"/>
      <c r="W340" s="109" t="s">
        <v>38</v>
      </c>
      <c r="X340" s="109" t="s">
        <v>26</v>
      </c>
      <c r="Y340" s="133">
        <v>42471</v>
      </c>
      <c r="Z340" s="64"/>
      <c r="AA340" s="65"/>
      <c r="AB340" s="72"/>
      <c r="AC340" s="57"/>
      <c r="AD340" s="351">
        <v>1</v>
      </c>
      <c r="AE340" s="351"/>
      <c r="AF340" s="351"/>
      <c r="AG340" s="351"/>
      <c r="AH340" s="351" t="str">
        <f>IF(AND( W340&lt;&gt;"TBC",W340&lt;&gt;"TBC", W340&lt;&gt;"N/A",W340&lt;&gt;""),IF((NETWORKDAYS(W340,A340,holidays_2015)-1)&gt;=5,"SLA_PW_OK",IF(AND(NETWORKDAYS(W340,A340,holidays_2015)&gt;=0,C340="EW"),"SLA_EW_OK","SLA_PW_NOK")),"")</f>
        <v/>
      </c>
    </row>
    <row r="341" spans="1:34" s="14" customFormat="1" ht="38.25" x14ac:dyDescent="0.25">
      <c r="A341" s="71">
        <v>42488</v>
      </c>
      <c r="B341" s="71">
        <v>42488.5</v>
      </c>
      <c r="C341" s="145"/>
      <c r="D341" s="403" t="s">
        <v>821</v>
      </c>
      <c r="E341" s="57" t="s">
        <v>72</v>
      </c>
      <c r="F341" s="181">
        <f t="shared" si="58"/>
        <v>632219</v>
      </c>
      <c r="G341" s="59">
        <v>632219</v>
      </c>
      <c r="H341" s="58" t="str">
        <f t="shared" si="59"/>
        <v>Link</v>
      </c>
      <c r="I341" s="60" t="s">
        <v>24</v>
      </c>
      <c r="J341" s="60" t="s">
        <v>822</v>
      </c>
      <c r="K341" s="60" t="s">
        <v>103</v>
      </c>
      <c r="L341" s="151"/>
      <c r="M341" s="139">
        <v>42450</v>
      </c>
      <c r="N341" s="62">
        <f t="shared" si="56"/>
        <v>26</v>
      </c>
      <c r="O341" s="63" t="s">
        <v>35</v>
      </c>
      <c r="P341" s="293"/>
      <c r="Q341" s="293"/>
      <c r="R341" s="293"/>
      <c r="S341" s="134" t="s">
        <v>26</v>
      </c>
      <c r="T341" s="49" t="str">
        <f t="shared" ca="1" si="57"/>
        <v>OK</v>
      </c>
      <c r="U341" s="50"/>
      <c r="V341" s="50"/>
      <c r="W341" s="109">
        <v>42454</v>
      </c>
      <c r="X341" s="109" t="s">
        <v>26</v>
      </c>
      <c r="Y341" s="133" t="s">
        <v>26</v>
      </c>
      <c r="Z341" s="64"/>
      <c r="AA341" s="65"/>
      <c r="AB341" s="72"/>
      <c r="AC341" s="57"/>
      <c r="AD341" s="351"/>
      <c r="AE341" s="351"/>
      <c r="AF341" s="351"/>
      <c r="AG341" s="351"/>
      <c r="AH341" s="351" t="str">
        <f>IF(AND( W341&lt;&gt;"TBC",W341&lt;&gt;"TBC", W341&lt;&gt;"N/A",W341&lt;&gt;""),IF((NETWORKDAYS(W341,A341,holidays_2015)-1)&gt;=5,"SLA_PW_OK",IF(AND(NETWORKDAYS(W341,A341,holidays_2015)&gt;=0,C341="EW"),"SLA_EW_OK","SLA_PW_NOK")),"")</f>
        <v>SLA_PW_OK</v>
      </c>
    </row>
    <row r="342" spans="1:34" s="14" customFormat="1" ht="38.25" x14ac:dyDescent="0.25">
      <c r="A342" s="246">
        <v>42488.125</v>
      </c>
      <c r="B342" s="246">
        <v>42488.229166666664</v>
      </c>
      <c r="C342" s="247" t="s">
        <v>8</v>
      </c>
      <c r="D342" s="421" t="s">
        <v>1311</v>
      </c>
      <c r="E342" s="248" t="s">
        <v>29</v>
      </c>
      <c r="F342" s="265">
        <f t="shared" si="58"/>
        <v>639499</v>
      </c>
      <c r="G342" s="250">
        <v>639499</v>
      </c>
      <c r="H342" s="249" t="str">
        <f t="shared" si="59"/>
        <v>Link</v>
      </c>
      <c r="I342" s="251" t="s">
        <v>30</v>
      </c>
      <c r="J342" s="251" t="s">
        <v>41</v>
      </c>
      <c r="K342" s="251" t="s">
        <v>52</v>
      </c>
      <c r="L342" s="252"/>
      <c r="M342" s="253">
        <v>42480</v>
      </c>
      <c r="N342" s="254">
        <f t="shared" si="56"/>
        <v>5</v>
      </c>
      <c r="O342" s="255" t="s">
        <v>26</v>
      </c>
      <c r="P342" s="291"/>
      <c r="Q342" s="291"/>
      <c r="R342" s="291" t="s">
        <v>426</v>
      </c>
      <c r="S342" s="256"/>
      <c r="T342" s="368" t="str">
        <f t="shared" ca="1" si="57"/>
        <v>OK</v>
      </c>
      <c r="U342" s="257"/>
      <c r="V342" s="257"/>
      <c r="W342" s="258">
        <v>42480</v>
      </c>
      <c r="X342" s="258" t="s">
        <v>26</v>
      </c>
      <c r="Y342" s="259" t="s">
        <v>26</v>
      </c>
      <c r="Z342" s="260"/>
      <c r="AA342" s="261"/>
      <c r="AB342" s="262"/>
      <c r="AC342" s="248"/>
      <c r="AD342" s="358"/>
      <c r="AE342" s="358"/>
      <c r="AF342" s="358"/>
      <c r="AG342" s="358"/>
      <c r="AH342" s="358"/>
    </row>
    <row r="343" spans="1:34" s="14" customFormat="1" ht="89.25" x14ac:dyDescent="0.25">
      <c r="A343" s="71">
        <v>42488.208333333336</v>
      </c>
      <c r="B343" s="71">
        <v>42488.270833333336</v>
      </c>
      <c r="C343" s="145"/>
      <c r="D343" s="420" t="s">
        <v>1111</v>
      </c>
      <c r="E343" s="57" t="s">
        <v>1112</v>
      </c>
      <c r="F343" s="181">
        <f t="shared" si="58"/>
        <v>636858</v>
      </c>
      <c r="G343" s="59">
        <v>636858</v>
      </c>
      <c r="H343" s="58" t="str">
        <f t="shared" si="59"/>
        <v>Link</v>
      </c>
      <c r="I343" s="60" t="s">
        <v>37</v>
      </c>
      <c r="J343" s="60" t="s">
        <v>1114</v>
      </c>
      <c r="K343" s="60" t="s">
        <v>1113</v>
      </c>
      <c r="L343" s="151"/>
      <c r="M343" s="139">
        <v>42471</v>
      </c>
      <c r="N343" s="62">
        <f t="shared" si="56"/>
        <v>12</v>
      </c>
      <c r="O343" s="63" t="s">
        <v>35</v>
      </c>
      <c r="P343" s="293"/>
      <c r="Q343" s="293"/>
      <c r="R343" s="293" t="s">
        <v>1115</v>
      </c>
      <c r="S343" s="134">
        <v>42479</v>
      </c>
      <c r="T343" s="49" t="str">
        <f t="shared" ca="1" si="57"/>
        <v>OK</v>
      </c>
      <c r="U343" s="50"/>
      <c r="V343" s="50"/>
      <c r="W343" s="109">
        <v>42479</v>
      </c>
      <c r="X343" s="109">
        <v>42479</v>
      </c>
      <c r="Y343" s="133" t="s">
        <v>26</v>
      </c>
      <c r="Z343" s="64"/>
      <c r="AA343" s="65"/>
      <c r="AB343" s="72"/>
      <c r="AC343" s="57"/>
      <c r="AD343" s="351">
        <v>1</v>
      </c>
      <c r="AE343" s="351"/>
      <c r="AF343" s="351"/>
      <c r="AG343" s="351"/>
      <c r="AH343" s="351" t="str">
        <f>IF(AND( W343&lt;&gt;"TBC",W343&lt;&gt;"TBC", W343&lt;&gt;"N/A",W343&lt;&gt;""),IF((NETWORKDAYS(W343,A343,holidays_2015)-1)&gt;=5,"SLA_PW_OK",IF(AND(NETWORKDAYS(W343,A343,holidays_2015)&gt;=0,C343="EW"),"SLA_EW_OK","SLA_PW_NOK")),"")</f>
        <v>SLA_PW_OK</v>
      </c>
    </row>
    <row r="344" spans="1:34" s="389" customFormat="1" ht="76.5" x14ac:dyDescent="0.25">
      <c r="A344" s="369">
        <v>42488.208333333336</v>
      </c>
      <c r="B344" s="369">
        <v>42488.291666666664</v>
      </c>
      <c r="C344" s="370"/>
      <c r="D344" s="418" t="s">
        <v>1039</v>
      </c>
      <c r="E344" s="371" t="s">
        <v>989</v>
      </c>
      <c r="F344" s="372">
        <f t="shared" si="58"/>
        <v>635035</v>
      </c>
      <c r="G344" s="373">
        <v>635035</v>
      </c>
      <c r="H344" s="374" t="str">
        <f t="shared" si="59"/>
        <v>Link</v>
      </c>
      <c r="I344" s="375" t="s">
        <v>33</v>
      </c>
      <c r="J344" s="375" t="s">
        <v>920</v>
      </c>
      <c r="K344" s="375" t="s">
        <v>34</v>
      </c>
      <c r="L344" s="376"/>
      <c r="M344" s="377">
        <v>42464</v>
      </c>
      <c r="N344" s="378">
        <f t="shared" si="56"/>
        <v>17</v>
      </c>
      <c r="O344" s="379" t="s">
        <v>35</v>
      </c>
      <c r="P344" s="380"/>
      <c r="Q344" s="380"/>
      <c r="R344" s="380"/>
      <c r="S344" s="381">
        <v>42474</v>
      </c>
      <c r="T344" s="382" t="str">
        <f t="shared" ca="1" si="57"/>
        <v>OK</v>
      </c>
      <c r="U344" s="383"/>
      <c r="V344" s="383"/>
      <c r="W344" s="108">
        <v>42479</v>
      </c>
      <c r="X344" s="108" t="s">
        <v>26</v>
      </c>
      <c r="Y344" s="384" t="s">
        <v>26</v>
      </c>
      <c r="Z344" s="385"/>
      <c r="AA344" s="386"/>
      <c r="AB344" s="387"/>
      <c r="AC344" s="371"/>
      <c r="AD344" s="388"/>
      <c r="AE344" s="388"/>
      <c r="AF344" s="388"/>
      <c r="AG344" s="388"/>
      <c r="AH344" s="388"/>
    </row>
    <row r="345" spans="1:34" s="14" customFormat="1" ht="140.25" x14ac:dyDescent="0.25">
      <c r="A345" s="71">
        <v>42488.208333333336</v>
      </c>
      <c r="B345" s="71">
        <v>42488.291666666664</v>
      </c>
      <c r="C345" s="145"/>
      <c r="D345" s="420" t="s">
        <v>919</v>
      </c>
      <c r="E345" s="57" t="s">
        <v>968</v>
      </c>
      <c r="F345" s="181">
        <f t="shared" si="58"/>
        <v>634402</v>
      </c>
      <c r="G345" s="59">
        <v>634402</v>
      </c>
      <c r="H345" s="58" t="str">
        <f t="shared" si="59"/>
        <v>Link</v>
      </c>
      <c r="I345" s="60" t="s">
        <v>33</v>
      </c>
      <c r="J345" s="60" t="s">
        <v>971</v>
      </c>
      <c r="K345" s="60" t="s">
        <v>921</v>
      </c>
      <c r="L345" s="151"/>
      <c r="M345" s="139">
        <v>42458</v>
      </c>
      <c r="N345" s="62">
        <f t="shared" si="56"/>
        <v>21</v>
      </c>
      <c r="O345" s="63" t="s">
        <v>35</v>
      </c>
      <c r="P345" s="293"/>
      <c r="Q345" s="293"/>
      <c r="R345" s="293"/>
      <c r="S345" s="134">
        <v>42453</v>
      </c>
      <c r="T345" s="49" t="str">
        <f t="shared" ca="1" si="57"/>
        <v>OK</v>
      </c>
      <c r="U345" s="50"/>
      <c r="V345" s="50"/>
      <c r="W345" s="109">
        <v>42479</v>
      </c>
      <c r="X345" s="109" t="s">
        <v>26</v>
      </c>
      <c r="Y345" s="133">
        <v>42479</v>
      </c>
      <c r="Z345" s="64"/>
      <c r="AA345" s="65"/>
      <c r="AB345" s="72"/>
      <c r="AC345" s="57"/>
      <c r="AD345" s="351"/>
      <c r="AE345" s="351"/>
      <c r="AF345" s="351"/>
      <c r="AG345" s="351"/>
      <c r="AH345" s="351" t="str">
        <f>IF(AND( W345&lt;&gt;"TBC",W345&lt;&gt;"TBC", W345&lt;&gt;"N/A",W345&lt;&gt;""),IF((NETWORKDAYS(W345,A345,holidays_2015)-1)&gt;=5,"SLA_PW_OK",IF(AND(NETWORKDAYS(W345,A345,holidays_2015)&gt;=0,C345="EW"),"SLA_EW_OK","SLA_PW_NOK")),"")</f>
        <v>SLA_PW_OK</v>
      </c>
    </row>
    <row r="346" spans="1:34" s="263" customFormat="1" ht="63.75" x14ac:dyDescent="0.25">
      <c r="A346" s="71">
        <v>42488.270833333336</v>
      </c>
      <c r="B346" s="71">
        <v>42488.291666666664</v>
      </c>
      <c r="C346" s="145"/>
      <c r="D346" s="420" t="s">
        <v>1280</v>
      </c>
      <c r="E346" s="57" t="s">
        <v>70</v>
      </c>
      <c r="F346" s="181">
        <f t="shared" si="58"/>
        <v>638150</v>
      </c>
      <c r="G346" s="59">
        <v>638150</v>
      </c>
      <c r="H346" s="58" t="str">
        <f t="shared" si="59"/>
        <v>Link</v>
      </c>
      <c r="I346" s="60" t="s">
        <v>30</v>
      </c>
      <c r="J346" s="60" t="s">
        <v>1279</v>
      </c>
      <c r="K346" s="60" t="s">
        <v>32</v>
      </c>
      <c r="L346" s="151"/>
      <c r="M346" s="139">
        <v>42478</v>
      </c>
      <c r="N346" s="62">
        <f t="shared" si="56"/>
        <v>7</v>
      </c>
      <c r="O346" s="63" t="s">
        <v>26</v>
      </c>
      <c r="P346" s="293"/>
      <c r="Q346" s="293"/>
      <c r="R346" s="293" t="s">
        <v>1281</v>
      </c>
      <c r="S346" s="134">
        <v>42479</v>
      </c>
      <c r="T346" s="49" t="str">
        <f t="shared" ca="1" si="57"/>
        <v>OK</v>
      </c>
      <c r="U346" s="50"/>
      <c r="V346" s="50"/>
      <c r="W346" s="109" t="s">
        <v>26</v>
      </c>
      <c r="X346" s="109" t="s">
        <v>26</v>
      </c>
      <c r="Y346" s="133" t="s">
        <v>26</v>
      </c>
      <c r="Z346" s="64"/>
      <c r="AA346" s="65"/>
      <c r="AB346" s="72"/>
      <c r="AC346" s="57"/>
      <c r="AD346" s="351"/>
      <c r="AE346" s="351"/>
      <c r="AF346" s="351"/>
      <c r="AG346" s="351"/>
      <c r="AH346" s="351"/>
    </row>
    <row r="347" spans="1:34" s="263" customFormat="1" ht="38.25" x14ac:dyDescent="0.25">
      <c r="A347" s="246">
        <v>42488.916666666664</v>
      </c>
      <c r="B347" s="246">
        <v>42489.166666666664</v>
      </c>
      <c r="C347" s="247" t="s">
        <v>8</v>
      </c>
      <c r="D347" s="427" t="s">
        <v>1317</v>
      </c>
      <c r="E347" s="248" t="s">
        <v>94</v>
      </c>
      <c r="F347" s="265">
        <f t="shared" si="58"/>
        <v>639256</v>
      </c>
      <c r="G347" s="250">
        <v>639256</v>
      </c>
      <c r="H347" s="249" t="str">
        <f t="shared" si="59"/>
        <v>Link</v>
      </c>
      <c r="I347" s="251" t="s">
        <v>24</v>
      </c>
      <c r="J347" s="251" t="s">
        <v>699</v>
      </c>
      <c r="K347" s="251" t="s">
        <v>171</v>
      </c>
      <c r="L347" s="252"/>
      <c r="M347" s="253">
        <v>42481</v>
      </c>
      <c r="N347" s="254">
        <f t="shared" si="56"/>
        <v>4</v>
      </c>
      <c r="O347" s="255"/>
      <c r="P347" s="291"/>
      <c r="Q347" s="291"/>
      <c r="R347" s="291"/>
      <c r="S347" s="256" t="s">
        <v>26</v>
      </c>
      <c r="T347" s="49">
        <f t="shared" ca="1" si="57"/>
        <v>0</v>
      </c>
      <c r="U347" s="257"/>
      <c r="V347" s="257"/>
      <c r="W347" s="258" t="s">
        <v>38</v>
      </c>
      <c r="X347" s="258" t="s">
        <v>26</v>
      </c>
      <c r="Y347" s="259" t="s">
        <v>26</v>
      </c>
      <c r="Z347" s="260"/>
      <c r="AA347" s="261"/>
      <c r="AB347" s="262"/>
      <c r="AC347" s="248"/>
      <c r="AD347" s="358"/>
      <c r="AE347" s="358"/>
      <c r="AF347" s="358"/>
      <c r="AG347" s="358"/>
      <c r="AH347" s="358"/>
    </row>
    <row r="348" spans="1:34" s="263" customFormat="1" ht="89.25" x14ac:dyDescent="0.25">
      <c r="A348" s="369">
        <v>42488.999305555553</v>
      </c>
      <c r="B348" s="369">
        <v>42489.25</v>
      </c>
      <c r="C348" s="370"/>
      <c r="D348" s="418" t="s">
        <v>1008</v>
      </c>
      <c r="E348" s="371" t="s">
        <v>58</v>
      </c>
      <c r="F348" s="372">
        <f t="shared" si="58"/>
        <v>634571</v>
      </c>
      <c r="G348" s="373">
        <v>634571</v>
      </c>
      <c r="H348" s="374" t="str">
        <f t="shared" si="59"/>
        <v>Link</v>
      </c>
      <c r="I348" s="375" t="s">
        <v>30</v>
      </c>
      <c r="J348" s="375" t="s">
        <v>463</v>
      </c>
      <c r="K348" s="375" t="s">
        <v>1006</v>
      </c>
      <c r="L348" s="376"/>
      <c r="M348" s="377">
        <v>42464</v>
      </c>
      <c r="N348" s="378">
        <f t="shared" si="56"/>
        <v>17</v>
      </c>
      <c r="O348" s="379" t="s">
        <v>26</v>
      </c>
      <c r="P348" s="380"/>
      <c r="Q348" s="380"/>
      <c r="R348" s="380"/>
      <c r="S348" s="381" t="s">
        <v>26</v>
      </c>
      <c r="T348" s="382" t="str">
        <f t="shared" ca="1" si="57"/>
        <v>OK</v>
      </c>
      <c r="U348" s="383"/>
      <c r="V348" s="433">
        <v>42479</v>
      </c>
      <c r="W348" s="108" t="s">
        <v>26</v>
      </c>
      <c r="X348" s="108" t="s">
        <v>26</v>
      </c>
      <c r="Y348" s="384" t="s">
        <v>26</v>
      </c>
      <c r="Z348" s="385"/>
      <c r="AA348" s="386"/>
      <c r="AB348" s="387"/>
      <c r="AC348" s="371"/>
      <c r="AD348" s="388"/>
      <c r="AE348" s="388"/>
      <c r="AF348" s="388"/>
      <c r="AG348" s="388"/>
      <c r="AH348" s="388"/>
    </row>
    <row r="349" spans="1:34" s="389" customFormat="1" ht="38.25" x14ac:dyDescent="0.25">
      <c r="A349" s="71">
        <v>42488.999305555553</v>
      </c>
      <c r="B349" s="71">
        <v>42489.25</v>
      </c>
      <c r="C349" s="145"/>
      <c r="D349" s="420" t="s">
        <v>1226</v>
      </c>
      <c r="E349" s="57" t="s">
        <v>99</v>
      </c>
      <c r="F349" s="181">
        <f t="shared" si="58"/>
        <v>638673</v>
      </c>
      <c r="G349" s="59">
        <v>638673</v>
      </c>
      <c r="H349" s="58" t="str">
        <f t="shared" si="59"/>
        <v>Link</v>
      </c>
      <c r="I349" s="60" t="s">
        <v>30</v>
      </c>
      <c r="J349" s="60" t="s">
        <v>886</v>
      </c>
      <c r="K349" s="60" t="s">
        <v>42</v>
      </c>
      <c r="L349" s="151"/>
      <c r="M349" s="139">
        <v>42478</v>
      </c>
      <c r="N349" s="62">
        <f t="shared" si="56"/>
        <v>7</v>
      </c>
      <c r="O349" s="63" t="s">
        <v>26</v>
      </c>
      <c r="P349" s="293">
        <v>638676</v>
      </c>
      <c r="Q349" s="293" t="s">
        <v>998</v>
      </c>
      <c r="R349" s="380"/>
      <c r="S349" s="134" t="s">
        <v>26</v>
      </c>
      <c r="T349" s="49" t="str">
        <f t="shared" ca="1" si="57"/>
        <v>OK</v>
      </c>
      <c r="U349" s="50"/>
      <c r="V349" s="432">
        <v>42479</v>
      </c>
      <c r="W349" s="109" t="s">
        <v>26</v>
      </c>
      <c r="X349" s="109" t="s">
        <v>26</v>
      </c>
      <c r="Y349" s="133" t="s">
        <v>26</v>
      </c>
      <c r="Z349" s="64"/>
      <c r="AA349" s="65"/>
      <c r="AB349" s="72"/>
      <c r="AC349" s="57"/>
      <c r="AD349" s="351"/>
      <c r="AE349" s="351"/>
      <c r="AF349" s="351"/>
      <c r="AG349" s="351"/>
      <c r="AH349" s="351"/>
    </row>
    <row r="350" spans="1:34" s="14" customFormat="1" ht="140.25" x14ac:dyDescent="0.25">
      <c r="A350" s="71">
        <v>42489</v>
      </c>
      <c r="B350" s="71">
        <v>42489.25</v>
      </c>
      <c r="C350" s="145"/>
      <c r="D350" s="420" t="s">
        <v>1225</v>
      </c>
      <c r="E350" s="57" t="s">
        <v>58</v>
      </c>
      <c r="F350" s="181">
        <f t="shared" si="58"/>
        <v>638484</v>
      </c>
      <c r="G350" s="59">
        <v>638484</v>
      </c>
      <c r="H350" s="58" t="str">
        <f t="shared" si="59"/>
        <v>Link</v>
      </c>
      <c r="I350" s="60" t="s">
        <v>30</v>
      </c>
      <c r="J350" s="60" t="s">
        <v>858</v>
      </c>
      <c r="K350" s="60" t="s">
        <v>32</v>
      </c>
      <c r="L350" s="151"/>
      <c r="M350" s="139">
        <v>42478</v>
      </c>
      <c r="N350" s="62">
        <f t="shared" si="56"/>
        <v>8</v>
      </c>
      <c r="O350" s="63" t="s">
        <v>26</v>
      </c>
      <c r="P350" s="293">
        <v>638674</v>
      </c>
      <c r="Q350" s="293" t="s">
        <v>998</v>
      </c>
      <c r="R350" s="293" t="s">
        <v>1293</v>
      </c>
      <c r="S350" s="134">
        <v>42479</v>
      </c>
      <c r="T350" s="49" t="str">
        <f t="shared" ca="1" si="57"/>
        <v>OK</v>
      </c>
      <c r="U350" s="50"/>
      <c r="V350" s="50"/>
      <c r="W350" s="109">
        <v>42479</v>
      </c>
      <c r="X350" s="109" t="s">
        <v>26</v>
      </c>
      <c r="Y350" s="133" t="s">
        <v>26</v>
      </c>
      <c r="Z350" s="64"/>
      <c r="AA350" s="65"/>
      <c r="AB350" s="72"/>
      <c r="AC350" s="57"/>
      <c r="AD350" s="351"/>
      <c r="AE350" s="351"/>
      <c r="AF350" s="351"/>
      <c r="AG350" s="351"/>
      <c r="AH350" s="351"/>
    </row>
    <row r="351" spans="1:34" s="389" customFormat="1" ht="229.5" x14ac:dyDescent="0.25">
      <c r="A351" s="71">
        <v>42489.166666666664</v>
      </c>
      <c r="B351" s="71">
        <v>42489.25</v>
      </c>
      <c r="C351" s="145"/>
      <c r="D351" s="420" t="s">
        <v>1147</v>
      </c>
      <c r="E351" s="57" t="s">
        <v>1148</v>
      </c>
      <c r="F351" s="181">
        <f t="shared" si="58"/>
        <v>637446</v>
      </c>
      <c r="G351" s="59">
        <v>637446</v>
      </c>
      <c r="H351" s="58" t="str">
        <f t="shared" si="59"/>
        <v>Link</v>
      </c>
      <c r="I351" s="60" t="s">
        <v>37</v>
      </c>
      <c r="J351" s="60" t="s">
        <v>1201</v>
      </c>
      <c r="K351" s="60" t="s">
        <v>1149</v>
      </c>
      <c r="L351" s="151"/>
      <c r="M351" s="139">
        <v>42471</v>
      </c>
      <c r="N351" s="62">
        <f t="shared" si="56"/>
        <v>13</v>
      </c>
      <c r="O351" s="63" t="s">
        <v>35</v>
      </c>
      <c r="P351" s="293"/>
      <c r="Q351" s="293"/>
      <c r="R351" s="365" t="s">
        <v>1205</v>
      </c>
      <c r="S351" s="134" t="s">
        <v>38</v>
      </c>
      <c r="T351" s="49" t="str">
        <f t="shared" ca="1" si="57"/>
        <v>OK</v>
      </c>
      <c r="U351" s="50"/>
      <c r="V351" s="50"/>
      <c r="W351" s="109">
        <v>42481</v>
      </c>
      <c r="X351" s="109">
        <v>42481</v>
      </c>
      <c r="Y351" s="133">
        <v>42481</v>
      </c>
      <c r="Z351" s="64"/>
      <c r="AA351" s="65"/>
      <c r="AB351" s="72"/>
      <c r="AC351" s="57"/>
      <c r="AD351" s="351">
        <v>1</v>
      </c>
      <c r="AE351" s="351"/>
      <c r="AF351" s="351"/>
      <c r="AG351" s="351"/>
      <c r="AH351" s="351" t="str">
        <f>IF(AND( W351&lt;&gt;"TBC",W351&lt;&gt;"TBC", W351&lt;&gt;"N/A",W351&lt;&gt;""),IF((NETWORKDAYS(W351,A351,holidays_2015)-1)&gt;=5,"SLA_PW_OK",IF(AND(NETWORKDAYS(W351,A351,holidays_2015)&gt;=0,C351="EW"),"SLA_EW_OK","SLA_PW_NOK")),"")</f>
        <v>SLA_PW_OK</v>
      </c>
    </row>
    <row r="352" spans="1:34" s="14" customFormat="1" ht="51" x14ac:dyDescent="0.25">
      <c r="A352" s="369">
        <v>42489.208333333336</v>
      </c>
      <c r="B352" s="369">
        <v>42489.291666666664</v>
      </c>
      <c r="C352" s="370"/>
      <c r="D352" s="418" t="s">
        <v>1040</v>
      </c>
      <c r="E352" s="371" t="s">
        <v>989</v>
      </c>
      <c r="F352" s="372">
        <f t="shared" si="58"/>
        <v>635036</v>
      </c>
      <c r="G352" s="373">
        <v>635036</v>
      </c>
      <c r="H352" s="374" t="str">
        <f t="shared" si="59"/>
        <v>Link</v>
      </c>
      <c r="I352" s="375" t="s">
        <v>33</v>
      </c>
      <c r="J352" s="375" t="s">
        <v>990</v>
      </c>
      <c r="K352" s="375" t="s">
        <v>34</v>
      </c>
      <c r="L352" s="376"/>
      <c r="M352" s="377">
        <v>42464</v>
      </c>
      <c r="N352" s="378">
        <f t="shared" si="56"/>
        <v>18</v>
      </c>
      <c r="O352" s="379" t="s">
        <v>35</v>
      </c>
      <c r="P352" s="380"/>
      <c r="Q352" s="380"/>
      <c r="R352" s="380"/>
      <c r="S352" s="381" t="s">
        <v>38</v>
      </c>
      <c r="T352" s="382" t="str">
        <f t="shared" ca="1" si="57"/>
        <v>OK</v>
      </c>
      <c r="U352" s="383"/>
      <c r="V352" s="383"/>
      <c r="W352" s="108">
        <v>42479</v>
      </c>
      <c r="X352" s="108" t="s">
        <v>26</v>
      </c>
      <c r="Y352" s="384" t="s">
        <v>26</v>
      </c>
      <c r="Z352" s="385"/>
      <c r="AA352" s="386"/>
      <c r="AB352" s="387"/>
      <c r="AC352" s="371"/>
      <c r="AD352" s="388"/>
      <c r="AE352" s="388"/>
      <c r="AF352" s="388"/>
      <c r="AG352" s="388"/>
      <c r="AH352" s="388"/>
    </row>
    <row r="353" spans="1:34" s="14" customFormat="1" ht="63.75" x14ac:dyDescent="0.25">
      <c r="A353" s="71">
        <v>42489.916666666664</v>
      </c>
      <c r="B353" s="71">
        <v>42490</v>
      </c>
      <c r="C353" s="145"/>
      <c r="D353" s="403" t="s">
        <v>1090</v>
      </c>
      <c r="E353" s="57" t="s">
        <v>69</v>
      </c>
      <c r="F353" s="181">
        <f t="shared" si="58"/>
        <v>618792</v>
      </c>
      <c r="G353" s="59">
        <v>618792</v>
      </c>
      <c r="H353" s="58" t="str">
        <f t="shared" si="59"/>
        <v>Link</v>
      </c>
      <c r="I353" s="60" t="s">
        <v>24</v>
      </c>
      <c r="J353" s="60" t="s">
        <v>25</v>
      </c>
      <c r="K353" s="60" t="s">
        <v>344</v>
      </c>
      <c r="L353" s="151"/>
      <c r="M353" s="139">
        <v>42471</v>
      </c>
      <c r="N353" s="62">
        <f t="shared" si="56"/>
        <v>13</v>
      </c>
      <c r="O353" s="63" t="s">
        <v>35</v>
      </c>
      <c r="P353" s="300"/>
      <c r="Q353" s="300"/>
      <c r="R353" s="300" t="s">
        <v>1158</v>
      </c>
      <c r="S353" s="134" t="s">
        <v>26</v>
      </c>
      <c r="T353" s="49" t="str">
        <f t="shared" ca="1" si="57"/>
        <v>OK</v>
      </c>
      <c r="U353" s="50"/>
      <c r="V353" s="50"/>
      <c r="W353" s="109">
        <v>42472</v>
      </c>
      <c r="X353" s="109" t="s">
        <v>26</v>
      </c>
      <c r="Y353" s="133" t="s">
        <v>26</v>
      </c>
      <c r="Z353" s="64"/>
      <c r="AA353" s="65"/>
      <c r="AB353" s="72"/>
      <c r="AC353" s="57"/>
      <c r="AD353" s="351"/>
      <c r="AE353" s="351"/>
      <c r="AF353" s="351"/>
      <c r="AG353" s="351"/>
      <c r="AH353" s="351" t="str">
        <f>IF(AND( W353&lt;&gt;"TBC",W353&lt;&gt;"TBC", W353&lt;&gt;"N/A",W353&lt;&gt;""),IF((NETWORKDAYS(W353,A353,holidays_2015)-1)&gt;=5,"SLA_PW_OK",IF(AND(NETWORKDAYS(W353,A353,holidays_2015)&gt;=0,C353="EW"),"SLA_EW_OK","SLA_PW_NOK")),"")</f>
        <v>SLA_PW_OK</v>
      </c>
    </row>
    <row r="354" spans="1:34" s="263" customFormat="1" ht="15" x14ac:dyDescent="0.25">
      <c r="A354" s="8">
        <v>42491</v>
      </c>
      <c r="B354" s="9"/>
      <c r="C354" s="11"/>
      <c r="D354" s="399"/>
      <c r="E354" s="9"/>
      <c r="F354" s="11"/>
      <c r="G354" s="10"/>
      <c r="H354" s="11"/>
      <c r="I354" s="12"/>
      <c r="J354" s="12"/>
      <c r="K354" s="12"/>
      <c r="L354" s="147"/>
      <c r="M354" s="100"/>
      <c r="N354" s="12"/>
      <c r="O354" s="12"/>
      <c r="P354" s="113"/>
      <c r="Q354" s="113"/>
      <c r="R354" s="113"/>
      <c r="S354" s="123"/>
      <c r="T354" s="13"/>
      <c r="U354" s="13"/>
      <c r="V354" s="13"/>
      <c r="W354" s="103"/>
      <c r="X354" s="103"/>
      <c r="Y354" s="124"/>
      <c r="Z354" s="11"/>
      <c r="AA354" s="12"/>
      <c r="AB354" s="12"/>
      <c r="AC354" s="12"/>
      <c r="AD354" s="346"/>
      <c r="AE354" s="346"/>
      <c r="AF354" s="346"/>
      <c r="AG354" s="346"/>
      <c r="AH354" s="346" t="str">
        <f>IF(AND( W354&lt;&gt;"TBC",W354&lt;&gt;"TBC", W354&lt;&gt;"N/A",W354&lt;&gt;""),IF((NETWORKDAYS(W354,A354,holidays_2015)-1)&gt;=5,"SLA_PW_OK",IF(AND(NETWORKDAYS(W354,A354,holidays_2015)&gt;=0,C354="EW"),"SLA_EW_OK","SLA_PW_NOK")),"")</f>
        <v/>
      </c>
    </row>
    <row r="355" spans="1:34" s="14" customFormat="1" ht="114.75" x14ac:dyDescent="0.25">
      <c r="A355" s="71">
        <v>42493.041666666664</v>
      </c>
      <c r="B355" s="71">
        <v>42493.208333333336</v>
      </c>
      <c r="C355" s="145"/>
      <c r="D355" s="420" t="s">
        <v>1222</v>
      </c>
      <c r="E355" s="57" t="s">
        <v>1223</v>
      </c>
      <c r="F355" s="181">
        <f t="shared" ref="F355:F397" si="60">HYPERLINK("..\Avis%20de%20dérangement\"&amp;G355,G355)</f>
        <v>638360</v>
      </c>
      <c r="G355" s="59">
        <v>638360</v>
      </c>
      <c r="H355" s="58" t="str">
        <f t="shared" ref="H355:H397" si="61">HYPERLINK("..\Avis%20de%20dérangement\"&amp;G355,"Link")</f>
        <v>Link</v>
      </c>
      <c r="I355" s="60" t="s">
        <v>37</v>
      </c>
      <c r="J355" s="60" t="s">
        <v>1284</v>
      </c>
      <c r="K355" s="60" t="s">
        <v>1309</v>
      </c>
      <c r="L355" s="151"/>
      <c r="M355" s="139">
        <v>42478</v>
      </c>
      <c r="N355" s="62">
        <f t="shared" ref="N355:N397" si="62">MAX(IF(A355-M355,NETWORKDAYS(M355,A355,holidays_2016)-2),0)</f>
        <v>10</v>
      </c>
      <c r="O355" s="63" t="s">
        <v>35</v>
      </c>
      <c r="P355" s="293"/>
      <c r="Q355" s="293"/>
      <c r="R355" s="365" t="s">
        <v>1307</v>
      </c>
      <c r="S355" s="134" t="s">
        <v>38</v>
      </c>
      <c r="T355" s="49">
        <f t="shared" ref="T355:T397" ca="1" si="63">IF(AND( W355&lt;&gt;"TBC",X355&lt;&gt;"TBC", Y355&lt;&gt;"TBC"),"OK",MAX(IF(NOW()-A355,NETWORKDAYS(NOW(),A355,holidays_2016)-2),0))</f>
        <v>3</v>
      </c>
      <c r="U355" s="50"/>
      <c r="V355" s="50"/>
      <c r="W355" s="109" t="s">
        <v>38</v>
      </c>
      <c r="X355" s="109" t="s">
        <v>38</v>
      </c>
      <c r="Y355" s="133" t="s">
        <v>38</v>
      </c>
      <c r="Z355" s="64"/>
      <c r="AA355" s="65"/>
      <c r="AB355" s="72"/>
      <c r="AC355" s="57"/>
      <c r="AD355" s="351"/>
      <c r="AE355" s="351"/>
      <c r="AF355" s="351"/>
      <c r="AG355" s="351"/>
      <c r="AH355" s="351"/>
    </row>
    <row r="356" spans="1:34" s="263" customFormat="1" ht="102" x14ac:dyDescent="0.25">
      <c r="A356" s="246">
        <v>42493.166666666664</v>
      </c>
      <c r="B356" s="246">
        <v>42493.25</v>
      </c>
      <c r="C356" s="247"/>
      <c r="D356" s="421" t="s">
        <v>1267</v>
      </c>
      <c r="E356" s="248" t="s">
        <v>102</v>
      </c>
      <c r="F356" s="265">
        <f t="shared" si="60"/>
        <v>638946</v>
      </c>
      <c r="G356" s="250">
        <v>638946</v>
      </c>
      <c r="H356" s="249" t="str">
        <f t="shared" si="61"/>
        <v>Link</v>
      </c>
      <c r="I356" s="251" t="s">
        <v>24</v>
      </c>
      <c r="J356" s="251" t="s">
        <v>1268</v>
      </c>
      <c r="K356" s="251" t="s">
        <v>1269</v>
      </c>
      <c r="L356" s="252"/>
      <c r="M356" s="253">
        <v>42485</v>
      </c>
      <c r="N356" s="254">
        <f t="shared" si="62"/>
        <v>5</v>
      </c>
      <c r="O356" s="255" t="s">
        <v>1283</v>
      </c>
      <c r="P356" s="291"/>
      <c r="Q356" s="291"/>
      <c r="R356" s="291" t="s">
        <v>1290</v>
      </c>
      <c r="S356" s="256" t="s">
        <v>38</v>
      </c>
      <c r="T356" s="368">
        <f t="shared" ca="1" si="63"/>
        <v>3</v>
      </c>
      <c r="U356" s="257"/>
      <c r="V356" s="257"/>
      <c r="W356" s="258" t="s">
        <v>38</v>
      </c>
      <c r="X356" s="258" t="s">
        <v>38</v>
      </c>
      <c r="Y356" s="259" t="s">
        <v>26</v>
      </c>
      <c r="Z356" s="260"/>
      <c r="AA356" s="261"/>
      <c r="AB356" s="262"/>
      <c r="AC356" s="248"/>
      <c r="AD356" s="358"/>
      <c r="AE356" s="358"/>
      <c r="AF356" s="358"/>
      <c r="AG356" s="358"/>
      <c r="AH356" s="358"/>
    </row>
    <row r="357" spans="1:34" s="263" customFormat="1" ht="76.5" x14ac:dyDescent="0.25">
      <c r="A357" s="71">
        <v>42493.208333333336</v>
      </c>
      <c r="B357" s="71">
        <v>42493.270833333336</v>
      </c>
      <c r="C357" s="145"/>
      <c r="D357" s="420" t="s">
        <v>1116</v>
      </c>
      <c r="E357" s="57" t="s">
        <v>1117</v>
      </c>
      <c r="F357" s="181">
        <f t="shared" si="60"/>
        <v>636859</v>
      </c>
      <c r="G357" s="59">
        <v>636859</v>
      </c>
      <c r="H357" s="58" t="str">
        <f t="shared" si="61"/>
        <v>Link</v>
      </c>
      <c r="I357" s="60" t="s">
        <v>37</v>
      </c>
      <c r="J357" s="60" t="s">
        <v>1114</v>
      </c>
      <c r="K357" s="60" t="s">
        <v>1113</v>
      </c>
      <c r="L357" s="151"/>
      <c r="M357" s="139">
        <v>42471</v>
      </c>
      <c r="N357" s="62">
        <f t="shared" si="62"/>
        <v>15</v>
      </c>
      <c r="O357" s="63" t="s">
        <v>35</v>
      </c>
      <c r="P357" s="293"/>
      <c r="Q357" s="293"/>
      <c r="R357" s="293" t="s">
        <v>1178</v>
      </c>
      <c r="S357" s="134" t="s">
        <v>38</v>
      </c>
      <c r="T357" s="49">
        <f t="shared" ca="1" si="63"/>
        <v>3</v>
      </c>
      <c r="U357" s="50"/>
      <c r="V357" s="50"/>
      <c r="W357" s="109" t="s">
        <v>38</v>
      </c>
      <c r="X357" s="109" t="s">
        <v>38</v>
      </c>
      <c r="Y357" s="133" t="s">
        <v>26</v>
      </c>
      <c r="Z357" s="64"/>
      <c r="AA357" s="65"/>
      <c r="AB357" s="72"/>
      <c r="AC357" s="57"/>
      <c r="AD357" s="351">
        <v>1</v>
      </c>
      <c r="AE357" s="351"/>
      <c r="AF357" s="351"/>
      <c r="AG357" s="351"/>
      <c r="AH357" s="351" t="str">
        <f>IF(AND( W357&lt;&gt;"TBC",W357&lt;&gt;"TBC", W357&lt;&gt;"N/A",W357&lt;&gt;""),IF((NETWORKDAYS(W357,A357,holidays_2015)-1)&gt;=5,"SLA_PW_OK",IF(AND(NETWORKDAYS(W357,A357,holidays_2015)&gt;=0,C357="EW"),"SLA_EW_OK","SLA_PW_NOK")),"")</f>
        <v/>
      </c>
    </row>
    <row r="358" spans="1:34" s="263" customFormat="1" ht="63.75" x14ac:dyDescent="0.25">
      <c r="A358" s="71">
        <v>42493.208333333336</v>
      </c>
      <c r="B358" s="71">
        <v>42493.291666666664</v>
      </c>
      <c r="C358" s="145"/>
      <c r="D358" s="403" t="s">
        <v>1209</v>
      </c>
      <c r="E358" s="57" t="s">
        <v>989</v>
      </c>
      <c r="F358" s="181">
        <f t="shared" si="60"/>
        <v>635033</v>
      </c>
      <c r="G358" s="59">
        <v>635033</v>
      </c>
      <c r="H358" s="58" t="str">
        <f t="shared" si="61"/>
        <v>Link</v>
      </c>
      <c r="I358" s="60" t="s">
        <v>33</v>
      </c>
      <c r="J358" s="60" t="s">
        <v>920</v>
      </c>
      <c r="K358" s="60" t="s">
        <v>1042</v>
      </c>
      <c r="L358" s="151" t="s">
        <v>225</v>
      </c>
      <c r="M358" s="139">
        <v>42478</v>
      </c>
      <c r="N358" s="62">
        <f t="shared" si="62"/>
        <v>10</v>
      </c>
      <c r="O358" s="63" t="s">
        <v>35</v>
      </c>
      <c r="P358" s="293"/>
      <c r="Q358" s="293"/>
      <c r="R358" s="365" t="s">
        <v>1210</v>
      </c>
      <c r="S358" s="134">
        <v>42472</v>
      </c>
      <c r="T358" s="49">
        <f t="shared" ca="1" si="63"/>
        <v>3</v>
      </c>
      <c r="U358" s="50"/>
      <c r="V358" s="50"/>
      <c r="W358" s="109" t="s">
        <v>38</v>
      </c>
      <c r="X358" s="109">
        <v>42474</v>
      </c>
      <c r="Y358" s="133" t="s">
        <v>26</v>
      </c>
      <c r="Z358" s="64"/>
      <c r="AA358" s="65"/>
      <c r="AB358" s="72"/>
      <c r="AC358" s="57"/>
      <c r="AD358" s="351"/>
      <c r="AE358" s="351"/>
      <c r="AF358" s="351"/>
      <c r="AG358" s="351"/>
      <c r="AH358" s="351"/>
    </row>
    <row r="359" spans="1:34" s="14" customFormat="1" ht="204" x14ac:dyDescent="0.25">
      <c r="A359" s="71">
        <v>42493.354166666664</v>
      </c>
      <c r="B359" s="71">
        <v>42493.6875</v>
      </c>
      <c r="C359" s="145"/>
      <c r="D359" s="420" t="s">
        <v>1096</v>
      </c>
      <c r="E359" s="57" t="s">
        <v>1097</v>
      </c>
      <c r="F359" s="181">
        <f t="shared" si="60"/>
        <v>637369</v>
      </c>
      <c r="G359" s="59">
        <v>637369</v>
      </c>
      <c r="H359" s="58" t="str">
        <f t="shared" si="61"/>
        <v>Link</v>
      </c>
      <c r="I359" s="60" t="s">
        <v>33</v>
      </c>
      <c r="J359" s="60" t="s">
        <v>1183</v>
      </c>
      <c r="K359" s="60" t="s">
        <v>1098</v>
      </c>
      <c r="L359" s="151"/>
      <c r="M359" s="139">
        <v>42471</v>
      </c>
      <c r="N359" s="62">
        <f t="shared" si="62"/>
        <v>15</v>
      </c>
      <c r="O359" s="63" t="s">
        <v>35</v>
      </c>
      <c r="P359" s="293"/>
      <c r="Q359" s="293"/>
      <c r="R359" s="365" t="s">
        <v>1192</v>
      </c>
      <c r="S359" s="134" t="s">
        <v>38</v>
      </c>
      <c r="T359" s="49">
        <f t="shared" ca="1" si="63"/>
        <v>3</v>
      </c>
      <c r="U359" s="50"/>
      <c r="V359" s="50"/>
      <c r="W359" s="109" t="s">
        <v>38</v>
      </c>
      <c r="X359" s="109" t="s">
        <v>38</v>
      </c>
      <c r="Y359" s="133" t="s">
        <v>26</v>
      </c>
      <c r="Z359" s="64"/>
      <c r="AA359" s="65"/>
      <c r="AB359" s="72"/>
      <c r="AC359" s="57"/>
      <c r="AD359" s="351">
        <v>1</v>
      </c>
      <c r="AE359" s="351"/>
      <c r="AF359" s="351"/>
      <c r="AG359" s="351"/>
      <c r="AH359" s="351" t="str">
        <f>IF(AND( W359&lt;&gt;"TBC",W359&lt;&gt;"TBC", W359&lt;&gt;"N/A",W359&lt;&gt;""),IF((NETWORKDAYS(W359,A359,holidays_2015)-1)&gt;=5,"SLA_PW_OK",IF(AND(NETWORKDAYS(W359,A359,holidays_2015)&gt;=0,C359="EW"),"SLA_EW_OK","SLA_PW_NOK")),"")</f>
        <v/>
      </c>
    </row>
    <row r="360" spans="1:34" s="263" customFormat="1" ht="178.5" x14ac:dyDescent="0.25">
      <c r="A360" s="71">
        <v>42494</v>
      </c>
      <c r="B360" s="71">
        <v>42494.291666666664</v>
      </c>
      <c r="C360" s="145"/>
      <c r="D360" s="420" t="s">
        <v>1118</v>
      </c>
      <c r="E360" s="57" t="s">
        <v>1071</v>
      </c>
      <c r="F360" s="181">
        <f t="shared" si="60"/>
        <v>637450</v>
      </c>
      <c r="G360" s="59">
        <v>637450</v>
      </c>
      <c r="H360" s="58" t="str">
        <f t="shared" si="61"/>
        <v>Link</v>
      </c>
      <c r="I360" s="60" t="s">
        <v>30</v>
      </c>
      <c r="J360" s="60" t="s">
        <v>1119</v>
      </c>
      <c r="K360" s="60" t="s">
        <v>32</v>
      </c>
      <c r="L360" s="151"/>
      <c r="M360" s="139">
        <v>42471</v>
      </c>
      <c r="N360" s="62">
        <f t="shared" si="62"/>
        <v>16</v>
      </c>
      <c r="O360" s="63" t="s">
        <v>35</v>
      </c>
      <c r="P360" s="293"/>
      <c r="Q360" s="293"/>
      <c r="R360" s="293" t="s">
        <v>1120</v>
      </c>
      <c r="S360" s="134" t="s">
        <v>38</v>
      </c>
      <c r="T360" s="49">
        <f t="shared" ca="1" si="63"/>
        <v>4</v>
      </c>
      <c r="U360" s="50"/>
      <c r="V360" s="50"/>
      <c r="W360" s="109" t="s">
        <v>38</v>
      </c>
      <c r="X360" s="109" t="s">
        <v>26</v>
      </c>
      <c r="Y360" s="133" t="s">
        <v>26</v>
      </c>
      <c r="Z360" s="64"/>
      <c r="AA360" s="65"/>
      <c r="AB360" s="72"/>
      <c r="AC360" s="57"/>
      <c r="AD360" s="351">
        <v>1</v>
      </c>
      <c r="AE360" s="351"/>
      <c r="AF360" s="351"/>
      <c r="AG360" s="351"/>
      <c r="AH360" s="351" t="str">
        <f>IF(AND( W360&lt;&gt;"TBC",W360&lt;&gt;"TBC", W360&lt;&gt;"N/A",W360&lt;&gt;""),IF((NETWORKDAYS(W360,A360,holidays_2015)-1)&gt;=5,"SLA_PW_OK",IF(AND(NETWORKDAYS(W360,A360,holidays_2015)&gt;=0,C360="EW"),"SLA_EW_OK","SLA_PW_NOK")),"")</f>
        <v/>
      </c>
    </row>
    <row r="361" spans="1:34" s="263" customFormat="1" ht="89.25" x14ac:dyDescent="0.25">
      <c r="A361" s="71">
        <v>42494.041666666664</v>
      </c>
      <c r="B361" s="71">
        <v>42494.208333333336</v>
      </c>
      <c r="C361" s="145"/>
      <c r="D361" s="420" t="s">
        <v>1227</v>
      </c>
      <c r="E361" s="57" t="s">
        <v>1228</v>
      </c>
      <c r="F361" s="181">
        <f t="shared" si="60"/>
        <v>638362</v>
      </c>
      <c r="G361" s="59">
        <v>638362</v>
      </c>
      <c r="H361" s="58" t="str">
        <f t="shared" si="61"/>
        <v>Link</v>
      </c>
      <c r="I361" s="60" t="s">
        <v>37</v>
      </c>
      <c r="J361" s="60" t="s">
        <v>1224</v>
      </c>
      <c r="K361" s="60" t="s">
        <v>1310</v>
      </c>
      <c r="L361" s="151"/>
      <c r="M361" s="139">
        <v>42478</v>
      </c>
      <c r="N361" s="62">
        <f t="shared" si="62"/>
        <v>11</v>
      </c>
      <c r="O361" s="63" t="s">
        <v>35</v>
      </c>
      <c r="P361" s="293"/>
      <c r="Q361" s="293"/>
      <c r="R361" s="365" t="s">
        <v>1308</v>
      </c>
      <c r="S361" s="134" t="s">
        <v>38</v>
      </c>
      <c r="T361" s="49">
        <f t="shared" ca="1" si="63"/>
        <v>4</v>
      </c>
      <c r="U361" s="50"/>
      <c r="V361" s="50"/>
      <c r="W361" s="109" t="s">
        <v>38</v>
      </c>
      <c r="X361" s="109" t="s">
        <v>38</v>
      </c>
      <c r="Y361" s="133" t="s">
        <v>38</v>
      </c>
      <c r="Z361" s="64"/>
      <c r="AA361" s="65"/>
      <c r="AB361" s="72"/>
      <c r="AC361" s="57"/>
      <c r="AD361" s="351"/>
      <c r="AE361" s="351"/>
      <c r="AF361" s="351"/>
      <c r="AG361" s="351"/>
      <c r="AH361" s="351"/>
    </row>
    <row r="362" spans="1:34" s="14" customFormat="1" ht="204" x14ac:dyDescent="0.25">
      <c r="A362" s="71">
        <v>42494.333333333336</v>
      </c>
      <c r="B362" s="71">
        <v>42494.708333333336</v>
      </c>
      <c r="C362" s="145"/>
      <c r="D362" s="420" t="s">
        <v>1070</v>
      </c>
      <c r="E362" s="57" t="s">
        <v>1071</v>
      </c>
      <c r="F362" s="181">
        <f t="shared" si="60"/>
        <v>636902</v>
      </c>
      <c r="G362" s="59">
        <v>636902</v>
      </c>
      <c r="H362" s="58" t="str">
        <f t="shared" si="61"/>
        <v>Link</v>
      </c>
      <c r="I362" s="60" t="s">
        <v>33</v>
      </c>
      <c r="J362" s="60" t="s">
        <v>1068</v>
      </c>
      <c r="K362" s="60" t="s">
        <v>1069</v>
      </c>
      <c r="L362" s="151"/>
      <c r="M362" s="139">
        <v>42471</v>
      </c>
      <c r="N362" s="62">
        <f t="shared" si="62"/>
        <v>16</v>
      </c>
      <c r="O362" s="63" t="s">
        <v>35</v>
      </c>
      <c r="P362" s="293"/>
      <c r="Q362" s="293"/>
      <c r="R362" s="365" t="s">
        <v>1173</v>
      </c>
      <c r="S362" s="134" t="s">
        <v>38</v>
      </c>
      <c r="T362" s="49">
        <f t="shared" ca="1" si="63"/>
        <v>4</v>
      </c>
      <c r="U362" s="50"/>
      <c r="V362" s="50"/>
      <c r="W362" s="109" t="s">
        <v>38</v>
      </c>
      <c r="X362" s="109" t="s">
        <v>38</v>
      </c>
      <c r="Y362" s="133" t="s">
        <v>26</v>
      </c>
      <c r="Z362" s="64"/>
      <c r="AA362" s="65"/>
      <c r="AB362" s="72"/>
      <c r="AC362" s="57"/>
      <c r="AD362" s="351">
        <v>1</v>
      </c>
      <c r="AE362" s="351"/>
      <c r="AF362" s="351"/>
      <c r="AG362" s="351"/>
      <c r="AH362" s="351" t="str">
        <f>IF(AND( W362&lt;&gt;"TBC",W362&lt;&gt;"TBC", W362&lt;&gt;"N/A",W362&lt;&gt;""),IF((NETWORKDAYS(W362,A362,holidays_2015)-1)&gt;=5,"SLA_PW_OK",IF(AND(NETWORKDAYS(W362,A362,holidays_2015)&gt;=0,C362="EW"),"SLA_EW_OK","SLA_PW_NOK")),"")</f>
        <v/>
      </c>
    </row>
    <row r="363" spans="1:34" s="263" customFormat="1" ht="204" x14ac:dyDescent="0.25">
      <c r="A363" s="71">
        <v>42494.354166666664</v>
      </c>
      <c r="B363" s="71">
        <v>42494.6875</v>
      </c>
      <c r="C363" s="145"/>
      <c r="D363" s="420" t="s">
        <v>1100</v>
      </c>
      <c r="E363" s="57" t="s">
        <v>1097</v>
      </c>
      <c r="F363" s="181">
        <f t="shared" si="60"/>
        <v>637369</v>
      </c>
      <c r="G363" s="59">
        <v>637369</v>
      </c>
      <c r="H363" s="58" t="str">
        <f t="shared" si="61"/>
        <v>Link</v>
      </c>
      <c r="I363" s="60" t="s">
        <v>33</v>
      </c>
      <c r="J363" s="60" t="s">
        <v>1183</v>
      </c>
      <c r="K363" s="60" t="s">
        <v>1098</v>
      </c>
      <c r="L363" s="151"/>
      <c r="M363" s="139">
        <v>42471</v>
      </c>
      <c r="N363" s="62">
        <f t="shared" si="62"/>
        <v>16</v>
      </c>
      <c r="O363" s="63" t="s">
        <v>35</v>
      </c>
      <c r="P363" s="293"/>
      <c r="Q363" s="293"/>
      <c r="R363" s="365" t="s">
        <v>1173</v>
      </c>
      <c r="S363" s="134" t="s">
        <v>38</v>
      </c>
      <c r="T363" s="49">
        <f t="shared" ca="1" si="63"/>
        <v>4</v>
      </c>
      <c r="U363" s="50"/>
      <c r="V363" s="50"/>
      <c r="W363" s="109" t="s">
        <v>38</v>
      </c>
      <c r="X363" s="109" t="s">
        <v>38</v>
      </c>
      <c r="Y363" s="133" t="s">
        <v>26</v>
      </c>
      <c r="Z363" s="64"/>
      <c r="AA363" s="65"/>
      <c r="AB363" s="72"/>
      <c r="AC363" s="57"/>
      <c r="AD363" s="351">
        <v>1</v>
      </c>
      <c r="AE363" s="351"/>
      <c r="AF363" s="351"/>
      <c r="AG363" s="351"/>
      <c r="AH363" s="351" t="str">
        <f>IF(AND( W363&lt;&gt;"TBC",W363&lt;&gt;"TBC", W363&lt;&gt;"N/A",W363&lt;&gt;""),IF((NETWORKDAYS(W363,A363,holidays_2015)-1)&gt;=5,"SLA_PW_OK",IF(AND(NETWORKDAYS(W363,A363,holidays_2015)&gt;=0,C363="EW"),"SLA_EW_OK","SLA_PW_NOK")),"")</f>
        <v/>
      </c>
    </row>
    <row r="364" spans="1:34" s="263" customFormat="1" ht="140.25" x14ac:dyDescent="0.25">
      <c r="A364" s="71">
        <v>42496.25</v>
      </c>
      <c r="B364" s="71">
        <v>42496.3125</v>
      </c>
      <c r="C364" s="145"/>
      <c r="D364" s="420" t="s">
        <v>1285</v>
      </c>
      <c r="E364" s="57" t="s">
        <v>1242</v>
      </c>
      <c r="F364" s="181">
        <f t="shared" si="60"/>
        <v>638726</v>
      </c>
      <c r="G364" s="59">
        <v>638726</v>
      </c>
      <c r="H364" s="58" t="str">
        <f t="shared" si="61"/>
        <v>Link</v>
      </c>
      <c r="I364" s="60" t="s">
        <v>33</v>
      </c>
      <c r="J364" s="60" t="s">
        <v>597</v>
      </c>
      <c r="K364" s="60" t="s">
        <v>1243</v>
      </c>
      <c r="L364" s="151"/>
      <c r="M364" s="139">
        <v>42478</v>
      </c>
      <c r="N364" s="62">
        <f t="shared" si="62"/>
        <v>12</v>
      </c>
      <c r="O364" s="63" t="s">
        <v>35</v>
      </c>
      <c r="P364" s="293"/>
      <c r="Q364" s="293"/>
      <c r="R364" s="293"/>
      <c r="S364" s="134" t="s">
        <v>38</v>
      </c>
      <c r="T364" s="49">
        <f t="shared" ca="1" si="63"/>
        <v>5</v>
      </c>
      <c r="U364" s="50"/>
      <c r="V364" s="50"/>
      <c r="W364" s="109" t="s">
        <v>38</v>
      </c>
      <c r="X364" s="109" t="s">
        <v>38</v>
      </c>
      <c r="Y364" s="133" t="s">
        <v>26</v>
      </c>
      <c r="Z364" s="64"/>
      <c r="AA364" s="65"/>
      <c r="AB364" s="72"/>
      <c r="AC364" s="57"/>
      <c r="AD364" s="351"/>
      <c r="AE364" s="351"/>
      <c r="AF364" s="351"/>
      <c r="AG364" s="351"/>
      <c r="AH364" s="351"/>
    </row>
    <row r="365" spans="1:34" s="14" customFormat="1" ht="140.25" x14ac:dyDescent="0.25">
      <c r="A365" s="71">
        <v>42496.3125</v>
      </c>
      <c r="B365" s="71">
        <v>42496.375</v>
      </c>
      <c r="C365" s="145"/>
      <c r="D365" s="420" t="s">
        <v>1286</v>
      </c>
      <c r="E365" s="57" t="s">
        <v>1242</v>
      </c>
      <c r="F365" s="181">
        <f t="shared" si="60"/>
        <v>638726</v>
      </c>
      <c r="G365" s="59">
        <v>638726</v>
      </c>
      <c r="H365" s="58" t="str">
        <f t="shared" si="61"/>
        <v>Link</v>
      </c>
      <c r="I365" s="60" t="s">
        <v>33</v>
      </c>
      <c r="J365" s="60" t="s">
        <v>597</v>
      </c>
      <c r="K365" s="60" t="s">
        <v>1243</v>
      </c>
      <c r="L365" s="151"/>
      <c r="M365" s="139">
        <v>42478</v>
      </c>
      <c r="N365" s="62">
        <f t="shared" si="62"/>
        <v>12</v>
      </c>
      <c r="O365" s="63" t="s">
        <v>35</v>
      </c>
      <c r="P365" s="293"/>
      <c r="Q365" s="293"/>
      <c r="R365" s="293"/>
      <c r="S365" s="134" t="s">
        <v>38</v>
      </c>
      <c r="T365" s="49">
        <f t="shared" ca="1" si="63"/>
        <v>5</v>
      </c>
      <c r="U365" s="50"/>
      <c r="V365" s="50"/>
      <c r="W365" s="109" t="s">
        <v>38</v>
      </c>
      <c r="X365" s="109" t="s">
        <v>38</v>
      </c>
      <c r="Y365" s="133" t="s">
        <v>26</v>
      </c>
      <c r="Z365" s="64"/>
      <c r="AA365" s="65"/>
      <c r="AB365" s="72"/>
      <c r="AC365" s="57"/>
      <c r="AD365" s="351"/>
      <c r="AE365" s="351"/>
      <c r="AF365" s="351"/>
      <c r="AG365" s="351"/>
      <c r="AH365" s="351"/>
    </row>
    <row r="366" spans="1:34" s="263" customFormat="1" ht="63.75" x14ac:dyDescent="0.25">
      <c r="A366" s="246">
        <v>42499</v>
      </c>
      <c r="B366" s="246">
        <v>42499.208333333336</v>
      </c>
      <c r="C366" s="247"/>
      <c r="D366" s="427" t="s">
        <v>109</v>
      </c>
      <c r="E366" s="248" t="s">
        <v>1330</v>
      </c>
      <c r="F366" s="265">
        <f t="shared" si="60"/>
        <v>640190</v>
      </c>
      <c r="G366" s="250">
        <v>640190</v>
      </c>
      <c r="H366" s="249" t="str">
        <f t="shared" si="61"/>
        <v>Link</v>
      </c>
      <c r="I366" s="251" t="s">
        <v>30</v>
      </c>
      <c r="J366" s="251" t="s">
        <v>407</v>
      </c>
      <c r="K366" s="251" t="s">
        <v>78</v>
      </c>
      <c r="L366" s="252"/>
      <c r="M366" s="253">
        <v>42485</v>
      </c>
      <c r="N366" s="254">
        <f t="shared" si="62"/>
        <v>8</v>
      </c>
      <c r="O366" s="255"/>
      <c r="P366" s="291"/>
      <c r="Q366" s="291"/>
      <c r="R366" s="291" t="s">
        <v>1331</v>
      </c>
      <c r="S366" s="256" t="s">
        <v>38</v>
      </c>
      <c r="T366" s="368">
        <f t="shared" ca="1" si="63"/>
        <v>6</v>
      </c>
      <c r="U366" s="257"/>
      <c r="V366" s="257"/>
      <c r="W366" s="258" t="s">
        <v>38</v>
      </c>
      <c r="X366" s="258" t="s">
        <v>26</v>
      </c>
      <c r="Y366" s="259" t="s">
        <v>26</v>
      </c>
      <c r="Z366" s="260"/>
      <c r="AA366" s="261"/>
      <c r="AB366" s="262"/>
      <c r="AC366" s="248"/>
      <c r="AD366" s="358"/>
      <c r="AE366" s="358"/>
      <c r="AF366" s="358"/>
      <c r="AG366" s="358"/>
      <c r="AH366" s="358"/>
    </row>
    <row r="367" spans="1:34" s="263" customFormat="1" ht="51" x14ac:dyDescent="0.25">
      <c r="A367" s="246">
        <v>42499</v>
      </c>
      <c r="B367" s="246">
        <v>42499.25</v>
      </c>
      <c r="C367" s="247"/>
      <c r="D367" s="421" t="s">
        <v>1332</v>
      </c>
      <c r="E367" s="248" t="s">
        <v>1330</v>
      </c>
      <c r="F367" s="265">
        <f t="shared" si="60"/>
        <v>639897</v>
      </c>
      <c r="G367" s="250">
        <v>639897</v>
      </c>
      <c r="H367" s="249" t="str">
        <f t="shared" si="61"/>
        <v>Link</v>
      </c>
      <c r="I367" s="251" t="s">
        <v>30</v>
      </c>
      <c r="J367" s="251" t="s">
        <v>811</v>
      </c>
      <c r="K367" s="251" t="s">
        <v>78</v>
      </c>
      <c r="L367" s="252"/>
      <c r="M367" s="253">
        <v>42485</v>
      </c>
      <c r="N367" s="254">
        <f t="shared" si="62"/>
        <v>8</v>
      </c>
      <c r="O367" s="255"/>
      <c r="P367" s="291"/>
      <c r="Q367" s="291"/>
      <c r="R367" s="291" t="s">
        <v>1333</v>
      </c>
      <c r="S367" s="256" t="s">
        <v>38</v>
      </c>
      <c r="T367" s="49">
        <f t="shared" ca="1" si="63"/>
        <v>6</v>
      </c>
      <c r="U367" s="257"/>
      <c r="V367" s="257"/>
      <c r="W367" s="258" t="s">
        <v>38</v>
      </c>
      <c r="X367" s="258" t="s">
        <v>26</v>
      </c>
      <c r="Y367" s="259" t="s">
        <v>26</v>
      </c>
      <c r="Z367" s="260"/>
      <c r="AA367" s="261"/>
      <c r="AB367" s="262"/>
      <c r="AC367" s="248"/>
      <c r="AD367" s="358"/>
      <c r="AE367" s="358"/>
      <c r="AF367" s="358"/>
      <c r="AG367" s="358"/>
      <c r="AH367" s="358"/>
    </row>
    <row r="368" spans="1:34" s="14" customFormat="1" ht="76.5" x14ac:dyDescent="0.25">
      <c r="A368" s="71">
        <v>42500.041666666664</v>
      </c>
      <c r="B368" s="71">
        <v>42500.208333333336</v>
      </c>
      <c r="C368" s="145"/>
      <c r="D368" s="420" t="s">
        <v>1263</v>
      </c>
      <c r="E368" s="57" t="s">
        <v>1264</v>
      </c>
      <c r="F368" s="181">
        <f t="shared" si="60"/>
        <v>638363</v>
      </c>
      <c r="G368" s="59">
        <v>638363</v>
      </c>
      <c r="H368" s="58" t="str">
        <f t="shared" si="61"/>
        <v>Link</v>
      </c>
      <c r="I368" s="60" t="s">
        <v>37</v>
      </c>
      <c r="J368" s="60" t="s">
        <v>1265</v>
      </c>
      <c r="K368" s="60" t="s">
        <v>1266</v>
      </c>
      <c r="L368" s="151"/>
      <c r="M368" s="139">
        <v>42478</v>
      </c>
      <c r="N368" s="62">
        <f t="shared" si="62"/>
        <v>14</v>
      </c>
      <c r="O368" s="63" t="s">
        <v>35</v>
      </c>
      <c r="P368" s="293"/>
      <c r="Q368" s="293"/>
      <c r="R368" s="293" t="s">
        <v>1292</v>
      </c>
      <c r="S368" s="134" t="s">
        <v>38</v>
      </c>
      <c r="T368" s="49">
        <f t="shared" ca="1" si="63"/>
        <v>7</v>
      </c>
      <c r="U368" s="50"/>
      <c r="V368" s="50"/>
      <c r="W368" s="109" t="s">
        <v>38</v>
      </c>
      <c r="X368" s="109" t="s">
        <v>38</v>
      </c>
      <c r="Y368" s="133" t="s">
        <v>26</v>
      </c>
      <c r="Z368" s="64"/>
      <c r="AA368" s="65"/>
      <c r="AB368" s="72"/>
      <c r="AC368" s="57"/>
      <c r="AD368" s="351"/>
      <c r="AE368" s="351"/>
      <c r="AF368" s="351"/>
      <c r="AG368" s="351"/>
      <c r="AH368" s="351"/>
    </row>
    <row r="369" spans="1:34" s="14" customFormat="1" ht="89.25" x14ac:dyDescent="0.25">
      <c r="A369" s="71">
        <v>42500.208333333336</v>
      </c>
      <c r="B369" s="71">
        <v>42500.291666666664</v>
      </c>
      <c r="C369" s="145"/>
      <c r="D369" s="420" t="s">
        <v>1102</v>
      </c>
      <c r="E369" s="57" t="s">
        <v>1107</v>
      </c>
      <c r="F369" s="181">
        <f t="shared" si="60"/>
        <v>637229</v>
      </c>
      <c r="G369" s="59">
        <v>637229</v>
      </c>
      <c r="H369" s="58" t="str">
        <f t="shared" si="61"/>
        <v>Link</v>
      </c>
      <c r="I369" s="60" t="s">
        <v>33</v>
      </c>
      <c r="J369" s="60" t="s">
        <v>1081</v>
      </c>
      <c r="K369" s="60" t="s">
        <v>1103</v>
      </c>
      <c r="L369" s="151"/>
      <c r="M369" s="139">
        <v>42471</v>
      </c>
      <c r="N369" s="62">
        <f t="shared" si="62"/>
        <v>19</v>
      </c>
      <c r="O369" s="63" t="s">
        <v>35</v>
      </c>
      <c r="P369" s="293"/>
      <c r="Q369" s="293"/>
      <c r="R369" s="365"/>
      <c r="S369" s="134" t="s">
        <v>38</v>
      </c>
      <c r="T369" s="49">
        <f t="shared" ca="1" si="63"/>
        <v>7</v>
      </c>
      <c r="U369" s="50"/>
      <c r="V369" s="50"/>
      <c r="W369" s="109" t="s">
        <v>38</v>
      </c>
      <c r="X369" s="109" t="s">
        <v>38</v>
      </c>
      <c r="Y369" s="133" t="s">
        <v>26</v>
      </c>
      <c r="Z369" s="64"/>
      <c r="AA369" s="65"/>
      <c r="AB369" s="72"/>
      <c r="AC369" s="57"/>
      <c r="AD369" s="351">
        <v>1</v>
      </c>
      <c r="AE369" s="351"/>
      <c r="AF369" s="351"/>
      <c r="AG369" s="351"/>
      <c r="AH369" s="351" t="str">
        <f>IF(AND( W369&lt;&gt;"TBC",W369&lt;&gt;"TBC", W369&lt;&gt;"N/A",W369&lt;&gt;""),IF((NETWORKDAYS(W369,A369,holidays_2015)-1)&gt;=5,"SLA_PW_OK",IF(AND(NETWORKDAYS(W369,A369,holidays_2015)&gt;=0,C369="EW"),"SLA_EW_OK","SLA_PW_NOK")),"")</f>
        <v/>
      </c>
    </row>
    <row r="370" spans="1:34" s="14" customFormat="1" ht="127.5" x14ac:dyDescent="0.25">
      <c r="A370" s="71">
        <v>42500.354166666664</v>
      </c>
      <c r="B370" s="71">
        <v>42500.6875</v>
      </c>
      <c r="C370" s="145"/>
      <c r="D370" s="420" t="s">
        <v>1257</v>
      </c>
      <c r="E370" s="57" t="s">
        <v>1258</v>
      </c>
      <c r="F370" s="181">
        <f t="shared" si="60"/>
        <v>638890</v>
      </c>
      <c r="G370" s="59">
        <v>638890</v>
      </c>
      <c r="H370" s="58" t="str">
        <f t="shared" si="61"/>
        <v>Link</v>
      </c>
      <c r="I370" s="60" t="s">
        <v>33</v>
      </c>
      <c r="J370" s="60" t="s">
        <v>591</v>
      </c>
      <c r="K370" s="60" t="s">
        <v>1287</v>
      </c>
      <c r="L370" s="151"/>
      <c r="M370" s="139">
        <v>42478</v>
      </c>
      <c r="N370" s="62">
        <f t="shared" si="62"/>
        <v>14</v>
      </c>
      <c r="O370" s="63" t="s">
        <v>35</v>
      </c>
      <c r="P370" s="293"/>
      <c r="Q370" s="293"/>
      <c r="R370" s="293"/>
      <c r="S370" s="134" t="s">
        <v>38</v>
      </c>
      <c r="T370" s="49">
        <f t="shared" ca="1" si="63"/>
        <v>7</v>
      </c>
      <c r="U370" s="50"/>
      <c r="V370" s="50"/>
      <c r="W370" s="109" t="s">
        <v>38</v>
      </c>
      <c r="X370" s="109" t="s">
        <v>38</v>
      </c>
      <c r="Y370" s="133" t="s">
        <v>26</v>
      </c>
      <c r="Z370" s="64"/>
      <c r="AA370" s="65"/>
      <c r="AB370" s="72"/>
      <c r="AC370" s="57"/>
      <c r="AD370" s="351"/>
      <c r="AE370" s="351"/>
      <c r="AF370" s="351"/>
      <c r="AG370" s="351"/>
      <c r="AH370" s="351"/>
    </row>
    <row r="371" spans="1:34" s="263" customFormat="1" ht="89.25" x14ac:dyDescent="0.25">
      <c r="A371" s="71">
        <v>42501.208333333336</v>
      </c>
      <c r="B371" s="71">
        <v>42501.291666666664</v>
      </c>
      <c r="C371" s="145"/>
      <c r="D371" s="420" t="s">
        <v>1104</v>
      </c>
      <c r="E371" s="57" t="s">
        <v>1107</v>
      </c>
      <c r="F371" s="181">
        <f t="shared" si="60"/>
        <v>637230</v>
      </c>
      <c r="G371" s="59">
        <v>637230</v>
      </c>
      <c r="H371" s="58" t="str">
        <f t="shared" si="61"/>
        <v>Link</v>
      </c>
      <c r="I371" s="60" t="s">
        <v>33</v>
      </c>
      <c r="J371" s="60" t="s">
        <v>1081</v>
      </c>
      <c r="K371" s="60" t="s">
        <v>1105</v>
      </c>
      <c r="L371" s="151"/>
      <c r="M371" s="139">
        <v>42471</v>
      </c>
      <c r="N371" s="62">
        <f t="shared" si="62"/>
        <v>20</v>
      </c>
      <c r="O371" s="63" t="s">
        <v>35</v>
      </c>
      <c r="P371" s="293"/>
      <c r="Q371" s="293"/>
      <c r="R371" s="365"/>
      <c r="S371" s="134" t="s">
        <v>38</v>
      </c>
      <c r="T371" s="49">
        <f t="shared" ca="1" si="63"/>
        <v>8</v>
      </c>
      <c r="U371" s="50"/>
      <c r="V371" s="50"/>
      <c r="W371" s="109" t="s">
        <v>38</v>
      </c>
      <c r="X371" s="109" t="s">
        <v>38</v>
      </c>
      <c r="Y371" s="133" t="s">
        <v>26</v>
      </c>
      <c r="Z371" s="64"/>
      <c r="AA371" s="65"/>
      <c r="AB371" s="72"/>
      <c r="AC371" s="57"/>
      <c r="AD371" s="351">
        <v>1</v>
      </c>
      <c r="AE371" s="351"/>
      <c r="AF371" s="351"/>
      <c r="AG371" s="351"/>
      <c r="AH371" s="351" t="str">
        <f>IF(AND( W371&lt;&gt;"TBC",W371&lt;&gt;"TBC", W371&lt;&gt;"N/A",W371&lt;&gt;""),IF((NETWORKDAYS(W371,A371,holidays_2015)-1)&gt;=5,"SLA_PW_OK",IF(AND(NETWORKDAYS(W371,A371,holidays_2015)&gt;=0,C371="EW"),"SLA_EW_OK","SLA_PW_NOK")),"")</f>
        <v/>
      </c>
    </row>
    <row r="372" spans="1:34" s="14" customFormat="1" ht="140.25" x14ac:dyDescent="0.25">
      <c r="A372" s="71">
        <v>42501.375</v>
      </c>
      <c r="B372" s="71">
        <v>42501.458333333336</v>
      </c>
      <c r="C372" s="145"/>
      <c r="D372" s="420" t="s">
        <v>1079</v>
      </c>
      <c r="E372" s="57" t="s">
        <v>1071</v>
      </c>
      <c r="F372" s="181">
        <f t="shared" si="60"/>
        <v>637126</v>
      </c>
      <c r="G372" s="59">
        <v>637126</v>
      </c>
      <c r="H372" s="58" t="str">
        <f t="shared" si="61"/>
        <v>Link</v>
      </c>
      <c r="I372" s="60" t="s">
        <v>33</v>
      </c>
      <c r="J372" s="60" t="s">
        <v>1202</v>
      </c>
      <c r="K372" s="60" t="s">
        <v>1080</v>
      </c>
      <c r="L372" s="151"/>
      <c r="M372" s="139">
        <v>42471</v>
      </c>
      <c r="N372" s="62">
        <f t="shared" si="62"/>
        <v>20</v>
      </c>
      <c r="O372" s="63" t="s">
        <v>35</v>
      </c>
      <c r="P372" s="293"/>
      <c r="Q372" s="293"/>
      <c r="R372" s="365" t="s">
        <v>1194</v>
      </c>
      <c r="S372" s="134" t="s">
        <v>38</v>
      </c>
      <c r="T372" s="49">
        <f t="shared" ca="1" si="63"/>
        <v>8</v>
      </c>
      <c r="U372" s="50"/>
      <c r="V372" s="50"/>
      <c r="W372" s="109" t="s">
        <v>38</v>
      </c>
      <c r="X372" s="109" t="s">
        <v>38</v>
      </c>
      <c r="Y372" s="133" t="s">
        <v>38</v>
      </c>
      <c r="Z372" s="64"/>
      <c r="AA372" s="65"/>
      <c r="AB372" s="72"/>
      <c r="AC372" s="57"/>
      <c r="AD372" s="351">
        <v>1</v>
      </c>
      <c r="AE372" s="351"/>
      <c r="AF372" s="351"/>
      <c r="AG372" s="351"/>
      <c r="AH372" s="351" t="str">
        <f>IF(AND( W372&lt;&gt;"TBC",W372&lt;&gt;"TBC", W372&lt;&gt;"N/A",W372&lt;&gt;""),IF((NETWORKDAYS(W372,A372,holidays_2015)-1)&gt;=5,"SLA_PW_OK",IF(AND(NETWORKDAYS(W372,A372,holidays_2015)&gt;=0,C372="EW"),"SLA_EW_OK","SLA_PW_NOK")),"")</f>
        <v/>
      </c>
    </row>
    <row r="373" spans="1:34" s="263" customFormat="1" ht="38.25" x14ac:dyDescent="0.25">
      <c r="A373" s="369">
        <v>42501.999305555553</v>
      </c>
      <c r="B373" s="369">
        <v>42502.249305555553</v>
      </c>
      <c r="C373" s="370"/>
      <c r="D373" s="418" t="s">
        <v>1026</v>
      </c>
      <c r="E373" s="371" t="s">
        <v>58</v>
      </c>
      <c r="F373" s="372">
        <f t="shared" si="60"/>
        <v>634276</v>
      </c>
      <c r="G373" s="373">
        <v>634276</v>
      </c>
      <c r="H373" s="374" t="str">
        <f t="shared" si="61"/>
        <v>Link</v>
      </c>
      <c r="I373" s="375" t="s">
        <v>30</v>
      </c>
      <c r="J373" s="375" t="s">
        <v>463</v>
      </c>
      <c r="K373" s="375" t="s">
        <v>1006</v>
      </c>
      <c r="L373" s="376"/>
      <c r="M373" s="377">
        <v>42464</v>
      </c>
      <c r="N373" s="378">
        <f t="shared" si="62"/>
        <v>25</v>
      </c>
      <c r="O373" s="379" t="s">
        <v>26</v>
      </c>
      <c r="P373" s="380"/>
      <c r="Q373" s="380"/>
      <c r="R373" s="380"/>
      <c r="S373" s="381" t="s">
        <v>26</v>
      </c>
      <c r="T373" s="382" t="str">
        <f t="shared" ca="1" si="63"/>
        <v>OK</v>
      </c>
      <c r="U373" s="383"/>
      <c r="V373" s="383"/>
      <c r="W373" s="108" t="s">
        <v>26</v>
      </c>
      <c r="X373" s="108" t="s">
        <v>26</v>
      </c>
      <c r="Y373" s="384" t="s">
        <v>26</v>
      </c>
      <c r="Z373" s="385"/>
      <c r="AA373" s="386"/>
      <c r="AB373" s="387"/>
      <c r="AC373" s="371"/>
      <c r="AD373" s="388"/>
      <c r="AE373" s="388"/>
      <c r="AF373" s="388"/>
      <c r="AG373" s="388"/>
      <c r="AH373" s="388"/>
    </row>
    <row r="374" spans="1:34" s="263" customFormat="1" ht="89.25" x14ac:dyDescent="0.25">
      <c r="A374" s="246">
        <v>42502.166666666664</v>
      </c>
      <c r="B374" s="246">
        <v>42502.291666666664</v>
      </c>
      <c r="C374" s="247"/>
      <c r="D374" s="425" t="s">
        <v>1304</v>
      </c>
      <c r="E374" s="248" t="s">
        <v>1305</v>
      </c>
      <c r="F374" s="265">
        <f t="shared" si="60"/>
        <v>639717</v>
      </c>
      <c r="G374" s="250">
        <v>639717</v>
      </c>
      <c r="H374" s="249" t="str">
        <f t="shared" si="61"/>
        <v>Link</v>
      </c>
      <c r="I374" s="251" t="s">
        <v>37</v>
      </c>
      <c r="J374" s="251" t="s">
        <v>522</v>
      </c>
      <c r="K374" s="251" t="s">
        <v>1306</v>
      </c>
      <c r="L374" s="252"/>
      <c r="M374" s="253">
        <v>42485</v>
      </c>
      <c r="N374" s="254">
        <f t="shared" si="62"/>
        <v>11</v>
      </c>
      <c r="O374" s="255"/>
      <c r="P374" s="291"/>
      <c r="Q374" s="291"/>
      <c r="R374" s="291"/>
      <c r="S374" s="256" t="s">
        <v>38</v>
      </c>
      <c r="T374" s="368">
        <f t="shared" ca="1" si="63"/>
        <v>9</v>
      </c>
      <c r="U374" s="257"/>
      <c r="V374" s="257"/>
      <c r="W374" s="258" t="s">
        <v>38</v>
      </c>
      <c r="X374" s="258" t="s">
        <v>38</v>
      </c>
      <c r="Y374" s="259" t="s">
        <v>26</v>
      </c>
      <c r="Z374" s="260"/>
      <c r="AA374" s="261"/>
      <c r="AB374" s="262"/>
      <c r="AC374" s="248"/>
      <c r="AD374" s="358"/>
      <c r="AE374" s="358"/>
      <c r="AF374" s="358"/>
      <c r="AG374" s="358"/>
      <c r="AH374" s="358"/>
    </row>
    <row r="375" spans="1:34" s="263" customFormat="1" ht="76.5" x14ac:dyDescent="0.25">
      <c r="A375" s="71">
        <v>42502.375</v>
      </c>
      <c r="B375" s="71">
        <v>42502.458333333336</v>
      </c>
      <c r="C375" s="145"/>
      <c r="D375" s="420" t="s">
        <v>1082</v>
      </c>
      <c r="E375" s="57" t="s">
        <v>1071</v>
      </c>
      <c r="F375" s="181">
        <f t="shared" si="60"/>
        <v>637128</v>
      </c>
      <c r="G375" s="59">
        <v>637128</v>
      </c>
      <c r="H375" s="58" t="str">
        <f t="shared" si="61"/>
        <v>Link</v>
      </c>
      <c r="I375" s="60" t="s">
        <v>33</v>
      </c>
      <c r="J375" s="60" t="s">
        <v>1081</v>
      </c>
      <c r="K375" s="60" t="s">
        <v>1083</v>
      </c>
      <c r="L375" s="151"/>
      <c r="M375" s="139">
        <v>42471</v>
      </c>
      <c r="N375" s="62">
        <f t="shared" si="62"/>
        <v>21</v>
      </c>
      <c r="O375" s="63" t="s">
        <v>35</v>
      </c>
      <c r="P375" s="293"/>
      <c r="Q375" s="293"/>
      <c r="R375" s="365"/>
      <c r="S375" s="134" t="s">
        <v>38</v>
      </c>
      <c r="T375" s="49">
        <f t="shared" ca="1" si="63"/>
        <v>9</v>
      </c>
      <c r="U375" s="50"/>
      <c r="V375" s="50"/>
      <c r="W375" s="109" t="s">
        <v>38</v>
      </c>
      <c r="X375" s="109" t="s">
        <v>38</v>
      </c>
      <c r="Y375" s="133" t="s">
        <v>26</v>
      </c>
      <c r="Z375" s="64"/>
      <c r="AA375" s="65"/>
      <c r="AB375" s="72"/>
      <c r="AC375" s="57"/>
      <c r="AD375" s="351">
        <v>1</v>
      </c>
      <c r="AE375" s="351"/>
      <c r="AF375" s="351"/>
      <c r="AG375" s="351"/>
      <c r="AH375" s="351" t="str">
        <f>IF(AND( W375&lt;&gt;"TBC",W375&lt;&gt;"TBC", W375&lt;&gt;"N/A",W375&lt;&gt;""),IF((NETWORKDAYS(W375,A375,holidays_2015)-1)&gt;=5,"SLA_PW_OK",IF(AND(NETWORKDAYS(W375,A375,holidays_2015)&gt;=0,C375="EW"),"SLA_EW_OK","SLA_PW_NOK")),"")</f>
        <v/>
      </c>
    </row>
    <row r="376" spans="1:34" s="14" customFormat="1" ht="38.25" x14ac:dyDescent="0.25">
      <c r="A376" s="369">
        <v>42502.999305555553</v>
      </c>
      <c r="B376" s="369">
        <v>42502.249305555553</v>
      </c>
      <c r="C376" s="370"/>
      <c r="D376" s="418" t="s">
        <v>1025</v>
      </c>
      <c r="E376" s="371" t="s">
        <v>58</v>
      </c>
      <c r="F376" s="372">
        <f t="shared" si="60"/>
        <v>634571</v>
      </c>
      <c r="G376" s="373">
        <v>634571</v>
      </c>
      <c r="H376" s="374" t="str">
        <f t="shared" si="61"/>
        <v>Link</v>
      </c>
      <c r="I376" s="375" t="s">
        <v>30</v>
      </c>
      <c r="J376" s="375" t="s">
        <v>463</v>
      </c>
      <c r="K376" s="375" t="s">
        <v>1006</v>
      </c>
      <c r="L376" s="376"/>
      <c r="M376" s="377">
        <v>42464</v>
      </c>
      <c r="N376" s="378">
        <f t="shared" si="62"/>
        <v>26</v>
      </c>
      <c r="O376" s="379" t="s">
        <v>26</v>
      </c>
      <c r="P376" s="380"/>
      <c r="Q376" s="380"/>
      <c r="R376" s="380"/>
      <c r="S376" s="381" t="s">
        <v>26</v>
      </c>
      <c r="T376" s="382" t="str">
        <f t="shared" ca="1" si="63"/>
        <v>OK</v>
      </c>
      <c r="U376" s="383"/>
      <c r="V376" s="383"/>
      <c r="W376" s="108" t="s">
        <v>26</v>
      </c>
      <c r="X376" s="108" t="s">
        <v>26</v>
      </c>
      <c r="Y376" s="384" t="s">
        <v>26</v>
      </c>
      <c r="Z376" s="385"/>
      <c r="AA376" s="386"/>
      <c r="AB376" s="387"/>
      <c r="AC376" s="371"/>
      <c r="AD376" s="388"/>
      <c r="AE376" s="388"/>
      <c r="AF376" s="388"/>
      <c r="AG376" s="388"/>
      <c r="AH376" s="388"/>
    </row>
    <row r="377" spans="1:34" s="14" customFormat="1" ht="76.5" x14ac:dyDescent="0.25">
      <c r="A377" s="71">
        <v>42503.208333333336</v>
      </c>
      <c r="B377" s="71">
        <v>42501.291666666664</v>
      </c>
      <c r="C377" s="145"/>
      <c r="D377" s="420" t="s">
        <v>1106</v>
      </c>
      <c r="E377" s="57" t="s">
        <v>1107</v>
      </c>
      <c r="F377" s="181">
        <f t="shared" si="60"/>
        <v>637232</v>
      </c>
      <c r="G377" s="59">
        <v>637232</v>
      </c>
      <c r="H377" s="58" t="str">
        <f t="shared" si="61"/>
        <v>Link</v>
      </c>
      <c r="I377" s="60" t="s">
        <v>33</v>
      </c>
      <c r="J377" s="60" t="s">
        <v>1110</v>
      </c>
      <c r="K377" s="60" t="s">
        <v>1108</v>
      </c>
      <c r="L377" s="151"/>
      <c r="M377" s="139">
        <v>42471</v>
      </c>
      <c r="N377" s="62">
        <f t="shared" si="62"/>
        <v>22</v>
      </c>
      <c r="O377" s="63" t="s">
        <v>35</v>
      </c>
      <c r="P377" s="293"/>
      <c r="Q377" s="293"/>
      <c r="R377" s="365" t="s">
        <v>1109</v>
      </c>
      <c r="S377" s="134" t="s">
        <v>38</v>
      </c>
      <c r="T377" s="49">
        <f t="shared" ca="1" si="63"/>
        <v>10</v>
      </c>
      <c r="U377" s="50"/>
      <c r="V377" s="50"/>
      <c r="W377" s="109" t="s">
        <v>38</v>
      </c>
      <c r="X377" s="109" t="s">
        <v>38</v>
      </c>
      <c r="Y377" s="133" t="s">
        <v>26</v>
      </c>
      <c r="Z377" s="64"/>
      <c r="AA377" s="65"/>
      <c r="AB377" s="72"/>
      <c r="AC377" s="57"/>
      <c r="AD377" s="351">
        <v>1</v>
      </c>
      <c r="AE377" s="351"/>
      <c r="AF377" s="351"/>
      <c r="AG377" s="351"/>
      <c r="AH377" s="351" t="str">
        <f>IF(AND( W377&lt;&gt;"TBC",W377&lt;&gt;"TBC", W377&lt;&gt;"N/A",W377&lt;&gt;""),IF((NETWORKDAYS(W377,A377,holidays_2015)-1)&gt;=5,"SLA_PW_OK",IF(AND(NETWORKDAYS(W377,A377,holidays_2015)&gt;=0,C377="EW"),"SLA_EW_OK","SLA_PW_NOK")),"")</f>
        <v/>
      </c>
    </row>
    <row r="378" spans="1:34" s="14" customFormat="1" ht="114.75" x14ac:dyDescent="0.25">
      <c r="A378" s="55">
        <v>42507.208333333336</v>
      </c>
      <c r="B378" s="55">
        <v>42507.291666666664</v>
      </c>
      <c r="C378" s="145"/>
      <c r="D378" s="424" t="s">
        <v>1298</v>
      </c>
      <c r="E378" s="57" t="s">
        <v>922</v>
      </c>
      <c r="F378" s="181">
        <f t="shared" si="60"/>
        <v>634514</v>
      </c>
      <c r="G378" s="59">
        <v>634514</v>
      </c>
      <c r="H378" s="58" t="str">
        <f t="shared" si="61"/>
        <v>Link</v>
      </c>
      <c r="I378" s="60" t="s">
        <v>33</v>
      </c>
      <c r="J378" s="60" t="s">
        <v>956</v>
      </c>
      <c r="K378" s="60" t="s">
        <v>34</v>
      </c>
      <c r="L378" s="151" t="s">
        <v>225</v>
      </c>
      <c r="M378" s="139">
        <v>42478</v>
      </c>
      <c r="N378" s="62">
        <f t="shared" si="62"/>
        <v>18</v>
      </c>
      <c r="O378" s="63" t="s">
        <v>35</v>
      </c>
      <c r="P378" s="293"/>
      <c r="Q378" s="293"/>
      <c r="R378" s="365" t="s">
        <v>1297</v>
      </c>
      <c r="S378" s="134">
        <v>42454</v>
      </c>
      <c r="T378" s="49">
        <f t="shared" ca="1" si="63"/>
        <v>11</v>
      </c>
      <c r="U378" s="50"/>
      <c r="V378" s="50"/>
      <c r="W378" s="109" t="s">
        <v>38</v>
      </c>
      <c r="X378" s="109" t="s">
        <v>38</v>
      </c>
      <c r="Y378" s="133" t="s">
        <v>26</v>
      </c>
      <c r="Z378" s="64"/>
      <c r="AA378" s="65"/>
      <c r="AB378" s="72"/>
      <c r="AC378" s="57"/>
      <c r="AD378" s="351"/>
      <c r="AE378" s="351"/>
      <c r="AF378" s="351"/>
      <c r="AG378" s="351"/>
      <c r="AH378" s="351" t="str">
        <f>IF(AND( W378&lt;&gt;"TBC",W378&lt;&gt;"TBC", W378&lt;&gt;"N/A",W378&lt;&gt;""),IF((NETWORKDAYS(W378,A378,holidays_2015)-1)&gt;=5,"SLA_PW_OK",IF(AND(NETWORKDAYS(W378,A378,holidays_2015)&gt;=0,C378="EW"),"SLA_EW_OK","SLA_PW_NOK")),"")</f>
        <v/>
      </c>
    </row>
    <row r="379" spans="1:34" s="14" customFormat="1" ht="140.25" x14ac:dyDescent="0.25">
      <c r="A379" s="71">
        <v>42507.354166666664</v>
      </c>
      <c r="B379" s="71">
        <v>42507.6875</v>
      </c>
      <c r="C379" s="145"/>
      <c r="D379" s="420" t="s">
        <v>1259</v>
      </c>
      <c r="E379" s="57" t="s">
        <v>1260</v>
      </c>
      <c r="F379" s="181">
        <f t="shared" si="60"/>
        <v>638891</v>
      </c>
      <c r="G379" s="59">
        <v>638891</v>
      </c>
      <c r="H379" s="58" t="str">
        <f t="shared" si="61"/>
        <v>Link</v>
      </c>
      <c r="I379" s="60" t="s">
        <v>33</v>
      </c>
      <c r="J379" s="60" t="s">
        <v>1261</v>
      </c>
      <c r="K379" s="60" t="s">
        <v>1287</v>
      </c>
      <c r="L379" s="151"/>
      <c r="M379" s="139">
        <v>42478</v>
      </c>
      <c r="N379" s="62">
        <f t="shared" si="62"/>
        <v>18</v>
      </c>
      <c r="O379" s="63" t="s">
        <v>35</v>
      </c>
      <c r="P379" s="293"/>
      <c r="Q379" s="293"/>
      <c r="R379" s="293"/>
      <c r="S379" s="134" t="s">
        <v>38</v>
      </c>
      <c r="T379" s="49">
        <f t="shared" ca="1" si="63"/>
        <v>11</v>
      </c>
      <c r="U379" s="50"/>
      <c r="V379" s="50"/>
      <c r="W379" s="109" t="s">
        <v>38</v>
      </c>
      <c r="X379" s="109" t="s">
        <v>38</v>
      </c>
      <c r="Y379" s="133" t="s">
        <v>26</v>
      </c>
      <c r="Z379" s="64"/>
      <c r="AA379" s="65"/>
      <c r="AB379" s="72"/>
      <c r="AC379" s="57"/>
      <c r="AD379" s="351"/>
      <c r="AE379" s="351"/>
      <c r="AF379" s="351"/>
      <c r="AG379" s="351"/>
      <c r="AH379" s="351"/>
    </row>
    <row r="380" spans="1:34" s="14" customFormat="1" ht="127.5" x14ac:dyDescent="0.25">
      <c r="A380" s="71">
        <v>42508.208333333336</v>
      </c>
      <c r="B380" s="71">
        <v>42508.291666666664</v>
      </c>
      <c r="C380" s="145"/>
      <c r="D380" s="420" t="s">
        <v>1234</v>
      </c>
      <c r="E380" s="57" t="s">
        <v>1235</v>
      </c>
      <c r="F380" s="181">
        <f t="shared" si="60"/>
        <v>638735</v>
      </c>
      <c r="G380" s="59">
        <v>638735</v>
      </c>
      <c r="H380" s="58" t="str">
        <f t="shared" si="61"/>
        <v>Link</v>
      </c>
      <c r="I380" s="60" t="s">
        <v>33</v>
      </c>
      <c r="J380" s="60" t="s">
        <v>929</v>
      </c>
      <c r="K380" s="60" t="s">
        <v>1236</v>
      </c>
      <c r="L380" s="151"/>
      <c r="M380" s="139">
        <v>42478</v>
      </c>
      <c r="N380" s="62">
        <f t="shared" si="62"/>
        <v>19</v>
      </c>
      <c r="O380" s="63" t="s">
        <v>35</v>
      </c>
      <c r="P380" s="293"/>
      <c r="Q380" s="293"/>
      <c r="R380" s="293" t="s">
        <v>1324</v>
      </c>
      <c r="S380" s="134" t="s">
        <v>38</v>
      </c>
      <c r="T380" s="49">
        <f t="shared" ca="1" si="63"/>
        <v>12</v>
      </c>
      <c r="U380" s="50"/>
      <c r="V380" s="50"/>
      <c r="W380" s="109" t="s">
        <v>38</v>
      </c>
      <c r="X380" s="109" t="s">
        <v>38</v>
      </c>
      <c r="Y380" s="133" t="s">
        <v>38</v>
      </c>
      <c r="Z380" s="64"/>
      <c r="AA380" s="65"/>
      <c r="AB380" s="72"/>
      <c r="AC380" s="57"/>
      <c r="AD380" s="351"/>
      <c r="AE380" s="351"/>
      <c r="AF380" s="351"/>
      <c r="AG380" s="351"/>
      <c r="AH380" s="351"/>
    </row>
    <row r="381" spans="1:34" s="14" customFormat="1" ht="127.5" x14ac:dyDescent="0.25">
      <c r="A381" s="71">
        <v>42508.354166666664</v>
      </c>
      <c r="B381" s="71">
        <v>42508.6875</v>
      </c>
      <c r="C381" s="145"/>
      <c r="D381" s="420" t="s">
        <v>1262</v>
      </c>
      <c r="E381" s="57" t="s">
        <v>1260</v>
      </c>
      <c r="F381" s="181">
        <f t="shared" si="60"/>
        <v>638892</v>
      </c>
      <c r="G381" s="59">
        <v>638892</v>
      </c>
      <c r="H381" s="58" t="str">
        <f t="shared" si="61"/>
        <v>Link</v>
      </c>
      <c r="I381" s="60" t="s">
        <v>33</v>
      </c>
      <c r="J381" s="60" t="s">
        <v>1261</v>
      </c>
      <c r="K381" s="60" t="s">
        <v>1288</v>
      </c>
      <c r="L381" s="151"/>
      <c r="M381" s="139">
        <v>42478</v>
      </c>
      <c r="N381" s="62">
        <f t="shared" si="62"/>
        <v>19</v>
      </c>
      <c r="O381" s="63" t="s">
        <v>35</v>
      </c>
      <c r="P381" s="293"/>
      <c r="Q381" s="293"/>
      <c r="R381" s="293"/>
      <c r="S381" s="134" t="s">
        <v>38</v>
      </c>
      <c r="T381" s="49">
        <f t="shared" ca="1" si="63"/>
        <v>12</v>
      </c>
      <c r="U381" s="50"/>
      <c r="V381" s="50"/>
      <c r="W381" s="109" t="s">
        <v>38</v>
      </c>
      <c r="X381" s="109" t="s">
        <v>38</v>
      </c>
      <c r="Y381" s="133" t="s">
        <v>26</v>
      </c>
      <c r="Z381" s="64"/>
      <c r="AA381" s="65"/>
      <c r="AB381" s="72"/>
      <c r="AC381" s="57"/>
      <c r="AD381" s="351"/>
      <c r="AE381" s="351"/>
      <c r="AF381" s="351"/>
      <c r="AG381" s="351"/>
      <c r="AH381" s="351"/>
    </row>
    <row r="382" spans="1:34" s="14" customFormat="1" ht="140.25" x14ac:dyDescent="0.25">
      <c r="A382" s="71">
        <v>42508.416666666664</v>
      </c>
      <c r="B382" s="71">
        <v>42508.458333333336</v>
      </c>
      <c r="C382" s="145"/>
      <c r="D382" s="420" t="s">
        <v>1252</v>
      </c>
      <c r="E382" s="57" t="s">
        <v>66</v>
      </c>
      <c r="F382" s="181">
        <f t="shared" si="60"/>
        <v>638900</v>
      </c>
      <c r="G382" s="59">
        <v>638900</v>
      </c>
      <c r="H382" s="58" t="str">
        <f t="shared" si="61"/>
        <v>Link</v>
      </c>
      <c r="I382" s="60" t="s">
        <v>33</v>
      </c>
      <c r="J382" s="60" t="s">
        <v>1253</v>
      </c>
      <c r="K382" s="60" t="s">
        <v>74</v>
      </c>
      <c r="L382" s="151" t="s">
        <v>225</v>
      </c>
      <c r="M382" s="139">
        <v>42478</v>
      </c>
      <c r="N382" s="62">
        <f t="shared" si="62"/>
        <v>19</v>
      </c>
      <c r="O382" s="63" t="s">
        <v>35</v>
      </c>
      <c r="P382" s="293"/>
      <c r="Q382" s="293"/>
      <c r="R382" s="293" t="s">
        <v>1295</v>
      </c>
      <c r="S382" s="134" t="s">
        <v>38</v>
      </c>
      <c r="T382" s="49">
        <f t="shared" ca="1" si="63"/>
        <v>12</v>
      </c>
      <c r="U382" s="50"/>
      <c r="V382" s="50"/>
      <c r="W382" s="109" t="s">
        <v>38</v>
      </c>
      <c r="X382" s="109" t="s">
        <v>38</v>
      </c>
      <c r="Y382" s="133" t="s">
        <v>26</v>
      </c>
      <c r="Z382" s="64"/>
      <c r="AA382" s="65"/>
      <c r="AB382" s="72"/>
      <c r="AC382" s="57"/>
      <c r="AD382" s="351"/>
      <c r="AE382" s="351"/>
      <c r="AF382" s="351"/>
      <c r="AG382" s="351"/>
      <c r="AH382" s="351"/>
    </row>
    <row r="383" spans="1:34" s="14" customFormat="1" ht="51" x14ac:dyDescent="0.25">
      <c r="A383" s="246">
        <v>42508.916666666664</v>
      </c>
      <c r="B383" s="246">
        <v>42509.25</v>
      </c>
      <c r="C383" s="247"/>
      <c r="D383" s="427" t="s">
        <v>1325</v>
      </c>
      <c r="E383" s="248" t="s">
        <v>1326</v>
      </c>
      <c r="F383" s="265">
        <f t="shared" si="60"/>
        <v>639790</v>
      </c>
      <c r="G383" s="250">
        <v>639790</v>
      </c>
      <c r="H383" s="249" t="str">
        <f t="shared" si="61"/>
        <v>Link</v>
      </c>
      <c r="I383" s="251" t="s">
        <v>37</v>
      </c>
      <c r="J383" s="251" t="s">
        <v>1327</v>
      </c>
      <c r="K383" s="251" t="s">
        <v>1328</v>
      </c>
      <c r="L383" s="252"/>
      <c r="M383" s="253">
        <v>42485</v>
      </c>
      <c r="N383" s="254">
        <f t="shared" si="62"/>
        <v>14</v>
      </c>
      <c r="O383" s="255"/>
      <c r="P383" s="291"/>
      <c r="Q383" s="291"/>
      <c r="R383" s="291" t="s">
        <v>1329</v>
      </c>
      <c r="S383" s="256" t="s">
        <v>38</v>
      </c>
      <c r="T383" s="368">
        <f t="shared" ca="1" si="63"/>
        <v>12</v>
      </c>
      <c r="U383" s="257"/>
      <c r="V383" s="257"/>
      <c r="W383" s="258" t="s">
        <v>38</v>
      </c>
      <c r="X383" s="258" t="s">
        <v>38</v>
      </c>
      <c r="Y383" s="259" t="s">
        <v>26</v>
      </c>
      <c r="Z383" s="260"/>
      <c r="AA383" s="261"/>
      <c r="AB383" s="262"/>
      <c r="AC383" s="248"/>
      <c r="AD383" s="358"/>
      <c r="AE383" s="358"/>
      <c r="AF383" s="358"/>
      <c r="AG383" s="358"/>
      <c r="AH383" s="358"/>
    </row>
    <row r="384" spans="1:34" s="14" customFormat="1" ht="39.75" customHeight="1" x14ac:dyDescent="0.25">
      <c r="A384" s="246">
        <v>42492.916666666664</v>
      </c>
      <c r="B384" s="246">
        <v>42493</v>
      </c>
      <c r="C384" s="247"/>
      <c r="D384" s="427" t="s">
        <v>1334</v>
      </c>
      <c r="E384" s="248" t="s">
        <v>1335</v>
      </c>
      <c r="F384" s="265">
        <f t="shared" si="60"/>
        <v>637115</v>
      </c>
      <c r="G384" s="250">
        <v>637115</v>
      </c>
      <c r="H384" s="249" t="str">
        <f t="shared" si="61"/>
        <v>Link</v>
      </c>
      <c r="I384" s="251" t="s">
        <v>24</v>
      </c>
      <c r="J384" s="251" t="s">
        <v>25</v>
      </c>
      <c r="K384" s="251" t="s">
        <v>1336</v>
      </c>
      <c r="L384" s="252"/>
      <c r="M384" s="253">
        <v>42485</v>
      </c>
      <c r="N384" s="254">
        <f t="shared" si="62"/>
        <v>4</v>
      </c>
      <c r="O384" s="255"/>
      <c r="P384" s="291"/>
      <c r="Q384" s="291"/>
      <c r="R384" s="291" t="s">
        <v>1337</v>
      </c>
      <c r="S384" s="256" t="s">
        <v>26</v>
      </c>
      <c r="T384" s="368">
        <f t="shared" ca="1" si="63"/>
        <v>2</v>
      </c>
      <c r="U384" s="257"/>
      <c r="V384" s="257"/>
      <c r="W384" s="258" t="s">
        <v>38</v>
      </c>
      <c r="X384" s="258" t="s">
        <v>26</v>
      </c>
      <c r="Y384" s="259" t="s">
        <v>26</v>
      </c>
      <c r="Z384" s="260"/>
      <c r="AA384" s="261"/>
      <c r="AB384" s="262"/>
      <c r="AC384" s="248"/>
      <c r="AD384" s="358"/>
      <c r="AE384" s="358"/>
      <c r="AF384" s="358"/>
      <c r="AG384" s="358"/>
      <c r="AH384" s="358"/>
    </row>
    <row r="385" spans="1:34" s="14" customFormat="1" ht="39.75" customHeight="1" x14ac:dyDescent="0.25">
      <c r="A385" s="246">
        <v>42494.916666666664</v>
      </c>
      <c r="B385" s="246">
        <v>42495</v>
      </c>
      <c r="C385" s="247"/>
      <c r="D385" s="427" t="s">
        <v>1334</v>
      </c>
      <c r="E385" s="248" t="s">
        <v>1335</v>
      </c>
      <c r="F385" s="265">
        <f t="shared" si="60"/>
        <v>637115</v>
      </c>
      <c r="G385" s="250">
        <v>637115</v>
      </c>
      <c r="H385" s="249" t="str">
        <f t="shared" si="61"/>
        <v>Link</v>
      </c>
      <c r="I385" s="251" t="s">
        <v>24</v>
      </c>
      <c r="J385" s="251" t="s">
        <v>25</v>
      </c>
      <c r="K385" s="251" t="s">
        <v>1336</v>
      </c>
      <c r="L385" s="252"/>
      <c r="M385" s="253">
        <v>42485</v>
      </c>
      <c r="N385" s="254">
        <f t="shared" si="62"/>
        <v>6</v>
      </c>
      <c r="O385" s="255"/>
      <c r="P385" s="291"/>
      <c r="Q385" s="291"/>
      <c r="R385" s="291" t="s">
        <v>1337</v>
      </c>
      <c r="S385" s="256" t="s">
        <v>26</v>
      </c>
      <c r="T385" s="368">
        <f t="shared" ca="1" si="63"/>
        <v>4</v>
      </c>
      <c r="U385" s="257"/>
      <c r="V385" s="257"/>
      <c r="W385" s="258" t="s">
        <v>38</v>
      </c>
      <c r="X385" s="258" t="s">
        <v>26</v>
      </c>
      <c r="Y385" s="259" t="s">
        <v>26</v>
      </c>
      <c r="Z385" s="260"/>
      <c r="AA385" s="261"/>
      <c r="AB385" s="262"/>
      <c r="AC385" s="248"/>
      <c r="AD385" s="358"/>
      <c r="AE385" s="358"/>
      <c r="AF385" s="358"/>
      <c r="AG385" s="358"/>
      <c r="AH385" s="358"/>
    </row>
    <row r="386" spans="1:34" s="14" customFormat="1" ht="89.25" x14ac:dyDescent="0.25">
      <c r="A386" s="71">
        <v>42508.916666666664</v>
      </c>
      <c r="B386" s="71">
        <v>42509.25</v>
      </c>
      <c r="C386" s="145"/>
      <c r="D386" s="420" t="s">
        <v>1254</v>
      </c>
      <c r="E386" s="57" t="s">
        <v>1255</v>
      </c>
      <c r="F386" s="181">
        <f t="shared" si="60"/>
        <v>627140</v>
      </c>
      <c r="G386" s="59">
        <v>627140</v>
      </c>
      <c r="H386" s="58" t="str">
        <f t="shared" si="61"/>
        <v>Link</v>
      </c>
      <c r="I386" s="60" t="s">
        <v>37</v>
      </c>
      <c r="J386" s="60" t="s">
        <v>25</v>
      </c>
      <c r="K386" s="60" t="s">
        <v>1256</v>
      </c>
      <c r="L386" s="151"/>
      <c r="M386" s="139">
        <v>42478</v>
      </c>
      <c r="N386" s="62">
        <f t="shared" si="62"/>
        <v>19</v>
      </c>
      <c r="O386" s="63" t="s">
        <v>35</v>
      </c>
      <c r="P386" s="293"/>
      <c r="Q386" s="293"/>
      <c r="R386" s="293" t="s">
        <v>1296</v>
      </c>
      <c r="S386" s="134" t="s">
        <v>38</v>
      </c>
      <c r="T386" s="49">
        <f t="shared" ca="1" si="63"/>
        <v>12</v>
      </c>
      <c r="U386" s="50"/>
      <c r="V386" s="50"/>
      <c r="W386" s="109" t="s">
        <v>38</v>
      </c>
      <c r="X386" s="109" t="s">
        <v>38</v>
      </c>
      <c r="Y386" s="133" t="s">
        <v>26</v>
      </c>
      <c r="Z386" s="64"/>
      <c r="AA386" s="65"/>
      <c r="AB386" s="72"/>
      <c r="AC386" s="57"/>
      <c r="AD386" s="351"/>
      <c r="AE386" s="351"/>
      <c r="AF386" s="351"/>
      <c r="AG386" s="351"/>
      <c r="AH386" s="351"/>
    </row>
    <row r="387" spans="1:34" s="14" customFormat="1" ht="76.5" x14ac:dyDescent="0.25">
      <c r="A387" s="71">
        <v>42509.208333333336</v>
      </c>
      <c r="B387" s="71">
        <v>42509.291666666664</v>
      </c>
      <c r="C387" s="145"/>
      <c r="D387" s="420" t="s">
        <v>1237</v>
      </c>
      <c r="E387" s="57" t="s">
        <v>1238</v>
      </c>
      <c r="F387" s="181">
        <f t="shared" si="60"/>
        <v>638736</v>
      </c>
      <c r="G387" s="59">
        <v>638736</v>
      </c>
      <c r="H387" s="58" t="str">
        <f t="shared" si="61"/>
        <v>Link</v>
      </c>
      <c r="I387" s="60" t="s">
        <v>33</v>
      </c>
      <c r="J387" s="60" t="s">
        <v>1239</v>
      </c>
      <c r="K387" s="60" t="s">
        <v>1240</v>
      </c>
      <c r="L387" s="151"/>
      <c r="M387" s="139">
        <v>42478</v>
      </c>
      <c r="N387" s="62">
        <f t="shared" si="62"/>
        <v>20</v>
      </c>
      <c r="O387" s="63" t="s">
        <v>35</v>
      </c>
      <c r="P387" s="293"/>
      <c r="Q387" s="293"/>
      <c r="R387" s="293"/>
      <c r="S387" s="134" t="s">
        <v>38</v>
      </c>
      <c r="T387" s="49">
        <f t="shared" ca="1" si="63"/>
        <v>13</v>
      </c>
      <c r="U387" s="50"/>
      <c r="V387" s="50"/>
      <c r="W387" s="109" t="s">
        <v>38</v>
      </c>
      <c r="X387" s="109" t="s">
        <v>38</v>
      </c>
      <c r="Y387" s="133" t="s">
        <v>26</v>
      </c>
      <c r="Z387" s="64"/>
      <c r="AA387" s="65"/>
      <c r="AB387" s="72"/>
      <c r="AC387" s="57"/>
      <c r="AD387" s="351"/>
      <c r="AE387" s="351"/>
      <c r="AF387" s="351"/>
      <c r="AG387" s="351"/>
      <c r="AH387" s="351"/>
    </row>
    <row r="388" spans="1:34" s="14" customFormat="1" ht="140.25" x14ac:dyDescent="0.25">
      <c r="A388" s="246">
        <v>42509.354166666664</v>
      </c>
      <c r="B388" s="246">
        <v>42509.6875</v>
      </c>
      <c r="C388" s="247"/>
      <c r="D388" s="427" t="s">
        <v>1320</v>
      </c>
      <c r="E388" s="248" t="s">
        <v>1321</v>
      </c>
      <c r="F388" s="265">
        <f t="shared" si="60"/>
        <v>640145</v>
      </c>
      <c r="G388" s="250">
        <v>640145</v>
      </c>
      <c r="H388" s="249" t="str">
        <f t="shared" si="61"/>
        <v>Link</v>
      </c>
      <c r="I388" s="251" t="s">
        <v>33</v>
      </c>
      <c r="J388" s="251" t="s">
        <v>1322</v>
      </c>
      <c r="K388" s="251" t="s">
        <v>610</v>
      </c>
      <c r="L388" s="252"/>
      <c r="M388" s="253">
        <v>42485</v>
      </c>
      <c r="N388" s="254">
        <f t="shared" si="62"/>
        <v>15</v>
      </c>
      <c r="O388" s="255"/>
      <c r="P388" s="291"/>
      <c r="Q388" s="291"/>
      <c r="R388" s="291"/>
      <c r="S388" s="256" t="s">
        <v>38</v>
      </c>
      <c r="T388" s="368">
        <f t="shared" ca="1" si="63"/>
        <v>13</v>
      </c>
      <c r="U388" s="257"/>
      <c r="V388" s="257"/>
      <c r="W388" s="258" t="s">
        <v>38</v>
      </c>
      <c r="X388" s="258" t="s">
        <v>38</v>
      </c>
      <c r="Y388" s="259" t="s">
        <v>26</v>
      </c>
      <c r="Z388" s="260"/>
      <c r="AA388" s="261"/>
      <c r="AB388" s="262"/>
      <c r="AC388" s="248"/>
      <c r="AD388" s="358"/>
      <c r="AE388" s="358"/>
      <c r="AF388" s="358"/>
      <c r="AG388" s="358"/>
      <c r="AH388" s="358"/>
    </row>
    <row r="389" spans="1:34" s="389" customFormat="1" ht="76.5" x14ac:dyDescent="0.25">
      <c r="A389" s="71">
        <v>42510.208333333336</v>
      </c>
      <c r="B389" s="71">
        <v>42510.291666666664</v>
      </c>
      <c r="C389" s="145"/>
      <c r="D389" s="420" t="s">
        <v>1241</v>
      </c>
      <c r="E389" s="57" t="s">
        <v>1238</v>
      </c>
      <c r="F389" s="181">
        <f t="shared" si="60"/>
        <v>638737</v>
      </c>
      <c r="G389" s="59">
        <v>638737</v>
      </c>
      <c r="H389" s="58" t="str">
        <f t="shared" si="61"/>
        <v>Link</v>
      </c>
      <c r="I389" s="60" t="s">
        <v>33</v>
      </c>
      <c r="J389" s="60" t="s">
        <v>1239</v>
      </c>
      <c r="K389" s="60" t="s">
        <v>49</v>
      </c>
      <c r="L389" s="151"/>
      <c r="M389" s="139">
        <v>42478</v>
      </c>
      <c r="N389" s="62">
        <f t="shared" si="62"/>
        <v>21</v>
      </c>
      <c r="O389" s="63" t="s">
        <v>35</v>
      </c>
      <c r="P389" s="293"/>
      <c r="Q389" s="293"/>
      <c r="R389" s="293"/>
      <c r="S389" s="134" t="s">
        <v>38</v>
      </c>
      <c r="T389" s="49">
        <f t="shared" ca="1" si="63"/>
        <v>14</v>
      </c>
      <c r="U389" s="50"/>
      <c r="V389" s="50"/>
      <c r="W389" s="109" t="s">
        <v>38</v>
      </c>
      <c r="X389" s="109" t="s">
        <v>38</v>
      </c>
      <c r="Y389" s="133" t="s">
        <v>26</v>
      </c>
      <c r="Z389" s="64"/>
      <c r="AA389" s="65"/>
      <c r="AB389" s="72"/>
      <c r="AC389" s="57"/>
      <c r="AD389" s="351"/>
      <c r="AE389" s="351"/>
      <c r="AF389" s="351"/>
      <c r="AG389" s="351"/>
      <c r="AH389" s="351"/>
    </row>
    <row r="390" spans="1:34" s="14" customFormat="1" ht="76.5" x14ac:dyDescent="0.25">
      <c r="A390" s="71">
        <v>42514.208333333336</v>
      </c>
      <c r="B390" s="71">
        <v>42514.291666666664</v>
      </c>
      <c r="C390" s="145"/>
      <c r="D390" s="420" t="s">
        <v>1175</v>
      </c>
      <c r="E390" s="57" t="s">
        <v>1072</v>
      </c>
      <c r="F390" s="181">
        <f t="shared" si="60"/>
        <v>635656</v>
      </c>
      <c r="G390" s="59">
        <v>635656</v>
      </c>
      <c r="H390" s="58" t="str">
        <f t="shared" si="61"/>
        <v>Link</v>
      </c>
      <c r="I390" s="60" t="s">
        <v>33</v>
      </c>
      <c r="J390" s="60" t="s">
        <v>1073</v>
      </c>
      <c r="K390" s="60" t="s">
        <v>1075</v>
      </c>
      <c r="L390" s="151" t="s">
        <v>225</v>
      </c>
      <c r="M390" s="139">
        <v>42471</v>
      </c>
      <c r="N390" s="62">
        <f t="shared" si="62"/>
        <v>28</v>
      </c>
      <c r="O390" s="63" t="s">
        <v>35</v>
      </c>
      <c r="P390" s="293"/>
      <c r="Q390" s="293"/>
      <c r="R390" s="365"/>
      <c r="S390" s="134" t="s">
        <v>38</v>
      </c>
      <c r="T390" s="49">
        <f t="shared" ca="1" si="63"/>
        <v>16</v>
      </c>
      <c r="U390" s="50"/>
      <c r="V390" s="50"/>
      <c r="W390" s="109" t="s">
        <v>38</v>
      </c>
      <c r="X390" s="109" t="s">
        <v>38</v>
      </c>
      <c r="Y390" s="133" t="s">
        <v>26</v>
      </c>
      <c r="Z390" s="64"/>
      <c r="AA390" s="65"/>
      <c r="AB390" s="72"/>
      <c r="AC390" s="57"/>
      <c r="AD390" s="351">
        <v>1</v>
      </c>
      <c r="AE390" s="351"/>
      <c r="AF390" s="351"/>
      <c r="AG390" s="351"/>
      <c r="AH390" s="351" t="str">
        <f>IF(AND( W390&lt;&gt;"TBC",W390&lt;&gt;"TBC", W390&lt;&gt;"N/A",W390&lt;&gt;""),IF((NETWORKDAYS(W390,A390,holidays_2015)-1)&gt;=5,"SLA_PW_OK",IF(AND(NETWORKDAYS(W390,A390,holidays_2015)&gt;=0,C390="EW"),"SLA_EW_OK","SLA_PW_NOK")),"")</f>
        <v/>
      </c>
    </row>
    <row r="391" spans="1:34" s="14" customFormat="1" ht="76.5" x14ac:dyDescent="0.25">
      <c r="A391" s="71">
        <v>42515.208333333336</v>
      </c>
      <c r="B391" s="71">
        <v>42515.291666666664</v>
      </c>
      <c r="C391" s="145"/>
      <c r="D391" s="420" t="s">
        <v>1177</v>
      </c>
      <c r="E391" s="57" t="s">
        <v>1072</v>
      </c>
      <c r="F391" s="181">
        <f t="shared" si="60"/>
        <v>635657</v>
      </c>
      <c r="G391" s="59">
        <v>635657</v>
      </c>
      <c r="H391" s="58" t="str">
        <f t="shared" si="61"/>
        <v>Link</v>
      </c>
      <c r="I391" s="60" t="s">
        <v>33</v>
      </c>
      <c r="J391" s="60" t="s">
        <v>1081</v>
      </c>
      <c r="K391" s="60" t="s">
        <v>1074</v>
      </c>
      <c r="L391" s="151"/>
      <c r="M391" s="139">
        <v>42471</v>
      </c>
      <c r="N391" s="62">
        <f t="shared" si="62"/>
        <v>29</v>
      </c>
      <c r="O391" s="63" t="s">
        <v>35</v>
      </c>
      <c r="P391" s="293"/>
      <c r="Q391" s="293"/>
      <c r="R391" s="365"/>
      <c r="S391" s="134" t="s">
        <v>38</v>
      </c>
      <c r="T391" s="49">
        <f t="shared" ca="1" si="63"/>
        <v>17</v>
      </c>
      <c r="U391" s="50"/>
      <c r="V391" s="50"/>
      <c r="W391" s="109" t="s">
        <v>38</v>
      </c>
      <c r="X391" s="109" t="s">
        <v>38</v>
      </c>
      <c r="Y391" s="133" t="s">
        <v>26</v>
      </c>
      <c r="Z391" s="64"/>
      <c r="AA391" s="65"/>
      <c r="AB391" s="72"/>
      <c r="AC391" s="57"/>
      <c r="AD391" s="351">
        <v>1</v>
      </c>
      <c r="AE391" s="351"/>
      <c r="AF391" s="351"/>
      <c r="AG391" s="351"/>
      <c r="AH391" s="351" t="str">
        <f>IF(AND( W391&lt;&gt;"TBC",W391&lt;&gt;"TBC", W391&lt;&gt;"N/A",W391&lt;&gt;""),IF((NETWORKDAYS(W391,A391,holidays_2015)-1)&gt;=5,"SLA_PW_OK",IF(AND(NETWORKDAYS(W391,A391,holidays_2015)&gt;=0,C391="EW"),"SLA_EW_OK","SLA_PW_NOK")),"")</f>
        <v/>
      </c>
    </row>
    <row r="392" spans="1:34" s="14" customFormat="1" ht="76.5" x14ac:dyDescent="0.25">
      <c r="A392" s="71">
        <v>42516.208333333336</v>
      </c>
      <c r="B392" s="71">
        <v>42516.291666666664</v>
      </c>
      <c r="C392" s="145"/>
      <c r="D392" s="420" t="s">
        <v>1176</v>
      </c>
      <c r="E392" s="57" t="s">
        <v>1072</v>
      </c>
      <c r="F392" s="181">
        <f t="shared" si="60"/>
        <v>635658</v>
      </c>
      <c r="G392" s="59">
        <v>635658</v>
      </c>
      <c r="H392" s="58" t="str">
        <f t="shared" si="61"/>
        <v>Link</v>
      </c>
      <c r="I392" s="60" t="s">
        <v>33</v>
      </c>
      <c r="J392" s="60" t="s">
        <v>1081</v>
      </c>
      <c r="K392" s="60" t="s">
        <v>1076</v>
      </c>
      <c r="L392" s="151"/>
      <c r="M392" s="139">
        <v>42471</v>
      </c>
      <c r="N392" s="62">
        <f t="shared" si="62"/>
        <v>30</v>
      </c>
      <c r="O392" s="63" t="s">
        <v>35</v>
      </c>
      <c r="P392" s="293"/>
      <c r="Q392" s="293"/>
      <c r="R392" s="293" t="s">
        <v>1211</v>
      </c>
      <c r="S392" s="134" t="s">
        <v>38</v>
      </c>
      <c r="T392" s="49">
        <f t="shared" ca="1" si="63"/>
        <v>18</v>
      </c>
      <c r="U392" s="50"/>
      <c r="V392" s="50"/>
      <c r="W392" s="109" t="s">
        <v>38</v>
      </c>
      <c r="X392" s="109" t="s">
        <v>38</v>
      </c>
      <c r="Y392" s="133" t="s">
        <v>26</v>
      </c>
      <c r="Z392" s="64"/>
      <c r="AA392" s="65"/>
      <c r="AB392" s="72"/>
      <c r="AC392" s="57"/>
      <c r="AD392" s="351">
        <v>1</v>
      </c>
      <c r="AE392" s="351"/>
      <c r="AF392" s="351"/>
      <c r="AG392" s="351"/>
      <c r="AH392" s="351" t="str">
        <f>IF(AND( W392&lt;&gt;"TBC",W392&lt;&gt;"TBC", W392&lt;&gt;"N/A",W392&lt;&gt;""),IF((NETWORKDAYS(W392,A392,holidays_2015)-1)&gt;=5,"SLA_PW_OK",IF(AND(NETWORKDAYS(W392,A392,holidays_2015)&gt;=0,C392="EW"),"SLA_EW_OK","SLA_PW_NOK")),"")</f>
        <v/>
      </c>
    </row>
    <row r="393" spans="1:34" s="14" customFormat="1" ht="140.25" x14ac:dyDescent="0.25">
      <c r="A393" s="369">
        <v>42518.958333333336</v>
      </c>
      <c r="B393" s="369">
        <v>42519.208333333336</v>
      </c>
      <c r="C393" s="370"/>
      <c r="D393" s="418" t="s">
        <v>1157</v>
      </c>
      <c r="E393" s="371" t="s">
        <v>29</v>
      </c>
      <c r="F393" s="372">
        <f t="shared" si="60"/>
        <v>633629</v>
      </c>
      <c r="G393" s="373">
        <v>633629</v>
      </c>
      <c r="H393" s="374" t="str">
        <f t="shared" si="61"/>
        <v>Link</v>
      </c>
      <c r="I393" s="375" t="s">
        <v>30</v>
      </c>
      <c r="J393" s="375" t="s">
        <v>463</v>
      </c>
      <c r="K393" s="375" t="s">
        <v>32</v>
      </c>
      <c r="L393" s="376"/>
      <c r="M393" s="377">
        <v>42464</v>
      </c>
      <c r="N393" s="378">
        <f t="shared" si="62"/>
        <v>36</v>
      </c>
      <c r="O393" s="379" t="s">
        <v>26</v>
      </c>
      <c r="P393" s="380">
        <v>636029</v>
      </c>
      <c r="Q393" s="380"/>
      <c r="R393" s="380" t="s">
        <v>1015</v>
      </c>
      <c r="S393" s="381" t="s">
        <v>38</v>
      </c>
      <c r="T393" s="382">
        <f t="shared" ca="1" si="63"/>
        <v>19</v>
      </c>
      <c r="U393" s="383"/>
      <c r="V393" s="383"/>
      <c r="W393" s="108" t="s">
        <v>38</v>
      </c>
      <c r="X393" s="108" t="s">
        <v>26</v>
      </c>
      <c r="Y393" s="384" t="s">
        <v>26</v>
      </c>
      <c r="Z393" s="385"/>
      <c r="AA393" s="386"/>
      <c r="AB393" s="387"/>
      <c r="AC393" s="371"/>
      <c r="AD393" s="388"/>
      <c r="AE393" s="388"/>
      <c r="AF393" s="388"/>
      <c r="AG393" s="388"/>
      <c r="AH393" s="388"/>
    </row>
    <row r="394" spans="1:34" s="263" customFormat="1" ht="37.5" customHeight="1" x14ac:dyDescent="0.25">
      <c r="A394" s="71">
        <v>42528.208333333336</v>
      </c>
      <c r="B394" s="71">
        <v>42528.291666666664</v>
      </c>
      <c r="C394" s="145"/>
      <c r="D394" s="420" t="s">
        <v>1244</v>
      </c>
      <c r="E394" s="57" t="s">
        <v>1245</v>
      </c>
      <c r="F394" s="181">
        <f t="shared" si="60"/>
        <v>638755</v>
      </c>
      <c r="G394" s="59">
        <v>638755</v>
      </c>
      <c r="H394" s="58" t="str">
        <f t="shared" si="61"/>
        <v>Link</v>
      </c>
      <c r="I394" s="60" t="s">
        <v>33</v>
      </c>
      <c r="J394" s="60" t="s">
        <v>929</v>
      </c>
      <c r="K394" s="60" t="s">
        <v>1246</v>
      </c>
      <c r="L394" s="151"/>
      <c r="M394" s="139">
        <v>42478</v>
      </c>
      <c r="N394" s="62">
        <f t="shared" si="62"/>
        <v>33</v>
      </c>
      <c r="O394" s="63" t="s">
        <v>35</v>
      </c>
      <c r="P394" s="293"/>
      <c r="Q394" s="293"/>
      <c r="R394" s="293"/>
      <c r="S394" s="134" t="s">
        <v>38</v>
      </c>
      <c r="T394" s="49">
        <f t="shared" ca="1" si="63"/>
        <v>26</v>
      </c>
      <c r="U394" s="50"/>
      <c r="V394" s="50"/>
      <c r="W394" s="109" t="s">
        <v>38</v>
      </c>
      <c r="X394" s="109" t="s">
        <v>38</v>
      </c>
      <c r="Y394" s="133" t="s">
        <v>26</v>
      </c>
      <c r="Z394" s="64"/>
      <c r="AA394" s="65"/>
      <c r="AB394" s="72"/>
      <c r="AC394" s="57"/>
      <c r="AD394" s="351"/>
      <c r="AE394" s="351"/>
      <c r="AF394" s="351"/>
      <c r="AG394" s="351"/>
      <c r="AH394" s="351"/>
    </row>
    <row r="395" spans="1:34" s="14" customFormat="1" ht="51" x14ac:dyDescent="0.25">
      <c r="A395" s="71">
        <v>42529.1875</v>
      </c>
      <c r="B395" s="71">
        <v>42529.291666666664</v>
      </c>
      <c r="C395" s="145"/>
      <c r="D395" s="420" t="s">
        <v>1247</v>
      </c>
      <c r="E395" s="57" t="s">
        <v>1245</v>
      </c>
      <c r="F395" s="181">
        <f t="shared" si="60"/>
        <v>638756</v>
      </c>
      <c r="G395" s="59">
        <v>638756</v>
      </c>
      <c r="H395" s="58" t="str">
        <f t="shared" si="61"/>
        <v>Link</v>
      </c>
      <c r="I395" s="60" t="s">
        <v>33</v>
      </c>
      <c r="J395" s="60" t="s">
        <v>831</v>
      </c>
      <c r="K395" s="60" t="s">
        <v>1248</v>
      </c>
      <c r="L395" s="151"/>
      <c r="M395" s="139">
        <v>42478</v>
      </c>
      <c r="N395" s="62">
        <f t="shared" si="62"/>
        <v>34</v>
      </c>
      <c r="O395" s="63" t="s">
        <v>35</v>
      </c>
      <c r="P395" s="293"/>
      <c r="Q395" s="293"/>
      <c r="R395" s="293"/>
      <c r="S395" s="134">
        <v>42478</v>
      </c>
      <c r="T395" s="49">
        <f t="shared" ca="1" si="63"/>
        <v>27</v>
      </c>
      <c r="U395" s="50"/>
      <c r="V395" s="50"/>
      <c r="W395" s="109" t="s">
        <v>38</v>
      </c>
      <c r="X395" s="109" t="s">
        <v>38</v>
      </c>
      <c r="Y395" s="133" t="s">
        <v>26</v>
      </c>
      <c r="Z395" s="64"/>
      <c r="AA395" s="65"/>
      <c r="AB395" s="72"/>
      <c r="AC395" s="57"/>
      <c r="AD395" s="351"/>
      <c r="AE395" s="351"/>
      <c r="AF395" s="351"/>
      <c r="AG395" s="351"/>
      <c r="AH395" s="351"/>
    </row>
    <row r="396" spans="1:34" s="14" customFormat="1" ht="63.75" x14ac:dyDescent="0.25">
      <c r="A396" s="71">
        <v>42530.1875</v>
      </c>
      <c r="B396" s="71">
        <v>42530.291666666664</v>
      </c>
      <c r="C396" s="145"/>
      <c r="D396" s="420" t="s">
        <v>1249</v>
      </c>
      <c r="E396" s="57" t="s">
        <v>1245</v>
      </c>
      <c r="F396" s="181">
        <f t="shared" si="60"/>
        <v>638757</v>
      </c>
      <c r="G396" s="59">
        <v>638757</v>
      </c>
      <c r="H396" s="58" t="str">
        <f t="shared" si="61"/>
        <v>Link</v>
      </c>
      <c r="I396" s="60" t="s">
        <v>33</v>
      </c>
      <c r="J396" s="60" t="s">
        <v>1289</v>
      </c>
      <c r="K396" s="60" t="s">
        <v>1282</v>
      </c>
      <c r="L396" s="151" t="s">
        <v>225</v>
      </c>
      <c r="M396" s="139">
        <v>42478</v>
      </c>
      <c r="N396" s="62">
        <f t="shared" si="62"/>
        <v>35</v>
      </c>
      <c r="O396" s="63" t="s">
        <v>35</v>
      </c>
      <c r="P396" s="293"/>
      <c r="Q396" s="293"/>
      <c r="R396" s="293" t="s">
        <v>82</v>
      </c>
      <c r="S396" s="134" t="s">
        <v>38</v>
      </c>
      <c r="T396" s="49">
        <f t="shared" ca="1" si="63"/>
        <v>28</v>
      </c>
      <c r="U396" s="50"/>
      <c r="V396" s="50"/>
      <c r="W396" s="109" t="s">
        <v>38</v>
      </c>
      <c r="X396" s="109" t="s">
        <v>38</v>
      </c>
      <c r="Y396" s="133" t="s">
        <v>38</v>
      </c>
      <c r="Z396" s="64"/>
      <c r="AA396" s="65"/>
      <c r="AB396" s="72"/>
      <c r="AC396" s="57"/>
      <c r="AD396" s="351"/>
      <c r="AE396" s="351"/>
      <c r="AF396" s="351"/>
      <c r="AG396" s="351"/>
      <c r="AH396" s="351"/>
    </row>
    <row r="397" spans="1:34" s="14" customFormat="1" ht="51" x14ac:dyDescent="0.25">
      <c r="A397" s="71">
        <v>42531.208333333336</v>
      </c>
      <c r="B397" s="71">
        <v>42531.291666666664</v>
      </c>
      <c r="C397" s="145"/>
      <c r="D397" s="420" t="s">
        <v>1250</v>
      </c>
      <c r="E397" s="57" t="s">
        <v>1245</v>
      </c>
      <c r="F397" s="181">
        <f t="shared" si="60"/>
        <v>638758</v>
      </c>
      <c r="G397" s="59">
        <v>638758</v>
      </c>
      <c r="H397" s="58" t="str">
        <f t="shared" si="61"/>
        <v>Link</v>
      </c>
      <c r="I397" s="60" t="s">
        <v>33</v>
      </c>
      <c r="J397" s="60" t="s">
        <v>1251</v>
      </c>
      <c r="K397" s="60" t="s">
        <v>34</v>
      </c>
      <c r="L397" s="151"/>
      <c r="M397" s="139">
        <v>42478</v>
      </c>
      <c r="N397" s="62">
        <f t="shared" si="62"/>
        <v>36</v>
      </c>
      <c r="O397" s="63" t="s">
        <v>35</v>
      </c>
      <c r="P397" s="293"/>
      <c r="Q397" s="293"/>
      <c r="R397" s="293"/>
      <c r="S397" s="134" t="s">
        <v>38</v>
      </c>
      <c r="T397" s="49">
        <f t="shared" ca="1" si="63"/>
        <v>29</v>
      </c>
      <c r="U397" s="50"/>
      <c r="V397" s="50"/>
      <c r="W397" s="109" t="s">
        <v>38</v>
      </c>
      <c r="X397" s="109" t="s">
        <v>38</v>
      </c>
      <c r="Y397" s="133" t="s">
        <v>26</v>
      </c>
      <c r="Z397" s="64"/>
      <c r="AA397" s="65"/>
      <c r="AB397" s="72"/>
      <c r="AC397" s="57"/>
      <c r="AD397" s="351"/>
      <c r="AE397" s="351"/>
      <c r="AF397" s="351"/>
      <c r="AG397" s="351"/>
      <c r="AH397" s="351"/>
    </row>
    <row r="398" spans="1:34" s="14" customFormat="1" x14ac:dyDescent="0.25">
      <c r="A398" s="71"/>
      <c r="B398" s="71"/>
      <c r="C398" s="145"/>
      <c r="D398" s="403"/>
      <c r="E398" s="57"/>
      <c r="F398" s="181"/>
      <c r="G398" s="59"/>
      <c r="H398" s="58"/>
      <c r="I398" s="60"/>
      <c r="J398" s="60"/>
      <c r="K398" s="60"/>
      <c r="L398" s="151"/>
      <c r="M398" s="139"/>
      <c r="N398" s="62"/>
      <c r="O398" s="63"/>
      <c r="P398" s="321"/>
      <c r="Q398" s="321"/>
      <c r="R398" s="321"/>
      <c r="S398" s="134"/>
      <c r="T398" s="49"/>
      <c r="U398" s="50"/>
      <c r="V398" s="50"/>
      <c r="W398" s="109"/>
      <c r="X398" s="109"/>
      <c r="Y398" s="133"/>
      <c r="Z398" s="219"/>
      <c r="AA398" s="65"/>
      <c r="AB398" s="72"/>
      <c r="AC398" s="57"/>
      <c r="AD398" s="351"/>
      <c r="AE398" s="351"/>
      <c r="AF398" s="351"/>
      <c r="AG398" s="351"/>
      <c r="AH398" s="351" t="str">
        <f>IF(AND( W398&lt;&gt;"TBC",W398&lt;&gt;"TBC", W398&lt;&gt;"N/A",W398&lt;&gt;""),IF((NETWORKDAYS(W398,A398,holidays_2015)-1)&gt;=5,"SLA_PW_OK",IF(AND(NETWORKDAYS(W398,A398,holidays_2015)&gt;=0,C398="EW"),"SLA_EW_OK","SLA_PW_NOK")),"")</f>
        <v/>
      </c>
    </row>
    <row r="1484" customFormat="1" ht="15" x14ac:dyDescent="0.25"/>
    <row r="1485" customFormat="1" ht="15" x14ac:dyDescent="0.25"/>
    <row r="1486" customFormat="1" ht="15" x14ac:dyDescent="0.25"/>
    <row r="1487" customFormat="1" ht="15" x14ac:dyDescent="0.25"/>
    <row r="1488" customFormat="1" ht="15" x14ac:dyDescent="0.25"/>
    <row r="1489" spans="4:4" customFormat="1" ht="15" x14ac:dyDescent="0.25"/>
    <row r="1490" spans="4:4" customFormat="1" ht="15" x14ac:dyDescent="0.25"/>
    <row r="1491" spans="4:4" customFormat="1" ht="15" x14ac:dyDescent="0.25"/>
    <row r="1492" spans="4:4" customFormat="1" ht="15" x14ac:dyDescent="0.25"/>
    <row r="1493" spans="4:4" customFormat="1" ht="15" x14ac:dyDescent="0.25"/>
    <row r="1494" spans="4:4" customFormat="1" ht="15" x14ac:dyDescent="0.25"/>
    <row r="1495" spans="4:4" customFormat="1" ht="15" x14ac:dyDescent="0.25"/>
    <row r="1496" spans="4:4" customFormat="1" ht="15" x14ac:dyDescent="0.25"/>
    <row r="1497" spans="4:4" customFormat="1" ht="15" x14ac:dyDescent="0.25"/>
    <row r="1498" spans="4:4" ht="15" x14ac:dyDescent="0.25">
      <c r="D1498"/>
    </row>
    <row r="1499" spans="4:4" ht="15" x14ac:dyDescent="0.25">
      <c r="D1499"/>
    </row>
    <row r="1500" spans="4:4" ht="15" x14ac:dyDescent="0.25">
      <c r="D1500"/>
    </row>
    <row r="1501" spans="4:4" ht="15" x14ac:dyDescent="0.25">
      <c r="D1501"/>
    </row>
    <row r="1502" spans="4:4" ht="15" x14ac:dyDescent="0.25">
      <c r="D1502"/>
    </row>
    <row r="1503" spans="4:4" ht="15" x14ac:dyDescent="0.25">
      <c r="D1503"/>
    </row>
    <row r="1504" spans="4:4" ht="15" x14ac:dyDescent="0.25">
      <c r="D1504"/>
    </row>
    <row r="1505" spans="4:4" ht="15" x14ac:dyDescent="0.25">
      <c r="D1505"/>
    </row>
    <row r="1506" spans="4:4" ht="15" x14ac:dyDescent="0.25">
      <c r="D1506"/>
    </row>
    <row r="1507" spans="4:4" ht="15" x14ac:dyDescent="0.25">
      <c r="D1507"/>
    </row>
    <row r="1508" spans="4:4" ht="15" x14ac:dyDescent="0.25">
      <c r="D1508"/>
    </row>
    <row r="1509" spans="4:4" ht="15" x14ac:dyDescent="0.25">
      <c r="D1509"/>
    </row>
  </sheetData>
  <autoFilter ref="A1:AH398"/>
  <dataConsolidate/>
  <customSheetViews>
    <customSheetView guid="{99FCC1F0-A9E2-4611-9545-50F93AB92FBF}" scale="70" showGridLines="0" showAutoFilter="1">
      <pane ySplit="1" topLeftCell="A2" activePane="bottomLeft" state="frozen"/>
      <selection pane="bottomLeft" sqref="A1:XFD1048576"/>
      <pageMargins left="0.7" right="0.7" top="0.75" bottom="0.75" header="0.3" footer="0.3"/>
      <pageSetup paperSize="9" orientation="portrait" r:id="rId1"/>
      <autoFilter ref="A1:AH1214"/>
    </customSheetView>
    <customSheetView guid="{9E438AFF-D76A-4BB1-B4C6-1204B7577D97}" scale="80" showGridLines="0" showAutoFilter="1">
      <pane xSplit="4" ySplit="1" topLeftCell="P861" activePane="bottomRight" state="frozen"/>
      <selection pane="bottomRight" activeCell="W853" sqref="W853"/>
      <pageMargins left="0.7" right="0.7" top="0.75" bottom="0.75" header="0.3" footer="0.3"/>
      <pageSetup paperSize="9" orientation="portrait" r:id="rId2"/>
      <autoFilter ref="A1:AA918">
        <sortState ref="A2:AA916">
          <sortCondition ref="A1:A916"/>
        </sortState>
      </autoFilter>
    </customSheetView>
    <customSheetView guid="{C64C9870-7541-4C6C-958D-8428841F3B44}" scale="95" showGridLines="0" filter="1" showAutoFilter="1" hiddenColumns="1" topLeftCell="Q1098">
      <selection activeCell="AD1100" sqref="AD1100"/>
      <pageMargins left="0.7" right="0.7" top="0.75" bottom="0.75" header="0.3" footer="0.3"/>
      <pageSetup paperSize="9" orientation="portrait" r:id="rId3"/>
      <autoFilter ref="A1:AG1203">
        <filterColumn colId="8">
          <filters>
            <filter val="Dep. Appl. Télécom et Infra. ICT"/>
            <filter val="Dep. Infra., Install. et Dépannages"/>
            <filter val="Dep. Tech. de Transport"/>
          </filters>
        </filterColumn>
      </autoFilter>
    </customSheetView>
    <customSheetView guid="{DEEF1E23-CF47-45FF-AE6E-A8A4026D02D5}" scale="70" showGridLines="0" showAutoFilter="1">
      <pane xSplit="6" ySplit="1" topLeftCell="G1189" activePane="bottomRight" state="frozen"/>
      <selection pane="bottomRight" activeCell="D1191" sqref="D1191"/>
      <pageMargins left="0.7" right="0.7" top="0.75" bottom="0.75" header="0.3" footer="0.3"/>
      <pageSetup paperSize="9" orientation="portrait" r:id="rId4"/>
      <autoFilter ref="A1:AG1203"/>
    </customSheetView>
    <customSheetView guid="{BAD75E2E-A168-469C-9575-B930CFF4E5C5}" scale="90" showGridLines="0" showAutoFilter="1" topLeftCell="A40">
      <selection activeCell="I48" sqref="I48"/>
      <pageMargins left="0.7" right="0.7" top="0.75" bottom="0.75" header="0.3" footer="0.3"/>
      <pageSetup paperSize="9" orientation="portrait" r:id="rId5"/>
      <autoFilter ref="A1:AH1214"/>
    </customSheetView>
  </customSheetViews>
  <conditionalFormatting sqref="I13:I15 I22:I398 I2:I5">
    <cfRule type="containsText" dxfId="380" priority="4904" operator="containsText" text="Fournisseur">
      <formula>NOT(ISERROR(SEARCH("Fournisseur",I2)))</formula>
    </cfRule>
  </conditionalFormatting>
  <conditionalFormatting sqref="M13:M15 J13:J15 K10:L15 J16:L43 M22:M43 J44:M247 K248:M248 J249:M398 O7:O398 J2:M5 O1:O5">
    <cfRule type="containsText" dxfId="379" priority="4903" operator="containsText" text="TBC">
      <formula>NOT(ISERROR(SEARCH("TBC",J1)))</formula>
    </cfRule>
  </conditionalFormatting>
  <conditionalFormatting sqref="J1:M1">
    <cfRule type="containsText" dxfId="378" priority="4899" operator="containsText" text="TBC">
      <formula>NOT(ISERROR(SEARCH("TBC",J1)))</formula>
    </cfRule>
  </conditionalFormatting>
  <conditionalFormatting sqref="I1">
    <cfRule type="containsText" dxfId="377" priority="4902" operator="containsText" text="Fournisseur">
      <formula>NOT(ISERROR(SEARCH("Fournisseur",I1)))</formula>
    </cfRule>
  </conditionalFormatting>
  <conditionalFormatting sqref="Z13:AB15 AA22:AH35 AC7:AG9 AC10:AH12 AA7:AA12 Z36:AB398 AA2:AH5">
    <cfRule type="containsText" dxfId="376" priority="4404" operator="containsText" text="TBC">
      <formula>NOT(ISERROR(SEARCH("TBC",Z2)))</formula>
    </cfRule>
  </conditionalFormatting>
  <conditionalFormatting sqref="Z22:Z35 Z2:Z5">
    <cfRule type="cellIs" dxfId="375" priority="2074" operator="equal">
      <formula>"N/A"</formula>
    </cfRule>
    <cfRule type="cellIs" dxfId="374" priority="2075" operator="equal">
      <formula>"TBC"</formula>
    </cfRule>
  </conditionalFormatting>
  <conditionalFormatting sqref="Z1:AB1">
    <cfRule type="containsText" dxfId="373" priority="2073" operator="containsText" text="TBC">
      <formula>NOT(ISERROR(SEARCH("TBC",Z1)))</formula>
    </cfRule>
  </conditionalFormatting>
  <conditionalFormatting sqref="I10:I12">
    <cfRule type="containsText" dxfId="372" priority="418" operator="containsText" text="Fournisseur">
      <formula>NOT(ISERROR(SEARCH("Fournisseur",I10)))</formula>
    </cfRule>
  </conditionalFormatting>
  <conditionalFormatting sqref="M10:M12">
    <cfRule type="containsText" dxfId="371" priority="417" operator="containsText" text="TBC">
      <formula>NOT(ISERROR(SEARCH("TBC",M10)))</formula>
    </cfRule>
  </conditionalFormatting>
  <conditionalFormatting sqref="Z10:Z12">
    <cfRule type="cellIs" dxfId="370" priority="414" operator="equal">
      <formula>"N/A"</formula>
    </cfRule>
    <cfRule type="cellIs" dxfId="369" priority="415" operator="equal">
      <formula>"TBC"</formula>
    </cfRule>
  </conditionalFormatting>
  <conditionalFormatting sqref="J10:J12">
    <cfRule type="containsText" dxfId="368" priority="409" operator="containsText" text="TBC">
      <formula>NOT(ISERROR(SEARCH("TBC",J10)))</formula>
    </cfRule>
  </conditionalFormatting>
  <conditionalFormatting sqref="K7:L9">
    <cfRule type="containsText" dxfId="367" priority="404" operator="containsText" text="TBC">
      <formula>NOT(ISERROR(SEARCH("TBC",K7)))</formula>
    </cfRule>
  </conditionalFormatting>
  <conditionalFormatting sqref="I7:I9">
    <cfRule type="containsText" dxfId="366" priority="405" operator="containsText" text="Fournisseur">
      <formula>NOT(ISERROR(SEARCH("Fournisseur",I7)))</formula>
    </cfRule>
  </conditionalFormatting>
  <conditionalFormatting sqref="J7:J9">
    <cfRule type="containsText" dxfId="365" priority="403" operator="containsText" text="TBC">
      <formula>NOT(ISERROR(SEARCH("TBC",J7)))</formula>
    </cfRule>
  </conditionalFormatting>
  <conditionalFormatting sqref="Z7:Z9">
    <cfRule type="cellIs" dxfId="364" priority="401" operator="equal">
      <formula>"N/A"</formula>
    </cfRule>
    <cfRule type="cellIs" dxfId="363" priority="402" operator="equal">
      <formula>"TBC"</formula>
    </cfRule>
  </conditionalFormatting>
  <conditionalFormatting sqref="M7:M9">
    <cfRule type="containsText" dxfId="362" priority="398" operator="containsText" text="TBC">
      <formula>NOT(ISERROR(SEARCH("TBC",M7)))</formula>
    </cfRule>
  </conditionalFormatting>
  <conditionalFormatting sqref="AH7:AH9">
    <cfRule type="containsText" dxfId="361" priority="396" operator="containsText" text="TBC">
      <formula>NOT(ISERROR(SEARCH("TBC",AH7)))</formula>
    </cfRule>
  </conditionalFormatting>
  <conditionalFormatting sqref="E6">
    <cfRule type="containsText" dxfId="360" priority="391" operator="containsText" text="TBC">
      <formula>NOT(ISERROR(SEARCH("TBC",E6)))</formula>
    </cfRule>
  </conditionalFormatting>
  <conditionalFormatting sqref="I16:I21">
    <cfRule type="containsText" dxfId="359" priority="369" operator="containsText" text="Fournisseur">
      <formula>NOT(ISERROR(SEARCH("Fournisseur",I16)))</formula>
    </cfRule>
  </conditionalFormatting>
  <conditionalFormatting sqref="M16:M21">
    <cfRule type="containsText" dxfId="358" priority="368" operator="containsText" text="TBC">
      <formula>NOT(ISERROR(SEARCH("TBC",M16)))</formula>
    </cfRule>
  </conditionalFormatting>
  <conditionalFormatting sqref="Z16:AB21">
    <cfRule type="containsText" dxfId="357" priority="367" operator="containsText" text="TBC">
      <formula>NOT(ISERROR(SEARCH("TBC",Z16)))</formula>
    </cfRule>
  </conditionalFormatting>
  <conditionalFormatting sqref="S191:S398 S1:S161">
    <cfRule type="cellIs" dxfId="356" priority="348" operator="equal">
      <formula>"TBC"</formula>
    </cfRule>
    <cfRule type="cellIs" dxfId="355" priority="349" operator="equal">
      <formula>"N/A"</formula>
    </cfRule>
  </conditionalFormatting>
  <conditionalFormatting sqref="S191:S398 S1:S161">
    <cfRule type="cellIs" dxfId="354" priority="199" operator="equal">
      <formula>"TBC"</formula>
    </cfRule>
    <cfRule type="cellIs" dxfId="353" priority="200" operator="equal">
      <formula>"N/A"</formula>
    </cfRule>
  </conditionalFormatting>
  <conditionalFormatting sqref="C13:C15 C22:C398 C2:C5">
    <cfRule type="cellIs" dxfId="352" priority="175" operator="lessThan">
      <formula>7</formula>
    </cfRule>
  </conditionalFormatting>
  <conditionalFormatting sqref="C13:C15 C22:C398 C2:C5">
    <cfRule type="cellIs" dxfId="351" priority="173" operator="equal">
      <formula>"EW"</formula>
    </cfRule>
  </conditionalFormatting>
  <conditionalFormatting sqref="C10:C12">
    <cfRule type="cellIs" dxfId="350" priority="164" operator="lessThan">
      <formula>7</formula>
    </cfRule>
  </conditionalFormatting>
  <conditionalFormatting sqref="C10:C12">
    <cfRule type="cellIs" dxfId="349" priority="163" operator="equal">
      <formula>"EW"</formula>
    </cfRule>
  </conditionalFormatting>
  <conditionalFormatting sqref="C7:C9">
    <cfRule type="cellIs" dxfId="348" priority="162" operator="lessThan">
      <formula>7</formula>
    </cfRule>
  </conditionalFormatting>
  <conditionalFormatting sqref="C7:C9">
    <cfRule type="cellIs" dxfId="347" priority="161" operator="equal">
      <formula>"EW"</formula>
    </cfRule>
  </conditionalFormatting>
  <conditionalFormatting sqref="C16:C21">
    <cfRule type="cellIs" dxfId="346" priority="158" operator="lessThan">
      <formula>7</formula>
    </cfRule>
  </conditionalFormatting>
  <conditionalFormatting sqref="C16:C21">
    <cfRule type="cellIs" dxfId="345" priority="157" operator="equal">
      <formula>"EW"</formula>
    </cfRule>
  </conditionalFormatting>
  <conditionalFormatting sqref="C1:C398">
    <cfRule type="cellIs" dxfId="344" priority="150" operator="equal">
      <formula>"EW"</formula>
    </cfRule>
  </conditionalFormatting>
  <conditionalFormatting sqref="N1:N398">
    <cfRule type="cellIs" dxfId="343" priority="129" operator="lessThanOrEqual">
      <formula>5</formula>
    </cfRule>
  </conditionalFormatting>
  <conditionalFormatting sqref="W1:Y398">
    <cfRule type="cellIs" dxfId="342" priority="82" operator="equal">
      <formula>"N/A"</formula>
    </cfRule>
  </conditionalFormatting>
  <conditionalFormatting sqref="AA1:AA398">
    <cfRule type="cellIs" dxfId="341" priority="81" operator="equal">
      <formula>"Rollback"</formula>
    </cfRule>
  </conditionalFormatting>
  <conditionalFormatting sqref="AA1:AA398">
    <cfRule type="cellIs" dxfId="340" priority="53" operator="equal">
      <formula>"Cancelled"</formula>
    </cfRule>
    <cfRule type="cellIs" dxfId="339" priority="54" operator="equal">
      <formula>"Postponed"</formula>
    </cfRule>
    <cfRule type="cellIs" dxfId="338" priority="55" operator="equal">
      <formula>"Partially implemented"</formula>
    </cfRule>
    <cfRule type="cellIs" dxfId="337" priority="56" operator="equal">
      <formula>"Implemented"</formula>
    </cfRule>
  </conditionalFormatting>
  <conditionalFormatting sqref="T1:T398">
    <cfRule type="cellIs" dxfId="336" priority="1" operator="between">
      <formula>1</formula>
      <formula>5</formula>
    </cfRule>
    <cfRule type="cellIs" dxfId="335" priority="2" operator="between">
      <formula>6</formula>
      <formula>10</formula>
    </cfRule>
    <cfRule type="cellIs" dxfId="334" priority="3" operator="equal">
      <formula>"N/A"</formula>
    </cfRule>
    <cfRule type="cellIs" dxfId="333" priority="4" operator="equal">
      <formula>"OK"</formula>
    </cfRule>
  </conditionalFormatting>
  <dataValidations count="5">
    <dataValidation type="list" allowBlank="1" showInputMessage="1" showErrorMessage="1" sqref="O1:O398">
      <formula1>"Accord, Accord provisoire (*), En Attente, Refus, Refus/Escalade, N/A"</formula1>
    </dataValidation>
    <dataValidation type="list" allowBlank="1" showInputMessage="1" showErrorMessage="1" sqref="AB2:AB5 AA1:AA398">
      <formula1>"Cancelled,Implemented,Partially Implemented,Postponed,Rollback"</formula1>
    </dataValidation>
    <dataValidation type="list" allowBlank="1" showInputMessage="1" showErrorMessage="1" sqref="U1:U398">
      <formula1>"KSO,JNA,HDB,ADS"</formula1>
    </dataValidation>
    <dataValidation type="list" allowBlank="1" showInputMessage="1" showErrorMessage="1" sqref="L1:L398">
      <formula1>"EUI"</formula1>
    </dataValidation>
    <dataValidation type="list" allowBlank="1" showInputMessage="1" showErrorMessage="1" sqref="C1:C398">
      <formula1>"EW"</formula1>
    </dataValidation>
  </dataValidations>
  <pageMargins left="0.7" right="0.7" top="0.75" bottom="0.75" header="0.3" footer="0.3"/>
  <pageSetup paperSize="9" orientation="portrait" r:id="rId6"/>
  <legacyDrawing r:id="rId7"/>
  <extLst>
    <ext xmlns:x14="http://schemas.microsoft.com/office/spreadsheetml/2009/9/main" uri="{CCE6A557-97BC-4b89-ADB6-D9C93CAAB3DF}">
      <x14:dataValidations xmlns:xm="http://schemas.microsoft.com/office/excel/2006/main" count="1">
        <x14:dataValidation type="list" allowBlank="1" showInputMessage="1" showErrorMessage="1">
          <x14:formula1>
            <xm:f>Holidays!$A$40:$A$45</xm:f>
          </x14:formula1>
          <xm:sqref>I1:I398</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C1:U14"/>
  <sheetViews>
    <sheetView tabSelected="1" workbookViewId="0">
      <selection activeCell="M2" sqref="M2"/>
    </sheetView>
  </sheetViews>
  <sheetFormatPr baseColWidth="10" defaultColWidth="9.140625" defaultRowHeight="15" x14ac:dyDescent="0.25"/>
  <cols>
    <col min="19" max="19" width="14.42578125" customWidth="1"/>
  </cols>
  <sheetData>
    <row r="1" spans="3:21" x14ac:dyDescent="0.25">
      <c r="M1" s="464"/>
      <c r="N1" s="463"/>
      <c r="O1" s="463"/>
      <c r="P1" s="463"/>
      <c r="Q1" s="463"/>
      <c r="R1" s="463"/>
      <c r="S1" s="463"/>
      <c r="U1" s="462" t="s">
        <v>1346</v>
      </c>
    </row>
    <row r="2" spans="3:21" ht="63.75" customHeight="1" thickBot="1" x14ac:dyDescent="0.3">
      <c r="C2" s="445" t="s">
        <v>1345</v>
      </c>
      <c r="D2" s="437" t="s">
        <v>225</v>
      </c>
      <c r="E2" s="438" t="s">
        <v>4</v>
      </c>
      <c r="F2" s="439" t="s">
        <v>13</v>
      </c>
      <c r="G2" s="435" t="s">
        <v>0</v>
      </c>
      <c r="H2" s="435" t="s">
        <v>1</v>
      </c>
      <c r="I2" s="440" t="s">
        <v>8</v>
      </c>
      <c r="J2" s="441" t="s">
        <v>9</v>
      </c>
      <c r="K2" s="436" t="s">
        <v>895</v>
      </c>
      <c r="M2" s="1" t="s">
        <v>0</v>
      </c>
      <c r="N2" s="1" t="s">
        <v>1</v>
      </c>
      <c r="O2" s="142" t="s">
        <v>8</v>
      </c>
      <c r="P2" s="276" t="s">
        <v>4</v>
      </c>
      <c r="Q2" s="135" t="s">
        <v>225</v>
      </c>
      <c r="R2" s="136" t="s">
        <v>9</v>
      </c>
      <c r="S2" s="101" t="s">
        <v>14</v>
      </c>
    </row>
    <row r="3" spans="3:21" x14ac:dyDescent="0.25">
      <c r="C3" s="446">
        <v>1</v>
      </c>
      <c r="D3" s="448" t="s">
        <v>225</v>
      </c>
      <c r="E3" s="449">
        <v>638900</v>
      </c>
      <c r="F3" s="458">
        <v>42487</v>
      </c>
      <c r="G3" s="442">
        <v>42493.041666666664</v>
      </c>
      <c r="H3" s="442">
        <v>42493.208333333336</v>
      </c>
      <c r="I3" s="448"/>
      <c r="J3" s="458">
        <v>42485</v>
      </c>
      <c r="K3" s="452"/>
    </row>
    <row r="4" spans="3:21" x14ac:dyDescent="0.25">
      <c r="C4" s="446">
        <v>2</v>
      </c>
      <c r="D4" s="449" t="s">
        <v>225</v>
      </c>
      <c r="E4" s="449">
        <v>639790</v>
      </c>
      <c r="F4" s="450" t="s">
        <v>38</v>
      </c>
      <c r="G4" s="443">
        <v>42493.166666666664</v>
      </c>
      <c r="H4" s="443">
        <v>42493.25</v>
      </c>
      <c r="I4" s="449"/>
      <c r="J4" s="459">
        <v>42485</v>
      </c>
      <c r="K4" s="455" t="s">
        <v>1021</v>
      </c>
    </row>
    <row r="5" spans="3:21" x14ac:dyDescent="0.25">
      <c r="C5" s="446">
        <v>3</v>
      </c>
      <c r="D5" s="449" t="s">
        <v>225</v>
      </c>
      <c r="E5" s="449">
        <v>637115</v>
      </c>
      <c r="F5" s="459">
        <v>42472</v>
      </c>
      <c r="G5" s="443">
        <v>42493.208333333336</v>
      </c>
      <c r="H5" s="443">
        <v>42493.270833333336</v>
      </c>
      <c r="I5" s="449"/>
      <c r="J5" s="459">
        <v>42485</v>
      </c>
      <c r="K5" s="453"/>
    </row>
    <row r="6" spans="3:21" x14ac:dyDescent="0.25">
      <c r="C6" s="446">
        <v>4</v>
      </c>
      <c r="D6" s="449" t="s">
        <v>225</v>
      </c>
      <c r="E6" s="449">
        <v>637115</v>
      </c>
      <c r="F6" s="450" t="s">
        <v>38</v>
      </c>
      <c r="G6" s="443">
        <v>42493.208333333336</v>
      </c>
      <c r="H6" s="443">
        <v>42493.291666666664</v>
      </c>
      <c r="I6" s="454" t="s">
        <v>8</v>
      </c>
      <c r="J6" s="459">
        <v>42485</v>
      </c>
      <c r="K6" s="453"/>
    </row>
    <row r="7" spans="3:21" x14ac:dyDescent="0.25">
      <c r="C7" s="446">
        <v>5</v>
      </c>
      <c r="D7" s="449" t="s">
        <v>225</v>
      </c>
      <c r="E7" s="449">
        <v>627140</v>
      </c>
      <c r="F7" s="450" t="s">
        <v>38</v>
      </c>
      <c r="G7" s="443">
        <v>42493.354166666664</v>
      </c>
      <c r="H7" s="443">
        <v>42493.6875</v>
      </c>
      <c r="I7" s="449"/>
      <c r="J7" s="459">
        <v>42485</v>
      </c>
      <c r="K7" s="455" t="s">
        <v>1021</v>
      </c>
    </row>
    <row r="8" spans="3:21" x14ac:dyDescent="0.25">
      <c r="C8" s="446">
        <v>6</v>
      </c>
      <c r="D8" s="449" t="s">
        <v>225</v>
      </c>
      <c r="E8" s="449">
        <v>638736</v>
      </c>
      <c r="F8" s="450" t="s">
        <v>38</v>
      </c>
      <c r="G8" s="443">
        <v>42494</v>
      </c>
      <c r="H8" s="443">
        <v>42494.291666666664</v>
      </c>
      <c r="I8" s="449"/>
      <c r="J8" s="459">
        <v>42485</v>
      </c>
      <c r="K8" s="453"/>
    </row>
    <row r="9" spans="3:21" x14ac:dyDescent="0.25">
      <c r="C9" s="446">
        <v>7</v>
      </c>
      <c r="D9" s="449" t="s">
        <v>225</v>
      </c>
      <c r="E9" s="449">
        <v>640145</v>
      </c>
      <c r="F9" s="459">
        <v>42484</v>
      </c>
      <c r="G9" s="443">
        <v>42494.041666666664</v>
      </c>
      <c r="H9" s="443">
        <v>42494.208333333336</v>
      </c>
      <c r="I9" s="449"/>
      <c r="J9" s="459">
        <v>42485</v>
      </c>
      <c r="K9" s="453"/>
    </row>
    <row r="10" spans="3:21" x14ac:dyDescent="0.25">
      <c r="C10" s="446">
        <v>8</v>
      </c>
      <c r="D10" s="449" t="s">
        <v>225</v>
      </c>
      <c r="E10" s="449">
        <v>638360</v>
      </c>
      <c r="F10" s="459">
        <v>42460</v>
      </c>
      <c r="G10" s="443">
        <v>42494.333333333336</v>
      </c>
      <c r="H10" s="443">
        <v>42494.708333333336</v>
      </c>
      <c r="I10" s="454" t="s">
        <v>8</v>
      </c>
      <c r="J10" s="459">
        <v>42485</v>
      </c>
      <c r="K10" s="455" t="s">
        <v>1021</v>
      </c>
    </row>
    <row r="11" spans="3:21" x14ac:dyDescent="0.25">
      <c r="C11" s="446">
        <v>9</v>
      </c>
      <c r="D11" s="449" t="s">
        <v>225</v>
      </c>
      <c r="E11" s="449">
        <v>638946</v>
      </c>
      <c r="F11" s="459">
        <v>42472</v>
      </c>
      <c r="G11" s="443">
        <v>42494.333333333336</v>
      </c>
      <c r="H11" s="443">
        <v>42494.708333333336</v>
      </c>
      <c r="I11" s="449"/>
      <c r="J11" s="459">
        <v>42485</v>
      </c>
      <c r="K11" s="453"/>
    </row>
    <row r="12" spans="3:21" ht="15.75" thickBot="1" x14ac:dyDescent="0.3">
      <c r="C12" s="447">
        <v>10</v>
      </c>
      <c r="D12" s="451" t="s">
        <v>225</v>
      </c>
      <c r="E12" s="451">
        <v>636859</v>
      </c>
      <c r="F12" s="460">
        <v>42479</v>
      </c>
      <c r="G12" s="444">
        <v>42494.333333333336</v>
      </c>
      <c r="H12" s="444">
        <v>42494.708333333336</v>
      </c>
      <c r="I12" s="461" t="s">
        <v>8</v>
      </c>
      <c r="J12" s="460">
        <v>42485</v>
      </c>
      <c r="K12" s="456"/>
    </row>
    <row r="13" spans="3:21" x14ac:dyDescent="0.25">
      <c r="E13" s="457"/>
    </row>
    <row r="14" spans="3:21" x14ac:dyDescent="0.25">
      <c r="C14" s="173"/>
      <c r="D14" s="173"/>
      <c r="E14" s="154"/>
    </row>
  </sheetData>
  <conditionalFormatting sqref="D2 J2">
    <cfRule type="containsText" dxfId="332" priority="484" operator="containsText" text="TBC">
      <formula>NOT(ISERROR(SEARCH("TBC",D2)))</formula>
    </cfRule>
  </conditionalFormatting>
  <conditionalFormatting sqref="F2">
    <cfRule type="cellIs" dxfId="331" priority="482" operator="equal">
      <formula>"TBC"</formula>
    </cfRule>
    <cfRule type="cellIs" dxfId="330" priority="483" operator="equal">
      <formula>"N/A"</formula>
    </cfRule>
  </conditionalFormatting>
  <conditionalFormatting sqref="F2">
    <cfRule type="cellIs" dxfId="329" priority="480" operator="equal">
      <formula>"TBC"</formula>
    </cfRule>
    <cfRule type="cellIs" dxfId="328" priority="481" operator="equal">
      <formula>"N/A"</formula>
    </cfRule>
  </conditionalFormatting>
  <conditionalFormatting sqref="C2">
    <cfRule type="cellIs" dxfId="327" priority="475" operator="between">
      <formula>1</formula>
      <formula>5</formula>
    </cfRule>
    <cfRule type="cellIs" dxfId="326" priority="476" operator="between">
      <formula>6</formula>
      <formula>10</formula>
    </cfRule>
    <cfRule type="cellIs" dxfId="325" priority="477" operator="equal">
      <formula>"N/A"</formula>
    </cfRule>
    <cfRule type="cellIs" dxfId="324" priority="478" operator="equal">
      <formula>"OK"</formula>
    </cfRule>
  </conditionalFormatting>
  <conditionalFormatting sqref="E14">
    <cfRule type="cellIs" dxfId="323" priority="474" operator="lessThan">
      <formula>7</formula>
    </cfRule>
  </conditionalFormatting>
  <conditionalFormatting sqref="E14">
    <cfRule type="cellIs" dxfId="322" priority="473" operator="equal">
      <formula>"EW"</formula>
    </cfRule>
  </conditionalFormatting>
  <conditionalFormatting sqref="E14">
    <cfRule type="cellIs" dxfId="321" priority="472" operator="equal">
      <formula>"EW"</formula>
    </cfRule>
  </conditionalFormatting>
  <conditionalFormatting sqref="O2">
    <cfRule type="cellIs" dxfId="275" priority="276" operator="equal">
      <formula>"EW"</formula>
    </cfRule>
  </conditionalFormatting>
  <conditionalFormatting sqref="Q2:R2">
    <cfRule type="containsText" dxfId="274" priority="275" operator="containsText" text="TBC">
      <formula>NOT(ISERROR(SEARCH("TBC",Q2)))</formula>
    </cfRule>
  </conditionalFormatting>
  <conditionalFormatting sqref="S2">
    <cfRule type="cellIs" dxfId="273" priority="271" operator="between">
      <formula>1</formula>
      <formula>5</formula>
    </cfRule>
    <cfRule type="cellIs" dxfId="272" priority="272" operator="between">
      <formula>6</formula>
      <formula>10</formula>
    </cfRule>
    <cfRule type="cellIs" dxfId="271" priority="273" operator="equal">
      <formula>"N/A"</formula>
    </cfRule>
    <cfRule type="cellIs" dxfId="270" priority="274" operator="equal">
      <formula>"OK"</formula>
    </cfRule>
  </conditionalFormatting>
  <dataValidations count="2">
    <dataValidation type="list" allowBlank="1" showInputMessage="1" showErrorMessage="1" sqref="D2 Q2">
      <formula1>"EUI"</formula1>
    </dataValidation>
    <dataValidation type="list" allowBlank="1" showInputMessage="1" showErrorMessage="1" sqref="I2 E14 O2">
      <formula1>"EW"</formula1>
    </dataValidation>
  </dataValidations>
  <hyperlinks>
    <hyperlink ref="U1" r:id="rId1"/>
  </hyperlinks>
  <pageMargins left="0.7" right="0.7" top="0.75" bottom="0.75" header="0.3" footer="0.3"/>
  <pageSetup paperSize="9" orientation="portrait" r:id="rId2"/>
  <drawing r:id="rId3"/>
  <legacy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
  <sheetViews>
    <sheetView workbookViewId="0">
      <selection activeCell="J14" sqref="J14"/>
    </sheetView>
  </sheetViews>
  <sheetFormatPr baseColWidth="10" defaultColWidth="9.140625" defaultRowHeight="15" x14ac:dyDescent="0.25"/>
  <sheetData/>
  <customSheetViews>
    <customSheetView guid="{99FCC1F0-A9E2-4611-9545-50F93AB92FBF}" state="hidden" topLeftCell="A85">
      <selection activeCell="C43" sqref="C43"/>
      <pageMargins left="0.7" right="0.7" top="0.75" bottom="0.75" header="0.3" footer="0.3"/>
    </customSheetView>
    <customSheetView guid="{9E438AFF-D76A-4BB1-B4C6-1204B7577D97}" state="hidden">
      <selection activeCell="C43" sqref="C43"/>
      <pageMargins left="0.7" right="0.7" top="0.75" bottom="0.75" header="0.3" footer="0.3"/>
    </customSheetView>
    <customSheetView guid="{C64C9870-7541-4C6C-958D-8428841F3B44}" state="hidden">
      <selection activeCell="C43" sqref="C43"/>
      <pageMargins left="0.7" right="0.7" top="0.75" bottom="0.75" header="0.3" footer="0.3"/>
    </customSheetView>
    <customSheetView guid="{DEEF1E23-CF47-45FF-AE6E-A8A4026D02D5}" state="hidden">
      <selection activeCell="C43" sqref="C43"/>
      <pageMargins left="0.7" right="0.7" top="0.75" bottom="0.75" header="0.3" footer="0.3"/>
    </customSheetView>
    <customSheetView guid="{BAD75E2E-A168-469C-9575-B930CFF4E5C5}" state="hidden" topLeftCell="A85">
      <selection activeCell="C43" sqref="C43"/>
      <pageMargins left="0.7" right="0.7" top="0.75" bottom="0.75" header="0.3" footer="0.3"/>
    </customSheetView>
  </customSheetView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57"/>
  <sheetViews>
    <sheetView showGridLines="0" topLeftCell="A24" workbookViewId="0">
      <selection activeCell="I37" sqref="I37"/>
    </sheetView>
  </sheetViews>
  <sheetFormatPr baseColWidth="10" defaultColWidth="9.140625" defaultRowHeight="15" x14ac:dyDescent="0.25"/>
  <cols>
    <col min="1" max="1" width="25.42578125" customWidth="1"/>
    <col min="2" max="2" width="10.140625" bestFit="1" customWidth="1"/>
  </cols>
  <sheetData>
    <row r="1" spans="1:2" hidden="1" x14ac:dyDescent="0.25">
      <c r="A1" s="91" t="s">
        <v>209</v>
      </c>
    </row>
    <row r="2" spans="1:2" hidden="1" x14ac:dyDescent="0.25">
      <c r="A2" s="92" t="s">
        <v>210</v>
      </c>
      <c r="B2" s="93">
        <v>41275</v>
      </c>
    </row>
    <row r="3" spans="1:2" hidden="1" x14ac:dyDescent="0.25">
      <c r="A3" s="92" t="s">
        <v>211</v>
      </c>
      <c r="B3" s="93">
        <v>41365</v>
      </c>
    </row>
    <row r="4" spans="1:2" hidden="1" x14ac:dyDescent="0.25">
      <c r="A4" s="92" t="s">
        <v>212</v>
      </c>
      <c r="B4" s="93">
        <v>41395</v>
      </c>
    </row>
    <row r="5" spans="1:2" hidden="1" x14ac:dyDescent="0.25">
      <c r="A5" s="92" t="s">
        <v>213</v>
      </c>
      <c r="B5" s="93">
        <v>41403</v>
      </c>
    </row>
    <row r="6" spans="1:2" hidden="1" x14ac:dyDescent="0.25">
      <c r="A6" s="92" t="s">
        <v>214</v>
      </c>
      <c r="B6" s="93">
        <v>41414</v>
      </c>
    </row>
    <row r="7" spans="1:2" hidden="1" x14ac:dyDescent="0.25">
      <c r="A7" s="92" t="s">
        <v>215</v>
      </c>
      <c r="B7" s="93">
        <v>41448</v>
      </c>
    </row>
    <row r="8" spans="1:2" hidden="1" x14ac:dyDescent="0.25">
      <c r="A8" s="92" t="s">
        <v>216</v>
      </c>
      <c r="B8" s="93">
        <v>41501</v>
      </c>
    </row>
    <row r="9" spans="1:2" hidden="1" x14ac:dyDescent="0.25">
      <c r="A9" s="92" t="s">
        <v>217</v>
      </c>
      <c r="B9" s="93">
        <v>41579</v>
      </c>
    </row>
    <row r="10" spans="1:2" hidden="1" x14ac:dyDescent="0.25">
      <c r="A10" s="92" t="s">
        <v>218</v>
      </c>
      <c r="B10" s="93">
        <v>41633</v>
      </c>
    </row>
    <row r="11" spans="1:2" hidden="1" x14ac:dyDescent="0.25">
      <c r="A11" s="92" t="s">
        <v>219</v>
      </c>
      <c r="B11" s="93">
        <v>41634</v>
      </c>
    </row>
    <row r="12" spans="1:2" hidden="1" x14ac:dyDescent="0.25">
      <c r="B12" s="93"/>
    </row>
    <row r="13" spans="1:2" hidden="1" x14ac:dyDescent="0.25">
      <c r="A13" s="91" t="s">
        <v>220</v>
      </c>
      <c r="B13" s="93"/>
    </row>
    <row r="14" spans="1:2" hidden="1" x14ac:dyDescent="0.25">
      <c r="A14" s="92" t="s">
        <v>210</v>
      </c>
      <c r="B14" s="93">
        <v>41640</v>
      </c>
    </row>
    <row r="15" spans="1:2" hidden="1" x14ac:dyDescent="0.25">
      <c r="A15" s="92" t="s">
        <v>211</v>
      </c>
      <c r="B15" s="93">
        <v>41750</v>
      </c>
    </row>
    <row r="16" spans="1:2" hidden="1" x14ac:dyDescent="0.25">
      <c r="A16" s="92" t="s">
        <v>212</v>
      </c>
      <c r="B16" s="93">
        <v>41760</v>
      </c>
    </row>
    <row r="17" spans="1:2" hidden="1" x14ac:dyDescent="0.25">
      <c r="A17" s="92" t="s">
        <v>213</v>
      </c>
      <c r="B17" s="93">
        <v>41788</v>
      </c>
    </row>
    <row r="18" spans="1:2" hidden="1" x14ac:dyDescent="0.25">
      <c r="A18" s="92" t="s">
        <v>214</v>
      </c>
      <c r="B18" s="93">
        <v>41799</v>
      </c>
    </row>
    <row r="19" spans="1:2" hidden="1" x14ac:dyDescent="0.25">
      <c r="A19" s="92" t="s">
        <v>215</v>
      </c>
      <c r="B19" s="93">
        <v>41813</v>
      </c>
    </row>
    <row r="20" spans="1:2" hidden="1" x14ac:dyDescent="0.25">
      <c r="A20" s="92" t="s">
        <v>216</v>
      </c>
      <c r="B20" s="93">
        <v>41866</v>
      </c>
    </row>
    <row r="21" spans="1:2" hidden="1" x14ac:dyDescent="0.25">
      <c r="A21" s="92" t="s">
        <v>217</v>
      </c>
      <c r="B21" s="93">
        <v>41944</v>
      </c>
    </row>
    <row r="22" spans="1:2" hidden="1" x14ac:dyDescent="0.25">
      <c r="A22" s="92" t="s">
        <v>218</v>
      </c>
      <c r="B22" s="93">
        <v>41998</v>
      </c>
    </row>
    <row r="23" spans="1:2" hidden="1" x14ac:dyDescent="0.25">
      <c r="A23" s="92" t="s">
        <v>219</v>
      </c>
      <c r="B23" s="93">
        <v>41999</v>
      </c>
    </row>
    <row r="25" spans="1:2" x14ac:dyDescent="0.25">
      <c r="A25" s="94" t="s">
        <v>221</v>
      </c>
      <c r="B25" s="95"/>
    </row>
    <row r="26" spans="1:2" x14ac:dyDescent="0.25">
      <c r="A26" s="96" t="s">
        <v>210</v>
      </c>
      <c r="B26" s="95">
        <v>42005</v>
      </c>
    </row>
    <row r="27" spans="1:2" x14ac:dyDescent="0.25">
      <c r="A27" s="97" t="s">
        <v>222</v>
      </c>
      <c r="B27" s="95">
        <v>42097</v>
      </c>
    </row>
    <row r="28" spans="1:2" x14ac:dyDescent="0.25">
      <c r="A28" s="96" t="s">
        <v>211</v>
      </c>
      <c r="B28" s="95">
        <v>42100</v>
      </c>
    </row>
    <row r="29" spans="1:2" x14ac:dyDescent="0.25">
      <c r="A29" s="96" t="s">
        <v>212</v>
      </c>
      <c r="B29" s="95">
        <v>42125</v>
      </c>
    </row>
    <row r="30" spans="1:2" x14ac:dyDescent="0.25">
      <c r="A30" s="96" t="s">
        <v>213</v>
      </c>
      <c r="B30" s="95">
        <v>42138</v>
      </c>
    </row>
    <row r="31" spans="1:2" x14ac:dyDescent="0.25">
      <c r="A31" s="96" t="s">
        <v>214</v>
      </c>
      <c r="B31" s="95">
        <v>42149</v>
      </c>
    </row>
    <row r="32" spans="1:2" x14ac:dyDescent="0.25">
      <c r="A32" s="96" t="s">
        <v>215</v>
      </c>
      <c r="B32" s="95">
        <v>42178</v>
      </c>
    </row>
    <row r="33" spans="1:2" x14ac:dyDescent="0.25">
      <c r="A33" s="96" t="s">
        <v>216</v>
      </c>
      <c r="B33" s="95">
        <v>42231</v>
      </c>
    </row>
    <row r="34" spans="1:2" x14ac:dyDescent="0.25">
      <c r="A34" s="96" t="s">
        <v>217</v>
      </c>
      <c r="B34" s="95">
        <v>42309</v>
      </c>
    </row>
    <row r="35" spans="1:2" x14ac:dyDescent="0.25">
      <c r="A35" s="96" t="s">
        <v>218</v>
      </c>
      <c r="B35" s="95">
        <v>42363</v>
      </c>
    </row>
    <row r="36" spans="1:2" x14ac:dyDescent="0.25">
      <c r="A36" s="96" t="s">
        <v>219</v>
      </c>
      <c r="B36" s="95">
        <v>42364</v>
      </c>
    </row>
    <row r="37" spans="1:2" x14ac:dyDescent="0.25">
      <c r="A37" s="96"/>
    </row>
    <row r="38" spans="1:2" x14ac:dyDescent="0.25">
      <c r="A38" s="91"/>
    </row>
    <row r="39" spans="1:2" x14ac:dyDescent="0.25">
      <c r="A39" s="91" t="s">
        <v>223</v>
      </c>
    </row>
    <row r="40" spans="1:2" x14ac:dyDescent="0.25">
      <c r="A40" s="96" t="s">
        <v>62</v>
      </c>
    </row>
    <row r="41" spans="1:2" x14ac:dyDescent="0.25">
      <c r="A41" s="96" t="s">
        <v>24</v>
      </c>
    </row>
    <row r="42" spans="1:2" x14ac:dyDescent="0.25">
      <c r="A42" s="96" t="s">
        <v>47</v>
      </c>
    </row>
    <row r="43" spans="1:2" x14ac:dyDescent="0.25">
      <c r="A43" s="96" t="s">
        <v>33</v>
      </c>
    </row>
    <row r="44" spans="1:2" x14ac:dyDescent="0.25">
      <c r="A44" s="96" t="s">
        <v>37</v>
      </c>
    </row>
    <row r="45" spans="1:2" x14ac:dyDescent="0.25">
      <c r="A45" s="96" t="s">
        <v>30</v>
      </c>
    </row>
    <row r="46" spans="1:2" x14ac:dyDescent="0.25">
      <c r="A46" s="92"/>
    </row>
    <row r="47" spans="1:2" x14ac:dyDescent="0.25">
      <c r="A47" s="91" t="s">
        <v>224</v>
      </c>
    </row>
    <row r="48" spans="1:2" x14ac:dyDescent="0.25">
      <c r="A48" s="92" t="s">
        <v>210</v>
      </c>
      <c r="B48">
        <v>42370</v>
      </c>
    </row>
    <row r="49" spans="1:2" x14ac:dyDescent="0.25">
      <c r="A49" s="92" t="s">
        <v>211</v>
      </c>
      <c r="B49">
        <v>42457</v>
      </c>
    </row>
    <row r="50" spans="1:2" x14ac:dyDescent="0.25">
      <c r="A50" s="92" t="s">
        <v>212</v>
      </c>
      <c r="B50">
        <v>42491</v>
      </c>
    </row>
    <row r="51" spans="1:2" x14ac:dyDescent="0.25">
      <c r="A51" s="92" t="s">
        <v>213</v>
      </c>
      <c r="B51">
        <v>42495</v>
      </c>
    </row>
    <row r="52" spans="1:2" x14ac:dyDescent="0.25">
      <c r="A52" s="92" t="s">
        <v>214</v>
      </c>
      <c r="B52">
        <v>42506</v>
      </c>
    </row>
    <row r="53" spans="1:2" x14ac:dyDescent="0.25">
      <c r="A53" s="92" t="s">
        <v>215</v>
      </c>
      <c r="B53">
        <v>42544</v>
      </c>
    </row>
    <row r="54" spans="1:2" x14ac:dyDescent="0.25">
      <c r="A54" s="92" t="s">
        <v>216</v>
      </c>
      <c r="B54">
        <v>42597</v>
      </c>
    </row>
    <row r="55" spans="1:2" x14ac:dyDescent="0.25">
      <c r="A55" s="92" t="s">
        <v>217</v>
      </c>
      <c r="B55">
        <v>42675</v>
      </c>
    </row>
    <row r="56" spans="1:2" x14ac:dyDescent="0.25">
      <c r="A56" s="92" t="s">
        <v>218</v>
      </c>
      <c r="B56">
        <v>42729</v>
      </c>
    </row>
    <row r="57" spans="1:2" x14ac:dyDescent="0.25">
      <c r="A57" s="92" t="s">
        <v>219</v>
      </c>
      <c r="B57">
        <v>42730</v>
      </c>
    </row>
  </sheetData>
  <customSheetViews>
    <customSheetView guid="{99FCC1F0-A9E2-4611-9545-50F93AB92FBF}" showGridLines="0" hiddenRows="1" state="hidden" topLeftCell="A24">
      <selection activeCell="F41" sqref="F41"/>
      <pageMargins left="0.7" right="0.7" top="0.75" bottom="0.75" header="0.3" footer="0.3"/>
      <pageSetup paperSize="9" orientation="portrait" r:id="rId1"/>
    </customSheetView>
    <customSheetView guid="{9E438AFF-D76A-4BB1-B4C6-1204B7577D97}" showGridLines="0" hiddenRows="1" state="hidden" topLeftCell="A24">
      <selection activeCell="B48" sqref="B48:B57"/>
      <pageMargins left="0.7" right="0.7" top="0.75" bottom="0.75" header="0.3" footer="0.3"/>
      <pageSetup paperSize="9" orientation="portrait" r:id="rId2"/>
    </customSheetView>
    <customSheetView guid="{C64C9870-7541-4C6C-958D-8428841F3B44}" showGridLines="0" hiddenRows="1" state="hidden" topLeftCell="A24">
      <selection activeCell="B48" sqref="B48:B57"/>
      <pageMargins left="0.7" right="0.7" top="0.75" bottom="0.75" header="0.3" footer="0.3"/>
      <pageSetup paperSize="9" orientation="portrait" r:id="rId3"/>
    </customSheetView>
    <customSheetView guid="{DEEF1E23-CF47-45FF-AE6E-A8A4026D02D5}" showGridLines="0" hiddenRows="1" state="hidden" topLeftCell="A24">
      <selection activeCell="B48" sqref="B48:B57"/>
      <pageMargins left="0.7" right="0.7" top="0.75" bottom="0.75" header="0.3" footer="0.3"/>
      <pageSetup paperSize="9" orientation="portrait" r:id="rId4"/>
    </customSheetView>
    <customSheetView guid="{BAD75E2E-A168-469C-9575-B930CFF4E5C5}" showGridLines="0" hiddenRows="1" state="hidden" topLeftCell="A24">
      <selection activeCell="F41" sqref="F41"/>
      <pageMargins left="0.7" right="0.7" top="0.75" bottom="0.75" header="0.3" footer="0.3"/>
      <pageSetup paperSize="9" orientation="portrait" r:id="rId5"/>
    </customSheetView>
  </customSheetViews>
  <pageMargins left="0.7" right="0.7" top="0.75" bottom="0.75" header="0.3" footer="0.3"/>
  <pageSetup paperSize="9" orientation="portrait"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5</vt:i4>
      </vt:variant>
    </vt:vector>
  </HeadingPairs>
  <TitlesOfParts>
    <vt:vector size="9" baseType="lpstr">
      <vt:lpstr>Planning</vt:lpstr>
      <vt:lpstr>Synthese</vt:lpstr>
      <vt:lpstr>Sheet1</vt:lpstr>
      <vt:lpstr>Holidays</vt:lpstr>
      <vt:lpstr>holidays_14</vt:lpstr>
      <vt:lpstr>holidays_2013</vt:lpstr>
      <vt:lpstr>holidays_2014</vt:lpstr>
      <vt:lpstr>holidays_2015</vt:lpstr>
      <vt:lpstr>holidays_2016</vt:lpstr>
    </vt:vector>
  </TitlesOfParts>
  <Company>Post Luxembourg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Hélène de Baynast</dc:creator>
  <cp:lastModifiedBy>gmb</cp:lastModifiedBy>
  <cp:lastPrinted>2016-02-22T09:38:44Z</cp:lastPrinted>
  <dcterms:created xsi:type="dcterms:W3CDTF">2016-01-06T11:21:19Z</dcterms:created>
  <dcterms:modified xsi:type="dcterms:W3CDTF">2016-04-27T19:01:23Z</dcterms:modified>
  <cp:contentStatus/>
</cp:coreProperties>
</file>