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/>
  <bookViews>
    <workbookView xWindow="0" yWindow="0" windowWidth="25470" windowHeight="8235"/>
  </bookViews>
  <sheets>
    <sheet name="Home" sheetId="4" r:id="rId1"/>
    <sheet name="Stock" sheetId="1" r:id="rId2"/>
    <sheet name="Entrées" sheetId="2" r:id="rId3"/>
    <sheet name="Sorties" sheetId="3" r:id="rId4"/>
  </sheets>
  <definedNames>
    <definedName name="stock">Tableau1[[Numéro]:[Désignation]]</definedName>
  </definedNames>
  <calcPr calcId="162913"/>
</workbook>
</file>

<file path=xl/calcChain.xml><?xml version="1.0" encoding="utf-8"?>
<calcChain xmlns="http://schemas.openxmlformats.org/spreadsheetml/2006/main">
  <c r="E10" i="1" l="1"/>
  <c r="G10" i="1" s="1"/>
  <c r="J10" i="1" s="1"/>
  <c r="F10" i="1"/>
  <c r="K10" i="1" l="1"/>
  <c r="E9" i="1"/>
  <c r="F9" i="1"/>
  <c r="G9" i="1" l="1"/>
  <c r="K9" i="1" s="1"/>
  <c r="E8" i="1"/>
  <c r="F8" i="1"/>
  <c r="J9" i="1" l="1"/>
  <c r="G8" i="1"/>
  <c r="J8" i="1" s="1"/>
  <c r="E7" i="1"/>
  <c r="G7" i="1" s="1"/>
  <c r="F7" i="1"/>
  <c r="K8" i="1" l="1"/>
  <c r="K7" i="1"/>
  <c r="J7" i="1"/>
  <c r="F6" i="1"/>
  <c r="E6" i="1"/>
  <c r="G6" i="1" s="1"/>
  <c r="K6" i="1" s="1"/>
  <c r="J6" i="1" l="1"/>
</calcChain>
</file>

<file path=xl/sharedStrings.xml><?xml version="1.0" encoding="utf-8"?>
<sst xmlns="http://schemas.openxmlformats.org/spreadsheetml/2006/main" count="26" uniqueCount="20">
  <si>
    <t>Numéro</t>
  </si>
  <si>
    <t>Stock début</t>
  </si>
  <si>
    <t>Entrées</t>
  </si>
  <si>
    <t>Sorties</t>
  </si>
  <si>
    <t>Stock fin</t>
  </si>
  <si>
    <t>Stock min</t>
  </si>
  <si>
    <t>Stock max</t>
  </si>
  <si>
    <t>Alert</t>
  </si>
  <si>
    <t>Commande pour 
atteindre le stock mini</t>
  </si>
  <si>
    <t>Désignation</t>
  </si>
  <si>
    <t>Quntités</t>
  </si>
  <si>
    <t>Date</t>
  </si>
  <si>
    <t>A001</t>
  </si>
  <si>
    <t>Boit D'alimantation</t>
  </si>
  <si>
    <t>A002</t>
  </si>
  <si>
    <t>Souris</t>
  </si>
  <si>
    <t>A003</t>
  </si>
  <si>
    <t>clavier</t>
  </si>
  <si>
    <t>A004</t>
  </si>
  <si>
    <t>Cable d'alimantation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</si>
</sst>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B1CBE9"/>
      <color rgb="FFB185E9"/>
      <color rgb="FFEFE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8</xdr:row>
      <xdr:rowOff>0</xdr:rowOff>
    </xdr:from>
    <xdr:to>
      <xdr:col>3</xdr:col>
      <xdr:colOff>695325</xdr:colOff>
      <xdr:row>9</xdr:row>
      <xdr:rowOff>180974</xdr:rowOff>
    </xdr:to>
    <xdr:sp macro="[0]!RechercherUnArticle" textlink="">
      <xdr:nvSpPr>
        <xdr:cNvPr id="2" name="ZoneTexte 1"/>
        <xdr:cNvSpPr txBox="1"/>
      </xdr:nvSpPr>
      <xdr:spPr>
        <a:xfrm>
          <a:off x="1524000" y="1524000"/>
          <a:ext cx="1457325" cy="371474"/>
        </a:xfrm>
        <a:prstGeom prst="roundRect">
          <a:avLst/>
        </a:prstGeom>
        <a:gradFill flip="none" rotWithShape="1">
          <a:gsLst>
            <a:gs pos="0">
              <a:srgbClr val="B1CBE9"/>
            </a:gs>
            <a:gs pos="35000">
              <a:srgbClr val="B1CBE9"/>
            </a:gs>
            <a:gs pos="100000">
              <a:srgbClr val="B1CBE9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 un article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2</xdr:col>
          <xdr:colOff>809625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1</xdr:row>
      <xdr:rowOff>12700</xdr:rowOff>
    </xdr:from>
    <xdr:to>
      <xdr:col>7</xdr:col>
      <xdr:colOff>1219200</xdr:colOff>
      <xdr:row>3</xdr:row>
      <xdr:rowOff>12700</xdr:rowOff>
    </xdr:to>
    <xdr:sp macro="" textlink="">
      <xdr:nvSpPr>
        <xdr:cNvPr id="2" name="Rectangle à coins arrondis 1"/>
        <xdr:cNvSpPr/>
      </xdr:nvSpPr>
      <xdr:spPr>
        <a:xfrm>
          <a:off x="4051300" y="203200"/>
          <a:ext cx="5448300" cy="3810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Times New Roman" panose="02020603050405020304" pitchFamily="18" charset="0"/>
              <a:cs typeface="Times New Roman" panose="02020603050405020304" pitchFamily="18" charset="0"/>
            </a:rPr>
            <a:t>Stock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2374900</xdr:colOff>
      <xdr:row>0</xdr:row>
      <xdr:rowOff>184150</xdr:rowOff>
    </xdr:from>
    <xdr:to>
      <xdr:col>8</xdr:col>
      <xdr:colOff>12700</xdr:colOff>
      <xdr:row>2</xdr:row>
      <xdr:rowOff>184150</xdr:rowOff>
    </xdr:to>
    <xdr:sp macro="" textlink="">
      <xdr:nvSpPr>
        <xdr:cNvPr id="2" name="Rectangle à coins arrondis 1"/>
        <xdr:cNvSpPr/>
      </xdr:nvSpPr>
      <xdr:spPr>
        <a:xfrm>
          <a:off x="3924300" y="184150"/>
          <a:ext cx="5143500" cy="3810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Times New Roman" panose="02020603050405020304" pitchFamily="18" charset="0"/>
              <a:cs typeface="Times New Roman" panose="02020603050405020304" pitchFamily="18" charset="0"/>
            </a:rPr>
            <a:t>Entrées de stock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12700</xdr:rowOff>
    </xdr:from>
    <xdr:to>
      <xdr:col>8</xdr:col>
      <xdr:colOff>15876</xdr:colOff>
      <xdr:row>4</xdr:row>
      <xdr:rowOff>25400</xdr:rowOff>
    </xdr:to>
    <xdr:sp macro="" textlink="">
      <xdr:nvSpPr>
        <xdr:cNvPr id="2" name="Rectangle à coins arrondis 1"/>
        <xdr:cNvSpPr/>
      </xdr:nvSpPr>
      <xdr:spPr>
        <a:xfrm>
          <a:off x="3937000" y="203200"/>
          <a:ext cx="5133976" cy="3810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Times New Roman" panose="02020603050405020304" pitchFamily="18" charset="0"/>
              <a:cs typeface="Times New Roman" panose="02020603050405020304" pitchFamily="18" charset="0"/>
            </a:rPr>
            <a:t>Sorties de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5:K10" totalsRowShown="0" headerRowDxfId="23" dataDxfId="22">
  <autoFilter ref="B5:K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uméro" dataDxfId="21"/>
    <tableColumn id="2" name="Désignation" dataDxfId="20"/>
    <tableColumn id="3" name="Stock début" dataDxfId="19"/>
    <tableColumn id="4" name="Entrées" dataDxfId="18">
      <calculatedColumnFormula>IFERROR(SUMIF(Entrées!C:C,Stock!C6,Entrées!D:D),"")</calculatedColumnFormula>
    </tableColumn>
    <tableColumn id="5" name="Sorties" dataDxfId="17">
      <calculatedColumnFormula>SUMIF(Sorties!C:C,Stock!C6,Sorties!D:D)</calculatedColumnFormula>
    </tableColumn>
    <tableColumn id="6" name="Stock fin" dataDxfId="16">
      <calculatedColumnFormula>Tableau1[[#This Row],[Stock début]]+Tableau1[[#This Row],[Entrées]]-Tableau1[[#This Row],[Sorties]]</calculatedColumnFormula>
    </tableColumn>
    <tableColumn id="7" name="Stock min" dataDxfId="15"/>
    <tableColumn id="8" name="Stock max" dataDxfId="14"/>
    <tableColumn id="9" name="Alert" dataDxfId="13">
      <calculatedColumnFormula>IF(G6=0,"Manque de stock",IF(G6&lt;H6,"Stock trop bas",IF(G6&gt;I6,"Stock trop haut","Stock ok")))</calculatedColumnFormula>
    </tableColumn>
    <tableColumn id="10" name="Commande pour _x000a_atteindre le stock mini" dataDxfId="12">
      <calculatedColumnFormula>H6-G6</calculatedColumnFormula>
    </tableColumn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7:E8" totalsRowShown="0" headerRowDxfId="11" dataDxfId="10">
  <autoFilter ref="B7:E8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9"/>
    <tableColumn id="2" name="Désignation" dataDxfId="8"/>
    <tableColumn id="3" name="Quntités" dataDxfId="7"/>
    <tableColumn id="4" name="Date" dataDxfId="6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7:E8" totalsRowShown="0" headerRowDxfId="5" dataDxfId="4">
  <autoFilter ref="B7:E8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3"/>
    <tableColumn id="2" name="Désignation" dataDxfId="2"/>
    <tableColumn id="3" name="Quntités" dataDxfId="1"/>
    <tableColumn id="4" name="Date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10"/>
  <sheetViews>
    <sheetView showGridLines="0" zoomScale="75" zoomScaleNormal="75" workbookViewId="0">
      <selection activeCell="C15" sqref="C15"/>
    </sheetView>
  </sheetViews>
  <sheetFormatPr baseColWidth="10" defaultColWidth="9.140625" defaultRowHeight="15" x14ac:dyDescent="0.25"/>
  <cols>
    <col min="1" max="1" width="9.140625" style="1"/>
    <col min="2" max="2" width="18.28515625" style="2" customWidth="1"/>
    <col min="3" max="3" width="32.85546875" style="1" customWidth="1"/>
    <col min="4" max="4" width="21.28515625" style="2" customWidth="1"/>
    <col min="5" max="5" width="14" style="2" bestFit="1" customWidth="1"/>
    <col min="6" max="6" width="13.42578125" style="2" bestFit="1" customWidth="1"/>
    <col min="7" max="7" width="14.85546875" style="2" bestFit="1" customWidth="1"/>
    <col min="8" max="8" width="18.42578125" style="2" customWidth="1"/>
    <col min="9" max="9" width="17.28515625" style="2" customWidth="1"/>
    <col min="10" max="10" width="18.42578125" style="1" customWidth="1"/>
    <col min="11" max="11" width="31.28515625" style="2" customWidth="1"/>
    <col min="12" max="16384" width="9.140625" style="1"/>
  </cols>
  <sheetData>
    <row r="4" spans="2:11" ht="18" customHeight="1" x14ac:dyDescent="0.25"/>
    <row r="5" spans="2:11" ht="36" customHeight="1" x14ac:dyDescent="0.25">
      <c r="B5" s="3" t="s">
        <v>0</v>
      </c>
      <c r="C5" s="4" t="s">
        <v>9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4" t="s">
        <v>7</v>
      </c>
      <c r="K5" s="6" t="s">
        <v>8</v>
      </c>
    </row>
    <row r="6" spans="2:11" ht="15.75" x14ac:dyDescent="0.25">
      <c r="B6" s="9"/>
      <c r="C6" s="5"/>
      <c r="D6" s="9"/>
      <c r="E6" s="9">
        <f>IFERROR(SUMIF(Entrées!C:C,Stock!C6,Entrées!D:D),"")</f>
        <v>0</v>
      </c>
      <c r="F6" s="9">
        <f>SUMIF(Sorties!C:C,Stock!C6,Sorties!D:D)</f>
        <v>0</v>
      </c>
      <c r="G6" s="9">
        <f>Tableau1[[#This Row],[Stock début]]+Tableau1[[#This Row],[Entrées]]-Tableau1[[#This Row],[Sorties]]</f>
        <v>0</v>
      </c>
      <c r="H6" s="9"/>
      <c r="I6" s="9"/>
      <c r="J6" s="5" t="str">
        <f>IF(G6=0,"Manque de stock",IF(G6&lt;H6,"Stock trop bas",IF(G6&gt;I6,"Stock trop haut","Stock ok")))</f>
        <v>Manque de stock</v>
      </c>
      <c r="K6" s="9">
        <f>H6-G6</f>
        <v>0</v>
      </c>
    </row>
    <row r="7" spans="2:11" ht="15.75" x14ac:dyDescent="0.25">
      <c r="B7" s="9" t="s">
        <v>12</v>
      </c>
      <c r="C7" s="5" t="s">
        <v>13</v>
      </c>
      <c r="D7" s="9">
        <v>20</v>
      </c>
      <c r="E7" s="9">
        <f>IFERROR(SUMIF(Entrées!C:C,Stock!C7,Entrées!D:D),"")</f>
        <v>0</v>
      </c>
      <c r="F7" s="9">
        <f>SUMIF(Sorties!C:C,Stock!C7,Sorties!D:D)</f>
        <v>0</v>
      </c>
      <c r="G7" s="9">
        <f>Tableau1[[#This Row],[Stock début]]+Tableau1[[#This Row],[Entrées]]-Tableau1[[#This Row],[Sorties]]</f>
        <v>20</v>
      </c>
      <c r="H7" s="9">
        <v>10</v>
      </c>
      <c r="I7" s="9">
        <v>100</v>
      </c>
      <c r="J7" s="5" t="str">
        <f>IF(G7=0,"Manque de stock",IF(G7&lt;H7,"Stock trop bas",IF(G7&gt;I7,"Stock trop haut","Stock ok")))</f>
        <v>Stock ok</v>
      </c>
      <c r="K7" s="9">
        <f>H7-G7</f>
        <v>-10</v>
      </c>
    </row>
    <row r="8" spans="2:11" ht="15.75" x14ac:dyDescent="0.25">
      <c r="B8" s="9" t="s">
        <v>14</v>
      </c>
      <c r="C8" s="5" t="s">
        <v>15</v>
      </c>
      <c r="D8" s="9">
        <v>30</v>
      </c>
      <c r="E8" s="9">
        <f>IFERROR(SUMIF(Entrées!C:C,Stock!C8,Entrées!D:D),"")</f>
        <v>0</v>
      </c>
      <c r="F8" s="9">
        <f>SUMIF(Sorties!C:C,Stock!C8,Sorties!D:D)</f>
        <v>0</v>
      </c>
      <c r="G8" s="9">
        <f>Tableau1[[#This Row],[Stock début]]+Tableau1[[#This Row],[Entrées]]-Tableau1[[#This Row],[Sorties]]</f>
        <v>30</v>
      </c>
      <c r="H8" s="9">
        <v>10</v>
      </c>
      <c r="I8" s="9">
        <v>200</v>
      </c>
      <c r="J8" s="5" t="str">
        <f>IF(G8=0,"Manque de stock",IF(G8&lt;H8,"Stock trop bas",IF(G8&gt;I8,"Stock trop haut","Stock ok")))</f>
        <v>Stock ok</v>
      </c>
      <c r="K8" s="9">
        <f>H8-G8</f>
        <v>-20</v>
      </c>
    </row>
    <row r="9" spans="2:11" ht="15.75" x14ac:dyDescent="0.25">
      <c r="B9" s="10" t="s">
        <v>16</v>
      </c>
      <c r="C9" s="11" t="s">
        <v>17</v>
      </c>
      <c r="D9" s="10">
        <v>30</v>
      </c>
      <c r="E9" s="10">
        <f>IFERROR(SUMIF(Entrées!C:C,Stock!C9,Entrées!D:D),"")</f>
        <v>0</v>
      </c>
      <c r="F9" s="10">
        <f>SUMIF(Sorties!C:C,Stock!C9,Sorties!D:D)</f>
        <v>0</v>
      </c>
      <c r="G9" s="10">
        <f>Tableau1[[#This Row],[Stock début]]+Tableau1[[#This Row],[Entrées]]-Tableau1[[#This Row],[Sorties]]</f>
        <v>30</v>
      </c>
      <c r="H9" s="10">
        <v>10</v>
      </c>
      <c r="I9" s="10">
        <v>200</v>
      </c>
      <c r="J9" s="11" t="str">
        <f>IF(G9=0,"Manque de stock",IF(G9&lt;H9,"Stock trop bas",IF(G9&gt;I9,"Stock trop haut","Stock ok")))</f>
        <v>Stock ok</v>
      </c>
      <c r="K9" s="10">
        <f>H9-G9</f>
        <v>-20</v>
      </c>
    </row>
    <row r="10" spans="2:11" ht="15.75" x14ac:dyDescent="0.25">
      <c r="B10" s="10" t="s">
        <v>18</v>
      </c>
      <c r="C10" s="11" t="s">
        <v>19</v>
      </c>
      <c r="D10" s="10">
        <v>10</v>
      </c>
      <c r="E10" s="10">
        <f>IFERROR(SUMIF(Entrées!C:C,Stock!C10,Entrées!D:D),"")</f>
        <v>0</v>
      </c>
      <c r="F10" s="10">
        <f>SUMIF(Sorties!C:C,Stock!C10,Sorties!D:D)</f>
        <v>0</v>
      </c>
      <c r="G10" s="10">
        <f>Tableau1[[#This Row],[Stock début]]+Tableau1[[#This Row],[Entrées]]-Tableau1[[#This Row],[Sorties]]</f>
        <v>10</v>
      </c>
      <c r="H10" s="10">
        <v>5</v>
      </c>
      <c r="I10" s="10">
        <v>50</v>
      </c>
      <c r="J10" s="11" t="str">
        <f>IF(G10=0,"Manque de stock",IF(G10&lt;H10,"Stock trop bas",IF(G10&gt;I10,"Stock trop haut","Stock ok")))</f>
        <v>Stock ok</v>
      </c>
      <c r="K10" s="10">
        <f>H10-G10</f>
        <v>-5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1</xdr:row>
                <xdr:rowOff>0</xdr:rowOff>
              </from>
              <to>
                <xdr:col>2</xdr:col>
                <xdr:colOff>809625</xdr:colOff>
                <xdr:row>3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7"/>
  <sheetViews>
    <sheetView showGridLines="0" zoomScale="75" zoomScaleNormal="75" workbookViewId="0">
      <selection activeCell="E14" sqref="E14"/>
    </sheetView>
  </sheetViews>
  <sheetFormatPr baseColWidth="10" defaultRowHeight="15" x14ac:dyDescent="0.25"/>
  <cols>
    <col min="1" max="1" width="11.42578125" style="1"/>
    <col min="2" max="2" width="11.7109375" style="1" customWidth="1"/>
    <col min="3" max="3" width="35.7109375" style="1" customWidth="1"/>
    <col min="4" max="4" width="15.7109375" style="1" customWidth="1"/>
    <col min="5" max="5" width="26.7109375" style="1" customWidth="1"/>
    <col min="6" max="6" width="11.42578125" style="1" customWidth="1"/>
    <col min="7" max="16384" width="11.42578125" style="1"/>
  </cols>
  <sheetData>
    <row r="2" spans="2:5" x14ac:dyDescent="0.25">
      <c r="E2" s="12">
        <v>43337</v>
      </c>
    </row>
    <row r="4" spans="2:5" hidden="1" x14ac:dyDescent="0.25"/>
    <row r="5" spans="2:5" ht="26.25" customHeight="1" x14ac:dyDescent="0.25"/>
    <row r="6" spans="2:5" hidden="1" x14ac:dyDescent="0.25"/>
    <row r="7" spans="2:5" ht="33.75" customHeight="1" x14ac:dyDescent="0.25">
      <c r="B7" s="7" t="s">
        <v>0</v>
      </c>
      <c r="C7" s="7" t="s">
        <v>9</v>
      </c>
      <c r="D7" s="7" t="s">
        <v>10</v>
      </c>
      <c r="E7" s="7" t="s"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7"/>
  <sheetViews>
    <sheetView showGridLines="0" zoomScale="75" zoomScaleNormal="75" workbookViewId="0">
      <selection activeCell="C14" sqref="C14:C15"/>
    </sheetView>
  </sheetViews>
  <sheetFormatPr baseColWidth="10" defaultRowHeight="15" x14ac:dyDescent="0.25"/>
  <cols>
    <col min="1" max="1" width="11.42578125" style="1"/>
    <col min="2" max="2" width="11.7109375" style="1" customWidth="1"/>
    <col min="3" max="3" width="35.7109375" style="1" customWidth="1"/>
    <col min="4" max="4" width="15.7109375" style="1" customWidth="1"/>
    <col min="5" max="5" width="26.7109375" style="1" customWidth="1"/>
    <col min="6" max="16384" width="11.42578125" style="1"/>
  </cols>
  <sheetData>
    <row r="3" spans="2:5" ht="13.5" customHeight="1" x14ac:dyDescent="0.25"/>
    <row r="4" spans="2:5" hidden="1" x14ac:dyDescent="0.25"/>
    <row r="5" spans="2:5" ht="15.75" customHeight="1" x14ac:dyDescent="0.25"/>
    <row r="7" spans="2:5" ht="33.75" customHeight="1" x14ac:dyDescent="0.25">
      <c r="B7" s="8" t="s">
        <v>0</v>
      </c>
      <c r="C7" s="8" t="s">
        <v>9</v>
      </c>
      <c r="D7" s="8" t="s">
        <v>10</v>
      </c>
      <c r="E7" s="8" t="s"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Stock</vt:lpstr>
      <vt:lpstr>Entrées</vt:lpstr>
      <vt:lpstr>Sorties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2018-08-26T04:30:37Z</dcterms:modified>
</cp:coreProperties>
</file>