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270" yWindow="525" windowWidth="24615" windowHeight="12210" activeTab="1"/>
  </bookViews>
  <sheets>
    <sheet name="Réponses de formulaire" sheetId="1" r:id="rId1"/>
    <sheet name="Correction" sheetId="3" r:id="rId2"/>
    <sheet name="Feuille2" sheetId="2" r:id="rId3"/>
  </sheets>
  <calcPr calcId="145621"/>
</workbook>
</file>

<file path=xl/calcChain.xml><?xml version="1.0" encoding="utf-8"?>
<calcChain xmlns="http://schemas.openxmlformats.org/spreadsheetml/2006/main">
  <c r="AO3" i="3" l="1"/>
  <c r="AN3" i="3"/>
  <c r="AM3" i="3"/>
  <c r="AL3" i="3"/>
  <c r="AK3" i="3"/>
  <c r="AJ3" i="3"/>
  <c r="AI3" i="3"/>
  <c r="AH3" i="3"/>
  <c r="AG3" i="3"/>
  <c r="AF3" i="3"/>
  <c r="AE3" i="3"/>
  <c r="AD3" i="3"/>
  <c r="AC3" i="3"/>
  <c r="AB3" i="3"/>
  <c r="AA3" i="3"/>
  <c r="Z3" i="3"/>
  <c r="Y3" i="3"/>
  <c r="X3" i="3"/>
  <c r="W3" i="3"/>
  <c r="V3" i="3"/>
  <c r="U3" i="3"/>
  <c r="T3" i="3"/>
  <c r="S3" i="3"/>
  <c r="R3" i="3"/>
  <c r="Q3" i="3"/>
  <c r="P3" i="3"/>
  <c r="O3" i="3"/>
  <c r="N3" i="3"/>
  <c r="M3" i="3"/>
  <c r="L3" i="3"/>
  <c r="K3" i="3"/>
  <c r="J3" i="3"/>
  <c r="I3" i="3"/>
  <c r="H3" i="3"/>
  <c r="G3" i="3"/>
  <c r="F3" i="3"/>
  <c r="E3" i="3"/>
  <c r="D3" i="3"/>
  <c r="C3" i="3"/>
  <c r="B3" i="3"/>
  <c r="B10" i="3" l="1"/>
  <c r="B6" i="3"/>
  <c r="B7" i="3"/>
  <c r="B8" i="3"/>
  <c r="B9" i="3"/>
</calcChain>
</file>

<file path=xl/sharedStrings.xml><?xml version="1.0" encoding="utf-8"?>
<sst xmlns="http://schemas.openxmlformats.org/spreadsheetml/2006/main" count="154" uniqueCount="86">
  <si>
    <t>Horodateur</t>
  </si>
  <si>
    <t>Question n°1 : Quelle(s) versions de Windows 7 permet(tent) de rattacher un ordinateur à un domaine Windows ?</t>
  </si>
  <si>
    <t>Question n°2 : Sur un poste de travail Windows XP, sachant que la configuration réseau est bonne mais indique une connexion limitée ou inexistante, quelle commande permet de résoudre ce problème ?</t>
  </si>
  <si>
    <t>Question n°3 : Quel outil permet, sous Windows 7, de capturer automatiquement les actions effectuées sur un ordinateur, y compris un texte de description de l’endroit où vous avez cliqué et une image de l’écran lors de chaque clic ?</t>
  </si>
  <si>
    <t>Question n°4 : Sous Windows 7 professionnel, quelle commande permet d’afficher les stratégies de groupe appliquées à une machine ?</t>
  </si>
  <si>
    <t>Question n°5 : Qu’est-ce que Bitlocker ?</t>
  </si>
  <si>
    <t>Question n°6 : Vous êtes l’administrateur réseau de Fear Computing. Vous avez créé un package d’installation pour des applications personnalisées. Vous l’installez sur votre ordinateur et vous vous apercevez qu’aucun changement n’a été appliqué. Que devez-vous faire pour appliquer les changements ?</t>
  </si>
  <si>
    <t>Question n°7 : Quelle commande devez-vous utiliser afin de convertir un disque FAT 32 en NTFS ?</t>
  </si>
  <si>
    <t>Question n°8 : Vous êtes l’administrateur réseau de Fear Computing. Tous les employés utilisent des ordinateurs équipés de Windows XP Professionnel. Ils sont également membre du groupe local utilisateurs avec pouvoirs. Chaque jour, il y a 3 changements d’ordinateurs entre les ordinateurs. Ces changements sont effectués entre utilisateurs d’autres pôles.  Chaque employé possède un jeu d’icône en plus des icônes imposées. Vous devez empêcher les utilisateurs d’ajouter ou de supprimer les icones du bureau par défaut. Vous devez permettre aux utilisateurs de personnaliser leur bureau. Que devez-vous faire ?</t>
  </si>
  <si>
    <t>Question n°9 : Vous êtes l’administrateur de Fear Computing. Votre entreprise dispose de 20 ordinateurs portables équipés de Windows 2000. Vous devez mettre à jour ces ordinateurs. Vous parvenez à mettre ces ordinateurs, mais un utilisateur vous signale qu’il ne peut pas ouvrir l’ajout/suppression de programme. Vous suspectez une corruption de DLL. Vous devez réparer cet ordinateur avec le moins d’effort administratif possible.</t>
  </si>
  <si>
    <t>Question n°10 : Que permet la nouvelle fonction Partage de Windows 8 ?</t>
  </si>
  <si>
    <t>Question n°11 : Quel outil utilise-t-on, lors de la migration de rôles FSMO ou maître d’opérations ?</t>
  </si>
  <si>
    <t>Question n°12 : Que peut-on retrouver dans le répertoire Sysvol d’un serveur Windows 2008 ?</t>
  </si>
  <si>
    <t>Question n°13 : Quelle est la taille limite de la mémoire RAM, utilisé sous Windows 2008 R2 Enterprise ?</t>
  </si>
  <si>
    <t>Question n°14 : Quel port est utilisé par défaut pour l’accès à un serveur en RDP ?</t>
  </si>
  <si>
    <t>Question n°15 : Vous êtes l'administrateur de Fear Computing. Celle-ci possède 3 secteurs avec 30 ordinateurs au minimum par secteur. Votre compagnie projette de s'étendre en construisant 3 autres secteurs sur le territoire. Afin d'améliorer le trafic réseau, vous décidez de remplacer les connexions de pont par 2 routeurs (r1 et r2). Vous configurez r1, quelle route devez-vous ajouter ?</t>
  </si>
  <si>
    <t>Question n°16 : Vous êtes l'administrateur réseau de Fear Computing. Votre entreprise est composée d'une maison mère avec 3 filiales. Chaque filiale emploie environ 10 personnes. Le réseau est constitué d'un domaine Active Directory avec un seul site. Tous les serveurs démarrés Windows Server 2003 et tous les contrôleurs de domaine sont à la maison mère. Des connexions Wan permettent la communication entre chaque filiale et la maison mère. Il est demandé à tous les utilisateurs de changer leur mot de passe tous les 15 jours. Ils n'ont pas le droit de réutiliser l'un de leurs 6 derniers mots de passe. Lors de la défaillance d'une connexion Wan, vous vous apercevez que des utilisateurs de filiales peuvent accéder à des ressources locales en utilisant leur mot de passe expiré récemment. Que devez-vous faire pour vous assurer que vos utilisateurs se connectent en utilisant un mot de passe valide sur le domaine ?</t>
  </si>
  <si>
    <t>Question n°17 : Vous êtes administrateur du réseauFear Computing. Le réseau est constitué de domaine nommé MENDOSSA.lan. Un serveur nommé F1 est un serveur Windows 2003 avec le service DNS installé en tant zone primaire pour la zone MENDOSSA.lan. Le réseau contient un serveur UNIX nommé F2. Un utilisateur nommé Sammy utilise un client Windows XP nommé SAM1, Sammy vous reporte qu’il ne peut pas accéder au serveur F2 via son nom DNS « F2 » mais uniquement par son adresse IP. En revanche SAM1 arrive à se connecter à F1 en utilisant le nom DNS « F1 ».</t>
  </si>
  <si>
    <t>Question n°18 : Vous êtes l'administrateur d'un serveur Windows. Votre supérieur vous a confié la tâche de mettre à disposition des employés un dossier partagé. Les utilisateurs doivent avoir accès aux 10 versions précédentes de chaque fichier présent sur ce partage. Comment rendre cela possible avec le moins d'effort administratif ?</t>
  </si>
  <si>
    <t>Question n°19 : Vous êtes l’administrateur réseau de votre entreprise. Tous vos serveurs exécutent Windows Server 2008.  Vous souhaitez copier différents fichiers cryptés provenant d’un volume NTFS dans un dossier d’un volume FAT 32. Quel sera l’état du fichier copié dans le volume FAT 32?</t>
  </si>
  <si>
    <t>Question n°20 : Vous êtes administrateur du réseau Fear Computing. Le réseau est composé d’un domaine Active Directory nommé CFT. Tous les serveurs sont des serveurs Windows 2003. Les contrôleurs de domaine sont au nombre de trois. Vous souhaitez restaurer un contrôleur de domaine défaillant nommé DC2. Les dernières sauvegardes datent d’une semaine. Avant toute chose, vous réinstallez Windows 2003 sur DC2. Quelle est la prochaine étape ?</t>
  </si>
  <si>
    <t>Question n°21 : Quel protocole de niveau 2 du modèle OSI  permet de grouper plusieurs ports physiques en une seule voie logique ?</t>
  </si>
  <si>
    <t>Question n°22 : Qu’est-ce qu’un lien « Trunk » ?</t>
  </si>
  <si>
    <t>Question n°23 : Quel port est utilisé par le service DNS ?</t>
  </si>
  <si>
    <t>Question n 24 : Quelle adresse est de classe C ?</t>
  </si>
  <si>
    <t>Question n°25 : Sur un réseau parfaitement sécurisé par un firewall, avec la commande de requête « ping », quel type de protocole faut-il autoriser pour obtenir une réponse au « ping » ?</t>
  </si>
  <si>
    <t>Question n°26 : Quel protocole désigne le routage interne IP de type « à état de lien » ?</t>
  </si>
  <si>
    <t>Question n°27 : Citez les propositions qui décrivent le protocole TFTP :</t>
  </si>
  <si>
    <t>Question n°28 : Quelles sont les caractéristiques du protocole IP ?</t>
  </si>
  <si>
    <t>Question n°29 : Comment une fonctionnalité full duplex est-elle possible dans un câble à fibre optique ?</t>
  </si>
  <si>
    <t>Question n°30 : Parmi les propositions suivantes, lesquelles décrivent le mieux le protocole Spanning Tree ?</t>
  </si>
  <si>
    <t>Question n°31 : Quel changement y-a-t-il eu entre la version de Vmware vCenter 4.0 et la 4.1 ?</t>
  </si>
  <si>
    <t>Question n°32 : Quelles sont le ou les contraintes, pour une machine virtuelle dont l’option «  fault tolerance » serait activée ?</t>
  </si>
  <si>
    <t>Question n°33 : A quel type d’utilisation est dédié les vswitch de type VmKernel ?</t>
  </si>
  <si>
    <t>Question n°34 : Quelles opérations doit-on faire avant une migration de version du vCenter ?</t>
  </si>
  <si>
    <t>Question n°35 : Quel type de base de données n’est pas compatible avec le vCenter ?</t>
  </si>
  <si>
    <t>Question n°36 : Quel port n’est requis par le vCenter ?</t>
  </si>
  <si>
    <t>Question n°37 : Laquelle de ces actions nécessite le reboot d’un serveur ESX ?</t>
  </si>
  <si>
    <t>Question n°38 : La définition de la réservation de mémoire est :</t>
  </si>
  <si>
    <t>Question n°39 : Quel est le nombre maximum de chemins autorisé pour une LUN iSCSI</t>
  </si>
  <si>
    <t>Question n°40 : Quel est le nombre maximum d’hôtes supporté dans un cluster HA sur vSphere 4.1 ?</t>
  </si>
  <si>
    <t>Professionnel	, Ultimate</t>
  </si>
  <si>
    <t>netsh winsock reset</t>
  </si>
  <si>
    <t>PSR</t>
  </si>
  <si>
    <t>gpresult /R</t>
  </si>
  <si>
    <t>Un outil de cryptage de partition</t>
  </si>
  <si>
    <t>Utilisez le package en .mst</t>
  </si>
  <si>
    <t>CONVERT C: /FS:NTFS</t>
  </si>
  <si>
    <t>Retirez la permission de lecture/écriture des utilisateurs avec pouvoirs sur le dossier All Users</t>
  </si>
  <si>
    <t>Utilisez sfc.exe</t>
  </si>
  <si>
    <t>L’échange de données entre applications</t>
  </si>
  <si>
    <t>ntdsutil</t>
  </si>
  <si>
    <t>Des stratégies de groupes, Des scripts</t>
  </si>
  <si>
    <t>32 go</t>
  </si>
  <si>
    <t>route add 172.16.64.96 mask 255.255.255.224 172.16.64.130 –p</t>
  </si>
  <si>
    <t>Configurer la stratégie de groupe par défaut du domaine pour empêcher les connexions utilisant des informations d'identification mises en cache</t>
  </si>
  <si>
    <t>Ajouter un enregistrement de type hôte A faisant référence au serveur F2</t>
  </si>
  <si>
    <t>Configurer les clichés instantanés sur le volume hébergeant le dossier partagé</t>
  </si>
  <si>
    <t>Les fichiers seront copiés mais ne conserveront pas leur état crypté dans le dossier de destination</t>
  </si>
  <si>
    <t>Lancer la commande DCPROMO</t>
  </si>
  <si>
    <t>IEEE 802.3AD</t>
  </si>
  <si>
    <t>Un mécanisme d'encapsulation très répandu et implanté dans de nombreux équipements permettant de propager plusieurs Vlan sur un même lien physique</t>
  </si>
  <si>
    <t>192.168.1.34</t>
  </si>
  <si>
    <t>ICMP, Echo-ICMP</t>
  </si>
  <si>
    <t>OSPF</t>
  </si>
  <si>
    <t>Il offre un service de transport orienté sans connexion, Il est dépourvu de la plupart des fonctionnalités du protocole FTP</t>
  </si>
  <si>
    <t>Il s'agit d'un protocole sans connexion, Il s'agit d'un protocole peu fiable, Il s'agit d'un protocole routé</t>
  </si>
  <si>
    <t>Deux fibres sont logées dans des enveloppes distinctes</t>
  </si>
  <si>
    <t>Il permet à un commutateur d'éliminer les boucles de commutation</t>
  </si>
  <si>
    <t>La gestion des  « host profiles »</t>
  </si>
  <si>
    <t>1 vCPU maximum, Pas de snapshot</t>
  </si>
  <si>
    <t>vMotion, iSCSI, NFS</t>
  </si>
  <si>
    <t>Sauvegarde du certificat, Sauvegarde de la base de données</t>
  </si>
  <si>
    <t>MySQL</t>
  </si>
  <si>
    <t>Changer le nombre de ports sur un switch virtuel</t>
  </si>
  <si>
    <t>La quantité de mémoire physique garantie pour une machine virtuelle</t>
  </si>
  <si>
    <t>Réponse(s) du candidat</t>
  </si>
  <si>
    <t>Bonne(s) réponse(s)</t>
  </si>
  <si>
    <t>Passage en 64 bits</t>
  </si>
  <si>
    <t>vMotion, iSCSI</t>
  </si>
  <si>
    <t>Point(s) obtenu(s)</t>
  </si>
  <si>
    <t>Résultat QCM Poste de travail (Windows)</t>
  </si>
  <si>
    <t>Résultat QCM Serveur (Windows)</t>
  </si>
  <si>
    <t>Résultat QCM Réseau</t>
  </si>
  <si>
    <t>Résultat QCM Virtualisation Vmware</t>
  </si>
  <si>
    <t>Résultat global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</si>
</sst>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m/d/yyyy\ h:mm:ss;@"/>
  </numFmts>
  <fonts count="4" x14ac:knownFonts="1">
    <font>
      <sz val="10"/>
      <color rgb="FF000000"/>
      <name val="Arial"/>
    </font>
    <font>
      <sz val="11"/>
      <color theme="1"/>
      <name val="Calibri"/>
      <family val="2"/>
      <scheme val="minor"/>
    </font>
    <font>
      <b/>
      <sz val="10"/>
      <color rgb="FF000000"/>
      <name val="Arial"/>
    </font>
    <font>
      <sz val="9"/>
      <color rgb="FF333333"/>
      <name val="Courier New"/>
      <family val="3"/>
    </font>
  </fonts>
  <fills count="6">
    <fill>
      <patternFill patternType="none"/>
    </fill>
    <fill>
      <patternFill patternType="gray125"/>
    </fill>
    <fill>
      <patternFill patternType="solid">
        <fgColor rgb="FFDDDDDD"/>
        <bgColor indexed="64"/>
      </patternFill>
    </fill>
    <fill>
      <patternFill patternType="solid">
        <fgColor rgb="FFEEEEEE"/>
        <bgColor indexed="64"/>
      </patternFill>
    </fill>
    <fill>
      <patternFill patternType="solid">
        <fgColor rgb="FFEEEEEE"/>
        <bgColor indexed="64"/>
      </patternFill>
    </fill>
    <fill>
      <patternFill patternType="solid">
        <fgColor indexed="41"/>
        <bgColor indexed="64"/>
      </patternFill>
    </fill>
  </fills>
  <borders count="1">
    <border>
      <left/>
      <right/>
      <top/>
      <bottom/>
      <diagonal/>
    </border>
  </borders>
  <cellStyleXfs count="2">
    <xf numFmtId="0" fontId="0" fillId="0" borderId="0"/>
    <xf numFmtId="0" fontId="1" fillId="0" borderId="0"/>
  </cellStyleXfs>
  <cellXfs count="8">
    <xf numFmtId="0" fontId="0" fillId="0" borderId="0" xfId="0" applyAlignment="1">
      <alignment wrapText="1"/>
    </xf>
    <xf numFmtId="0" fontId="2" fillId="2" borderId="0" xfId="0" applyFont="1" applyFill="1" applyAlignment="1">
      <alignment horizontal="center" wrapText="1"/>
    </xf>
    <xf numFmtId="164" fontId="0" fillId="3" borderId="0" xfId="0" applyNumberFormat="1" applyFill="1" applyAlignment="1">
      <alignment wrapText="1"/>
    </xf>
    <xf numFmtId="0" fontId="0" fillId="4" borderId="0" xfId="0" applyFill="1" applyAlignment="1">
      <alignment wrapText="1"/>
    </xf>
    <xf numFmtId="0" fontId="1" fillId="0" borderId="0" xfId="1"/>
    <xf numFmtId="0" fontId="1" fillId="0" borderId="0" xfId="1" applyAlignment="1">
      <alignment horizontal="center" vertical="center"/>
    </xf>
    <xf numFmtId="0" fontId="1" fillId="5" borderId="0" xfId="1" applyFill="1" applyAlignment="1">
      <alignment horizontal="center" vertical="center"/>
    </xf>
    <xf numFmtId="0" fontId="3" fillId="0" borderId="0" xfId="0" applyFont="1" applyAlignment="1">
      <alignment wrapText="1"/>
    </xf>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O28"/>
  <sheetViews>
    <sheetView topLeftCell="AD1" workbookViewId="0">
      <pane ySplit="1" topLeftCell="A2" activePane="bottomLeft" state="frozen"/>
      <selection pane="bottomLeft" activeCell="B2" sqref="B2:AO2"/>
    </sheetView>
  </sheetViews>
  <sheetFormatPr baseColWidth="10" defaultColWidth="17.140625" defaultRowHeight="12.75" customHeight="1" x14ac:dyDescent="0.2"/>
  <cols>
    <col min="2" max="2" width="29.85546875" customWidth="1"/>
  </cols>
  <sheetData>
    <row r="1" spans="1:41" ht="12.75" customHeight="1" x14ac:dyDescent="0.2">
      <c r="A1" s="1" t="s">
        <v>0</v>
      </c>
      <c r="B1" s="1" t="s">
        <v>1</v>
      </c>
      <c r="C1" s="1" t="s">
        <v>2</v>
      </c>
      <c r="D1" s="1" t="s">
        <v>3</v>
      </c>
      <c r="E1" s="1" t="s">
        <v>4</v>
      </c>
      <c r="F1" s="1" t="s">
        <v>5</v>
      </c>
      <c r="G1" s="1" t="s">
        <v>6</v>
      </c>
      <c r="H1" s="1" t="s">
        <v>7</v>
      </c>
      <c r="I1" s="1" t="s">
        <v>8</v>
      </c>
      <c r="J1" s="1" t="s">
        <v>9</v>
      </c>
      <c r="K1" s="1" t="s">
        <v>10</v>
      </c>
      <c r="L1" s="1" t="s">
        <v>11</v>
      </c>
      <c r="M1" s="1" t="s">
        <v>12</v>
      </c>
      <c r="N1" s="1" t="s">
        <v>13</v>
      </c>
      <c r="O1" s="1" t="s">
        <v>14</v>
      </c>
      <c r="P1" s="1" t="s">
        <v>15</v>
      </c>
      <c r="Q1" s="1" t="s">
        <v>16</v>
      </c>
      <c r="R1" s="1" t="s">
        <v>17</v>
      </c>
      <c r="S1" s="1" t="s">
        <v>18</v>
      </c>
      <c r="T1" s="1" t="s">
        <v>19</v>
      </c>
      <c r="U1" s="1" t="s">
        <v>20</v>
      </c>
      <c r="V1" s="1" t="s">
        <v>21</v>
      </c>
      <c r="W1" s="1" t="s">
        <v>22</v>
      </c>
      <c r="X1" s="1" t="s">
        <v>23</v>
      </c>
      <c r="Y1" s="1" t="s">
        <v>24</v>
      </c>
      <c r="Z1" s="1" t="s">
        <v>25</v>
      </c>
      <c r="AA1" s="1" t="s">
        <v>26</v>
      </c>
      <c r="AB1" s="1" t="s">
        <v>27</v>
      </c>
      <c r="AC1" s="1" t="s">
        <v>28</v>
      </c>
      <c r="AD1" s="1" t="s">
        <v>29</v>
      </c>
      <c r="AE1" s="1" t="s">
        <v>30</v>
      </c>
      <c r="AF1" s="1" t="s">
        <v>31</v>
      </c>
      <c r="AG1" s="1" t="s">
        <v>32</v>
      </c>
      <c r="AH1" s="1" t="s">
        <v>33</v>
      </c>
      <c r="AI1" s="1" t="s">
        <v>34</v>
      </c>
      <c r="AJ1" s="1" t="s">
        <v>35</v>
      </c>
      <c r="AK1" s="1" t="s">
        <v>36</v>
      </c>
      <c r="AL1" s="1" t="s">
        <v>37</v>
      </c>
      <c r="AM1" s="1" t="s">
        <v>38</v>
      </c>
      <c r="AN1" s="1" t="s">
        <v>39</v>
      </c>
      <c r="AO1" s="1" t="s">
        <v>40</v>
      </c>
    </row>
    <row r="2" spans="1:41" ht="12.75" customHeight="1" x14ac:dyDescent="0.2">
      <c r="A2" s="2">
        <v>41367.219212962998</v>
      </c>
      <c r="B2" s="3" t="s">
        <v>41</v>
      </c>
      <c r="C2" s="3" t="s">
        <v>42</v>
      </c>
      <c r="D2" s="3" t="s">
        <v>43</v>
      </c>
      <c r="E2" s="3" t="s">
        <v>44</v>
      </c>
      <c r="F2" s="3" t="s">
        <v>45</v>
      </c>
      <c r="G2" s="3" t="s">
        <v>46</v>
      </c>
      <c r="H2" s="3" t="s">
        <v>47</v>
      </c>
      <c r="I2" s="3" t="s">
        <v>48</v>
      </c>
      <c r="J2" s="3" t="s">
        <v>49</v>
      </c>
      <c r="K2" s="3" t="s">
        <v>50</v>
      </c>
      <c r="L2" s="3" t="s">
        <v>51</v>
      </c>
      <c r="M2" s="3" t="s">
        <v>52</v>
      </c>
      <c r="N2" s="3" t="s">
        <v>53</v>
      </c>
      <c r="O2" s="3">
        <v>3389</v>
      </c>
      <c r="P2" s="3" t="s">
        <v>54</v>
      </c>
      <c r="Q2" s="3" t="s">
        <v>55</v>
      </c>
      <c r="R2" s="3" t="s">
        <v>56</v>
      </c>
      <c r="S2" s="3" t="s">
        <v>57</v>
      </c>
      <c r="T2" s="3" t="s">
        <v>58</v>
      </c>
      <c r="U2" s="3" t="s">
        <v>59</v>
      </c>
      <c r="V2" s="3" t="s">
        <v>60</v>
      </c>
      <c r="W2" s="3" t="s">
        <v>61</v>
      </c>
      <c r="X2" s="3">
        <v>53</v>
      </c>
      <c r="Y2" s="3" t="s">
        <v>62</v>
      </c>
      <c r="Z2" s="3" t="s">
        <v>63</v>
      </c>
      <c r="AA2" s="3" t="s">
        <v>64</v>
      </c>
      <c r="AB2" s="3" t="s">
        <v>65</v>
      </c>
      <c r="AC2" s="3" t="s">
        <v>66</v>
      </c>
      <c r="AD2" s="3" t="s">
        <v>67</v>
      </c>
      <c r="AE2" s="3" t="s">
        <v>68</v>
      </c>
      <c r="AF2" s="3" t="s">
        <v>69</v>
      </c>
      <c r="AG2" s="3" t="s">
        <v>70</v>
      </c>
      <c r="AH2" s="3" t="s">
        <v>71</v>
      </c>
      <c r="AI2" s="3" t="s">
        <v>72</v>
      </c>
      <c r="AJ2" s="3" t="s">
        <v>73</v>
      </c>
      <c r="AK2" s="3">
        <v>25</v>
      </c>
      <c r="AL2" s="3" t="s">
        <v>74</v>
      </c>
      <c r="AM2" s="3" t="s">
        <v>75</v>
      </c>
      <c r="AN2" s="3">
        <v>8</v>
      </c>
      <c r="AO2" s="3">
        <v>32</v>
      </c>
    </row>
    <row r="28" spans="1:1" ht="12.75" customHeight="1" x14ac:dyDescent="0.2">
      <c r="A28" s="7"/>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AO10"/>
  <sheetViews>
    <sheetView tabSelected="1" workbookViewId="0">
      <selection activeCell="B1" sqref="B1:AO1"/>
    </sheetView>
  </sheetViews>
  <sheetFormatPr baseColWidth="10" defaultRowHeight="15" x14ac:dyDescent="0.25"/>
  <cols>
    <col min="1" max="1" width="42.140625" style="4" customWidth="1"/>
    <col min="2" max="2" width="42.28515625" style="5" customWidth="1"/>
    <col min="3" max="3" width="18.7109375" style="5" bestFit="1" customWidth="1"/>
    <col min="4" max="4" width="4.28515625" style="5" bestFit="1" customWidth="1"/>
    <col min="5" max="5" width="10.7109375" style="5" bestFit="1" customWidth="1"/>
    <col min="6" max="6" width="30" style="5" bestFit="1" customWidth="1"/>
    <col min="7" max="7" width="24.5703125" style="5" bestFit="1" customWidth="1"/>
    <col min="8" max="8" width="20" style="5" bestFit="1" customWidth="1"/>
    <col min="9" max="9" width="85.7109375" style="5" bestFit="1" customWidth="1"/>
    <col min="10" max="10" width="14.28515625" style="5" bestFit="1" customWidth="1"/>
    <col min="11" max="11" width="37.85546875" style="5" bestFit="1" customWidth="1"/>
    <col min="12" max="12" width="7.85546875" style="5" bestFit="1" customWidth="1"/>
    <col min="13" max="13" width="34.7109375" style="5" bestFit="1" customWidth="1"/>
    <col min="14" max="14" width="5.5703125" style="5" bestFit="1" customWidth="1"/>
    <col min="15" max="15" width="5" style="5" bestFit="1" customWidth="1"/>
    <col min="16" max="16" width="55.7109375" style="5" bestFit="1" customWidth="1"/>
    <col min="17" max="17" width="132.42578125" style="5" bestFit="1" customWidth="1"/>
    <col min="18" max="18" width="67.28515625" style="5" bestFit="1" customWidth="1"/>
    <col min="19" max="19" width="71.42578125" style="5" bestFit="1" customWidth="1"/>
    <col min="20" max="20" width="89" style="5" bestFit="1" customWidth="1"/>
    <col min="21" max="21" width="29.140625" style="5" bestFit="1" customWidth="1"/>
    <col min="22" max="22" width="12.140625" style="5" bestFit="1" customWidth="1"/>
    <col min="23" max="23" width="142.7109375" style="5" bestFit="1" customWidth="1"/>
    <col min="24" max="24" width="3" style="5" bestFit="1" customWidth="1"/>
    <col min="25" max="25" width="11.7109375" style="5" bestFit="1" customWidth="1"/>
    <col min="26" max="26" width="16.140625" style="5" bestFit="1" customWidth="1"/>
    <col min="27" max="27" width="3.85546875" style="5" bestFit="1" customWidth="1"/>
    <col min="28" max="28" width="110" style="5" bestFit="1" customWidth="1"/>
    <col min="29" max="29" width="92.140625" style="5" bestFit="1" customWidth="1"/>
    <col min="30" max="30" width="50.7109375" style="5" bestFit="1" customWidth="1"/>
    <col min="31" max="31" width="61.85546875" style="5" bestFit="1" customWidth="1"/>
    <col min="32" max="32" width="17" style="5" bestFit="1" customWidth="1"/>
    <col min="33" max="33" width="32" style="5" bestFit="1" customWidth="1"/>
    <col min="34" max="34" width="13.7109375" style="5" bestFit="1" customWidth="1"/>
    <col min="35" max="35" width="54.85546875" style="5" bestFit="1" customWidth="1"/>
    <col min="36" max="36" width="7" style="5" bestFit="1" customWidth="1"/>
    <col min="37" max="37" width="3" style="5" bestFit="1" customWidth="1"/>
    <col min="38" max="38" width="44.7109375" style="5" bestFit="1" customWidth="1"/>
    <col min="39" max="39" width="64.28515625" style="5" bestFit="1" customWidth="1"/>
    <col min="40" max="40" width="2" style="5" bestFit="1" customWidth="1"/>
    <col min="41" max="41" width="3" style="5" bestFit="1" customWidth="1"/>
    <col min="42" max="16384" width="11.42578125" style="4"/>
  </cols>
  <sheetData>
    <row r="1" spans="1:41" ht="26.25" x14ac:dyDescent="0.25">
      <c r="A1" s="4" t="s">
        <v>76</v>
      </c>
      <c r="B1" s="3" t="s">
        <v>41</v>
      </c>
      <c r="C1" s="3" t="s">
        <v>42</v>
      </c>
      <c r="D1" s="3" t="s">
        <v>43</v>
      </c>
      <c r="E1" s="3" t="s">
        <v>44</v>
      </c>
      <c r="F1" s="3" t="s">
        <v>45</v>
      </c>
      <c r="G1" s="3" t="s">
        <v>46</v>
      </c>
      <c r="H1" s="3" t="s">
        <v>47</v>
      </c>
      <c r="I1" s="3" t="s">
        <v>48</v>
      </c>
      <c r="J1" s="3" t="s">
        <v>49</v>
      </c>
      <c r="K1" s="3" t="s">
        <v>50</v>
      </c>
      <c r="L1" s="3" t="s">
        <v>51</v>
      </c>
      <c r="M1" s="3" t="s">
        <v>52</v>
      </c>
      <c r="N1" s="3" t="s">
        <v>53</v>
      </c>
      <c r="O1" s="3">
        <v>3389</v>
      </c>
      <c r="P1" s="3" t="s">
        <v>54</v>
      </c>
      <c r="Q1" s="3" t="s">
        <v>55</v>
      </c>
      <c r="R1" s="3" t="s">
        <v>56</v>
      </c>
      <c r="S1" s="3" t="s">
        <v>57</v>
      </c>
      <c r="T1" s="3" t="s">
        <v>58</v>
      </c>
      <c r="U1" s="3" t="s">
        <v>59</v>
      </c>
      <c r="V1" s="3" t="s">
        <v>60</v>
      </c>
      <c r="W1" s="3" t="s">
        <v>61</v>
      </c>
      <c r="X1" s="3">
        <v>53</v>
      </c>
      <c r="Y1" s="3" t="s">
        <v>62</v>
      </c>
      <c r="Z1" s="3" t="s">
        <v>63</v>
      </c>
      <c r="AA1" s="3" t="s">
        <v>64</v>
      </c>
      <c r="AB1" s="3" t="s">
        <v>65</v>
      </c>
      <c r="AC1" s="3" t="s">
        <v>66</v>
      </c>
      <c r="AD1" s="3" t="s">
        <v>67</v>
      </c>
      <c r="AE1" s="3" t="s">
        <v>68</v>
      </c>
      <c r="AF1" s="3" t="s">
        <v>69</v>
      </c>
      <c r="AG1" s="3" t="s">
        <v>70</v>
      </c>
      <c r="AH1" s="3" t="s">
        <v>71</v>
      </c>
      <c r="AI1" s="3" t="s">
        <v>72</v>
      </c>
      <c r="AJ1" s="3" t="s">
        <v>73</v>
      </c>
      <c r="AK1" s="3">
        <v>25</v>
      </c>
      <c r="AL1" s="3" t="s">
        <v>74</v>
      </c>
      <c r="AM1" s="3" t="s">
        <v>75</v>
      </c>
      <c r="AN1" s="3">
        <v>8</v>
      </c>
      <c r="AO1" s="3">
        <v>32</v>
      </c>
    </row>
    <row r="2" spans="1:41" x14ac:dyDescent="0.25">
      <c r="A2" s="4" t="s">
        <v>77</v>
      </c>
      <c r="B2" s="5" t="s">
        <v>41</v>
      </c>
      <c r="C2" s="5" t="s">
        <v>42</v>
      </c>
      <c r="D2" s="5" t="s">
        <v>43</v>
      </c>
      <c r="E2" s="5" t="s">
        <v>44</v>
      </c>
      <c r="F2" s="5" t="s">
        <v>45</v>
      </c>
      <c r="G2" s="5" t="s">
        <v>46</v>
      </c>
      <c r="H2" s="5" t="s">
        <v>47</v>
      </c>
      <c r="I2" s="5" t="s">
        <v>48</v>
      </c>
      <c r="J2" s="5" t="s">
        <v>49</v>
      </c>
      <c r="K2" s="5" t="s">
        <v>50</v>
      </c>
      <c r="L2" s="5" t="s">
        <v>51</v>
      </c>
      <c r="M2" s="5" t="s">
        <v>52</v>
      </c>
      <c r="N2" s="5" t="s">
        <v>53</v>
      </c>
      <c r="O2" s="5">
        <v>3389</v>
      </c>
      <c r="P2" s="5" t="s">
        <v>54</v>
      </c>
      <c r="Q2" s="5" t="s">
        <v>55</v>
      </c>
      <c r="R2" s="5" t="s">
        <v>56</v>
      </c>
      <c r="S2" s="5" t="s">
        <v>57</v>
      </c>
      <c r="T2" s="5" t="s">
        <v>58</v>
      </c>
      <c r="U2" s="5" t="s">
        <v>59</v>
      </c>
      <c r="V2" s="5" t="s">
        <v>60</v>
      </c>
      <c r="W2" s="5" t="s">
        <v>61</v>
      </c>
      <c r="X2" s="5">
        <v>53</v>
      </c>
      <c r="Y2" s="5" t="s">
        <v>62</v>
      </c>
      <c r="Z2" s="5" t="s">
        <v>63</v>
      </c>
      <c r="AA2" s="5" t="s">
        <v>64</v>
      </c>
      <c r="AB2" s="5" t="s">
        <v>65</v>
      </c>
      <c r="AC2" s="5" t="s">
        <v>66</v>
      </c>
      <c r="AD2" s="5" t="s">
        <v>67</v>
      </c>
      <c r="AE2" s="5" t="s">
        <v>68</v>
      </c>
      <c r="AF2" s="5" t="s">
        <v>78</v>
      </c>
      <c r="AG2" s="5" t="s">
        <v>70</v>
      </c>
      <c r="AH2" s="5" t="s">
        <v>79</v>
      </c>
      <c r="AI2" s="5" t="s">
        <v>72</v>
      </c>
      <c r="AJ2" s="5" t="s">
        <v>73</v>
      </c>
      <c r="AK2" s="5">
        <v>25</v>
      </c>
      <c r="AL2" s="5" t="s">
        <v>74</v>
      </c>
      <c r="AM2" s="5" t="s">
        <v>75</v>
      </c>
      <c r="AN2" s="5">
        <v>8</v>
      </c>
      <c r="AO2" s="5">
        <v>32</v>
      </c>
    </row>
    <row r="3" spans="1:41" x14ac:dyDescent="0.25">
      <c r="A3" s="4" t="s">
        <v>80</v>
      </c>
      <c r="B3" s="6">
        <f>COUNTIF(B1,"*Pro*")*0.5+COUNTIF(B1,"*Ult*")*0.5-COUNTIF(B1,"*Home*")*0.5-COUNTIF(B1,"*Start*")*0.5</f>
        <v>1</v>
      </c>
      <c r="C3" s="5">
        <f>IF(C$1=C$2,2,0)</f>
        <v>2</v>
      </c>
      <c r="D3" s="5">
        <f t="shared" ref="D3:AO3" si="0">IF(D$1=D$2,1,0)</f>
        <v>1</v>
      </c>
      <c r="E3" s="5">
        <f>IF(E$1=E$2,2,0)</f>
        <v>2</v>
      </c>
      <c r="F3" s="5">
        <f t="shared" si="0"/>
        <v>1</v>
      </c>
      <c r="G3" s="5">
        <f>IF(G$1=G$2,2,0)</f>
        <v>2</v>
      </c>
      <c r="H3" s="5">
        <f>IF(H$1=H$2,2,0)</f>
        <v>2</v>
      </c>
      <c r="I3" s="5">
        <f>IF(I$1=I$2,2,0)</f>
        <v>2</v>
      </c>
      <c r="J3" s="5">
        <f t="shared" si="0"/>
        <v>1</v>
      </c>
      <c r="K3" s="5">
        <f t="shared" si="0"/>
        <v>1</v>
      </c>
      <c r="L3" s="5">
        <f t="shared" si="0"/>
        <v>1</v>
      </c>
      <c r="M3" s="6">
        <f>COUNTIF(M1,"*groupes*")*1+COUNTIF(M1,"*script*")*1-COUNTIF(M1,"*données*")*1-COUNTIF(M1,"*mots*")*1-COUNTIF(M1,"*SAM*")*1</f>
        <v>2</v>
      </c>
      <c r="N3" s="5">
        <f t="shared" si="0"/>
        <v>1</v>
      </c>
      <c r="O3" s="5">
        <f>IF(O$1=O$2,2,0)</f>
        <v>2</v>
      </c>
      <c r="P3" s="5">
        <f>IF(P$1=P$2,2,0)</f>
        <v>2</v>
      </c>
      <c r="Q3" s="5">
        <f>IF(Q$1=Q$2,2,0)</f>
        <v>2</v>
      </c>
      <c r="R3" s="5">
        <f>IF(R$1=R$2,2,0)</f>
        <v>2</v>
      </c>
      <c r="S3" s="5">
        <f t="shared" si="0"/>
        <v>1</v>
      </c>
      <c r="T3" s="5">
        <f t="shared" si="0"/>
        <v>1</v>
      </c>
      <c r="U3" s="5">
        <f t="shared" si="0"/>
        <v>1</v>
      </c>
      <c r="V3" s="5">
        <f>IF(V$1=V$2,2,0)</f>
        <v>2</v>
      </c>
      <c r="W3" s="5">
        <f t="shared" si="0"/>
        <v>1</v>
      </c>
      <c r="X3" s="5">
        <f t="shared" si="0"/>
        <v>1</v>
      </c>
      <c r="Y3" s="5">
        <f t="shared" si="0"/>
        <v>1</v>
      </c>
      <c r="Z3" s="6">
        <f>COUNTIF(Z1,"ICMP")*1.5+COUNTIF(Z1,"Echo-ICMP")*0.5-COUNTIF(Z1,"*IGMP*")*1-COUNTIF(Z1,"*RIP*")*1</f>
        <v>0</v>
      </c>
      <c r="AA3" s="5">
        <f>IF(AA$1=AA$2,3,0)</f>
        <v>3</v>
      </c>
      <c r="AB3" s="6">
        <f>COUNTIF(AB1,"*Il offre un service de transport orienté sans connexion*")*1+COUNTIF(AB1,"*Il est dépourvu de la plupart des fonctionnalités du protocole FTP*")*1-COUNTIF(AB1,"*Il utilise une procédure de transfert de fichiers authentifiée*")*1-COUNTIF(AB1,"*Il propose un service de transport orienté connexion*")*1-COUNTIF(AB1,"*Il propose plus de fonctions que le protocole FTP*")*1</f>
        <v>2</v>
      </c>
      <c r="AC3" s="6">
        <f>COUNTIF(AC1,"*Il s'agit d'un protocole sans connexion*")*1+COUNTIF(AC1,"*Il s'agit d'un protocole peu fiable*")*1+COUNTIF(AC1,"*Il s'agit d'un protocole routé*")*1-COUNTIF(AC1,"*Il est orienté connexion*")*1-COUNTIF(AC1,"*C'est un protocole particulièrement fiable*")*1-COUNTIF(AC1,"*C'est un protocole de routage*")*1</f>
        <v>3</v>
      </c>
      <c r="AD3" s="5">
        <f>IF(AD$1=AD$2,3,0)</f>
        <v>3</v>
      </c>
      <c r="AE3" s="5">
        <f>IF(AE$1=AE$2,2,0)</f>
        <v>2</v>
      </c>
      <c r="AF3" s="5">
        <f>IF(AF$1=AF$2,2,0)</f>
        <v>0</v>
      </c>
      <c r="AG3" s="6">
        <f>COUNTIF(AG1,"*1 vCPU maximum*")*1+COUNTIF(AG1,"*Pas de snapshot*")*1-COUNTIF(AG1,"*8 go maximum de mémoire*")*1-COUNTIF(AG1,"*1 seule carte réseau*")*1</f>
        <v>2</v>
      </c>
      <c r="AH3" s="6">
        <f>COUNTIF(AH1,"*vMotion*")*1+COUNTIF(AH1,"*iSCSI*")*1-COUNTIF(AH1,"*Trafic des VM*")*1-COUNTIF(AH1,"*NFS*")*1</f>
        <v>1</v>
      </c>
      <c r="AI3" s="6">
        <f>COUNTIF(AI1,"*Sauvegarde du certificat*")*1+COUNTIF(AI1,"*Sauvegarde de la base de données*")*1-COUNTIF(AI1,"*Sauvegarde du vCenter*")*1-COUNTIF(AI1,"*Mise à jour Windows du vCenter*")*1-COUNTIF(AI1,"*Migration du client vsphere sur la machine depuis laquelle les opération sont lancées*")*1-COUNTIF(AI1,"*Désactivation du vMotion sur les clusters*")*1</f>
        <v>2</v>
      </c>
      <c r="AJ3" s="5">
        <f t="shared" si="0"/>
        <v>1</v>
      </c>
      <c r="AK3" s="5">
        <f t="shared" si="0"/>
        <v>1</v>
      </c>
      <c r="AL3" s="5">
        <f>IF(AL$1=AL$2,3,0)</f>
        <v>3</v>
      </c>
      <c r="AM3" s="5">
        <f>IF(AM$1=AM$2,2,0)</f>
        <v>2</v>
      </c>
      <c r="AN3" s="5">
        <f>IF(AN$1=AN$2,2,0)</f>
        <v>2</v>
      </c>
      <c r="AO3" s="5">
        <f>IF(AO$1=AO$2,2,0)</f>
        <v>2</v>
      </c>
    </row>
    <row r="6" spans="1:41" x14ac:dyDescent="0.25">
      <c r="A6" s="5" t="s">
        <v>81</v>
      </c>
      <c r="B6" s="5">
        <f>SUM(B3:K3)</f>
        <v>15</v>
      </c>
    </row>
    <row r="7" spans="1:41" x14ac:dyDescent="0.25">
      <c r="A7" s="5" t="s">
        <v>82</v>
      </c>
      <c r="B7" s="5">
        <f>SUM(L3:U3)</f>
        <v>15</v>
      </c>
    </row>
    <row r="8" spans="1:41" x14ac:dyDescent="0.25">
      <c r="A8" s="5" t="s">
        <v>83</v>
      </c>
      <c r="B8" s="5">
        <f>SUM(V3:AE3)</f>
        <v>18</v>
      </c>
    </row>
    <row r="9" spans="1:41" x14ac:dyDescent="0.25">
      <c r="A9" s="5" t="s">
        <v>84</v>
      </c>
      <c r="B9" s="5">
        <f>SUM(AF3:AO3)</f>
        <v>16</v>
      </c>
    </row>
    <row r="10" spans="1:41" x14ac:dyDescent="0.25">
      <c r="A10" s="5" t="s">
        <v>85</v>
      </c>
      <c r="B10" s="5">
        <f>SUM(B3:AO3)</f>
        <v>64</v>
      </c>
    </row>
  </sheetData>
  <pageMargins left="0.7" right="0.7" top="0.75" bottom="0.75" header="0.3" footer="0.3"/>
  <pageSetup paperSize="9" orientation="portrait" horizontalDpi="0" verticalDpi="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heetViews>
  <sheetFormatPr baseColWidth="10" defaultColWidth="17.140625" defaultRowHeight="12.75" customHeight="1" x14ac:dyDescent="0.2"/>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Réponses de formulaire</vt:lpstr>
      <vt:lpstr>Correction</vt:lpstr>
      <vt:lpstr>Feuille2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Benjamin</dc:creator>
  <cp:lastModifiedBy>Benjamin</cp:lastModifiedBy>
  <dcterms:created xsi:type="dcterms:W3CDTF">2013-04-03T12:29:08Z</dcterms:created>
  <dcterms:modified xsi:type="dcterms:W3CDTF">2013-04-03T13:20:21Z</dcterms:modified>
</cp:coreProperties>
</file>