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/>
  <bookViews>
    <workbookView xWindow="0" yWindow="0" windowWidth="19320" windowHeight="12435"/>
  </bookViews>
  <sheets>
    <sheet name="TARIFS" sheetId="4" r:id="rId1"/>
    <sheet name="PARAMETRES" sheetId="6" state="hidden" r:id="rId2"/>
  </sheets>
  <definedNames>
    <definedName name="_xlnm._FilterDatabase" localSheetId="1" hidden="1">PARAMETRES!$C$8:$C$14</definedName>
    <definedName name="ENFANT">PARAMETRES!$C$9:$C$14</definedName>
    <definedName name="LEVEL">#REF!</definedName>
    <definedName name="LOGEMENTS">Étudiants[NIVEAU]</definedName>
    <definedName name="MATERIEL">PARAMETRES!$G$9:$G$10</definedName>
    <definedName name="NIVEAU">PARAMETRES!$D$9:$D$26</definedName>
    <definedName name="OPTION">PARAMETRES!$H$9:$H$10</definedName>
    <definedName name="RoomList">#REF!</definedName>
    <definedName name="SEXE">PARAMETRES!$I$9:$I$10</definedName>
    <definedName name="_xlnm.Print_Area" localSheetId="0">TARIFS!$A$1:$AA$34</definedName>
  </definedNames>
  <calcPr calcId="152511"/>
</workbook>
</file>

<file path=xl/calcChain.xml><?xml version="1.0" encoding="utf-8"?>
<calcChain xmlns="http://schemas.openxmlformats.org/spreadsheetml/2006/main">
  <c r="X25" i="4" l="1"/>
  <c r="X24" i="4"/>
  <c r="X23" i="4"/>
  <c r="X22" i="4"/>
  <c r="X26" i="4"/>
  <c r="X27" i="4"/>
  <c r="X28" i="4"/>
  <c r="X29" i="4"/>
  <c r="X30" i="4"/>
  <c r="X31" i="4"/>
  <c r="X32" i="4"/>
  <c r="X33" i="4"/>
  <c r="M20" i="4"/>
  <c r="M23" i="4"/>
  <c r="M24" i="4"/>
  <c r="M25" i="4"/>
  <c r="M26" i="4"/>
  <c r="M27" i="4"/>
  <c r="M28" i="4"/>
  <c r="M29" i="4"/>
  <c r="M30" i="4"/>
  <c r="M31" i="4"/>
  <c r="M32" i="4"/>
  <c r="M33" i="4"/>
  <c r="X15" i="4"/>
  <c r="M16" i="4"/>
  <c r="M17" i="4"/>
  <c r="M18" i="4"/>
  <c r="M19" i="4"/>
  <c r="X16" i="4" l="1"/>
  <c r="X17" i="4"/>
  <c r="X18" i="4"/>
  <c r="X19" i="4"/>
  <c r="X14" i="4" l="1"/>
  <c r="X5" i="4" l="1"/>
  <c r="Z5" i="4" s="1"/>
  <c r="Z15" i="4"/>
  <c r="Z16" i="4"/>
  <c r="Z17" i="4"/>
  <c r="Z18" i="4"/>
  <c r="Z19" i="4"/>
  <c r="X11" i="4"/>
  <c r="Z11" i="4" s="1"/>
  <c r="X6" i="4"/>
  <c r="Z6" i="4" s="1"/>
  <c r="X7" i="4"/>
  <c r="Z7" i="4" s="1"/>
  <c r="X8" i="4"/>
  <c r="Z8" i="4" s="1"/>
  <c r="X9" i="4"/>
  <c r="Z9" i="4" s="1"/>
  <c r="X10" i="4"/>
  <c r="Z10" i="4" s="1"/>
  <c r="Z14" i="4"/>
  <c r="M14" i="4"/>
  <c r="M15" i="4" s="1"/>
  <c r="M4" i="4"/>
  <c r="M5" i="4" s="1"/>
  <c r="M6" i="4" s="1"/>
  <c r="M7" i="4" s="1"/>
  <c r="M8" i="4" s="1"/>
  <c r="M9" i="4" s="1"/>
  <c r="M10" i="4" s="1"/>
  <c r="M11" i="4" s="1"/>
  <c r="X4" i="4"/>
  <c r="Z4" i="4" s="1"/>
  <c r="B12" i="4" l="1"/>
  <c r="B13" i="4"/>
  <c r="B3" i="4"/>
  <c r="B34" i="4" l="1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1" i="4"/>
  <c r="B10" i="4"/>
  <c r="B9" i="4"/>
  <c r="B8" i="4"/>
  <c r="B7" i="4"/>
  <c r="B6" i="4"/>
  <c r="B5" i="4"/>
  <c r="B4" i="4"/>
</calcChain>
</file>

<file path=xl/sharedStrings.xml><?xml version="1.0" encoding="utf-8"?>
<sst xmlns="http://schemas.openxmlformats.org/spreadsheetml/2006/main" count="116" uniqueCount="71">
  <si>
    <t xml:space="preserve"> </t>
  </si>
  <si>
    <t>LIEN2</t>
  </si>
  <si>
    <t>NIVEAU</t>
  </si>
  <si>
    <t>1 JOUR</t>
  </si>
  <si>
    <t>2 JOURS</t>
  </si>
  <si>
    <t>3 JOURS</t>
  </si>
  <si>
    <t>4 JOURS</t>
  </si>
  <si>
    <t>5 JOURS</t>
  </si>
  <si>
    <t>6 JOURS</t>
  </si>
  <si>
    <t>PACK ADO</t>
  </si>
  <si>
    <t>ADULTE</t>
  </si>
  <si>
    <t>JOUR SUP</t>
  </si>
  <si>
    <t>ENFANT</t>
  </si>
  <si>
    <t>Niveau</t>
  </si>
  <si>
    <t>Taille</t>
  </si>
  <si>
    <t>Poids</t>
  </si>
  <si>
    <t>Nb de jours</t>
  </si>
  <si>
    <t>Nom</t>
  </si>
  <si>
    <t>Age</t>
  </si>
  <si>
    <t>Sexe</t>
  </si>
  <si>
    <t>Pointure</t>
  </si>
  <si>
    <t>Ski/Snow</t>
  </si>
  <si>
    <t>H</t>
  </si>
  <si>
    <t>1m83</t>
  </si>
  <si>
    <t>MATERIEL</t>
  </si>
  <si>
    <t xml:space="preserve">SKI </t>
  </si>
  <si>
    <t>SNOWBOARD</t>
  </si>
  <si>
    <t>OUI</t>
  </si>
  <si>
    <t>NON</t>
  </si>
  <si>
    <t>OPTION</t>
  </si>
  <si>
    <t>SEXE</t>
  </si>
  <si>
    <t>F</t>
  </si>
  <si>
    <t xml:space="preserve">1er jour </t>
  </si>
  <si>
    <t>Prix</t>
  </si>
  <si>
    <t>DUPONT</t>
  </si>
  <si>
    <t>Prix Total</t>
  </si>
  <si>
    <t>1m84</t>
  </si>
  <si>
    <t>1m25</t>
  </si>
  <si>
    <t>1M60</t>
  </si>
  <si>
    <t>ADO (-18 ans)</t>
  </si>
  <si>
    <t>ENFANT SKI (-120cm)</t>
  </si>
  <si>
    <t>Crampons</t>
  </si>
  <si>
    <t>Raquettes</t>
  </si>
  <si>
    <t>Casque</t>
  </si>
  <si>
    <t>Casque enfant</t>
  </si>
  <si>
    <t>Arva</t>
  </si>
  <si>
    <t>Airbag avalanche</t>
  </si>
  <si>
    <t>Harnais</t>
  </si>
  <si>
    <t>Pantalon adulte</t>
  </si>
  <si>
    <t>Veste adulte</t>
  </si>
  <si>
    <t>Camera</t>
  </si>
  <si>
    <t>Pack veste + pantalon</t>
  </si>
  <si>
    <t>Pack sonde + pelle</t>
  </si>
  <si>
    <t>ENFANT (-120cm)</t>
  </si>
  <si>
    <t>JUNIOR (-150 cm)</t>
  </si>
  <si>
    <t xml:space="preserve">PACK ENFANT </t>
  </si>
  <si>
    <t>PACK JUNIOR</t>
  </si>
  <si>
    <t>ACCESSOIRES</t>
  </si>
  <si>
    <t>FORMULAIRE A COMPLETER ET A RETOURNER A CONCIERGE@HELIOPIC.COM</t>
  </si>
  <si>
    <t>1-AVANCE</t>
  </si>
  <si>
    <t>2-DEBUTANT</t>
  </si>
  <si>
    <t>3-INTERMEDIAIRE</t>
  </si>
  <si>
    <t>4-PREMIUM</t>
  </si>
  <si>
    <t>8-PACK PREMIUM</t>
  </si>
  <si>
    <t>7-PACK INTERMEDIAIRE</t>
  </si>
  <si>
    <t>6-PACK AVANCE</t>
  </si>
  <si>
    <t>5-PACK DEBUTANT</t>
  </si>
  <si>
    <t>1-DEBUTANT</t>
  </si>
  <si>
    <t>2-AVANCE</t>
  </si>
  <si>
    <t>MARTIN</t>
  </si>
  <si>
    <t xml:space="preserve"> SKI SHOP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</si>
</sst>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#,##0\ &quot;€&quot;"/>
    <numFmt numFmtId="166" formatCode="dd/mm/yy;@"/>
    <numFmt numFmtId="167" formatCode="#,##0.00\ &quot;€&quot;"/>
    <numFmt numFmtId="168" formatCode="mm/dd/yy;@"/>
  </numFmts>
  <fonts count="28" x14ac:knownFonts="1">
    <font>
      <sz val="9"/>
      <color theme="1"/>
      <name val="Calibri"/>
      <family val="2"/>
      <scheme val="minor"/>
    </font>
    <font>
      <b/>
      <sz val="16"/>
      <color theme="2" tint="-0.499984740745262"/>
      <name val="Calibri"/>
      <family val="2"/>
      <scheme val="minor"/>
    </font>
    <font>
      <b/>
      <sz val="12"/>
      <color theme="2" tint="-0.499984740745262"/>
      <name val="Calibri"/>
      <family val="2"/>
      <scheme val="minor"/>
    </font>
    <font>
      <b/>
      <sz val="10.5"/>
      <color theme="2" tint="-0.499984740745262"/>
      <name val="Corbel"/>
      <family val="2"/>
      <scheme val="major"/>
    </font>
    <font>
      <b/>
      <sz val="11"/>
      <color theme="1"/>
      <name val="Calibri"/>
      <family val="2"/>
      <scheme val="minor"/>
    </font>
    <font>
      <sz val="26"/>
      <color theme="2" tint="-0.499984740745262"/>
      <name val="Calibri"/>
      <family val="2"/>
      <scheme val="minor"/>
    </font>
    <font>
      <b/>
      <sz val="11"/>
      <color theme="2" tint="-0.499984740745262"/>
      <name val="Calibri"/>
      <family val="2"/>
      <scheme val="minor"/>
    </font>
    <font>
      <sz val="10"/>
      <color theme="1"/>
      <name val="Corbel"/>
      <family val="1"/>
      <scheme val="major"/>
    </font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trike/>
      <outline/>
      <shadow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trike/>
      <outline/>
      <shadow/>
      <sz val="10"/>
      <color theme="1"/>
      <name val="Corbel"/>
      <family val="1"/>
      <scheme val="major"/>
    </font>
    <font>
      <b/>
      <i/>
      <strike/>
      <outline/>
      <shadow/>
      <sz val="10"/>
      <color theme="4" tint="-0.24994659260841701"/>
      <name val="Calibri"/>
      <family val="2"/>
      <scheme val="minor"/>
    </font>
    <font>
      <b/>
      <outline/>
      <shadow/>
      <sz val="10"/>
      <color theme="1"/>
      <name val="Calibri"/>
      <family val="2"/>
      <scheme val="minor"/>
    </font>
    <font>
      <sz val="10"/>
      <name val="Garamond"/>
      <family val="1"/>
    </font>
    <font>
      <sz val="8"/>
      <color theme="3" tint="-0.249977111117893"/>
      <name val="Garamond"/>
      <family val="1"/>
    </font>
    <font>
      <sz val="10"/>
      <color theme="3" tint="-0.249977111117893"/>
      <name val="Calibri"/>
      <family val="2"/>
      <scheme val="minor"/>
    </font>
    <font>
      <sz val="8"/>
      <name val="Garamond"/>
      <family val="1"/>
    </font>
    <font>
      <sz val="8"/>
      <color theme="3" tint="-0.249977111117893"/>
      <name val="Calibri"/>
      <family val="2"/>
      <scheme val="minor"/>
    </font>
    <font>
      <b/>
      <sz val="11"/>
      <color theme="1"/>
      <name val="Corbel"/>
      <family val="2"/>
      <scheme val="major"/>
    </font>
    <font>
      <sz val="36"/>
      <color theme="2"/>
      <name val="Segoe UI Symbol"/>
      <family val="2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11"/>
      <color theme="3" tint="-0.249977111117893"/>
      <name val="Garamond"/>
      <family val="1"/>
    </font>
    <font>
      <sz val="10"/>
      <color theme="1" tint="0.34998626667073579"/>
      <name val="Calibri"/>
      <family val="2"/>
      <scheme val="minor"/>
    </font>
    <font>
      <sz val="10"/>
      <name val="Arial"/>
      <family val="2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gradientFill degree="90">
        <stop position="0">
          <color theme="0"/>
        </stop>
        <stop position="1">
          <color theme="0" tint="-0.25098422193060094"/>
        </stop>
      </gradientFill>
    </fill>
    <fill>
      <patternFill patternType="solid">
        <fgColor rgb="FFFFFFCC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theme="3" tint="-0.24994659260841701"/>
      </top>
      <bottom style="double">
        <color theme="3" tint="-0.2499465926084170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ck">
        <color theme="4" tint="0.59996337778862885"/>
      </left>
      <right/>
      <top style="thick">
        <color theme="4" tint="0.59996337778862885"/>
      </top>
      <bottom/>
      <diagonal/>
    </border>
    <border>
      <left/>
      <right/>
      <top style="thick">
        <color theme="4" tint="0.59996337778862885"/>
      </top>
      <bottom/>
      <diagonal/>
    </border>
    <border>
      <left style="thick">
        <color theme="4" tint="0.59996337778862885"/>
      </left>
      <right/>
      <top/>
      <bottom/>
      <diagonal/>
    </border>
    <border>
      <left style="thick">
        <color theme="4" tint="0.59996337778862885"/>
      </left>
      <right/>
      <top/>
      <bottom style="thick">
        <color theme="4" tint="0.59996337778862885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theme="4"/>
      </top>
      <bottom style="thin">
        <color theme="4"/>
      </bottom>
      <diagonal/>
    </border>
    <border>
      <left style="thin">
        <color indexed="64"/>
      </left>
      <right/>
      <top/>
      <bottom style="thin">
        <color theme="4"/>
      </bottom>
      <diagonal/>
    </border>
  </borders>
  <cellStyleXfs count="9">
    <xf numFmtId="0" fontId="0" fillId="0" borderId="0"/>
    <xf numFmtId="0" fontId="5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Alignment="0" applyProtection="0"/>
    <xf numFmtId="0" fontId="3" fillId="0" borderId="0" applyNumberFormat="0" applyFill="0" applyAlignment="0" applyProtection="0"/>
    <xf numFmtId="0" fontId="6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9" fillId="0" borderId="0" applyNumberFormat="0" applyFill="0" applyBorder="0" applyAlignment="0" applyProtection="0"/>
    <xf numFmtId="44" fontId="26" fillId="0" borderId="0" applyFont="0" applyFill="0" applyBorder="0" applyAlignment="0" applyProtection="0"/>
  </cellStyleXfs>
  <cellXfs count="86">
    <xf numFmtId="0" fontId="0" fillId="0" borderId="0" xfId="0"/>
    <xf numFmtId="0" fontId="0" fillId="0" borderId="0" xfId="0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7" fillId="0" borderId="9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 indent="1"/>
    </xf>
    <xf numFmtId="14" fontId="9" fillId="0" borderId="0" xfId="7" applyNumberForma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left" vertical="center"/>
    </xf>
    <xf numFmtId="0" fontId="10" fillId="0" borderId="9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65" fontId="11" fillId="0" borderId="0" xfId="7" applyNumberFormat="1" applyFont="1" applyFill="1" applyBorder="1" applyAlignment="1">
      <alignment horizontal="left" vertical="center" wrapText="1"/>
    </xf>
    <xf numFmtId="0" fontId="12" fillId="0" borderId="9" xfId="0" applyNumberFormat="1" applyFont="1" applyFill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14" fontId="9" fillId="0" borderId="3" xfId="7" applyNumberFormat="1" applyFill="1" applyBorder="1" applyAlignment="1">
      <alignment horizontal="center" vertical="center"/>
    </xf>
    <xf numFmtId="165" fontId="11" fillId="3" borderId="0" xfId="7" applyNumberFormat="1" applyFont="1" applyFill="1" applyBorder="1" applyAlignment="1">
      <alignment horizontal="left" vertical="center" wrapText="1"/>
    </xf>
    <xf numFmtId="14" fontId="9" fillId="0" borderId="4" xfId="7" applyNumberFormat="1" applyFill="1" applyBorder="1" applyAlignment="1">
      <alignment horizontal="center" vertical="center"/>
    </xf>
    <xf numFmtId="165" fontId="11" fillId="0" borderId="6" xfId="7" applyNumberFormat="1" applyFont="1" applyFill="1" applyBorder="1" applyAlignment="1">
      <alignment horizontal="left" vertical="center" wrapText="1"/>
    </xf>
    <xf numFmtId="165" fontId="11" fillId="3" borderId="6" xfId="7" applyNumberFormat="1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indent="1"/>
    </xf>
    <xf numFmtId="165" fontId="13" fillId="0" borderId="3" xfId="7" applyNumberFormat="1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 indent="1"/>
    </xf>
    <xf numFmtId="165" fontId="13" fillId="2" borderId="0" xfId="7" applyNumberFormat="1" applyFont="1" applyFill="1" applyBorder="1" applyAlignment="1">
      <alignment horizontal="left" vertical="center"/>
    </xf>
    <xf numFmtId="14" fontId="9" fillId="2" borderId="0" xfId="7" applyNumberFormat="1" applyFill="1" applyBorder="1" applyAlignment="1">
      <alignment horizontal="center" vertical="center"/>
    </xf>
    <xf numFmtId="14" fontId="9" fillId="2" borderId="6" xfId="7" applyNumberFormat="1" applyFill="1" applyBorder="1" applyAlignment="1">
      <alignment horizontal="center" vertical="center"/>
    </xf>
    <xf numFmtId="0" fontId="15" fillId="0" borderId="0" xfId="0" applyFont="1"/>
    <xf numFmtId="0" fontId="16" fillId="0" borderId="0" xfId="0" applyFont="1"/>
    <xf numFmtId="2" fontId="19" fillId="0" borderId="0" xfId="0" applyNumberFormat="1" applyFont="1" applyFill="1" applyBorder="1" applyAlignment="1">
      <alignment horizontal="left" vertical="center"/>
    </xf>
    <xf numFmtId="0" fontId="7" fillId="4" borderId="0" xfId="0" applyFont="1" applyFill="1" applyBorder="1" applyAlignment="1">
      <alignment horizontal="left" vertical="center" indent="1"/>
    </xf>
    <xf numFmtId="0" fontId="7" fillId="4" borderId="0" xfId="0" applyFont="1" applyFill="1" applyBorder="1" applyAlignment="1">
      <alignment vertical="center"/>
    </xf>
    <xf numFmtId="0" fontId="19" fillId="0" borderId="0" xfId="0" applyNumberFormat="1" applyFont="1" applyFill="1" applyBorder="1" applyAlignment="1">
      <alignment horizontal="left" vertical="center" wrapText="1"/>
    </xf>
    <xf numFmtId="166" fontId="19" fillId="0" borderId="0" xfId="0" applyNumberFormat="1" applyFont="1" applyFill="1" applyBorder="1" applyAlignment="1">
      <alignment horizontal="left" vertical="center" wrapText="1"/>
    </xf>
    <xf numFmtId="167" fontId="19" fillId="0" borderId="0" xfId="0" applyNumberFormat="1" applyFont="1" applyFill="1" applyBorder="1" applyAlignment="1">
      <alignment horizontal="left" vertical="center"/>
    </xf>
    <xf numFmtId="0" fontId="19" fillId="0" borderId="0" xfId="0" applyFont="1" applyFill="1" applyBorder="1" applyAlignment="1">
      <alignment vertical="center"/>
    </xf>
    <xf numFmtId="0" fontId="15" fillId="0" borderId="0" xfId="0" applyFont="1" applyFill="1"/>
    <xf numFmtId="0" fontId="24" fillId="0" borderId="0" xfId="0" applyFont="1" applyAlignment="1">
      <alignment horizontal="center" vertical="center"/>
    </xf>
    <xf numFmtId="0" fontId="8" fillId="0" borderId="5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/>
    </xf>
    <xf numFmtId="0" fontId="11" fillId="0" borderId="5" xfId="7" applyFont="1" applyBorder="1" applyAlignment="1">
      <alignment horizontal="center" vertical="center"/>
    </xf>
    <xf numFmtId="0" fontId="11" fillId="0" borderId="0" xfId="7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168" fontId="18" fillId="0" borderId="0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0" fontId="11" fillId="0" borderId="13" xfId="7" applyFont="1" applyBorder="1" applyAlignment="1">
      <alignment horizontal="center" vertical="center"/>
    </xf>
    <xf numFmtId="0" fontId="11" fillId="0" borderId="14" xfId="7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168" fontId="18" fillId="0" borderId="14" xfId="0" applyNumberFormat="1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11" fillId="0" borderId="16" xfId="7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3" fillId="0" borderId="16" xfId="0" applyFont="1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5" borderId="17" xfId="0" applyFill="1" applyBorder="1" applyAlignment="1">
      <alignment horizontal="center" vertical="center"/>
    </xf>
    <xf numFmtId="0" fontId="0" fillId="5" borderId="18" xfId="0" applyFill="1" applyBorder="1" applyAlignment="1">
      <alignment vertical="center"/>
    </xf>
    <xf numFmtId="0" fontId="18" fillId="5" borderId="11" xfId="0" applyFont="1" applyFill="1" applyBorder="1" applyAlignment="1">
      <alignment horizontal="center" vertical="center"/>
    </xf>
    <xf numFmtId="165" fontId="0" fillId="5" borderId="12" xfId="0" applyNumberFormat="1" applyFill="1" applyBorder="1" applyAlignment="1">
      <alignment vertical="center"/>
    </xf>
    <xf numFmtId="0" fontId="18" fillId="5" borderId="19" xfId="0" applyFont="1" applyFill="1" applyBorder="1" applyAlignment="1">
      <alignment horizontal="center" vertical="center"/>
    </xf>
    <xf numFmtId="165" fontId="0" fillId="5" borderId="15" xfId="0" applyNumberFormat="1" applyFill="1" applyBorder="1" applyAlignment="1">
      <alignment vertical="center"/>
    </xf>
    <xf numFmtId="0" fontId="0" fillId="5" borderId="16" xfId="0" applyFill="1" applyBorder="1" applyAlignment="1">
      <alignment horizontal="center" vertical="center"/>
    </xf>
    <xf numFmtId="0" fontId="0" fillId="5" borderId="16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25" fillId="2" borderId="20" xfId="0" applyFont="1" applyFill="1" applyBorder="1" applyAlignment="1">
      <alignment vertical="center"/>
    </xf>
    <xf numFmtId="0" fontId="25" fillId="3" borderId="20" xfId="0" applyFont="1" applyFill="1" applyBorder="1" applyAlignment="1">
      <alignment vertical="center"/>
    </xf>
    <xf numFmtId="165" fontId="22" fillId="3" borderId="0" xfId="7" applyNumberFormat="1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  <xf numFmtId="0" fontId="8" fillId="3" borderId="5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10" fillId="0" borderId="10" xfId="0" applyNumberFormat="1" applyFont="1" applyFill="1" applyBorder="1" applyAlignment="1">
      <alignment vertical="center"/>
    </xf>
    <xf numFmtId="0" fontId="25" fillId="2" borderId="21" xfId="0" applyFont="1" applyFill="1" applyBorder="1" applyAlignment="1">
      <alignment horizontal="left" vertical="center"/>
    </xf>
    <xf numFmtId="0" fontId="25" fillId="3" borderId="21" xfId="0" applyFont="1" applyFill="1" applyBorder="1" applyAlignment="1">
      <alignment horizontal="left" vertical="center"/>
    </xf>
    <xf numFmtId="165" fontId="0" fillId="0" borderId="0" xfId="0" applyNumberFormat="1" applyBorder="1" applyAlignment="1">
      <alignment horizontal="center" vertical="center"/>
    </xf>
    <xf numFmtId="0" fontId="27" fillId="0" borderId="0" xfId="0" applyFont="1" applyFill="1" applyBorder="1" applyAlignment="1">
      <alignment horizontal="left" vertical="center" indent="1"/>
    </xf>
    <xf numFmtId="0" fontId="25" fillId="2" borderId="20" xfId="0" applyFont="1" applyFill="1" applyBorder="1" applyAlignment="1">
      <alignment horizontal="left" vertical="center"/>
    </xf>
    <xf numFmtId="14" fontId="17" fillId="0" borderId="0" xfId="0" applyNumberFormat="1" applyFont="1" applyBorder="1" applyAlignment="1">
      <alignment horizontal="left" vertical="center"/>
    </xf>
    <xf numFmtId="14" fontId="17" fillId="0" borderId="14" xfId="0" applyNumberFormat="1" applyFont="1" applyBorder="1" applyAlignment="1">
      <alignment horizontal="left" vertical="center"/>
    </xf>
    <xf numFmtId="1" fontId="19" fillId="0" borderId="0" xfId="0" applyNumberFormat="1" applyFont="1" applyFill="1" applyBorder="1" applyAlignment="1">
      <alignment horizontal="left" vertical="center" wrapText="1"/>
    </xf>
    <xf numFmtId="42" fontId="19" fillId="0" borderId="0" xfId="0" applyNumberFormat="1" applyFont="1" applyFill="1" applyBorder="1" applyAlignment="1">
      <alignment horizontal="left" vertical="center" wrapText="1"/>
    </xf>
    <xf numFmtId="0" fontId="20" fillId="4" borderId="14" xfId="0" applyFont="1" applyFill="1" applyBorder="1" applyAlignment="1">
      <alignment horizontal="center"/>
    </xf>
    <xf numFmtId="0" fontId="21" fillId="2" borderId="0" xfId="0" applyFont="1" applyFill="1" applyBorder="1" applyAlignment="1">
      <alignment horizontal="center"/>
    </xf>
  </cellXfs>
  <cellStyles count="9">
    <cellStyle name="Euro" xfId="8"/>
    <cellStyle name="Lien hypertexte" xfId="7" builtinId="8"/>
    <cellStyle name="Normal" xfId="0" builtinId="0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6" builtinId="25" customBuiltin="1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/>
        <strike/>
        <outline/>
        <shadow/>
        <u val="none"/>
        <vertAlign val="baseline"/>
        <sz val="10"/>
        <color theme="4" tint="-0.24994659260841701"/>
        <name val="Calibri"/>
        <scheme val="minor"/>
      </font>
      <alignment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0"/>
        <color theme="1"/>
      </font>
      <alignment horizontal="left" vertical="center" textRotation="0" wrapText="0" indent="1" justifyLastLine="0" shrinkToFit="0" readingOrder="0"/>
    </dxf>
    <dxf>
      <font>
        <strike/>
        <outline/>
        <shadow/>
        <u val="none"/>
        <vertAlign val="baseline"/>
        <sz val="10"/>
        <color theme="1"/>
      </font>
      <numFmt numFmtId="0" formatCode="General"/>
      <alignment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0"/>
        <color theme="1"/>
      </font>
      <alignment vertical="center" textRotation="0" wrapText="0" indent="0" justifyLastLine="0" shrinkToFit="0" readingOrder="0"/>
    </dxf>
    <dxf>
      <font>
        <b/>
        <strike/>
        <outline/>
        <shadow/>
        <u val="none"/>
        <vertAlign val="baseline"/>
        <sz val="10"/>
        <color theme="1"/>
        <name val="Corbel"/>
        <scheme val="major"/>
      </font>
      <alignment horizontal="general" vertical="center" textRotation="0" wrapText="0" indent="0" justifyLastLine="0" shrinkToFit="0" readingOrder="0"/>
    </dxf>
    <dxf>
      <font>
        <strike val="0"/>
      </font>
      <numFmt numFmtId="165" formatCode="#,##0\ &quot;€&quot;"/>
    </dxf>
    <dxf>
      <font>
        <strike val="0"/>
      </font>
      <numFmt numFmtId="165" formatCode="#,##0\ &quot;€&quot;"/>
    </dxf>
    <dxf>
      <font>
        <color theme="1"/>
      </font>
      <fill>
        <patternFill patternType="solid">
          <fgColor auto="1"/>
          <bgColor theme="0" tint="-0.34998626667073579"/>
        </patternFill>
      </fill>
      <border>
        <left style="thin">
          <color rgb="FF999999"/>
        </left>
        <right style="thin">
          <color rgb="FF999999"/>
        </right>
        <top style="thin">
          <color rgb="FF999999"/>
        </top>
        <bottom style="thin">
          <color rgb="FF999999"/>
        </bottom>
        <vertical/>
        <horizontal/>
      </border>
    </dxf>
    <dxf>
      <font>
        <color theme="1"/>
      </font>
      <fill>
        <patternFill patternType="solid">
          <fgColor auto="1"/>
          <bgColor theme="0" tint="-0.24994659260841701"/>
        </patternFill>
      </fill>
      <border>
        <left style="thin">
          <color rgb="FF999999"/>
        </left>
        <right style="thin">
          <color rgb="FF999999"/>
        </right>
        <top style="thin">
          <color rgb="FF999999"/>
        </top>
        <bottom style="thin">
          <color rgb="FF999999"/>
        </bottom>
        <vertical/>
        <horizontal/>
      </border>
    </dxf>
    <dxf>
      <font>
        <color theme="1"/>
      </font>
      <fill>
        <patternFill patternType="solid">
          <fgColor auto="1"/>
          <bgColor theme="5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fill>
        <patternFill patternType="solid">
          <fgColor auto="1"/>
          <bgColor theme="5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/>
        <horizontal/>
      </border>
    </dxf>
    <dxf>
      <font>
        <color rgb="FF828282"/>
      </font>
      <fill>
        <patternFill patternType="solid">
          <fgColor auto="1"/>
          <bgColor theme="0" tint="-0.14996795556505021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/>
        <horizontal/>
      </border>
    </dxf>
    <dxf>
      <font>
        <color theme="1"/>
      </font>
      <fill>
        <patternFill patternType="solid">
          <fgColor auto="1"/>
          <bgColor theme="5" tint="0.39994506668294322"/>
        </patternFill>
      </fill>
      <border diagonalUp="0" diagonalDown="0">
        <left/>
        <right/>
        <top/>
        <bottom/>
        <vertical/>
        <horizontal/>
      </border>
    </dxf>
    <dxf>
      <font>
        <color rgb="FF828282"/>
      </font>
      <fill>
        <patternFill patternType="solid">
          <fgColor auto="1"/>
          <bgColor theme="0" tint="-0.14996795556505021"/>
        </patternFill>
      </fill>
      <border>
        <left style="thin">
          <color rgb="FFE0E0E0"/>
        </left>
        <right style="thin">
          <color rgb="FFE0E0E0"/>
        </right>
        <top style="thin">
          <color rgb="FFE0E0E0"/>
        </top>
        <bottom style="thin">
          <color rgb="FFE0E0E0"/>
        </bottom>
        <vertical/>
        <horizontal/>
      </border>
    </dxf>
    <dxf>
      <font>
        <b/>
        <i/>
        <color theme="0"/>
      </font>
      <fill>
        <patternFill>
          <bgColor theme="0"/>
        </patternFill>
      </fill>
      <border diagonalUp="0" diagonalDown="0">
        <left/>
        <right style="thick">
          <color theme="4" tint="0.59996337778862885"/>
        </right>
        <top/>
        <bottom/>
        <vertical/>
        <horizontal/>
      </border>
    </dxf>
    <dxf>
      <font>
        <b/>
        <i/>
        <color theme="0"/>
      </font>
      <fill>
        <patternFill>
          <bgColor theme="0"/>
        </patternFill>
      </fill>
      <border diagonalUp="0" diagonalDown="0">
        <left style="thick">
          <color theme="4" tint="0.59996337778862885"/>
        </left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 diagonalUp="0" diagonalDown="0">
        <left/>
        <right style="thick">
          <color theme="4" tint="0.59996337778862885"/>
        </right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 diagonalUp="0" diagonalDown="0">
        <left style="thick">
          <color theme="4" tint="0.59996337778862885"/>
        </left>
        <right/>
        <top/>
        <bottom/>
        <vertical/>
        <horizontal/>
      </border>
    </dxf>
    <dxf>
      <font>
        <b/>
        <i val="0"/>
        <color theme="1" tint="0.34998626667073579"/>
      </font>
      <fill>
        <patternFill patternType="solid">
          <fgColor theme="4"/>
          <bgColor theme="0" tint="-0.14996795556505021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color theme="1" tint="0.34998626667073579"/>
      </font>
      <fill>
        <patternFill>
          <bgColor theme="0"/>
        </patternFill>
      </fill>
      <border>
        <left style="thick">
          <color theme="4" tint="0.59996337778862885"/>
        </left>
        <right style="thick">
          <color theme="4" tint="0.59996337778862885"/>
        </right>
        <top style="thick">
          <color theme="4" tint="0.59996337778862885"/>
        </top>
        <bottom style="thick">
          <color theme="4" tint="0.59996337778862885"/>
        </bottom>
        <vertical/>
        <horizontal style="thin">
          <color theme="4"/>
        </horizontal>
      </border>
    </dxf>
  </dxfs>
  <tableStyles count="2" defaultTableStyle="Home Inventory Table" defaultPivotStyle="PivotStyleLight16">
    <tableStyle name="ClassRoster_table1" pivot="0" count="6">
      <tableStyleElement type="wholeTable" dxfId="26"/>
      <tableStyleElement type="headerRow" dxfId="25"/>
      <tableStyleElement type="firstColumn" dxfId="24"/>
      <tableStyleElement type="lastColumn" dxfId="23"/>
      <tableStyleElement type="firstHeaderCell" dxfId="22"/>
      <tableStyleElement type="lastHeaderCell" dxfId="21"/>
    </tableStyle>
    <tableStyle name="Home Inventory Table" pivot="0" count="7">
      <tableStyleElement type="wholeTable" dxfId="20"/>
      <tableStyleElement type="headerRow" dxfId="19"/>
      <tableStyleElement type="totalRow" dxfId="18"/>
      <tableStyleElement type="lastColumn" dxfId="17"/>
      <tableStyleElement type="firstRowStripe" dxfId="16"/>
      <tableStyleElement type="firstColumnStripe" dxfId="15"/>
      <tableStyleElement type="firstTotalCell" dxfId="14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00666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F0EAB0"/>
      <rgbColor rgb="00EAEAEA"/>
      <rgbColor rgb="0099CCFF"/>
      <rgbColor rgb="00F2F8EA"/>
      <rgbColor rgb="00CC99FF"/>
      <rgbColor rgb="00BDDAB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114299</xdr:colOff>
      <xdr:row>0</xdr:row>
      <xdr:rowOff>0</xdr:rowOff>
    </xdr:from>
    <xdr:to>
      <xdr:col>10</xdr:col>
      <xdr:colOff>0</xdr:colOff>
      <xdr:row>0</xdr:row>
      <xdr:rowOff>771525</xdr:rowOff>
    </xdr:to>
    <xdr:sp macro="" textlink="">
      <xdr:nvSpPr>
        <xdr:cNvPr id="2" name="Liste des étudiants" descr="&quot;&quot;"/>
        <xdr:cNvSpPr txBox="1"/>
      </xdr:nvSpPr>
      <xdr:spPr>
        <a:xfrm>
          <a:off x="238124" y="161925"/>
          <a:ext cx="11458575" cy="771525"/>
        </a:xfrm>
        <a:prstGeom prst="rect">
          <a:avLst/>
        </a:prstGeom>
        <a:solidFill>
          <a:schemeClr val="accent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2000" b="1">
              <a:solidFill>
                <a:schemeClr val="bg1"/>
              </a:solidFill>
              <a:latin typeface="+mj-lt"/>
            </a:rPr>
            <a:t>Tarifs 2013-2014 </a:t>
          </a:r>
        </a:p>
        <a:p>
          <a:pPr algn="ctr"/>
          <a:r>
            <a:rPr lang="en-US" sz="2000" b="1">
              <a:solidFill>
                <a:schemeClr val="bg1"/>
              </a:solidFill>
              <a:latin typeface="+mj-lt"/>
            </a:rPr>
            <a:t>(pack</a:t>
          </a:r>
          <a:r>
            <a:rPr lang="en-US" sz="2000" b="1" baseline="0">
              <a:solidFill>
                <a:schemeClr val="bg1"/>
              </a:solidFill>
              <a:latin typeface="+mj-lt"/>
            </a:rPr>
            <a:t> = ski + chaussures)</a:t>
          </a:r>
        </a:p>
        <a:p>
          <a:pPr algn="ctr"/>
          <a:endParaRPr lang="en-US" sz="2800" b="1">
            <a:solidFill>
              <a:schemeClr val="bg1"/>
            </a:solidFill>
            <a:latin typeface="+mj-lt"/>
          </a:endParaRPr>
        </a:p>
      </xdr:txBody>
    </xdr:sp>
    <xdr:clientData/>
  </xdr:twoCellAnchor>
  <xdr:twoCellAnchor>
    <xdr:from>
      <xdr:col>18</xdr:col>
      <xdr:colOff>361950</xdr:colOff>
      <xdr:row>1</xdr:row>
      <xdr:rowOff>95250</xdr:rowOff>
    </xdr:from>
    <xdr:to>
      <xdr:col>21</xdr:col>
      <xdr:colOff>0</xdr:colOff>
      <xdr:row>2</xdr:row>
      <xdr:rowOff>0</xdr:rowOff>
    </xdr:to>
    <xdr:sp macro="" textlink="">
      <xdr:nvSpPr>
        <xdr:cNvPr id="7" name="Text Box 5"/>
        <xdr:cNvSpPr txBox="1">
          <a:spLocks noChangeArrowheads="1"/>
        </xdr:cNvSpPr>
      </xdr:nvSpPr>
      <xdr:spPr bwMode="auto">
        <a:xfrm>
          <a:off x="4362450" y="1104900"/>
          <a:ext cx="2009775" cy="114300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0</xdr:colOff>
      <xdr:row>0</xdr:row>
      <xdr:rowOff>0</xdr:rowOff>
    </xdr:from>
    <xdr:to>
      <xdr:col>22</xdr:col>
      <xdr:colOff>123825</xdr:colOff>
      <xdr:row>0</xdr:row>
      <xdr:rowOff>19050</xdr:rowOff>
    </xdr:to>
    <xdr:pic>
      <xdr:nvPicPr>
        <xdr:cNvPr id="8" name="Picture 6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40025" b="-140025"/>
        <a:stretch>
          <a:fillRect/>
        </a:stretch>
      </xdr:blipFill>
      <xdr:spPr bwMode="auto">
        <a:xfrm>
          <a:off x="371475" y="819150"/>
          <a:ext cx="763905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9525</xdr:colOff>
      <xdr:row>19</xdr:row>
      <xdr:rowOff>257175</xdr:rowOff>
    </xdr:from>
    <xdr:to>
      <xdr:col>26</xdr:col>
      <xdr:colOff>28575</xdr:colOff>
      <xdr:row>33</xdr:row>
      <xdr:rowOff>219075</xdr:rowOff>
    </xdr:to>
    <xdr:sp macro="" textlink="">
      <xdr:nvSpPr>
        <xdr:cNvPr id="5" name="TextBox 4"/>
        <xdr:cNvSpPr txBox="1"/>
      </xdr:nvSpPr>
      <xdr:spPr>
        <a:xfrm>
          <a:off x="6057900" y="5715000"/>
          <a:ext cx="8782050" cy="3695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800">
            <a:latin typeface="+mj-lt"/>
          </a:endParaRPr>
        </a:p>
        <a:p>
          <a:r>
            <a:rPr lang="fr-FR" sz="2000">
              <a:latin typeface="+mj-lt"/>
            </a:rPr>
            <a:t>N'hésitez pas à nous faire part de toute demande particulière et listez ci dessous les accessoires</a:t>
          </a:r>
          <a:r>
            <a:rPr lang="fr-FR" sz="2000" baseline="0">
              <a:latin typeface="+mj-lt"/>
            </a:rPr>
            <a:t> que vous souhaitez louer.</a:t>
          </a:r>
        </a:p>
        <a:p>
          <a:r>
            <a:rPr lang="fr-FR" sz="2000" baseline="0">
              <a:latin typeface="+mj-lt"/>
            </a:rPr>
            <a:t>-</a:t>
          </a:r>
        </a:p>
        <a:p>
          <a:r>
            <a:rPr lang="fr-FR" sz="2000">
              <a:latin typeface="+mj-lt"/>
            </a:rPr>
            <a:t>-</a:t>
          </a:r>
        </a:p>
        <a:p>
          <a:r>
            <a:rPr lang="fr-FR" sz="2000">
              <a:latin typeface="+mj-lt"/>
            </a:rPr>
            <a:t>-</a:t>
          </a:r>
        </a:p>
        <a:p>
          <a:r>
            <a:rPr lang="fr-FR" sz="2000">
              <a:latin typeface="+mj-lt"/>
            </a:rPr>
            <a:t>-</a:t>
          </a:r>
        </a:p>
        <a:p>
          <a:r>
            <a:rPr lang="fr-FR" sz="2000">
              <a:latin typeface="+mj-lt"/>
            </a:rPr>
            <a:t>-</a:t>
          </a:r>
        </a:p>
        <a:p>
          <a:r>
            <a:rPr lang="fr-FR" sz="2000">
              <a:latin typeface="+mj-lt"/>
            </a:rPr>
            <a:t>-</a:t>
          </a:r>
        </a:p>
        <a:p>
          <a:r>
            <a:rPr lang="fr-FR" sz="2000">
              <a:latin typeface="+mj-lt"/>
            </a:rPr>
            <a:t>-</a:t>
          </a:r>
        </a:p>
        <a:p>
          <a:endParaRPr lang="fr-FR" sz="1100"/>
        </a:p>
        <a:p>
          <a:r>
            <a:rPr lang="fr-FR" sz="2000">
              <a:latin typeface="+mj-lt"/>
            </a:rPr>
            <a:t>Nous arrivons</a:t>
          </a:r>
          <a:r>
            <a:rPr lang="fr-FR" sz="2000" baseline="0">
              <a:latin typeface="+mj-lt"/>
            </a:rPr>
            <a:t> à l'hôtel vers [00h00] et souhaitons récupérer notre matériel le  [jour] vers [00h00]</a:t>
          </a:r>
          <a:endParaRPr lang="fr-FR" sz="2000">
            <a:latin typeface="+mj-lt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Étudiants" displayName="Étudiants" ref="B2:K34" totalsRowShown="0" headerRowDxfId="11" dataDxfId="10">
  <tableColumns count="10">
    <tableColumn id="1" name=" " dataDxfId="9">
      <calculatedColumnFormula>Étudiants[[#This Row],[NIVEAU]]</calculatedColumnFormula>
    </tableColumn>
    <tableColumn id="15" name="NIVEAU" dataDxfId="8"/>
    <tableColumn id="3" name="1 JOUR" dataDxfId="7"/>
    <tableColumn id="13" name="2 JOURS" dataDxfId="6"/>
    <tableColumn id="12" name="3 JOURS" dataDxfId="5"/>
    <tableColumn id="11" name="4 JOURS" dataDxfId="4"/>
    <tableColumn id="9" name="5 JOURS" dataDxfId="3"/>
    <tableColumn id="8" name="6 JOURS" dataDxfId="2"/>
    <tableColumn id="7" name="JOUR SUP" dataDxfId="1"/>
    <tableColumn id="10" name="LIEN2" dataDxfId="0"/>
  </tableColumns>
  <tableStyleInfo name="ClassRoster_table1" showFirstColumn="1" showLastColumn="1" showRowStripes="1" showColumnStripes="0"/>
  <extLst>
    <ext xmlns:x14="http://schemas.microsoft.com/office/spreadsheetml/2009/9/main" uri="{504A1905-F514-4f6f-8877-14C23A59335A}">
      <x14:table altText="Liste des étudiants" altTextSummary="Liste contenant des informations sur les étudiants, notamment le nom de l’étudiant, son adresse de messagerie, son téléphone personnel, son téléphone portable, sa date de naissance, la personne à contacter en cas d’urgence, le numéro de téléphone à appeler en cas d’urgence, le nom du médecin traitant et le numéro de téléphone du médecin traitant."/>
    </ext>
  </extLst>
</table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edian">
  <a:themeElements>
    <a:clrScheme name="Home Inventory">
      <a:dk1>
        <a:sysClr val="windowText" lastClr="000000"/>
      </a:dk1>
      <a:lt1>
        <a:sysClr val="window" lastClr="FFFFFF"/>
      </a:lt1>
      <a:dk2>
        <a:srgbClr val="4F998E"/>
      </a:dk2>
      <a:lt2>
        <a:srgbClr val="CCEBE8"/>
      </a:lt2>
      <a:accent1>
        <a:srgbClr val="CC3104"/>
      </a:accent1>
      <a:accent2>
        <a:srgbClr val="FF931E"/>
      </a:accent2>
      <a:accent3>
        <a:srgbClr val="E59881"/>
      </a:accent3>
      <a:accent4>
        <a:srgbClr val="A49B8D"/>
      </a:accent4>
      <a:accent5>
        <a:srgbClr val="A8AD6C"/>
      </a:accent5>
      <a:accent6>
        <a:srgbClr val="CC3104"/>
      </a:accent6>
      <a:hlink>
        <a:srgbClr val="FF931E"/>
      </a:hlink>
      <a:folHlink>
        <a:srgbClr val="FFC000"/>
      </a:folHlink>
    </a:clrScheme>
    <a:fontScheme name="Home Inventory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Median">
      <a:fillStyleLst>
        <a:solidFill>
          <a:schemeClr val="phClr"/>
        </a:solidFill>
        <a:solidFill>
          <a:schemeClr val="phClr">
            <a:tint val="50000"/>
          </a:schemeClr>
        </a:solidFill>
        <a:solidFill>
          <a:schemeClr val="phClr"/>
        </a:soli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47625" cap="flat" cmpd="dbl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  <a:scene3d>
            <a:camera prst="isometricTopDown" fov="0">
              <a:rot lat="0" lon="0" rev="0"/>
            </a:camera>
            <a:lightRig rig="balanced" dir="t">
              <a:rot lat="0" lon="0" rev="13800000"/>
            </a:lightRig>
          </a:scene3d>
          <a:sp3d extrusionH="12700" prstMaterial="plastic">
            <a:bevelT w="38100" h="25400" prst="softRound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40000"/>
              </a:schemeClr>
              <a:schemeClr val="phClr">
                <a:satMod val="120000"/>
              </a:schemeClr>
            </a:duotone>
          </a:blip>
          <a:tile tx="0" ty="0" sx="100000" sy="100000" flip="none" algn="tl"/>
        </a:blipFill>
        <a:blipFill>
          <a:blip xmlns:r="http://schemas.openxmlformats.org/officeDocument/2006/relationships" r:embed="rId2">
            <a:duotone>
              <a:schemeClr val="phClr">
                <a:shade val="90000"/>
                <a:satMod val="140000"/>
              </a:schemeClr>
              <a:schemeClr val="phClr">
                <a:satMod val="120000"/>
              </a:schemeClr>
            </a:duotone>
          </a:blip>
          <a:tile tx="0" ty="0" sx="100000" sy="10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35"/>
  <sheetViews>
    <sheetView tabSelected="1" topLeftCell="E1" zoomScaleNormal="100" workbookViewId="0">
      <selection activeCell="Q4" sqref="Q4"/>
    </sheetView>
  </sheetViews>
  <sheetFormatPr baseColWidth="10" defaultColWidth="10.6640625" defaultRowHeight="21" customHeight="1" x14ac:dyDescent="0.2"/>
  <cols>
    <col min="1" max="1" width="2.1640625" style="1" customWidth="1"/>
    <col min="2" max="2" width="2" style="1" customWidth="1"/>
    <col min="3" max="3" width="26.33203125" style="1" customWidth="1"/>
    <col min="4" max="9" width="9.83203125" style="1" customWidth="1"/>
    <col min="10" max="10" width="11.1640625" style="1" bestFit="1" customWidth="1"/>
    <col min="11" max="11" width="30.6640625" style="1" hidden="1" customWidth="1"/>
    <col min="12" max="12" width="2" style="1" customWidth="1"/>
    <col min="13" max="13" width="3.1640625" style="1" customWidth="1"/>
    <col min="14" max="14" width="11.83203125" style="1" bestFit="1" customWidth="1"/>
    <col min="15" max="16" width="10.6640625" style="1"/>
    <col min="17" max="17" width="14.1640625" style="1" bestFit="1" customWidth="1"/>
    <col min="18" max="19" width="11.5" style="1" bestFit="1" customWidth="1"/>
    <col min="20" max="20" width="10.6640625" style="1"/>
    <col min="21" max="21" width="20.33203125" style="1" bestFit="1" customWidth="1"/>
    <col min="22" max="24" width="10.6640625" style="1"/>
    <col min="25" max="25" width="9.33203125" style="1" customWidth="1"/>
    <col min="26" max="26" width="10.6640625" style="1"/>
    <col min="27" max="27" width="10.6640625" style="1" customWidth="1"/>
    <col min="28" max="16384" width="10.6640625" style="1"/>
  </cols>
  <sheetData>
    <row r="1" spans="2:26" ht="62.25" customHeight="1" thickTop="1" x14ac:dyDescent="0.9">
      <c r="B1" s="2"/>
      <c r="C1" s="3"/>
      <c r="D1" s="3"/>
      <c r="E1" s="3"/>
      <c r="F1" s="3"/>
      <c r="G1" s="3"/>
      <c r="H1" s="3"/>
      <c r="I1" s="3"/>
      <c r="J1" s="3"/>
      <c r="K1" s="3"/>
      <c r="M1" s="85" t="s">
        <v>70</v>
      </c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</row>
    <row r="2" spans="2:26" ht="23.25" customHeight="1" x14ac:dyDescent="0.25">
      <c r="B2" s="4" t="s">
        <v>0</v>
      </c>
      <c r="C2" s="29" t="s">
        <v>2</v>
      </c>
      <c r="D2" s="30" t="s">
        <v>3</v>
      </c>
      <c r="E2" s="30" t="s">
        <v>4</v>
      </c>
      <c r="F2" s="30" t="s">
        <v>5</v>
      </c>
      <c r="G2" s="30" t="s">
        <v>6</v>
      </c>
      <c r="H2" s="30" t="s">
        <v>7</v>
      </c>
      <c r="I2" s="30" t="s">
        <v>8</v>
      </c>
      <c r="J2" s="30" t="s">
        <v>11</v>
      </c>
      <c r="K2" s="5" t="s">
        <v>1</v>
      </c>
      <c r="M2" s="26"/>
      <c r="N2" s="84" t="s">
        <v>58</v>
      </c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</row>
    <row r="3" spans="2:26" ht="21" customHeight="1" x14ac:dyDescent="0.2">
      <c r="B3" s="13" t="str">
        <f>Étudiants[[#This Row],[NIVEAU]]</f>
        <v>ADULTE</v>
      </c>
      <c r="C3" s="20" t="s">
        <v>10</v>
      </c>
      <c r="D3" s="14"/>
      <c r="E3" s="15"/>
      <c r="F3" s="15"/>
      <c r="G3" s="15"/>
      <c r="H3" s="15"/>
      <c r="I3" s="15"/>
      <c r="J3" s="17"/>
      <c r="K3" s="9"/>
      <c r="M3" s="27"/>
      <c r="N3" s="53" t="s">
        <v>17</v>
      </c>
      <c r="O3" s="54" t="s">
        <v>19</v>
      </c>
      <c r="P3" s="54" t="s">
        <v>18</v>
      </c>
      <c r="Q3" s="54" t="s">
        <v>21</v>
      </c>
      <c r="R3" s="55" t="s">
        <v>20</v>
      </c>
      <c r="S3" s="55" t="s">
        <v>14</v>
      </c>
      <c r="T3" s="55" t="s">
        <v>15</v>
      </c>
      <c r="U3" s="55" t="s">
        <v>13</v>
      </c>
      <c r="V3" s="55" t="s">
        <v>32</v>
      </c>
      <c r="W3" s="56" t="s">
        <v>16</v>
      </c>
      <c r="X3" s="57" t="s">
        <v>33</v>
      </c>
      <c r="Y3" s="59" t="s">
        <v>11</v>
      </c>
      <c r="Z3" s="60" t="s">
        <v>35</v>
      </c>
    </row>
    <row r="4" spans="2:26" ht="21" customHeight="1" x14ac:dyDescent="0.2">
      <c r="B4" s="6" t="str">
        <f>Étudiants[[#This Row],[NIVEAU]]</f>
        <v>1-DEBUTANT</v>
      </c>
      <c r="C4" s="37" t="s">
        <v>67</v>
      </c>
      <c r="D4" s="12">
        <v>14</v>
      </c>
      <c r="E4" s="12">
        <v>27</v>
      </c>
      <c r="F4" s="12">
        <v>40</v>
      </c>
      <c r="G4" s="12">
        <v>53</v>
      </c>
      <c r="H4" s="12">
        <v>77</v>
      </c>
      <c r="I4" s="12">
        <v>66</v>
      </c>
      <c r="J4" s="18">
        <v>9</v>
      </c>
      <c r="K4" s="9"/>
      <c r="M4" s="36">
        <f>IF(N4="","",M3+1)</f>
        <v>1</v>
      </c>
      <c r="N4" s="39" t="s">
        <v>34</v>
      </c>
      <c r="O4" s="40" t="s">
        <v>22</v>
      </c>
      <c r="P4" s="40">
        <v>40</v>
      </c>
      <c r="Q4" s="40" t="s">
        <v>25</v>
      </c>
      <c r="R4" s="41">
        <v>43</v>
      </c>
      <c r="S4" s="41" t="s">
        <v>23</v>
      </c>
      <c r="T4" s="42">
        <v>76</v>
      </c>
      <c r="U4" s="80" t="s">
        <v>64</v>
      </c>
      <c r="V4" s="43">
        <v>41620</v>
      </c>
      <c r="W4" s="44">
        <v>2</v>
      </c>
      <c r="X4" s="45">
        <f>IF(OR(U4="",W4=""),"",VLOOKUP(U4,C$4:J$11,W4+1))</f>
        <v>47</v>
      </c>
      <c r="Y4" s="61">
        <v>1</v>
      </c>
      <c r="Z4" s="62">
        <f>IF(U4="","",IF(Y4="",X4,X4+(VLOOKUP(U4,C$4:J$11,8)*Y4)))</f>
        <v>61</v>
      </c>
    </row>
    <row r="5" spans="2:26" ht="21" customHeight="1" x14ac:dyDescent="0.2">
      <c r="B5" s="6" t="str">
        <f>Étudiants[[#This Row],[NIVEAU]]</f>
        <v>2-AVANCE</v>
      </c>
      <c r="C5" s="38" t="s">
        <v>68</v>
      </c>
      <c r="D5" s="16">
        <v>23</v>
      </c>
      <c r="E5" s="16">
        <v>45</v>
      </c>
      <c r="F5" s="16">
        <v>67</v>
      </c>
      <c r="G5" s="16">
        <v>88</v>
      </c>
      <c r="H5" s="16">
        <v>109</v>
      </c>
      <c r="I5" s="16">
        <v>124</v>
      </c>
      <c r="J5" s="19">
        <v>15</v>
      </c>
      <c r="K5" s="9"/>
      <c r="M5" s="36">
        <f t="shared" ref="M5:M11" si="0">IF(N5="","",M4+1)</f>
        <v>2</v>
      </c>
      <c r="N5" s="39" t="s">
        <v>34</v>
      </c>
      <c r="O5" s="40" t="s">
        <v>31</v>
      </c>
      <c r="P5" s="40">
        <v>38</v>
      </c>
      <c r="Q5" s="40" t="s">
        <v>25</v>
      </c>
      <c r="R5" s="41">
        <v>37</v>
      </c>
      <c r="S5" s="41" t="s">
        <v>36</v>
      </c>
      <c r="T5" s="42">
        <v>77</v>
      </c>
      <c r="U5" s="80" t="s">
        <v>66</v>
      </c>
      <c r="V5" s="43">
        <v>41621</v>
      </c>
      <c r="W5" s="44">
        <v>2</v>
      </c>
      <c r="X5" s="45">
        <f>IF(OR(U5="",W5=""),"",VLOOKUP(U5,C$4:J$11,W5+1))</f>
        <v>37</v>
      </c>
      <c r="Y5" s="61">
        <v>1</v>
      </c>
      <c r="Z5" s="62">
        <f t="shared" ref="Z5:Z10" si="1">IF(U5="","",IF(Y5="",X5,X5+(VLOOKUP(U5,C$4:J$11,8)*Y5)))</f>
        <v>48</v>
      </c>
    </row>
    <row r="6" spans="2:26" ht="21" customHeight="1" x14ac:dyDescent="0.2">
      <c r="B6" s="6" t="str">
        <f>Étudiants[[#This Row],[NIVEAU]]</f>
        <v>3-INTERMEDIAIRE</v>
      </c>
      <c r="C6" s="37" t="s">
        <v>61</v>
      </c>
      <c r="D6" s="12">
        <v>18</v>
      </c>
      <c r="E6" s="12">
        <v>35</v>
      </c>
      <c r="F6" s="12">
        <v>52</v>
      </c>
      <c r="G6" s="12">
        <v>69</v>
      </c>
      <c r="H6" s="12">
        <v>85</v>
      </c>
      <c r="I6" s="12">
        <v>97</v>
      </c>
      <c r="J6" s="18">
        <v>12</v>
      </c>
      <c r="K6" s="9"/>
      <c r="M6" s="36">
        <f t="shared" si="0"/>
        <v>3</v>
      </c>
      <c r="N6" s="39" t="s">
        <v>69</v>
      </c>
      <c r="O6" s="40" t="s">
        <v>22</v>
      </c>
      <c r="P6" s="40">
        <v>40</v>
      </c>
      <c r="Q6" s="40" t="s">
        <v>26</v>
      </c>
      <c r="R6" s="41">
        <v>43</v>
      </c>
      <c r="S6" s="41"/>
      <c r="T6" s="42"/>
      <c r="U6" s="80" t="s">
        <v>63</v>
      </c>
      <c r="V6" s="43">
        <v>41640</v>
      </c>
      <c r="W6" s="44">
        <v>6</v>
      </c>
      <c r="X6" s="45">
        <f t="shared" ref="X6:X10" si="2">IF(OR(U6="",W6=""),"",VLOOKUP(U6,C$4:J$11,W6+1))</f>
        <v>175</v>
      </c>
      <c r="Y6" s="61">
        <v>4</v>
      </c>
      <c r="Z6" s="62">
        <f t="shared" si="1"/>
        <v>255</v>
      </c>
    </row>
    <row r="7" spans="2:26" ht="21" customHeight="1" x14ac:dyDescent="0.2">
      <c r="B7" s="6" t="str">
        <f>Étudiants[[#This Row],[NIVEAU]]</f>
        <v>4-PREMIUM</v>
      </c>
      <c r="C7" s="38" t="s">
        <v>62</v>
      </c>
      <c r="D7" s="16">
        <v>28</v>
      </c>
      <c r="E7" s="16">
        <v>55</v>
      </c>
      <c r="F7" s="16">
        <v>82</v>
      </c>
      <c r="G7" s="16">
        <v>107</v>
      </c>
      <c r="H7" s="16">
        <v>124</v>
      </c>
      <c r="I7" s="16">
        <v>145</v>
      </c>
      <c r="J7" s="19">
        <v>17</v>
      </c>
      <c r="K7" s="9"/>
      <c r="M7" s="36" t="str">
        <f t="shared" si="0"/>
        <v/>
      </c>
      <c r="N7" s="39"/>
      <c r="O7" s="40"/>
      <c r="P7" s="40"/>
      <c r="Q7" s="40"/>
      <c r="R7" s="41"/>
      <c r="S7" s="41"/>
      <c r="T7" s="42"/>
      <c r="U7" s="80"/>
      <c r="V7" s="43"/>
      <c r="W7" s="44"/>
      <c r="X7" s="45" t="str">
        <f t="shared" si="2"/>
        <v/>
      </c>
      <c r="Y7" s="61"/>
      <c r="Z7" s="62" t="str">
        <f t="shared" si="1"/>
        <v/>
      </c>
    </row>
    <row r="8" spans="2:26" ht="21" customHeight="1" x14ac:dyDescent="0.2">
      <c r="B8" s="10" t="str">
        <f>Étudiants[[#This Row],[NIVEAU]]</f>
        <v>5-PACK DEBUTANT</v>
      </c>
      <c r="C8" s="37" t="s">
        <v>66</v>
      </c>
      <c r="D8" s="12">
        <v>19</v>
      </c>
      <c r="E8" s="12">
        <v>37</v>
      </c>
      <c r="F8" s="12">
        <v>64</v>
      </c>
      <c r="G8" s="12">
        <v>82</v>
      </c>
      <c r="H8" s="12">
        <v>104</v>
      </c>
      <c r="I8" s="12">
        <v>99</v>
      </c>
      <c r="J8" s="18">
        <v>11</v>
      </c>
      <c r="K8" s="9"/>
      <c r="M8" s="36" t="str">
        <f t="shared" si="0"/>
        <v/>
      </c>
      <c r="N8" s="39"/>
      <c r="O8" s="40"/>
      <c r="P8" s="40"/>
      <c r="Q8" s="40"/>
      <c r="R8" s="41"/>
      <c r="S8" s="41"/>
      <c r="T8" s="42"/>
      <c r="U8" s="80"/>
      <c r="V8" s="43"/>
      <c r="W8" s="44"/>
      <c r="X8" s="45" t="str">
        <f t="shared" si="2"/>
        <v/>
      </c>
      <c r="Y8" s="61"/>
      <c r="Z8" s="62" t="str">
        <f t="shared" si="1"/>
        <v/>
      </c>
    </row>
    <row r="9" spans="2:26" ht="21" customHeight="1" x14ac:dyDescent="0.2">
      <c r="B9" s="10" t="str">
        <f>Étudiants[[#This Row],[NIVEAU]]</f>
        <v>6-PACK AVANCE</v>
      </c>
      <c r="C9" s="38" t="s">
        <v>65</v>
      </c>
      <c r="D9" s="16">
        <v>29</v>
      </c>
      <c r="E9" s="16">
        <v>57</v>
      </c>
      <c r="F9" s="16">
        <v>84</v>
      </c>
      <c r="G9" s="16">
        <v>111</v>
      </c>
      <c r="H9" s="16">
        <v>137</v>
      </c>
      <c r="I9" s="16">
        <v>148</v>
      </c>
      <c r="J9" s="19">
        <v>17</v>
      </c>
      <c r="K9" s="9"/>
      <c r="M9" s="36" t="str">
        <f t="shared" si="0"/>
        <v/>
      </c>
      <c r="N9" s="39"/>
      <c r="O9" s="40"/>
      <c r="P9" s="40"/>
      <c r="Q9" s="40"/>
      <c r="R9" s="41"/>
      <c r="S9" s="41"/>
      <c r="T9" s="42"/>
      <c r="U9" s="80"/>
      <c r="V9" s="43"/>
      <c r="W9" s="44"/>
      <c r="X9" s="45" t="str">
        <f t="shared" si="2"/>
        <v/>
      </c>
      <c r="Y9" s="61"/>
      <c r="Z9" s="62" t="str">
        <f t="shared" si="1"/>
        <v/>
      </c>
    </row>
    <row r="10" spans="2:26" ht="21" customHeight="1" x14ac:dyDescent="0.2">
      <c r="B10" s="10" t="str">
        <f>Étudiants[[#This Row],[NIVEAU]]</f>
        <v>7-PACK INTERMEDIAIRE</v>
      </c>
      <c r="C10" s="37" t="s">
        <v>64</v>
      </c>
      <c r="D10" s="12">
        <v>24</v>
      </c>
      <c r="E10" s="12">
        <v>47</v>
      </c>
      <c r="F10" s="12">
        <v>69</v>
      </c>
      <c r="G10" s="12">
        <v>92</v>
      </c>
      <c r="H10" s="12">
        <v>114</v>
      </c>
      <c r="I10" s="12">
        <v>129</v>
      </c>
      <c r="J10" s="18">
        <v>14</v>
      </c>
      <c r="K10" s="9"/>
      <c r="M10" s="36" t="str">
        <f t="shared" si="0"/>
        <v/>
      </c>
      <c r="N10" s="39"/>
      <c r="O10" s="40"/>
      <c r="P10" s="40"/>
      <c r="Q10" s="40"/>
      <c r="R10" s="41"/>
      <c r="S10" s="41"/>
      <c r="T10" s="42"/>
      <c r="U10" s="80"/>
      <c r="V10" s="43"/>
      <c r="W10" s="44"/>
      <c r="X10" s="45" t="str">
        <f t="shared" si="2"/>
        <v/>
      </c>
      <c r="Y10" s="61"/>
      <c r="Z10" s="62" t="str">
        <f t="shared" si="1"/>
        <v/>
      </c>
    </row>
    <row r="11" spans="2:26" ht="21" customHeight="1" x14ac:dyDescent="0.2">
      <c r="B11" s="10" t="str">
        <f>Étudiants[[#This Row],[NIVEAU]]</f>
        <v>8-PACK PREMIUM</v>
      </c>
      <c r="C11" s="38" t="s">
        <v>63</v>
      </c>
      <c r="D11" s="16">
        <v>34</v>
      </c>
      <c r="E11" s="16">
        <v>67</v>
      </c>
      <c r="F11" s="16">
        <v>99</v>
      </c>
      <c r="G11" s="16">
        <v>129</v>
      </c>
      <c r="H11" s="16">
        <v>161</v>
      </c>
      <c r="I11" s="16">
        <v>175</v>
      </c>
      <c r="J11" s="19">
        <v>20</v>
      </c>
      <c r="K11" s="9"/>
      <c r="M11" s="36" t="str">
        <f t="shared" si="0"/>
        <v/>
      </c>
      <c r="N11" s="46"/>
      <c r="O11" s="47"/>
      <c r="P11" s="47"/>
      <c r="Q11" s="47"/>
      <c r="R11" s="48"/>
      <c r="S11" s="48"/>
      <c r="T11" s="49"/>
      <c r="U11" s="81"/>
      <c r="V11" s="50"/>
      <c r="W11" s="51"/>
      <c r="X11" s="52" t="str">
        <f>IF(OR(U11="",W11=""),"",VLOOKUP(U11,C$4:J$11,W11+1))</f>
        <v/>
      </c>
      <c r="Y11" s="63"/>
      <c r="Z11" s="64" t="str">
        <f>IF(U11="","",IF(Y11="",X11,X11+(VLOOKUP(U11,C$4:J$11,8)*Y11)))</f>
        <v/>
      </c>
    </row>
    <row r="12" spans="2:26" ht="8.25" customHeight="1" x14ac:dyDescent="0.2">
      <c r="B12" s="10">
        <f>Étudiants[[#This Row],[NIVEAU]]</f>
        <v>0</v>
      </c>
      <c r="C12" s="22"/>
      <c r="D12" s="23"/>
      <c r="E12" s="24"/>
      <c r="F12" s="24"/>
      <c r="G12" s="24"/>
      <c r="H12" s="24"/>
      <c r="I12" s="24"/>
      <c r="J12" s="25"/>
      <c r="K12" s="9"/>
      <c r="M12" s="28"/>
      <c r="N12" s="32"/>
      <c r="O12" s="32"/>
      <c r="P12" s="32"/>
      <c r="Q12" s="32"/>
      <c r="R12" s="32"/>
      <c r="S12" s="31"/>
      <c r="T12" s="31"/>
      <c r="U12" s="31"/>
      <c r="V12" s="33"/>
      <c r="W12" s="26"/>
      <c r="Y12" s="58"/>
      <c r="Z12" s="58"/>
    </row>
    <row r="13" spans="2:26" ht="21" customHeight="1" x14ac:dyDescent="0.2">
      <c r="B13" s="10" t="str">
        <f>Étudiants[[#This Row],[NIVEAU]]</f>
        <v>ENFANT</v>
      </c>
      <c r="C13" s="20" t="s">
        <v>12</v>
      </c>
      <c r="D13" s="21"/>
      <c r="E13" s="15"/>
      <c r="F13" s="15"/>
      <c r="G13" s="15"/>
      <c r="H13" s="15"/>
      <c r="I13" s="15"/>
      <c r="J13" s="17"/>
      <c r="K13" s="9"/>
      <c r="M13" s="26"/>
      <c r="N13" s="53" t="s">
        <v>17</v>
      </c>
      <c r="O13" s="54" t="s">
        <v>19</v>
      </c>
      <c r="P13" s="54" t="s">
        <v>18</v>
      </c>
      <c r="Q13" s="54" t="s">
        <v>21</v>
      </c>
      <c r="R13" s="55" t="s">
        <v>20</v>
      </c>
      <c r="S13" s="55" t="s">
        <v>14</v>
      </c>
      <c r="T13" s="55" t="s">
        <v>15</v>
      </c>
      <c r="U13" s="55" t="s">
        <v>13</v>
      </c>
      <c r="V13" s="55" t="s">
        <v>32</v>
      </c>
      <c r="W13" s="56" t="s">
        <v>16</v>
      </c>
      <c r="X13" s="57" t="s">
        <v>33</v>
      </c>
      <c r="Y13" s="65" t="s">
        <v>11</v>
      </c>
      <c r="Z13" s="66" t="s">
        <v>35</v>
      </c>
    </row>
    <row r="14" spans="2:26" ht="21" customHeight="1" x14ac:dyDescent="0.2">
      <c r="B14" s="10" t="str">
        <f>Étudiants[[#This Row],[NIVEAU]]</f>
        <v>ADO (-18 ans)</v>
      </c>
      <c r="C14" s="73" t="s">
        <v>39</v>
      </c>
      <c r="D14" s="12">
        <v>13</v>
      </c>
      <c r="E14" s="12">
        <v>25</v>
      </c>
      <c r="F14" s="12">
        <v>37</v>
      </c>
      <c r="G14" s="12">
        <v>49</v>
      </c>
      <c r="H14" s="12">
        <v>61</v>
      </c>
      <c r="I14" s="12">
        <v>69</v>
      </c>
      <c r="J14" s="18">
        <v>7</v>
      </c>
      <c r="K14" s="9"/>
      <c r="M14" s="36">
        <f>IF(N14="","",M13+1)</f>
        <v>1</v>
      </c>
      <c r="N14" s="39" t="s">
        <v>34</v>
      </c>
      <c r="O14" s="40" t="s">
        <v>31</v>
      </c>
      <c r="P14" s="40">
        <v>10</v>
      </c>
      <c r="Q14" s="40" t="s">
        <v>25</v>
      </c>
      <c r="R14" s="41">
        <v>28</v>
      </c>
      <c r="S14" s="41" t="s">
        <v>37</v>
      </c>
      <c r="T14" s="42">
        <v>38</v>
      </c>
      <c r="U14" s="80" t="s">
        <v>40</v>
      </c>
      <c r="V14" s="43">
        <v>41620</v>
      </c>
      <c r="W14" s="44">
        <v>2</v>
      </c>
      <c r="X14" s="45">
        <f>IF(OR(U14="",W14=""),"",VLOOKUP(U14,C$14:J$19,W14+1))</f>
        <v>13</v>
      </c>
      <c r="Y14" s="61">
        <v>1</v>
      </c>
      <c r="Z14" s="62">
        <f>IF(U14="","",IF(Y14="",X14,X14+(VLOOKUP(U14,C$14:J$19,8)*Y14)))</f>
        <v>17</v>
      </c>
    </row>
    <row r="15" spans="2:26" ht="21" customHeight="1" x14ac:dyDescent="0.2">
      <c r="B15" s="10" t="str">
        <f>Étudiants[[#This Row],[NIVEAU]]</f>
        <v>ENFANT (-120cm)</v>
      </c>
      <c r="C15" s="72" t="s">
        <v>53</v>
      </c>
      <c r="D15" s="16">
        <v>7</v>
      </c>
      <c r="E15" s="16">
        <v>13</v>
      </c>
      <c r="F15" s="16">
        <v>19</v>
      </c>
      <c r="G15" s="16">
        <v>25</v>
      </c>
      <c r="H15" s="16">
        <v>31</v>
      </c>
      <c r="I15" s="16">
        <v>36</v>
      </c>
      <c r="J15" s="19">
        <v>4</v>
      </c>
      <c r="K15" s="9"/>
      <c r="M15" s="36">
        <f>IF(N15="","",M14+1)</f>
        <v>2</v>
      </c>
      <c r="N15" s="39" t="s">
        <v>34</v>
      </c>
      <c r="O15" s="40" t="s">
        <v>22</v>
      </c>
      <c r="P15" s="40">
        <v>15</v>
      </c>
      <c r="Q15" s="40" t="s">
        <v>25</v>
      </c>
      <c r="R15" s="41">
        <v>41</v>
      </c>
      <c r="S15" s="41" t="s">
        <v>38</v>
      </c>
      <c r="T15" s="42">
        <v>60</v>
      </c>
      <c r="U15" s="80" t="s">
        <v>39</v>
      </c>
      <c r="V15" s="43">
        <v>41621</v>
      </c>
      <c r="W15" s="44">
        <v>2</v>
      </c>
      <c r="X15" s="45">
        <f t="shared" ref="X15:X19" si="3">IF(OR(U15="",W15=""),"",VLOOKUP(U15,C$14:J$19,W15+1))</f>
        <v>25</v>
      </c>
      <c r="Y15" s="61">
        <v>1</v>
      </c>
      <c r="Z15" s="62">
        <f>IF(U15="","",IF(Y15="",X15,X15+(VLOOKUP(U15,C$14:J$19,8)*Y15)))</f>
        <v>32</v>
      </c>
    </row>
    <row r="16" spans="2:26" ht="21" customHeight="1" x14ac:dyDescent="0.2">
      <c r="B16" s="10" t="str">
        <f>Étudiants[[#This Row],[NIVEAU]]</f>
        <v>JUNIOR (-150 cm)</v>
      </c>
      <c r="C16" s="73" t="s">
        <v>54</v>
      </c>
      <c r="D16" s="12">
        <v>8</v>
      </c>
      <c r="E16" s="12">
        <v>16</v>
      </c>
      <c r="F16" s="12">
        <v>23</v>
      </c>
      <c r="G16" s="12">
        <v>30</v>
      </c>
      <c r="H16" s="12">
        <v>38</v>
      </c>
      <c r="I16" s="12">
        <v>43</v>
      </c>
      <c r="J16" s="18">
        <v>5</v>
      </c>
      <c r="K16" s="9"/>
      <c r="M16" s="36" t="str">
        <f t="shared" ref="M16:M33" si="4">IF(N16="","",M15+1)</f>
        <v/>
      </c>
      <c r="N16" s="39"/>
      <c r="O16" s="40"/>
      <c r="P16" s="40"/>
      <c r="Q16" s="40"/>
      <c r="R16" s="41"/>
      <c r="S16" s="41"/>
      <c r="T16" s="42"/>
      <c r="U16" s="80"/>
      <c r="V16" s="43"/>
      <c r="W16" s="44"/>
      <c r="X16" s="45" t="str">
        <f t="shared" si="3"/>
        <v/>
      </c>
      <c r="Y16" s="61"/>
      <c r="Z16" s="62" t="str">
        <f t="shared" ref="Z16:Z19" si="5">IF(U16="","",IF(Y16="",X16,X16+(VLOOKUP(U16,C$14:J$19,8)*Y16)))</f>
        <v/>
      </c>
    </row>
    <row r="17" spans="2:26" ht="21" customHeight="1" x14ac:dyDescent="0.2">
      <c r="B17" s="10" t="str">
        <f>Étudiants[[#This Row],[NIVEAU]]</f>
        <v>PACK ADO</v>
      </c>
      <c r="C17" s="72" t="s">
        <v>9</v>
      </c>
      <c r="D17" s="16">
        <v>16</v>
      </c>
      <c r="E17" s="16">
        <v>31</v>
      </c>
      <c r="F17" s="16">
        <v>46</v>
      </c>
      <c r="G17" s="16">
        <v>61</v>
      </c>
      <c r="H17" s="16">
        <v>6</v>
      </c>
      <c r="I17" s="16">
        <v>85</v>
      </c>
      <c r="J17" s="19">
        <v>10</v>
      </c>
      <c r="K17" s="9"/>
      <c r="M17" s="36" t="str">
        <f t="shared" si="4"/>
        <v/>
      </c>
      <c r="N17" s="39"/>
      <c r="O17" s="40"/>
      <c r="P17" s="40"/>
      <c r="Q17" s="40"/>
      <c r="R17" s="41"/>
      <c r="S17" s="41"/>
      <c r="T17" s="42"/>
      <c r="U17" s="80"/>
      <c r="V17" s="43"/>
      <c r="W17" s="44"/>
      <c r="X17" s="45" t="str">
        <f t="shared" si="3"/>
        <v/>
      </c>
      <c r="Y17" s="61"/>
      <c r="Z17" s="62" t="str">
        <f t="shared" si="5"/>
        <v/>
      </c>
    </row>
    <row r="18" spans="2:26" ht="21" customHeight="1" x14ac:dyDescent="0.2">
      <c r="B18" s="10" t="str">
        <f>Étudiants[[#This Row],[NIVEAU]]</f>
        <v xml:space="preserve">PACK ENFANT </v>
      </c>
      <c r="C18" s="37" t="s">
        <v>55</v>
      </c>
      <c r="D18" s="12">
        <v>9</v>
      </c>
      <c r="E18" s="12">
        <v>17</v>
      </c>
      <c r="F18" s="12">
        <v>26</v>
      </c>
      <c r="G18" s="12">
        <v>34</v>
      </c>
      <c r="H18" s="12">
        <v>42</v>
      </c>
      <c r="I18" s="12">
        <v>47</v>
      </c>
      <c r="J18" s="18">
        <v>6</v>
      </c>
      <c r="K18" s="9"/>
      <c r="M18" s="36" t="str">
        <f t="shared" si="4"/>
        <v/>
      </c>
      <c r="N18" s="39"/>
      <c r="O18" s="40"/>
      <c r="P18" s="40"/>
      <c r="Q18" s="40"/>
      <c r="R18" s="41"/>
      <c r="S18" s="41"/>
      <c r="T18" s="42"/>
      <c r="U18" s="80"/>
      <c r="V18" s="43"/>
      <c r="W18" s="44"/>
      <c r="X18" s="45" t="str">
        <f t="shared" si="3"/>
        <v/>
      </c>
      <c r="Y18" s="61"/>
      <c r="Z18" s="62" t="str">
        <f t="shared" si="5"/>
        <v/>
      </c>
    </row>
    <row r="19" spans="2:26" ht="21" customHeight="1" x14ac:dyDescent="0.2">
      <c r="B19" s="10" t="str">
        <f>Étudiants[[#This Row],[NIVEAU]]</f>
        <v>PACK JUNIOR</v>
      </c>
      <c r="C19" s="38" t="s">
        <v>56</v>
      </c>
      <c r="D19" s="16">
        <v>12</v>
      </c>
      <c r="E19" s="16">
        <v>23</v>
      </c>
      <c r="F19" s="16">
        <v>34</v>
      </c>
      <c r="G19" s="16">
        <v>46</v>
      </c>
      <c r="H19" s="16">
        <v>57</v>
      </c>
      <c r="I19" s="16">
        <v>62</v>
      </c>
      <c r="J19" s="19">
        <v>8</v>
      </c>
      <c r="K19" s="9"/>
      <c r="M19" s="36" t="str">
        <f t="shared" si="4"/>
        <v/>
      </c>
      <c r="N19" s="46"/>
      <c r="O19" s="47"/>
      <c r="P19" s="47"/>
      <c r="Q19" s="47"/>
      <c r="R19" s="48"/>
      <c r="S19" s="48"/>
      <c r="T19" s="49"/>
      <c r="U19" s="81"/>
      <c r="V19" s="50"/>
      <c r="W19" s="51"/>
      <c r="X19" s="45" t="str">
        <f t="shared" si="3"/>
        <v/>
      </c>
      <c r="Y19" s="63"/>
      <c r="Z19" s="64" t="str">
        <f t="shared" si="5"/>
        <v/>
      </c>
    </row>
    <row r="20" spans="2:26" ht="21" customHeight="1" x14ac:dyDescent="0.2">
      <c r="B20" s="10">
        <f>Étudiants[[#This Row],[NIVEAU]]</f>
        <v>0</v>
      </c>
      <c r="C20" s="7"/>
      <c r="D20" s="8"/>
      <c r="E20" s="8"/>
      <c r="F20" s="8"/>
      <c r="G20" s="8"/>
      <c r="H20" s="8"/>
      <c r="I20" s="8"/>
      <c r="J20" s="8"/>
      <c r="K20" s="9"/>
      <c r="M20" s="36" t="str">
        <f t="shared" si="4"/>
        <v/>
      </c>
      <c r="N20" s="32"/>
      <c r="O20" s="32"/>
      <c r="P20" s="31"/>
      <c r="Q20" s="31"/>
      <c r="R20" s="31"/>
      <c r="S20" s="31"/>
      <c r="T20" s="31"/>
      <c r="U20" s="31"/>
      <c r="V20" s="33"/>
      <c r="W20" s="35"/>
      <c r="X20" s="67"/>
    </row>
    <row r="21" spans="2:26" ht="21" customHeight="1" x14ac:dyDescent="0.2">
      <c r="B21" s="10" t="str">
        <f>Étudiants[[#This Row],[NIVEAU]]</f>
        <v>ACCESSOIRES</v>
      </c>
      <c r="C21" s="78" t="s">
        <v>57</v>
      </c>
      <c r="D21" s="8"/>
      <c r="E21" s="8"/>
      <c r="F21" s="8"/>
      <c r="G21" s="8"/>
      <c r="H21" s="8"/>
      <c r="I21" s="8"/>
      <c r="J21" s="8"/>
      <c r="K21" s="9"/>
      <c r="M21" s="36"/>
      <c r="N21" s="34"/>
      <c r="P21" s="34"/>
      <c r="Q21" s="34"/>
      <c r="R21" s="34"/>
      <c r="S21" s="34"/>
      <c r="T21" s="34"/>
      <c r="U21" s="34"/>
      <c r="V21" s="34"/>
      <c r="W21" s="34"/>
      <c r="X21" s="77"/>
    </row>
    <row r="22" spans="2:26" ht="21" customHeight="1" x14ac:dyDescent="0.2">
      <c r="B22" s="10" t="str">
        <f>Étudiants[[#This Row],[NIVEAU]]</f>
        <v>Casque</v>
      </c>
      <c r="C22" s="71" t="s">
        <v>43</v>
      </c>
      <c r="D22" s="12">
        <v>5</v>
      </c>
      <c r="E22" s="12">
        <v>10</v>
      </c>
      <c r="F22" s="12">
        <v>15</v>
      </c>
      <c r="G22" s="12">
        <v>20</v>
      </c>
      <c r="H22" s="12">
        <v>25</v>
      </c>
      <c r="I22" s="12">
        <v>27</v>
      </c>
      <c r="J22" s="12">
        <v>3</v>
      </c>
      <c r="K22" s="9"/>
      <c r="M22" s="36"/>
      <c r="N22" s="82"/>
      <c r="O22" s="82"/>
      <c r="P22" s="83"/>
      <c r="Q22" s="83"/>
      <c r="R22" s="32"/>
      <c r="S22" s="32"/>
      <c r="T22" s="31"/>
      <c r="U22" s="32"/>
      <c r="V22" s="32"/>
      <c r="W22" s="31"/>
      <c r="X22" s="77" t="str">
        <f t="shared" ref="X22:X25" si="6">IF(OR(U22="",W22=""),"",VLOOKUP(U22,C$14:J$19,W22+1))</f>
        <v/>
      </c>
      <c r="Y22" s="35"/>
      <c r="Z22" s="35"/>
    </row>
    <row r="23" spans="2:26" ht="21" customHeight="1" x14ac:dyDescent="0.2">
      <c r="B23" s="10" t="str">
        <f>Étudiants[[#This Row],[NIVEAU]]</f>
        <v>Casque enfant</v>
      </c>
      <c r="C23" s="70" t="s">
        <v>44</v>
      </c>
      <c r="D23" s="16">
        <v>4</v>
      </c>
      <c r="E23" s="16">
        <v>7</v>
      </c>
      <c r="F23" s="16">
        <v>10</v>
      </c>
      <c r="G23" s="16">
        <v>14</v>
      </c>
      <c r="H23" s="16">
        <v>17</v>
      </c>
      <c r="I23" s="16">
        <v>19</v>
      </c>
      <c r="J23" s="16">
        <v>2</v>
      </c>
      <c r="K23" s="9"/>
      <c r="M23" s="36" t="str">
        <f t="shared" si="4"/>
        <v/>
      </c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77" t="str">
        <f t="shared" si="6"/>
        <v/>
      </c>
      <c r="Y23" s="34"/>
      <c r="Z23" s="34"/>
    </row>
    <row r="24" spans="2:26" ht="21" customHeight="1" x14ac:dyDescent="0.2">
      <c r="B24" s="10" t="str">
        <f>Étudiants[[#This Row],[NIVEAU]]</f>
        <v>Arva</v>
      </c>
      <c r="C24" s="71" t="s">
        <v>45</v>
      </c>
      <c r="D24" s="12">
        <v>12</v>
      </c>
      <c r="E24" s="12">
        <v>23</v>
      </c>
      <c r="F24" s="12">
        <v>34</v>
      </c>
      <c r="G24" s="12">
        <v>45</v>
      </c>
      <c r="H24" s="12">
        <v>57</v>
      </c>
      <c r="I24" s="12">
        <v>62</v>
      </c>
      <c r="J24" s="12">
        <v>8</v>
      </c>
      <c r="K24" s="9"/>
      <c r="M24" s="36" t="str">
        <f t="shared" si="4"/>
        <v/>
      </c>
      <c r="N24" s="32"/>
      <c r="O24" s="32"/>
      <c r="P24" s="31"/>
      <c r="Q24" s="31"/>
      <c r="R24" s="32"/>
      <c r="S24" s="32"/>
      <c r="T24" s="31"/>
      <c r="U24" s="32"/>
      <c r="V24" s="32"/>
      <c r="W24" s="31"/>
      <c r="X24" s="77" t="str">
        <f t="shared" si="6"/>
        <v/>
      </c>
      <c r="Y24" s="31"/>
      <c r="Z24" s="31"/>
    </row>
    <row r="25" spans="2:26" ht="21" customHeight="1" x14ac:dyDescent="0.2">
      <c r="B25" s="10" t="str">
        <f>Étudiants[[#This Row],[NIVEAU]]</f>
        <v>Airbag avalanche</v>
      </c>
      <c r="C25" s="16" t="s">
        <v>46</v>
      </c>
      <c r="D25" s="16">
        <v>29</v>
      </c>
      <c r="E25" s="16">
        <v>58</v>
      </c>
      <c r="F25" s="16">
        <v>84</v>
      </c>
      <c r="G25" s="16">
        <v>112</v>
      </c>
      <c r="H25" s="16">
        <v>139</v>
      </c>
      <c r="I25" s="16">
        <v>147</v>
      </c>
      <c r="J25" s="16">
        <v>19</v>
      </c>
      <c r="K25" s="9"/>
      <c r="M25" s="36" t="str">
        <f t="shared" si="4"/>
        <v/>
      </c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77" t="str">
        <f t="shared" si="6"/>
        <v/>
      </c>
      <c r="Y25" s="34"/>
      <c r="Z25" s="34"/>
    </row>
    <row r="26" spans="2:26" ht="21" customHeight="1" x14ac:dyDescent="0.2">
      <c r="B26" s="10" t="str">
        <f>Étudiants[[#This Row],[NIVEAU]]</f>
        <v>Crampons</v>
      </c>
      <c r="C26" s="71" t="s">
        <v>41</v>
      </c>
      <c r="D26" s="12">
        <v>9</v>
      </c>
      <c r="E26" s="12">
        <v>18</v>
      </c>
      <c r="F26" s="12">
        <v>27</v>
      </c>
      <c r="G26" s="12">
        <v>35</v>
      </c>
      <c r="H26" s="12">
        <v>43</v>
      </c>
      <c r="I26" s="12">
        <v>49</v>
      </c>
      <c r="J26" s="12">
        <v>6</v>
      </c>
      <c r="K26" s="9"/>
      <c r="M26" s="36" t="str">
        <f t="shared" si="4"/>
        <v/>
      </c>
      <c r="N26" s="32"/>
      <c r="O26" s="32"/>
      <c r="P26" s="31"/>
      <c r="Q26" s="31"/>
      <c r="R26" s="32"/>
      <c r="S26" s="32"/>
      <c r="T26" s="31"/>
      <c r="U26" s="32"/>
      <c r="V26" s="32"/>
      <c r="W26" s="31"/>
      <c r="X26" s="77" t="str">
        <f t="shared" ref="X26:X33" si="7">IF(OR(U26="",W26=""),"",VLOOKUP(U26,C$14:J$19,W26+1))</f>
        <v/>
      </c>
      <c r="Y26" s="31"/>
      <c r="Z26" s="31"/>
    </row>
    <row r="27" spans="2:26" ht="21" customHeight="1" x14ac:dyDescent="0.2">
      <c r="B27" s="10" t="str">
        <f>Étudiants[[#This Row],[NIVEAU]]</f>
        <v>Harnais</v>
      </c>
      <c r="C27" s="16" t="s">
        <v>47</v>
      </c>
      <c r="D27" s="16">
        <v>6</v>
      </c>
      <c r="E27" s="16">
        <v>12</v>
      </c>
      <c r="F27" s="16">
        <v>18</v>
      </c>
      <c r="G27" s="16">
        <v>23</v>
      </c>
      <c r="H27" s="16">
        <v>29</v>
      </c>
      <c r="I27" s="16">
        <v>33</v>
      </c>
      <c r="J27" s="16">
        <v>5</v>
      </c>
      <c r="K27" s="9"/>
      <c r="M27" s="36" t="str">
        <f t="shared" si="4"/>
        <v/>
      </c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77" t="str">
        <f t="shared" si="7"/>
        <v/>
      </c>
      <c r="Y27" s="34"/>
      <c r="Z27" s="34"/>
    </row>
    <row r="28" spans="2:26" ht="21" customHeight="1" x14ac:dyDescent="0.2">
      <c r="B28" s="10" t="str">
        <f>Étudiants[[#This Row],[NIVEAU]]</f>
        <v>Pantalon adulte</v>
      </c>
      <c r="C28" s="71" t="s">
        <v>48</v>
      </c>
      <c r="D28" s="12">
        <v>10</v>
      </c>
      <c r="E28" s="12">
        <v>20</v>
      </c>
      <c r="F28" s="12">
        <v>29</v>
      </c>
      <c r="G28" s="12">
        <v>38</v>
      </c>
      <c r="H28" s="12">
        <v>46</v>
      </c>
      <c r="I28" s="12">
        <v>54</v>
      </c>
      <c r="J28" s="12">
        <v>8</v>
      </c>
      <c r="K28" s="9"/>
      <c r="M28" s="36" t="str">
        <f t="shared" si="4"/>
        <v/>
      </c>
      <c r="N28" s="32"/>
      <c r="O28" s="32"/>
      <c r="P28" s="31"/>
      <c r="Q28" s="31"/>
      <c r="R28" s="32"/>
      <c r="S28" s="32"/>
      <c r="T28" s="31"/>
      <c r="U28" s="32"/>
      <c r="V28" s="32"/>
      <c r="W28" s="31"/>
      <c r="X28" s="77" t="str">
        <f t="shared" si="7"/>
        <v/>
      </c>
      <c r="Y28" s="31"/>
      <c r="Z28" s="31"/>
    </row>
    <row r="29" spans="2:26" ht="21" customHeight="1" x14ac:dyDescent="0.2">
      <c r="B29" s="10" t="str">
        <f>Étudiants[[#This Row],[NIVEAU]]</f>
        <v>Veste adulte</v>
      </c>
      <c r="C29" s="16" t="s">
        <v>49</v>
      </c>
      <c r="D29" s="16">
        <v>17</v>
      </c>
      <c r="E29" s="16">
        <v>33</v>
      </c>
      <c r="F29" s="16">
        <v>49</v>
      </c>
      <c r="G29" s="16">
        <v>65</v>
      </c>
      <c r="H29" s="16">
        <v>81</v>
      </c>
      <c r="I29" s="16">
        <v>91</v>
      </c>
      <c r="J29" s="16">
        <v>10</v>
      </c>
      <c r="K29" s="9"/>
      <c r="M29" s="36" t="str">
        <f t="shared" si="4"/>
        <v/>
      </c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77" t="str">
        <f t="shared" si="7"/>
        <v/>
      </c>
      <c r="Y29" s="34"/>
      <c r="Z29" s="34"/>
    </row>
    <row r="30" spans="2:26" ht="21" customHeight="1" x14ac:dyDescent="0.2">
      <c r="B30" s="10" t="str">
        <f>Étudiants[[#This Row],[NIVEAU]]</f>
        <v>Camera</v>
      </c>
      <c r="C30" s="71" t="s">
        <v>50</v>
      </c>
      <c r="D30" s="12">
        <v>17</v>
      </c>
      <c r="E30" s="12">
        <v>33</v>
      </c>
      <c r="F30" s="12">
        <v>49</v>
      </c>
      <c r="G30" s="12">
        <v>65</v>
      </c>
      <c r="H30" s="12">
        <v>81</v>
      </c>
      <c r="I30" s="12">
        <v>91</v>
      </c>
      <c r="J30" s="12">
        <v>10</v>
      </c>
      <c r="K30" s="9"/>
      <c r="M30" s="36" t="str">
        <f t="shared" si="4"/>
        <v/>
      </c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77" t="str">
        <f t="shared" si="7"/>
        <v/>
      </c>
      <c r="Y30" s="34"/>
      <c r="Z30" s="34"/>
    </row>
    <row r="31" spans="2:26" ht="21" customHeight="1" x14ac:dyDescent="0.2">
      <c r="B31" s="10" t="str">
        <f>Étudiants[[#This Row],[NIVEAU]]</f>
        <v>Raquettes</v>
      </c>
      <c r="C31" s="16" t="s">
        <v>42</v>
      </c>
      <c r="D31" s="16">
        <v>8</v>
      </c>
      <c r="E31" s="16">
        <v>15</v>
      </c>
      <c r="F31" s="16">
        <v>22</v>
      </c>
      <c r="G31" s="16">
        <v>28</v>
      </c>
      <c r="H31" s="16">
        <v>33</v>
      </c>
      <c r="I31" s="16">
        <v>38</v>
      </c>
      <c r="J31" s="16">
        <v>5</v>
      </c>
      <c r="K31" s="9"/>
      <c r="M31" s="36" t="str">
        <f t="shared" si="4"/>
        <v/>
      </c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77" t="str">
        <f t="shared" si="7"/>
        <v/>
      </c>
      <c r="Y31" s="34"/>
      <c r="Z31" s="34"/>
    </row>
    <row r="32" spans="2:26" ht="21" customHeight="1" x14ac:dyDescent="0.2">
      <c r="B32" s="10" t="str">
        <f>Étudiants[[#This Row],[NIVEAU]]</f>
        <v>Pack veste + pantalon</v>
      </c>
      <c r="C32" s="71" t="s">
        <v>51</v>
      </c>
      <c r="D32" s="12">
        <v>22</v>
      </c>
      <c r="E32" s="12">
        <v>43</v>
      </c>
      <c r="F32" s="12">
        <v>65</v>
      </c>
      <c r="G32" s="12">
        <v>84</v>
      </c>
      <c r="H32" s="12">
        <v>99</v>
      </c>
      <c r="I32" s="12">
        <v>112</v>
      </c>
      <c r="J32" s="12">
        <v>12</v>
      </c>
      <c r="K32" s="9"/>
      <c r="M32" s="36" t="str">
        <f t="shared" si="4"/>
        <v/>
      </c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77" t="str">
        <f t="shared" si="7"/>
        <v/>
      </c>
      <c r="Y32" s="34"/>
      <c r="Z32" s="34"/>
    </row>
    <row r="33" spans="2:26" ht="21" customHeight="1" x14ac:dyDescent="0.2">
      <c r="B33" s="10" t="str">
        <f>Étudiants[[#This Row],[NIVEAU]]</f>
        <v>Pack sonde + pelle</v>
      </c>
      <c r="C33" s="16" t="s">
        <v>52</v>
      </c>
      <c r="D33" s="16">
        <v>15</v>
      </c>
      <c r="E33" s="16">
        <v>29</v>
      </c>
      <c r="F33" s="16">
        <v>44</v>
      </c>
      <c r="G33" s="16">
        <v>58</v>
      </c>
      <c r="H33" s="16">
        <v>73</v>
      </c>
      <c r="I33" s="16">
        <v>79</v>
      </c>
      <c r="J33" s="16">
        <v>10</v>
      </c>
      <c r="K33" s="9"/>
      <c r="M33" s="36" t="str">
        <f t="shared" si="4"/>
        <v/>
      </c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77" t="str">
        <f t="shared" si="7"/>
        <v/>
      </c>
      <c r="Y33" s="34"/>
      <c r="Z33" s="34"/>
    </row>
    <row r="34" spans="2:26" ht="21" customHeight="1" thickBot="1" x14ac:dyDescent="0.25">
      <c r="B34" s="74">
        <f>Étudiants[[#This Row],[NIVEAU]]</f>
        <v>0</v>
      </c>
      <c r="C34" s="7"/>
      <c r="D34" s="8"/>
      <c r="E34" s="8"/>
      <c r="F34" s="8"/>
      <c r="G34" s="8"/>
      <c r="H34" s="8"/>
      <c r="I34" s="8"/>
      <c r="J34" s="8"/>
      <c r="K34" s="9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</row>
    <row r="35" spans="2:26" ht="12.75" thickTop="1" x14ac:dyDescent="0.2"/>
  </sheetData>
  <mergeCells count="2">
    <mergeCell ref="N2:Z2"/>
    <mergeCell ref="M1:Z1"/>
  </mergeCells>
  <dataValidations count="5">
    <dataValidation type="list" allowBlank="1" showInputMessage="1" showErrorMessage="1" sqref="O20">
      <formula1>LEVEL</formula1>
    </dataValidation>
    <dataValidation type="list" allowBlank="1" showInputMessage="1" showErrorMessage="1" sqref="U4:U11">
      <formula1>NIVEAU</formula1>
    </dataValidation>
    <dataValidation type="list" allowBlank="1" showInputMessage="1" showErrorMessage="1" sqref="Q14:Q19 Q4:Q11">
      <formula1>MATERIEL</formula1>
    </dataValidation>
    <dataValidation type="list" allowBlank="1" showInputMessage="1" showErrorMessage="1" sqref="O14:O19 O4:O11">
      <formula1>SEXE</formula1>
    </dataValidation>
    <dataValidation type="list" allowBlank="1" showInputMessage="1" showErrorMessage="1" sqref="U14:U19">
      <formula1>ENFANT</formula1>
    </dataValidation>
  </dataValidations>
  <pageMargins left="0.7" right="0.7" top="0.75" bottom="0.75" header="0.3" footer="0.3"/>
  <pageSetup paperSize="9" scale="40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9F89B972-8B89-4CF5-94E9-05D96F2449C7}">
            <xm:f>NOT(ISERROR(SEARCH($C$4,X4)))</xm:f>
            <xm:f>$C$4</xm:f>
            <x14:dxf>
              <font>
                <strike val="0"/>
              </font>
              <numFmt numFmtId="165" formatCode="#,##0\ &quot;€&quot;"/>
            </x14:dxf>
          </x14:cfRule>
          <xm:sqref>X4:X11</xm:sqref>
        </x14:conditionalFormatting>
        <x14:conditionalFormatting xmlns:xm="http://schemas.microsoft.com/office/excel/2006/main">
          <x14:cfRule type="containsText" priority="1" operator="containsText" id="{41501FDC-9D88-4D6E-916A-E119F15E95FB}">
            <xm:f>NOT(ISERROR(SEARCH($C$4,X14)))</xm:f>
            <xm:f>$C$4</xm:f>
            <x14:dxf>
              <font>
                <strike val="0"/>
              </font>
              <numFmt numFmtId="165" formatCode="#,##0\ &quot;€&quot;"/>
            </x14:dxf>
          </x14:cfRule>
          <xm:sqref>X14:X19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8:I16"/>
  <sheetViews>
    <sheetView workbookViewId="0">
      <selection activeCell="G23" sqref="G23"/>
    </sheetView>
  </sheetViews>
  <sheetFormatPr baseColWidth="10" defaultColWidth="12" defaultRowHeight="12" x14ac:dyDescent="0.2"/>
  <cols>
    <col min="7" max="7" width="12.83203125" bestFit="1" customWidth="1"/>
  </cols>
  <sheetData>
    <row r="8" spans="3:9" x14ac:dyDescent="0.2">
      <c r="C8" t="s">
        <v>12</v>
      </c>
      <c r="D8" t="s">
        <v>2</v>
      </c>
      <c r="G8" t="s">
        <v>24</v>
      </c>
      <c r="H8" t="s">
        <v>29</v>
      </c>
      <c r="I8" t="s">
        <v>30</v>
      </c>
    </row>
    <row r="9" spans="3:9" ht="12.75" x14ac:dyDescent="0.2">
      <c r="C9" s="68" t="s">
        <v>39</v>
      </c>
      <c r="D9" s="79" t="s">
        <v>59</v>
      </c>
      <c r="G9" t="s">
        <v>25</v>
      </c>
      <c r="H9" t="s">
        <v>27</v>
      </c>
      <c r="I9" s="11" t="s">
        <v>22</v>
      </c>
    </row>
    <row r="10" spans="3:9" ht="12.75" x14ac:dyDescent="0.2">
      <c r="C10" s="69" t="s">
        <v>53</v>
      </c>
      <c r="D10" s="76" t="s">
        <v>60</v>
      </c>
      <c r="G10" t="s">
        <v>26</v>
      </c>
      <c r="H10" t="s">
        <v>28</v>
      </c>
      <c r="I10" s="11" t="s">
        <v>31</v>
      </c>
    </row>
    <row r="11" spans="3:9" ht="12.75" x14ac:dyDescent="0.2">
      <c r="C11" s="68" t="s">
        <v>54</v>
      </c>
      <c r="D11" s="75" t="s">
        <v>61</v>
      </c>
    </row>
    <row r="12" spans="3:9" ht="12.75" x14ac:dyDescent="0.2">
      <c r="C12" s="69" t="s">
        <v>9</v>
      </c>
      <c r="D12" s="76" t="s">
        <v>62</v>
      </c>
    </row>
    <row r="13" spans="3:9" ht="12.75" x14ac:dyDescent="0.2">
      <c r="C13" s="75" t="s">
        <v>55</v>
      </c>
      <c r="D13" s="75" t="s">
        <v>66</v>
      </c>
    </row>
    <row r="14" spans="3:9" ht="12.75" x14ac:dyDescent="0.2">
      <c r="C14" s="76" t="s">
        <v>56</v>
      </c>
      <c r="D14" s="76" t="s">
        <v>65</v>
      </c>
    </row>
    <row r="15" spans="3:9" ht="12.75" x14ac:dyDescent="0.2">
      <c r="D15" s="75" t="s">
        <v>64</v>
      </c>
    </row>
    <row r="16" spans="3:9" ht="12.75" x14ac:dyDescent="0.2">
      <c r="D16" s="76" t="s">
        <v>63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362F6DCB-5A97-4330-9523-293876E4E21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TARIFS</vt:lpstr>
      <vt:lpstr>PARAMETRES</vt:lpstr>
      <vt:lpstr>ENFANT</vt:lpstr>
      <vt:lpstr>LOGEMENTS</vt:lpstr>
      <vt:lpstr>MATERIEL</vt:lpstr>
      <vt:lpstr>NIVEAU</vt:lpstr>
      <vt:lpstr>OPTION</vt:lpstr>
      <vt:lpstr>SEXE</vt:lpstr>
      <vt:lpstr>TARIFS!Zone_d_impression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2013-03-29T12:31:29Z</dcterms:created>
  <dcterms:modified xsi:type="dcterms:W3CDTF">2013-10-04T12:36:41Z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TC028023459991</vt:lpwstr>
  </property>
</Properties>
</file>