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19320" windowHeight="12585" tabRatio="758" activeTab="1"/>
  </bookViews>
  <sheets>
    <sheet name="A qui commander" sheetId="9" r:id="rId1"/>
    <sheet name="tableau de bord demande d'achat" sheetId="5" r:id="rId2"/>
    <sheet name="table chantier" sheetId="6" r:id="rId3"/>
  </sheets>
  <definedNames>
    <definedName name="_xlnm._FilterDatabase" localSheetId="1" hidden="1">'tableau de bord demande d''achat'!$A$5:$P$5</definedName>
  </definedNames>
  <calcPr calcId="125725"/>
</workbook>
</file>

<file path=xl/calcChain.xml><?xml version="1.0" encoding="utf-8"?>
<calcChain xmlns="http://schemas.openxmlformats.org/spreadsheetml/2006/main">
  <c r="L14" i="5"/>
  <c r="E38" i="6"/>
  <c r="O52" i="5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E114" i="6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L27" i="5"/>
  <c r="L30"/>
  <c r="L31"/>
  <c r="L29"/>
  <c r="L43"/>
  <c r="L13"/>
  <c r="L8"/>
  <c r="L11"/>
  <c r="L12"/>
  <c r="L7"/>
  <c r="L15"/>
  <c r="L17"/>
  <c r="L18"/>
  <c r="L19"/>
  <c r="L21"/>
  <c r="L23"/>
  <c r="L26"/>
  <c r="L50"/>
  <c r="L51"/>
  <c r="L24"/>
  <c r="L22"/>
  <c r="L33"/>
  <c r="L36"/>
  <c r="L42"/>
  <c r="L35"/>
  <c r="L37"/>
  <c r="L10"/>
  <c r="L16"/>
  <c r="L20"/>
  <c r="L32"/>
  <c r="L38"/>
  <c r="L28"/>
  <c r="L34"/>
  <c r="L44"/>
  <c r="L9"/>
  <c r="L45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40"/>
  <c r="L39"/>
  <c r="L25"/>
  <c r="L41"/>
  <c r="L6"/>
  <c r="E3" i="6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L46" i="5" s="1"/>
  <c r="E36" i="6"/>
  <c r="L47" i="5" s="1"/>
  <c r="E37" i="6"/>
  <c r="L48" i="5" s="1"/>
  <c r="L49"/>
  <c r="E39" i="6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2"/>
  <c r="M52" i="5"/>
  <c r="N52"/>
  <c r="M53"/>
  <c r="N53"/>
  <c r="M54"/>
  <c r="N54"/>
  <c r="M55"/>
  <c r="N55"/>
  <c r="M56"/>
  <c r="N56"/>
  <c r="M57"/>
  <c r="N57"/>
  <c r="M58"/>
  <c r="N58"/>
  <c r="M59"/>
  <c r="N59"/>
  <c r="M60"/>
  <c r="N60"/>
  <c r="M61"/>
  <c r="N61"/>
  <c r="M62"/>
  <c r="N62"/>
  <c r="M63"/>
  <c r="N63"/>
  <c r="M64"/>
  <c r="N64"/>
  <c r="M65"/>
  <c r="N65"/>
  <c r="M66"/>
  <c r="N66"/>
  <c r="M67"/>
  <c r="N67"/>
  <c r="M68"/>
  <c r="N68"/>
  <c r="M69"/>
  <c r="N69"/>
  <c r="M70"/>
  <c r="N70"/>
  <c r="M71"/>
  <c r="N71"/>
  <c r="M72"/>
  <c r="N72"/>
  <c r="M73"/>
  <c r="N73"/>
  <c r="M74"/>
  <c r="N74"/>
  <c r="M75"/>
  <c r="N75"/>
  <c r="M76"/>
  <c r="N76"/>
  <c r="M77"/>
  <c r="N77"/>
  <c r="M78"/>
  <c r="N78"/>
  <c r="M79"/>
  <c r="N79"/>
  <c r="M80"/>
  <c r="N80"/>
  <c r="M81"/>
  <c r="N81"/>
  <c r="M82"/>
  <c r="N82"/>
  <c r="M83"/>
  <c r="N83"/>
  <c r="M84"/>
  <c r="N84"/>
  <c r="M85"/>
  <c r="N85"/>
  <c r="M45"/>
  <c r="N7"/>
  <c r="M86"/>
  <c r="N86"/>
  <c r="M46"/>
  <c r="N8"/>
  <c r="M47"/>
  <c r="N9"/>
  <c r="M48"/>
  <c r="N10"/>
  <c r="M49"/>
  <c r="N1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45"/>
  <c r="E86"/>
  <c r="E46"/>
  <c r="E47"/>
  <c r="E48"/>
  <c r="E49"/>
  <c r="C26"/>
  <c r="C27"/>
  <c r="C7"/>
  <c r="C50"/>
  <c r="C17"/>
  <c r="C20"/>
  <c r="C18"/>
  <c r="C19"/>
  <c r="C8"/>
  <c r="C23"/>
  <c r="C22"/>
  <c r="C30"/>
  <c r="C45"/>
  <c r="C24"/>
  <c r="C10"/>
  <c r="C16"/>
  <c r="C21"/>
  <c r="C51"/>
  <c r="C29"/>
  <c r="C25"/>
  <c r="C31"/>
  <c r="C32"/>
  <c r="C34"/>
  <c r="C28"/>
  <c r="C33"/>
  <c r="C35"/>
  <c r="C36"/>
  <c r="C38"/>
  <c r="C37"/>
  <c r="C40"/>
  <c r="C39"/>
  <c r="C41"/>
  <c r="C44"/>
  <c r="C43"/>
  <c r="C42"/>
  <c r="C46"/>
  <c r="C47"/>
  <c r="C48"/>
  <c r="C49"/>
  <c r="C15"/>
  <c r="C6"/>
  <c r="C11"/>
  <c r="C12"/>
  <c r="C13"/>
  <c r="C14"/>
  <c r="C9"/>
  <c r="M6"/>
  <c r="M11"/>
  <c r="M12"/>
  <c r="M13"/>
  <c r="M14"/>
  <c r="M15"/>
  <c r="M7"/>
  <c r="M50"/>
  <c r="M17"/>
  <c r="M20"/>
  <c r="M18"/>
  <c r="M19"/>
  <c r="M8"/>
  <c r="M23"/>
  <c r="M22"/>
  <c r="M30"/>
  <c r="M24"/>
  <c r="M10"/>
  <c r="M16"/>
  <c r="M21"/>
  <c r="M51"/>
  <c r="M29"/>
  <c r="M25"/>
  <c r="M27"/>
  <c r="M26"/>
  <c r="M31"/>
  <c r="M32"/>
  <c r="M34"/>
  <c r="M28"/>
  <c r="M33"/>
  <c r="M35"/>
  <c r="M36"/>
  <c r="M38"/>
  <c r="M37"/>
  <c r="M40"/>
  <c r="M39"/>
  <c r="M41"/>
  <c r="M44"/>
  <c r="M43"/>
  <c r="M42"/>
  <c r="M9"/>
  <c r="N14"/>
  <c r="E6"/>
  <c r="N47"/>
  <c r="E11"/>
  <c r="E12"/>
  <c r="N15"/>
  <c r="E13"/>
  <c r="N12"/>
  <c r="E14"/>
  <c r="N23"/>
  <c r="E15"/>
  <c r="N24"/>
  <c r="E7"/>
  <c r="N25"/>
  <c r="E50"/>
  <c r="N26"/>
  <c r="E17"/>
  <c r="N27"/>
  <c r="E20"/>
  <c r="N43"/>
  <c r="E18"/>
  <c r="N28"/>
  <c r="E19"/>
  <c r="N29"/>
  <c r="E8"/>
  <c r="N16"/>
  <c r="E23"/>
  <c r="N30"/>
  <c r="E22"/>
  <c r="N31"/>
  <c r="E30"/>
  <c r="N18"/>
  <c r="E24"/>
  <c r="N32"/>
  <c r="E10"/>
  <c r="N33"/>
  <c r="E16"/>
  <c r="N34"/>
  <c r="E21"/>
  <c r="N35"/>
  <c r="E51"/>
  <c r="N36"/>
  <c r="E29"/>
  <c r="N17"/>
  <c r="E25"/>
  <c r="N19"/>
  <c r="E27"/>
  <c r="N21"/>
  <c r="E26"/>
  <c r="N37"/>
  <c r="E31"/>
  <c r="N13"/>
  <c r="E32"/>
  <c r="N44"/>
  <c r="E34"/>
  <c r="N45"/>
  <c r="E28"/>
  <c r="N50"/>
  <c r="E33"/>
  <c r="N38"/>
  <c r="E35"/>
  <c r="N39"/>
  <c r="E36"/>
  <c r="N40"/>
  <c r="E38"/>
  <c r="N51"/>
  <c r="E37"/>
  <c r="N41"/>
  <c r="E40"/>
  <c r="N48"/>
  <c r="E39"/>
  <c r="N49"/>
  <c r="E41"/>
  <c r="N20"/>
  <c r="E44"/>
  <c r="N46"/>
  <c r="E43"/>
  <c r="N22"/>
  <c r="E42"/>
  <c r="N42"/>
  <c r="E9"/>
  <c r="N6"/>
  <c r="G3"/>
  <c r="J1"/>
  <c r="P1" s="1"/>
  <c r="O49" l="1"/>
  <c r="O48"/>
  <c r="O47"/>
  <c r="O46"/>
  <c r="O45"/>
  <c r="O9"/>
  <c r="O44"/>
  <c r="O34"/>
  <c r="O28"/>
  <c r="O38"/>
  <c r="O32"/>
  <c r="O20"/>
  <c r="O16"/>
  <c r="O10"/>
  <c r="O37"/>
  <c r="O35"/>
  <c r="O42"/>
  <c r="O36"/>
  <c r="O33"/>
  <c r="O22"/>
  <c r="O24"/>
  <c r="O51"/>
  <c r="O50"/>
  <c r="O26"/>
  <c r="O23"/>
  <c r="O21"/>
  <c r="O19"/>
  <c r="O18"/>
  <c r="O17"/>
  <c r="O15"/>
  <c r="O14"/>
  <c r="O7"/>
  <c r="O12"/>
  <c r="O11"/>
  <c r="O8"/>
  <c r="O13"/>
  <c r="O43"/>
  <c r="O29"/>
  <c r="O31"/>
  <c r="O30"/>
  <c r="O27"/>
  <c r="O41"/>
  <c r="O25"/>
  <c r="O39"/>
  <c r="O40"/>
  <c r="O6"/>
</calcChain>
</file>

<file path=xl/sharedStrings.xml><?xml version="1.0" encoding="utf-8"?>
<sst xmlns="http://schemas.openxmlformats.org/spreadsheetml/2006/main" count="683" uniqueCount="472">
  <si>
    <t>Fournisseur</t>
  </si>
  <si>
    <t xml:space="preserve">Commande </t>
  </si>
  <si>
    <t>Tableau des suivis des achats</t>
  </si>
  <si>
    <t>Contact
Commercial</t>
  </si>
  <si>
    <t>Nous sommmes le :</t>
  </si>
  <si>
    <t>Tel</t>
  </si>
  <si>
    <t>Date 
butoire</t>
  </si>
  <si>
    <t>Fournisseur
AS400</t>
  </si>
  <si>
    <t>Demande
 d'achat</t>
  </si>
  <si>
    <t>Valeur
achat</t>
  </si>
  <si>
    <t>Date 
saisie</t>
  </si>
  <si>
    <t>Jours ouvrés</t>
  </si>
  <si>
    <t>observations</t>
  </si>
  <si>
    <t>Montant commandes</t>
  </si>
  <si>
    <t>X</t>
  </si>
  <si>
    <t>Semaine nr :</t>
  </si>
  <si>
    <t>Téléphone</t>
  </si>
  <si>
    <t>Commercial</t>
  </si>
  <si>
    <t>Nom</t>
  </si>
  <si>
    <t>Chantier</t>
  </si>
  <si>
    <t>3M</t>
  </si>
  <si>
    <t>ABB</t>
  </si>
  <si>
    <t>ACT</t>
  </si>
  <si>
    <t>ADR</t>
  </si>
  <si>
    <t>AEC</t>
  </si>
  <si>
    <t>AEZ</t>
  </si>
  <si>
    <t>AIS</t>
  </si>
  <si>
    <t>ALC</t>
  </si>
  <si>
    <t>AMC</t>
  </si>
  <si>
    <t>AMP</t>
  </si>
  <si>
    <t>ANG</t>
  </si>
  <si>
    <t>AUX</t>
  </si>
  <si>
    <t>BAT</t>
  </si>
  <si>
    <t>BIN</t>
  </si>
  <si>
    <t>BOE</t>
  </si>
  <si>
    <t>BRN</t>
  </si>
  <si>
    <t>BRO</t>
  </si>
  <si>
    <t>C.B</t>
  </si>
  <si>
    <t>C.R</t>
  </si>
  <si>
    <t>CAB</t>
  </si>
  <si>
    <t>CAE</t>
  </si>
  <si>
    <t>CAL</t>
  </si>
  <si>
    <t>CAP</t>
  </si>
  <si>
    <t>CAR</t>
  </si>
  <si>
    <t>CEB</t>
  </si>
  <si>
    <t>CEM</t>
  </si>
  <si>
    <t>CGM</t>
  </si>
  <si>
    <t>CGR</t>
  </si>
  <si>
    <t>CLL</t>
  </si>
  <si>
    <t>COB</t>
  </si>
  <si>
    <t>COP</t>
  </si>
  <si>
    <t>COR</t>
  </si>
  <si>
    <t>CRE</t>
  </si>
  <si>
    <t>CRO</t>
  </si>
  <si>
    <t>CSA</t>
  </si>
  <si>
    <t>CSO</t>
  </si>
  <si>
    <t>DEL</t>
  </si>
  <si>
    <t>DUM</t>
  </si>
  <si>
    <t>E D</t>
  </si>
  <si>
    <t>EBE</t>
  </si>
  <si>
    <t>ECO</t>
  </si>
  <si>
    <t>ECR</t>
  </si>
  <si>
    <t xml:space="preserve">ED </t>
  </si>
  <si>
    <t>EDH</t>
  </si>
  <si>
    <t>ELF</t>
  </si>
  <si>
    <t>ELO</t>
  </si>
  <si>
    <t>EMK</t>
  </si>
  <si>
    <t>EN</t>
  </si>
  <si>
    <t>ENT</t>
  </si>
  <si>
    <t>ERI</t>
  </si>
  <si>
    <t>FER</t>
  </si>
  <si>
    <t>FIN</t>
  </si>
  <si>
    <t>FIX</t>
  </si>
  <si>
    <t>FM</t>
  </si>
  <si>
    <t>FOZ</t>
  </si>
  <si>
    <t xml:space="preserve">G.T </t>
  </si>
  <si>
    <t>GAA</t>
  </si>
  <si>
    <t>GE</t>
  </si>
  <si>
    <t>GEM</t>
  </si>
  <si>
    <t>GEN</t>
  </si>
  <si>
    <t>GOL</t>
  </si>
  <si>
    <t>HOD</t>
  </si>
  <si>
    <t>ILM</t>
  </si>
  <si>
    <t>IME</t>
  </si>
  <si>
    <t>INS</t>
  </si>
  <si>
    <t>INT</t>
  </si>
  <si>
    <t>JAP</t>
  </si>
  <si>
    <t>JEC</t>
  </si>
  <si>
    <t>JIS</t>
  </si>
  <si>
    <t>JPF</t>
  </si>
  <si>
    <t>KOR</t>
  </si>
  <si>
    <t>LAF</t>
  </si>
  <si>
    <t>LAG</t>
  </si>
  <si>
    <t>LEG</t>
  </si>
  <si>
    <t>LEO</t>
  </si>
  <si>
    <t>LMC</t>
  </si>
  <si>
    <t>LMI</t>
  </si>
  <si>
    <t>LOM</t>
  </si>
  <si>
    <t>LYE</t>
  </si>
  <si>
    <t>MAR</t>
  </si>
  <si>
    <t>MCC</t>
  </si>
  <si>
    <t>MEC</t>
  </si>
  <si>
    <t>MET</t>
  </si>
  <si>
    <t>MGT</t>
  </si>
  <si>
    <t>MPS</t>
  </si>
  <si>
    <t>MPY</t>
  </si>
  <si>
    <t>MUP</t>
  </si>
  <si>
    <t>MUR</t>
  </si>
  <si>
    <t>OSB</t>
  </si>
  <si>
    <t>OSR</t>
  </si>
  <si>
    <t>PAC</t>
  </si>
  <si>
    <t>PHI</t>
  </si>
  <si>
    <t>PIN</t>
  </si>
  <si>
    <t>PLA</t>
  </si>
  <si>
    <t>PLO</t>
  </si>
  <si>
    <t>PLW</t>
  </si>
  <si>
    <t>POM</t>
  </si>
  <si>
    <t>PRT</t>
  </si>
  <si>
    <t>PSD</t>
  </si>
  <si>
    <t>PSI</t>
  </si>
  <si>
    <t>PVI</t>
  </si>
  <si>
    <t>RAD</t>
  </si>
  <si>
    <t>RIT</t>
  </si>
  <si>
    <t>RON</t>
  </si>
  <si>
    <t>RS</t>
  </si>
  <si>
    <t>SCH</t>
  </si>
  <si>
    <t>SCL</t>
  </si>
  <si>
    <t>SDE</t>
  </si>
  <si>
    <t>SES</t>
  </si>
  <si>
    <t>SIE</t>
  </si>
  <si>
    <t>SIL</t>
  </si>
  <si>
    <t>SND</t>
  </si>
  <si>
    <t>SOC</t>
  </si>
  <si>
    <t>SON</t>
  </si>
  <si>
    <t>SOO</t>
  </si>
  <si>
    <t>SOU</t>
  </si>
  <si>
    <t>SUD</t>
  </si>
  <si>
    <t>SYL</t>
  </si>
  <si>
    <t>TCN</t>
  </si>
  <si>
    <t>TEL</t>
  </si>
  <si>
    <t>TOL</t>
  </si>
  <si>
    <t>TUB</t>
  </si>
  <si>
    <t>UNE</t>
  </si>
  <si>
    <t>UPN</t>
  </si>
  <si>
    <t>VAL</t>
  </si>
  <si>
    <t>VDO</t>
  </si>
  <si>
    <t>VEB</t>
  </si>
  <si>
    <t>VIS</t>
  </si>
  <si>
    <t>VTE</t>
  </si>
  <si>
    <t>WAG</t>
  </si>
  <si>
    <t>WAL</t>
  </si>
  <si>
    <t>WEI</t>
  </si>
  <si>
    <t>WUR</t>
  </si>
  <si>
    <t>Tri</t>
  </si>
  <si>
    <t xml:space="preserve"> Fournisseur 1</t>
  </si>
  <si>
    <t>Code</t>
  </si>
  <si>
    <t>Obs / commercial</t>
  </si>
  <si>
    <t xml:space="preserve"> Fournisseur 3</t>
  </si>
  <si>
    <t xml:space="preserve"> Fournisseur 4</t>
  </si>
  <si>
    <t xml:space="preserve"> Fournisseur 5</t>
  </si>
  <si>
    <t>La Française</t>
  </si>
  <si>
    <t>F0056</t>
  </si>
  <si>
    <t>mr marchois</t>
  </si>
  <si>
    <t>Mme DENISOT à TOULOUSE</t>
  </si>
  <si>
    <t>SERMES REXEL</t>
  </si>
  <si>
    <t>F1387</t>
  </si>
  <si>
    <t>069945</t>
  </si>
  <si>
    <t>COBATRI</t>
  </si>
  <si>
    <t>FIR</t>
  </si>
  <si>
    <t>EUROMAST</t>
  </si>
  <si>
    <t>F2596</t>
  </si>
  <si>
    <t>ELECAQUITAINE</t>
  </si>
  <si>
    <t>Passer en direct avec prix de la base AS400</t>
  </si>
  <si>
    <t>INTERMESURE</t>
  </si>
  <si>
    <t>F0588</t>
  </si>
  <si>
    <t>JAPY</t>
  </si>
  <si>
    <t>F0860</t>
  </si>
  <si>
    <t>CGED</t>
  </si>
  <si>
    <t>F1911</t>
  </si>
  <si>
    <t>voir si dérogation ou pas</t>
  </si>
  <si>
    <t>F0677</t>
  </si>
  <si>
    <t>ARCELOR MITTAL</t>
  </si>
  <si>
    <t>F0882</t>
  </si>
  <si>
    <t>RSA</t>
  </si>
  <si>
    <t>F2584</t>
  </si>
  <si>
    <t>FAUCHE</t>
  </si>
  <si>
    <t>SO</t>
  </si>
  <si>
    <t>SONAFI</t>
  </si>
  <si>
    <t>x</t>
  </si>
  <si>
    <t>Matricule
demandeur</t>
  </si>
  <si>
    <t>matricule 
demandeur</t>
  </si>
  <si>
    <t>Franco</t>
  </si>
  <si>
    <t>F1967</t>
  </si>
  <si>
    <t>04.78.79.60.06</t>
  </si>
  <si>
    <t xml:space="preserve"> MME CASADO</t>
  </si>
  <si>
    <t>F0226</t>
  </si>
  <si>
    <t>01 60 49 11 90</t>
  </si>
  <si>
    <t>BARIER</t>
  </si>
  <si>
    <t>F1081</t>
  </si>
  <si>
    <t>05.56.13.03.18</t>
  </si>
  <si>
    <t>BERNADA</t>
  </si>
  <si>
    <t>f1911</t>
  </si>
  <si>
    <t>05.56.63.33.71</t>
  </si>
  <si>
    <t>MERIGUET</t>
  </si>
  <si>
    <t>F0390</t>
  </si>
  <si>
    <t>02.54.32.21.40</t>
  </si>
  <si>
    <t xml:space="preserve"> MME MOINEAU</t>
  </si>
  <si>
    <t>f0390</t>
  </si>
  <si>
    <t>Code
 fournisseur</t>
  </si>
  <si>
    <t>F1388</t>
  </si>
  <si>
    <t>F0999</t>
  </si>
  <si>
    <t>03.88.40.72.17</t>
  </si>
  <si>
    <t xml:space="preserve"> MR FALCHER</t>
  </si>
  <si>
    <t>f9001</t>
  </si>
  <si>
    <t>f3190</t>
  </si>
  <si>
    <t>05.56.07.93.93</t>
  </si>
  <si>
    <t>MR LE HELLEY</t>
  </si>
  <si>
    <t>f3625</t>
  </si>
  <si>
    <t>BELMONTE</t>
  </si>
  <si>
    <t>F3625</t>
  </si>
  <si>
    <t>05 56 3 155 77</t>
  </si>
  <si>
    <t>F0290</t>
  </si>
  <si>
    <t xml:space="preserve">05 56 76 21 21 </t>
  </si>
  <si>
    <t>F1505</t>
  </si>
  <si>
    <t>01.64.75.68.10</t>
  </si>
  <si>
    <t>LERMINEZ</t>
  </si>
  <si>
    <t>f2390</t>
  </si>
  <si>
    <t>01.45.11.60.13</t>
  </si>
  <si>
    <t>mr ORNELIS</t>
  </si>
  <si>
    <t>f3326</t>
  </si>
  <si>
    <t>03.89.57.00.10</t>
  </si>
  <si>
    <t>VIRGINIE</t>
  </si>
  <si>
    <t>frédéric charlot</t>
  </si>
  <si>
    <t>f1391</t>
  </si>
  <si>
    <t>04.70.09.70.00</t>
  </si>
  <si>
    <t>035003</t>
  </si>
  <si>
    <t>035005</t>
  </si>
  <si>
    <t>035104</t>
  </si>
  <si>
    <t>035100</t>
  </si>
  <si>
    <t>03597</t>
  </si>
  <si>
    <t>03598</t>
  </si>
  <si>
    <t>03595</t>
  </si>
  <si>
    <t>035082</t>
  </si>
  <si>
    <t>035101</t>
  </si>
  <si>
    <t>035105</t>
  </si>
  <si>
    <t>f1487</t>
  </si>
  <si>
    <t>03 85 73 05 61</t>
  </si>
  <si>
    <t>mr  CHUZEVILLE</t>
  </si>
  <si>
    <t>035007</t>
  </si>
  <si>
    <t>f0908</t>
  </si>
  <si>
    <t>05.56.32.62.75</t>
  </si>
  <si>
    <t>mr MARQUETTE</t>
  </si>
  <si>
    <t>f0882</t>
  </si>
  <si>
    <t>05.56.76.56.22</t>
  </si>
  <si>
    <t>mme LAURENCE SARREAU</t>
  </si>
  <si>
    <t>f1495</t>
  </si>
  <si>
    <t>05.56.13.60.30</t>
  </si>
  <si>
    <t>cathy</t>
  </si>
  <si>
    <t>03500</t>
  </si>
  <si>
    <t>m</t>
  </si>
  <si>
    <t>035107</t>
  </si>
  <si>
    <t>f0092</t>
  </si>
  <si>
    <t>04.81.18.53.02</t>
  </si>
  <si>
    <t>JULIEN</t>
  </si>
  <si>
    <t>35112</t>
  </si>
  <si>
    <t>f1081</t>
  </si>
  <si>
    <t>F1517</t>
  </si>
  <si>
    <t>04.77.36.23.36</t>
  </si>
  <si>
    <t>MR BOVICELLI</t>
  </si>
  <si>
    <t>ILME</t>
  </si>
  <si>
    <t>F0744</t>
  </si>
  <si>
    <t>05.57.92.36.80</t>
  </si>
  <si>
    <t>REXEL MERIGNAC</t>
  </si>
  <si>
    <t>MME LANCON</t>
  </si>
  <si>
    <t>f1364</t>
  </si>
  <si>
    <t>DELMO SA CPTD</t>
  </si>
  <si>
    <t>THIERRY ROLLAN</t>
  </si>
  <si>
    <t>05.62.89.22.60</t>
  </si>
  <si>
    <t>035114</t>
  </si>
  <si>
    <t>f0888</t>
  </si>
  <si>
    <t>M.AMIGUES</t>
  </si>
  <si>
    <t>08.25.03.40.34</t>
  </si>
  <si>
    <t>RADIO SPARES</t>
  </si>
  <si>
    <t>F0888</t>
  </si>
  <si>
    <t>f1900</t>
  </si>
  <si>
    <t>0825.012.999</t>
  </si>
  <si>
    <t>Mr  BEJOINT</t>
  </si>
  <si>
    <t>Schneider</t>
  </si>
  <si>
    <t>f2818</t>
  </si>
  <si>
    <t>05.56.07.71.00</t>
  </si>
  <si>
    <t>Mr MAURY</t>
  </si>
  <si>
    <t>035115</t>
  </si>
  <si>
    <t>05.61.41.75.52</t>
  </si>
  <si>
    <t>05.63.65.85.33</t>
  </si>
  <si>
    <t>SCHNEIDER</t>
  </si>
  <si>
    <t>03.88.65.68.28</t>
  </si>
  <si>
    <t>F0582</t>
  </si>
  <si>
    <t>NATHALIE</t>
  </si>
  <si>
    <t>IMESYS</t>
  </si>
  <si>
    <t>035064</t>
  </si>
  <si>
    <t>f1029</t>
  </si>
  <si>
    <t>05.53.79.12.17</t>
  </si>
  <si>
    <t>MAUBARET</t>
  </si>
  <si>
    <t>KDI</t>
  </si>
  <si>
    <t>F1029</t>
  </si>
  <si>
    <t>f1070</t>
  </si>
  <si>
    <t>05.56.47.63.49</t>
  </si>
  <si>
    <t>valerie p laville</t>
  </si>
  <si>
    <t>035122</t>
  </si>
  <si>
    <t>035119</t>
  </si>
  <si>
    <t>f0290</t>
  </si>
  <si>
    <t>035123</t>
  </si>
  <si>
    <t>cession</t>
  </si>
  <si>
    <t>CEMPAC</t>
  </si>
  <si>
    <t>F0076</t>
  </si>
  <si>
    <t>035121</t>
  </si>
  <si>
    <t>F0273</t>
  </si>
  <si>
    <t>05.56.63.63.40</t>
  </si>
  <si>
    <t>DOMINGIE</t>
  </si>
  <si>
    <t>05.55.30.09.19</t>
  </si>
  <si>
    <t>FAUCHER</t>
  </si>
  <si>
    <t>CENPAC</t>
  </si>
  <si>
    <t>vis</t>
  </si>
  <si>
    <t>035066</t>
  </si>
  <si>
    <t>F1495</t>
  </si>
  <si>
    <t>Nom fourniseur</t>
  </si>
  <si>
    <t>BRITAX</t>
  </si>
  <si>
    <t>CEMBRE</t>
  </si>
  <si>
    <t>EMKA</t>
  </si>
  <si>
    <t>SERMES</t>
  </si>
  <si>
    <t>FAUCHE SA</t>
  </si>
  <si>
    <t>ELEC AQUITAINE</t>
  </si>
  <si>
    <t>TRIMECA</t>
  </si>
  <si>
    <t>ROBERT LYE</t>
  </si>
  <si>
    <t>MARECHAL ELEC</t>
  </si>
  <si>
    <t>WALL STREET</t>
  </si>
  <si>
    <t>BATTERY MASTER</t>
  </si>
  <si>
    <t>COBO</t>
  </si>
  <si>
    <t>REB France</t>
  </si>
  <si>
    <t>EMIL MAURIN</t>
  </si>
  <si>
    <t>NEXANS</t>
  </si>
  <si>
    <t>ALASER</t>
  </si>
  <si>
    <t>Nom
Fournisseur</t>
  </si>
  <si>
    <t>F1665</t>
  </si>
  <si>
    <t>05.57.26.61.10</t>
  </si>
  <si>
    <t>Mr soumier</t>
  </si>
  <si>
    <t>PSD ISOLANT</t>
  </si>
  <si>
    <t>05.57.51.23.45</t>
  </si>
  <si>
    <t>F0214</t>
  </si>
  <si>
    <t>Mr PETITOT</t>
  </si>
  <si>
    <t>CARPENTER</t>
  </si>
  <si>
    <t>035139</t>
  </si>
  <si>
    <t>03.26.79.07.32</t>
  </si>
  <si>
    <t>F2175</t>
  </si>
  <si>
    <t>Mr Gressier</t>
  </si>
  <si>
    <t>f2175</t>
  </si>
  <si>
    <t>035142</t>
  </si>
  <si>
    <t>F1284</t>
  </si>
  <si>
    <t>0039.0444479753</t>
  </si>
  <si>
    <t>MME DELEANU</t>
  </si>
  <si>
    <t>MARELLI MOTORI</t>
  </si>
  <si>
    <t>F1493</t>
  </si>
  <si>
    <t>035116</t>
  </si>
  <si>
    <t>05.61.31.59.90</t>
  </si>
  <si>
    <t>P LAFRAN</t>
  </si>
  <si>
    <t>BASTIDE ELIA MOTEURS</t>
  </si>
  <si>
    <t>F3650</t>
  </si>
  <si>
    <t>01.39.80.53.62</t>
  </si>
  <si>
    <t>MME DURANT</t>
  </si>
  <si>
    <t>THOMAS WELDI SYSTÈME</t>
  </si>
  <si>
    <t>Trier par nr de CDE</t>
  </si>
  <si>
    <t>bibi</t>
  </si>
  <si>
    <t>truc</t>
  </si>
  <si>
    <t>machin</t>
  </si>
  <si>
    <t>titi</t>
  </si>
  <si>
    <t>zaza</t>
  </si>
  <si>
    <t>toto</t>
  </si>
  <si>
    <t>0100</t>
  </si>
  <si>
    <t>0101</t>
  </si>
  <si>
    <t>0102</t>
  </si>
  <si>
    <t>0103</t>
  </si>
  <si>
    <t>0104</t>
  </si>
  <si>
    <t>0105</t>
  </si>
  <si>
    <t>0106</t>
  </si>
  <si>
    <t>07001</t>
  </si>
  <si>
    <t>07002</t>
  </si>
  <si>
    <t>07003</t>
  </si>
  <si>
    <t>07004</t>
  </si>
  <si>
    <t>07005</t>
  </si>
  <si>
    <t>07006</t>
  </si>
  <si>
    <t>07007</t>
  </si>
  <si>
    <t>07008</t>
  </si>
  <si>
    <t>07009</t>
  </si>
  <si>
    <t>07010</t>
  </si>
  <si>
    <t>07011</t>
  </si>
  <si>
    <t>07012</t>
  </si>
  <si>
    <t>07013</t>
  </si>
  <si>
    <t>07014</t>
  </si>
  <si>
    <t>07015</t>
  </si>
  <si>
    <t>07016</t>
  </si>
  <si>
    <t>07017</t>
  </si>
  <si>
    <t>07018</t>
  </si>
  <si>
    <t>07019</t>
  </si>
  <si>
    <t>07020</t>
  </si>
  <si>
    <t>07021</t>
  </si>
  <si>
    <t>07022</t>
  </si>
  <si>
    <t>07023</t>
  </si>
  <si>
    <t>07024</t>
  </si>
  <si>
    <t>07025</t>
  </si>
  <si>
    <t>07026</t>
  </si>
  <si>
    <t>07027</t>
  </si>
  <si>
    <t>07028</t>
  </si>
  <si>
    <t>07029</t>
  </si>
  <si>
    <t>07030</t>
  </si>
  <si>
    <t>07031</t>
  </si>
  <si>
    <t>07032</t>
  </si>
  <si>
    <t>07033</t>
  </si>
  <si>
    <t>07034</t>
  </si>
  <si>
    <t>07035</t>
  </si>
  <si>
    <t>07036</t>
  </si>
  <si>
    <t>07037</t>
  </si>
  <si>
    <t>07038</t>
  </si>
  <si>
    <t>07039</t>
  </si>
  <si>
    <t>07040</t>
  </si>
  <si>
    <t>07041</t>
  </si>
  <si>
    <t>07042</t>
  </si>
  <si>
    <t>07043</t>
  </si>
  <si>
    <t>07044</t>
  </si>
  <si>
    <t>07045</t>
  </si>
  <si>
    <t>07046</t>
  </si>
  <si>
    <t>abc</t>
  </si>
  <si>
    <t>def</t>
  </si>
  <si>
    <t>cdd</t>
  </si>
  <si>
    <t>eee</t>
  </si>
  <si>
    <t>vgt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</si>
  <si>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</si>
  <si>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</si>
  <si>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</si>
  <si>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</si>
  <si>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</si>
  <si>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</si>
  <si>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</si>
  <si>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</si>
  <si>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</si>
  <si>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</si>
  <si>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</si>
  <si>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</si>
  <si>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</si>
  <si>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</si>
  <si>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</si>
  <si>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</si>
  <si>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</si>
  <si>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</si>
  <si>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</si>
  <si>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paris</t>
  </si>
  <si>
    <t>bordeaux</t>
  </si>
  <si>
    <t>nice</t>
  </si>
  <si>
    <t>marseille</t>
  </si>
  <si>
    <t>langon</t>
  </si>
  <si>
    <t>cadaujac</t>
  </si>
  <si>
    <t>brest vheri</t>
  </si>
  <si>
    <t>origan</t>
  </si>
  <si>
    <t>pizza</t>
  </si>
  <si>
    <t>sel</t>
  </si>
  <si>
    <t>poivre</t>
  </si>
  <si>
    <t>epice</t>
  </si>
  <si>
    <t>saucisse</t>
  </si>
  <si>
    <t>fromage</t>
  </si>
  <si>
    <t>rapé</t>
  </si>
  <si>
    <t>orleans</t>
  </si>
  <si>
    <t>merlin</t>
  </si>
  <si>
    <t>fout</t>
  </si>
</sst>
</file>

<file path=xl/styles.xml><?xml version="1.0" encoding="utf-8"?>
<styleSheet xmlns="http://schemas.openxmlformats.org/spreadsheetml/2006/main">
  <numFmts count="3">
    <numFmt numFmtId="7" formatCode="#,##0.00\ &quot;€&quot;;\-#,##0.00\ &quot;€&quot;"/>
    <numFmt numFmtId="164" formatCode="[$-40C]d\-mmm\-yy;@"/>
    <numFmt numFmtId="165" formatCode="#,##0.00\ &quot;€&quot;"/>
  </numFmts>
  <fonts count="10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indexed="8"/>
      <name val="Calibri"/>
      <family val="2"/>
    </font>
    <font>
      <b/>
      <sz val="12"/>
      <color indexed="63"/>
      <name val="Verdana"/>
      <family val="2"/>
    </font>
    <font>
      <sz val="14"/>
      <color indexed="8"/>
      <name val="Calibri"/>
      <family val="2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sz val="9"/>
      <color indexed="63"/>
      <name val="Verdana"/>
      <family val="2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6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49" fontId="2" fillId="2" borderId="4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Fill="1"/>
    <xf numFmtId="0" fontId="0" fillId="0" borderId="5" xfId="0" applyBorder="1"/>
    <xf numFmtId="0" fontId="0" fillId="0" borderId="6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3" fillId="2" borderId="7" xfId="0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0" borderId="0" xfId="0" applyNumberFormat="1"/>
    <xf numFmtId="165" fontId="4" fillId="0" borderId="8" xfId="0" applyNumberFormat="1" applyFont="1" applyBorder="1" applyAlignment="1">
      <alignment vertical="center"/>
    </xf>
    <xf numFmtId="165" fontId="0" fillId="0" borderId="0" xfId="0" applyNumberFormat="1" applyFill="1"/>
    <xf numFmtId="14" fontId="4" fillId="0" borderId="0" xfId="0" applyNumberFormat="1" applyFont="1" applyAlignment="1">
      <alignment horizontal="left" vertical="center"/>
    </xf>
    <xf numFmtId="14" fontId="0" fillId="0" borderId="0" xfId="0" applyNumberFormat="1"/>
    <xf numFmtId="164" fontId="2" fillId="2" borderId="9" xfId="0" applyNumberFormat="1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164" fontId="2" fillId="2" borderId="9" xfId="0" applyNumberFormat="1" applyFont="1" applyFill="1" applyBorder="1" applyAlignment="1">
      <alignment horizontal="center" vertical="center" wrapText="1"/>
    </xf>
    <xf numFmtId="165" fontId="2" fillId="2" borderId="9" xfId="0" applyNumberFormat="1" applyFont="1" applyFill="1" applyBorder="1" applyAlignment="1">
      <alignment horizontal="center" vertical="center" wrapText="1"/>
    </xf>
    <xf numFmtId="164" fontId="2" fillId="2" borderId="10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left" vertical="center"/>
      <protection locked="0"/>
    </xf>
    <xf numFmtId="49" fontId="2" fillId="2" borderId="4" xfId="0" applyNumberFormat="1" applyFont="1" applyFill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164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164" fontId="0" fillId="0" borderId="1" xfId="0" applyNumberFormat="1" applyFill="1" applyBorder="1" applyProtection="1">
      <protection locked="0"/>
    </xf>
    <xf numFmtId="165" fontId="0" fillId="0" borderId="1" xfId="0" applyNumberFormat="1" applyBorder="1" applyProtection="1">
      <protection locked="0"/>
    </xf>
    <xf numFmtId="49" fontId="0" fillId="0" borderId="1" xfId="0" applyNumberFormat="1" applyBorder="1" applyAlignment="1">
      <alignment horizontal="left"/>
    </xf>
    <xf numFmtId="49" fontId="0" fillId="0" borderId="1" xfId="0" applyNumberFormat="1" applyBorder="1"/>
    <xf numFmtId="0" fontId="6" fillId="3" borderId="14" xfId="0" applyFont="1" applyFill="1" applyBorder="1" applyAlignment="1">
      <alignment horizontal="left" vertical="center"/>
    </xf>
    <xf numFmtId="0" fontId="6" fillId="3" borderId="15" xfId="0" applyFont="1" applyFill="1" applyBorder="1" applyAlignment="1">
      <alignment horizontal="center" vertical="center"/>
    </xf>
    <xf numFmtId="49" fontId="6" fillId="3" borderId="15" xfId="0" applyNumberFormat="1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17" xfId="0" applyBorder="1"/>
    <xf numFmtId="49" fontId="0" fillId="0" borderId="3" xfId="0" applyNumberFormat="1" applyBorder="1"/>
    <xf numFmtId="0" fontId="0" fillId="0" borderId="18" xfId="0" applyBorder="1"/>
    <xf numFmtId="0" fontId="0" fillId="0" borderId="12" xfId="0" applyBorder="1"/>
    <xf numFmtId="49" fontId="0" fillId="0" borderId="2" xfId="0" applyNumberFormat="1" applyBorder="1"/>
    <xf numFmtId="0" fontId="0" fillId="0" borderId="13" xfId="0" applyBorder="1"/>
    <xf numFmtId="49" fontId="2" fillId="2" borderId="9" xfId="0" applyNumberFormat="1" applyFont="1" applyFill="1" applyBorder="1" applyAlignment="1">
      <alignment horizontal="center" vertical="center" wrapText="1"/>
    </xf>
    <xf numFmtId="0" fontId="1" fillId="4" borderId="16" xfId="0" applyFont="1" applyFill="1" applyBorder="1" applyAlignment="1">
      <alignment horizontal="center" vertical="center"/>
    </xf>
    <xf numFmtId="0" fontId="0" fillId="0" borderId="19" xfId="0" applyBorder="1"/>
    <xf numFmtId="0" fontId="0" fillId="0" borderId="0" xfId="0" applyAlignment="1">
      <alignment horizontal="left"/>
    </xf>
    <xf numFmtId="49" fontId="1" fillId="4" borderId="15" xfId="0" applyNumberFormat="1" applyFont="1" applyFill="1" applyBorder="1" applyAlignment="1">
      <alignment horizontal="left" vertical="center" wrapText="1"/>
    </xf>
    <xf numFmtId="49" fontId="0" fillId="0" borderId="20" xfId="0" applyNumberFormat="1" applyBorder="1" applyAlignment="1">
      <alignment horizontal="left"/>
    </xf>
    <xf numFmtId="49" fontId="0" fillId="0" borderId="1" xfId="0" applyNumberFormat="1" applyBorder="1" applyAlignment="1" applyProtection="1">
      <alignment horizontal="left" vertical="center"/>
      <protection locked="0"/>
    </xf>
    <xf numFmtId="14" fontId="0" fillId="0" borderId="1" xfId="0" applyNumberFormat="1" applyBorder="1" applyAlignment="1" applyProtection="1">
      <alignment horizontal="left" vertical="center"/>
      <protection locked="0"/>
    </xf>
    <xf numFmtId="0" fontId="1" fillId="4" borderId="14" xfId="0" applyFont="1" applyFill="1" applyBorder="1" applyAlignment="1">
      <alignment horizontal="center" vertical="center"/>
    </xf>
    <xf numFmtId="0" fontId="0" fillId="0" borderId="1" xfId="0" applyNumberFormat="1" applyBorder="1"/>
    <xf numFmtId="1" fontId="4" fillId="0" borderId="0" xfId="0" applyNumberFormat="1" applyFont="1" applyAlignment="1">
      <alignment horizontal="left" vertical="center"/>
    </xf>
    <xf numFmtId="1" fontId="0" fillId="0" borderId="0" xfId="0" applyNumberFormat="1"/>
    <xf numFmtId="1" fontId="2" fillId="2" borderId="22" xfId="0" applyNumberFormat="1" applyFont="1" applyFill="1" applyBorder="1" applyAlignment="1">
      <alignment horizontal="center" vertical="center"/>
    </xf>
    <xf numFmtId="49" fontId="0" fillId="0" borderId="5" xfId="0" applyNumberFormat="1" applyBorder="1" applyAlignment="1">
      <alignment horizontal="center"/>
    </xf>
    <xf numFmtId="49" fontId="4" fillId="0" borderId="0" xfId="0" applyNumberFormat="1" applyFont="1" applyAlignment="1">
      <alignment horizontal="center" vertical="center"/>
    </xf>
    <xf numFmtId="49" fontId="0" fillId="0" borderId="17" xfId="0" applyNumberFormat="1" applyBorder="1" applyAlignment="1">
      <alignment horizontal="center"/>
    </xf>
    <xf numFmtId="49" fontId="0" fillId="0" borderId="6" xfId="0" applyNumberFormat="1" applyBorder="1" applyAlignment="1">
      <alignment horizontal="center"/>
    </xf>
    <xf numFmtId="49" fontId="0" fillId="0" borderId="0" xfId="0" applyNumberFormat="1" applyAlignment="1">
      <alignment horizontal="left"/>
    </xf>
    <xf numFmtId="14" fontId="5" fillId="2" borderId="4" xfId="0" applyNumberFormat="1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 wrapText="1"/>
    </xf>
    <xf numFmtId="49" fontId="1" fillId="4" borderId="25" xfId="0" applyNumberFormat="1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7" fontId="0" fillId="0" borderId="1" xfId="0" applyNumberFormat="1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49" fontId="0" fillId="0" borderId="20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7" fontId="0" fillId="0" borderId="20" xfId="0" applyNumberFormat="1" applyFont="1" applyBorder="1" applyAlignment="1">
      <alignment horizontal="center" vertical="center"/>
    </xf>
    <xf numFmtId="0" fontId="0" fillId="0" borderId="19" xfId="0" applyNumberFormat="1" applyBorder="1"/>
    <xf numFmtId="0" fontId="0" fillId="0" borderId="5" xfId="0" applyBorder="1" applyAlignment="1">
      <alignment horizontal="center"/>
    </xf>
    <xf numFmtId="0" fontId="0" fillId="0" borderId="12" xfId="0" applyNumberFormat="1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5" fontId="0" fillId="0" borderId="2" xfId="0" applyNumberFormat="1" applyFont="1" applyBorder="1" applyAlignment="1">
      <alignment horizontal="center" vertical="center"/>
    </xf>
    <xf numFmtId="0" fontId="0" fillId="0" borderId="13" xfId="0" applyNumberFormat="1" applyBorder="1"/>
    <xf numFmtId="0" fontId="1" fillId="4" borderId="24" xfId="0" applyNumberFormat="1" applyFont="1" applyFill="1" applyBorder="1" applyAlignment="1">
      <alignment horizontal="center" vertical="center" wrapText="1"/>
    </xf>
    <xf numFmtId="0" fontId="0" fillId="0" borderId="20" xfId="0" applyNumberFormat="1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0" fillId="0" borderId="0" xfId="0" applyNumberFormat="1"/>
    <xf numFmtId="0" fontId="1" fillId="4" borderId="27" xfId="0" applyNumberFormat="1" applyFont="1" applyFill="1" applyBorder="1" applyAlignment="1">
      <alignment horizontal="center" vertical="center"/>
    </xf>
    <xf numFmtId="0" fontId="0" fillId="0" borderId="20" xfId="0" applyBorder="1"/>
    <xf numFmtId="1" fontId="0" fillId="0" borderId="20" xfId="0" applyNumberForma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0" fontId="0" fillId="0" borderId="29" xfId="0" applyBorder="1" applyProtection="1">
      <protection locked="0"/>
    </xf>
    <xf numFmtId="0" fontId="0" fillId="0" borderId="30" xfId="0" applyBorder="1" applyProtection="1">
      <protection locked="0"/>
    </xf>
    <xf numFmtId="0" fontId="0" fillId="0" borderId="30" xfId="0" applyBorder="1"/>
    <xf numFmtId="0" fontId="0" fillId="0" borderId="31" xfId="0" applyBorder="1" applyProtection="1">
      <protection locked="0"/>
    </xf>
    <xf numFmtId="0" fontId="9" fillId="0" borderId="0" xfId="0" applyFont="1" applyAlignment="1">
      <alignment horizontal="center"/>
    </xf>
    <xf numFmtId="49" fontId="8" fillId="5" borderId="8" xfId="0" applyNumberFormat="1" applyFon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 applyProtection="1">
      <alignment horizontal="center"/>
      <protection locked="0"/>
    </xf>
    <xf numFmtId="49" fontId="0" fillId="0" borderId="1" xfId="0" applyNumberFormat="1" applyBorder="1" applyProtection="1">
      <protection locked="0"/>
    </xf>
    <xf numFmtId="14" fontId="5" fillId="2" borderId="4" xfId="0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 applyProtection="1">
      <alignment horizontal="right" vertical="center"/>
      <protection locked="0"/>
    </xf>
    <xf numFmtId="49" fontId="4" fillId="0" borderId="21" xfId="0" applyNumberFormat="1" applyFont="1" applyBorder="1" applyAlignment="1" applyProtection="1">
      <alignment horizontal="center"/>
      <protection locked="0"/>
    </xf>
    <xf numFmtId="49" fontId="4" fillId="0" borderId="4" xfId="0" applyNumberFormat="1" applyFont="1" applyBorder="1" applyAlignment="1" applyProtection="1">
      <alignment horizontal="center"/>
      <protection locked="0"/>
    </xf>
    <xf numFmtId="49" fontId="4" fillId="0" borderId="23" xfId="0" applyNumberFormat="1" applyFont="1" applyBorder="1" applyAlignment="1" applyProtection="1">
      <alignment horizontal="center"/>
      <protection locked="0"/>
    </xf>
    <xf numFmtId="1" fontId="5" fillId="2" borderId="21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1095376</xdr:colOff>
      <xdr:row>2</xdr:row>
      <xdr:rowOff>4764</xdr:rowOff>
    </xdr:from>
    <xdr:to>
      <xdr:col>15</xdr:col>
      <xdr:colOff>80963</xdr:colOff>
      <xdr:row>3</xdr:row>
      <xdr:rowOff>4763</xdr:rowOff>
    </xdr:to>
    <xdr:sp macro="[0]!chantier" textlink="">
      <xdr:nvSpPr>
        <xdr:cNvPr id="4" name="Rectangle à coins arrondis 3"/>
        <xdr:cNvSpPr/>
      </xdr:nvSpPr>
      <xdr:spPr>
        <a:xfrm>
          <a:off x="12363451" y="528639"/>
          <a:ext cx="2195512" cy="24764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Trier par chantier  et date butoire</a:t>
          </a:r>
        </a:p>
      </xdr:txBody>
    </xdr:sp>
    <xdr:clientData/>
  </xdr:twoCellAnchor>
  <xdr:twoCellAnchor>
    <xdr:from>
      <xdr:col>15</xdr:col>
      <xdr:colOff>523875</xdr:colOff>
      <xdr:row>2</xdr:row>
      <xdr:rowOff>9526</xdr:rowOff>
    </xdr:from>
    <xdr:to>
      <xdr:col>15</xdr:col>
      <xdr:colOff>2190750</xdr:colOff>
      <xdr:row>3</xdr:row>
      <xdr:rowOff>0</xdr:rowOff>
    </xdr:to>
    <xdr:sp macro="[0]!chantier_demandeur" textlink="">
      <xdr:nvSpPr>
        <xdr:cNvPr id="3" name="Rectangle à coins arrondis 2"/>
        <xdr:cNvSpPr/>
      </xdr:nvSpPr>
      <xdr:spPr>
        <a:xfrm>
          <a:off x="15001875" y="533401"/>
          <a:ext cx="1666875" cy="2381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Trier par  chantier et D.A.</a:t>
          </a:r>
        </a:p>
      </xdr:txBody>
    </xdr:sp>
    <xdr:clientData/>
  </xdr:twoCellAnchor>
  <xdr:twoCellAnchor>
    <xdr:from>
      <xdr:col>11</xdr:col>
      <xdr:colOff>523875</xdr:colOff>
      <xdr:row>2</xdr:row>
      <xdr:rowOff>4762</xdr:rowOff>
    </xdr:from>
    <xdr:to>
      <xdr:col>12</xdr:col>
      <xdr:colOff>561975</xdr:colOff>
      <xdr:row>3</xdr:row>
      <xdr:rowOff>4763</xdr:rowOff>
    </xdr:to>
    <xdr:sp macro="[0]!tri_cde" textlink="">
      <xdr:nvSpPr>
        <xdr:cNvPr id="5" name="Rectangle à coins arrondis 4"/>
        <xdr:cNvSpPr/>
      </xdr:nvSpPr>
      <xdr:spPr>
        <a:xfrm>
          <a:off x="10353675" y="528637"/>
          <a:ext cx="1476375" cy="2476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Trier par nr de CDE</a:t>
          </a:r>
        </a:p>
      </xdr:txBody>
    </xdr:sp>
    <xdr:clientData/>
  </xdr:twoCellAnchor>
  <xdr:twoCellAnchor>
    <xdr:from>
      <xdr:col>7</xdr:col>
      <xdr:colOff>261937</xdr:colOff>
      <xdr:row>2</xdr:row>
      <xdr:rowOff>9525</xdr:rowOff>
    </xdr:from>
    <xdr:to>
      <xdr:col>9</xdr:col>
      <xdr:colOff>19051</xdr:colOff>
      <xdr:row>3</xdr:row>
      <xdr:rowOff>0</xdr:rowOff>
    </xdr:to>
    <xdr:sp macro="[0]!tri_par_commande" textlink="">
      <xdr:nvSpPr>
        <xdr:cNvPr id="6" name="Rectangle à coins arrondis 5"/>
        <xdr:cNvSpPr/>
      </xdr:nvSpPr>
      <xdr:spPr>
        <a:xfrm>
          <a:off x="7043737" y="533400"/>
          <a:ext cx="1281114" cy="238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Effacer la</a:t>
          </a:r>
          <a:r>
            <a:rPr lang="fr-FR" sz="1100" baseline="0"/>
            <a:t> CDE nr :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L137"/>
  <sheetViews>
    <sheetView workbookViewId="0">
      <selection activeCell="C36" sqref="C36"/>
    </sheetView>
  </sheetViews>
  <sheetFormatPr baseColWidth="10" defaultRowHeight="15"/>
  <cols>
    <col min="1" max="1" width="7" customWidth="1"/>
    <col min="2" max="2" width="24.7109375" customWidth="1"/>
    <col min="4" max="4" width="39" bestFit="1" customWidth="1"/>
    <col min="5" max="5" width="24.7109375" customWidth="1"/>
    <col min="6" max="6" width="11.42578125" style="16"/>
    <col min="7" max="7" width="24.7109375" customWidth="1"/>
    <col min="9" max="9" width="24.7109375" customWidth="1"/>
    <col min="11" max="11" width="24.7109375" customWidth="1"/>
  </cols>
  <sheetData>
    <row r="1" spans="1:12" s="46" customFormat="1" ht="39.75" customHeight="1" thickBot="1">
      <c r="A1" s="42" t="s">
        <v>153</v>
      </c>
      <c r="B1" s="43" t="s">
        <v>154</v>
      </c>
      <c r="C1" s="43" t="s">
        <v>155</v>
      </c>
      <c r="D1" s="43" t="s">
        <v>156</v>
      </c>
      <c r="E1" s="43" t="s">
        <v>157</v>
      </c>
      <c r="F1" s="44" t="s">
        <v>155</v>
      </c>
      <c r="G1" s="43" t="s">
        <v>158</v>
      </c>
      <c r="H1" s="43" t="s">
        <v>155</v>
      </c>
      <c r="I1" s="43" t="s">
        <v>159</v>
      </c>
      <c r="J1" s="43" t="s">
        <v>155</v>
      </c>
      <c r="K1" s="43" t="s">
        <v>160</v>
      </c>
      <c r="L1" s="45" t="s">
        <v>155</v>
      </c>
    </row>
    <row r="2" spans="1:12">
      <c r="A2" s="47" t="s">
        <v>20</v>
      </c>
      <c r="B2" s="4" t="s">
        <v>55</v>
      </c>
      <c r="C2" s="4"/>
      <c r="D2" s="4"/>
      <c r="E2" s="4"/>
      <c r="F2" s="48"/>
      <c r="G2" s="4"/>
      <c r="H2" s="4"/>
      <c r="I2" s="4"/>
      <c r="J2" s="4"/>
      <c r="K2" s="4"/>
      <c r="L2" s="49"/>
    </row>
    <row r="3" spans="1:12">
      <c r="A3" s="8" t="s">
        <v>21</v>
      </c>
      <c r="B3" s="2"/>
      <c r="C3" s="2" t="s">
        <v>161</v>
      </c>
      <c r="D3" s="2" t="s">
        <v>162</v>
      </c>
      <c r="E3" s="2" t="s">
        <v>163</v>
      </c>
      <c r="F3" s="41"/>
      <c r="G3" s="2"/>
      <c r="H3" s="2"/>
      <c r="I3" s="2"/>
      <c r="J3" s="2"/>
      <c r="K3" s="2"/>
      <c r="L3" s="50"/>
    </row>
    <row r="4" spans="1:12">
      <c r="A4" s="8" t="s">
        <v>22</v>
      </c>
      <c r="B4" s="2"/>
      <c r="C4" s="2"/>
      <c r="D4" s="2"/>
      <c r="E4" s="2"/>
      <c r="F4" s="41"/>
      <c r="G4" s="2"/>
      <c r="H4" s="2"/>
      <c r="I4" s="2"/>
      <c r="J4" s="2"/>
      <c r="K4" s="2"/>
      <c r="L4" s="50"/>
    </row>
    <row r="5" spans="1:12">
      <c r="A5" s="8" t="s">
        <v>23</v>
      </c>
      <c r="B5" s="2"/>
      <c r="C5" s="2"/>
      <c r="D5" s="2"/>
      <c r="E5" s="2"/>
      <c r="F5" s="41"/>
      <c r="G5" s="2"/>
      <c r="H5" s="2"/>
      <c r="I5" s="2"/>
      <c r="J5" s="2"/>
      <c r="K5" s="2"/>
      <c r="L5" s="50"/>
    </row>
    <row r="6" spans="1:12">
      <c r="A6" s="8" t="s">
        <v>24</v>
      </c>
      <c r="B6" s="2"/>
      <c r="C6" s="2"/>
      <c r="D6" s="2"/>
      <c r="E6" s="2"/>
      <c r="F6" s="41"/>
      <c r="G6" s="2"/>
      <c r="H6" s="2"/>
      <c r="I6" s="2"/>
      <c r="J6" s="2"/>
      <c r="K6" s="2"/>
      <c r="L6" s="50"/>
    </row>
    <row r="7" spans="1:12">
      <c r="A7" s="8" t="s">
        <v>25</v>
      </c>
      <c r="B7" s="2"/>
      <c r="C7" s="2"/>
      <c r="D7" s="2"/>
      <c r="E7" s="2"/>
      <c r="F7" s="41"/>
      <c r="G7" s="2"/>
      <c r="H7" s="2"/>
      <c r="I7" s="2"/>
      <c r="J7" s="2"/>
      <c r="K7" s="2"/>
      <c r="L7" s="50"/>
    </row>
    <row r="8" spans="1:12">
      <c r="A8" s="8" t="s">
        <v>26</v>
      </c>
      <c r="B8" s="2"/>
      <c r="C8" s="2"/>
      <c r="D8" s="2"/>
      <c r="E8" s="2"/>
      <c r="F8" s="41"/>
      <c r="G8" s="2"/>
      <c r="H8" s="2"/>
      <c r="I8" s="2"/>
      <c r="J8" s="2"/>
      <c r="K8" s="2"/>
      <c r="L8" s="50"/>
    </row>
    <row r="9" spans="1:12">
      <c r="A9" s="8" t="s">
        <v>27</v>
      </c>
      <c r="B9" s="2" t="s">
        <v>164</v>
      </c>
      <c r="C9" s="2"/>
      <c r="D9" s="2"/>
      <c r="E9" s="2"/>
      <c r="F9" s="41"/>
      <c r="G9" s="2"/>
      <c r="H9" s="2"/>
      <c r="I9" s="2"/>
      <c r="J9" s="2"/>
      <c r="K9" s="2"/>
      <c r="L9" s="50"/>
    </row>
    <row r="10" spans="1:12">
      <c r="A10" s="8" t="s">
        <v>28</v>
      </c>
      <c r="B10" s="2" t="s">
        <v>28</v>
      </c>
      <c r="C10" s="2" t="s">
        <v>165</v>
      </c>
      <c r="D10" s="2"/>
      <c r="E10" s="2"/>
      <c r="F10" s="41" t="s">
        <v>166</v>
      </c>
      <c r="G10" s="2"/>
      <c r="H10" s="2"/>
      <c r="I10" s="2"/>
      <c r="J10" s="2"/>
      <c r="K10" s="2"/>
      <c r="L10" s="50"/>
    </row>
    <row r="11" spans="1:12">
      <c r="A11" s="8" t="s">
        <v>29</v>
      </c>
      <c r="B11" s="2"/>
      <c r="C11" s="2"/>
      <c r="D11" s="2"/>
      <c r="E11" s="2"/>
      <c r="F11" s="41"/>
      <c r="G11" s="2"/>
      <c r="H11" s="2"/>
      <c r="I11" s="2"/>
      <c r="J11" s="2"/>
      <c r="K11" s="2"/>
      <c r="L11" s="50"/>
    </row>
    <row r="12" spans="1:12">
      <c r="A12" s="8" t="s">
        <v>30</v>
      </c>
      <c r="B12" s="2"/>
      <c r="C12" s="2"/>
      <c r="D12" s="2"/>
      <c r="E12" s="2"/>
      <c r="F12" s="41"/>
      <c r="G12" s="2"/>
      <c r="H12" s="2"/>
      <c r="I12" s="2"/>
      <c r="J12" s="2"/>
      <c r="K12" s="2"/>
      <c r="L12" s="50"/>
    </row>
    <row r="13" spans="1:12">
      <c r="A13" s="8" t="s">
        <v>31</v>
      </c>
      <c r="B13" s="2"/>
      <c r="C13" s="2"/>
      <c r="D13" s="2"/>
      <c r="E13" s="2"/>
      <c r="F13" s="41"/>
      <c r="G13" s="2"/>
      <c r="H13" s="2"/>
      <c r="I13" s="2"/>
      <c r="J13" s="2"/>
      <c r="K13" s="2"/>
      <c r="L13" s="50"/>
    </row>
    <row r="14" spans="1:12">
      <c r="A14" s="8" t="s">
        <v>32</v>
      </c>
      <c r="B14" s="2"/>
      <c r="C14" s="2"/>
      <c r="D14" s="2"/>
      <c r="E14" s="2"/>
      <c r="F14" s="41"/>
      <c r="G14" s="2"/>
      <c r="H14" s="2"/>
      <c r="I14" s="2"/>
      <c r="J14" s="2"/>
      <c r="K14" s="2"/>
      <c r="L14" s="50"/>
    </row>
    <row r="15" spans="1:12">
      <c r="A15" s="8" t="s">
        <v>33</v>
      </c>
      <c r="B15" s="2"/>
      <c r="C15" s="2"/>
      <c r="D15" s="2"/>
      <c r="E15" s="2"/>
      <c r="F15" s="41"/>
      <c r="G15" s="2"/>
      <c r="H15" s="2"/>
      <c r="I15" s="2"/>
      <c r="J15" s="2"/>
      <c r="K15" s="2"/>
      <c r="L15" s="50"/>
    </row>
    <row r="16" spans="1:12">
      <c r="A16" s="8" t="s">
        <v>34</v>
      </c>
      <c r="B16" s="2"/>
      <c r="C16" s="2"/>
      <c r="D16" s="2"/>
      <c r="E16" s="2"/>
      <c r="F16" s="41"/>
      <c r="G16" s="2"/>
      <c r="H16" s="2"/>
      <c r="I16" s="2"/>
      <c r="J16" s="2"/>
      <c r="K16" s="2"/>
      <c r="L16" s="50"/>
    </row>
    <row r="17" spans="1:12">
      <c r="A17" s="8" t="s">
        <v>35</v>
      </c>
      <c r="B17" s="2"/>
      <c r="C17" s="2"/>
      <c r="D17" s="2"/>
      <c r="E17" s="2"/>
      <c r="F17" s="41"/>
      <c r="G17" s="2"/>
      <c r="H17" s="2"/>
      <c r="I17" s="2"/>
      <c r="J17" s="2"/>
      <c r="K17" s="2"/>
      <c r="L17" s="50"/>
    </row>
    <row r="18" spans="1:12">
      <c r="A18" s="8" t="s">
        <v>36</v>
      </c>
      <c r="B18" s="2" t="s">
        <v>167</v>
      </c>
      <c r="C18" s="2"/>
      <c r="D18" s="2"/>
      <c r="E18" s="2"/>
      <c r="F18" s="41"/>
      <c r="G18" s="2"/>
      <c r="H18" s="2"/>
      <c r="I18" s="2"/>
      <c r="J18" s="2"/>
      <c r="K18" s="2"/>
      <c r="L18" s="50"/>
    </row>
    <row r="19" spans="1:12">
      <c r="A19" s="8" t="s">
        <v>37</v>
      </c>
      <c r="B19" s="2"/>
      <c r="C19" s="2"/>
      <c r="D19" s="2"/>
      <c r="E19" s="2"/>
      <c r="F19" s="41"/>
      <c r="G19" s="2"/>
      <c r="H19" s="2"/>
      <c r="I19" s="2"/>
      <c r="J19" s="2"/>
      <c r="K19" s="2"/>
      <c r="L19" s="50"/>
    </row>
    <row r="20" spans="1:12">
      <c r="A20" s="8" t="s">
        <v>38</v>
      </c>
      <c r="B20" s="2"/>
      <c r="C20" s="2"/>
      <c r="D20" s="2"/>
      <c r="E20" s="2"/>
      <c r="F20" s="41"/>
      <c r="G20" s="2"/>
      <c r="H20" s="2"/>
      <c r="I20" s="2"/>
      <c r="J20" s="2"/>
      <c r="K20" s="2"/>
      <c r="L20" s="50"/>
    </row>
    <row r="21" spans="1:12">
      <c r="A21" s="8" t="s">
        <v>39</v>
      </c>
      <c r="B21" s="2"/>
      <c r="C21" s="2"/>
      <c r="D21" s="2"/>
      <c r="E21" s="2"/>
      <c r="F21" s="41"/>
      <c r="G21" s="2"/>
      <c r="H21" s="2"/>
      <c r="I21" s="2"/>
      <c r="J21" s="2"/>
      <c r="K21" s="2"/>
      <c r="L21" s="50"/>
    </row>
    <row r="22" spans="1:12">
      <c r="A22" s="8" t="s">
        <v>40</v>
      </c>
      <c r="B22" s="2"/>
      <c r="C22" s="2"/>
      <c r="D22" s="2"/>
      <c r="E22" s="2"/>
      <c r="F22" s="41"/>
      <c r="G22" s="2"/>
      <c r="H22" s="2"/>
      <c r="I22" s="2"/>
      <c r="J22" s="2"/>
      <c r="K22" s="2"/>
      <c r="L22" s="50"/>
    </row>
    <row r="23" spans="1:12">
      <c r="A23" s="8" t="s">
        <v>41</v>
      </c>
      <c r="B23" s="2"/>
      <c r="C23" s="2"/>
      <c r="D23" s="2"/>
      <c r="E23" s="2"/>
      <c r="F23" s="41"/>
      <c r="G23" s="2"/>
      <c r="H23" s="2"/>
      <c r="I23" s="2"/>
      <c r="J23" s="2"/>
      <c r="K23" s="2"/>
      <c r="L23" s="50"/>
    </row>
    <row r="24" spans="1:12">
      <c r="A24" s="8" t="s">
        <v>42</v>
      </c>
      <c r="B24" s="2"/>
      <c r="C24" s="2"/>
      <c r="D24" s="2"/>
      <c r="E24" s="2"/>
      <c r="F24" s="41"/>
      <c r="G24" s="2"/>
      <c r="H24" s="2"/>
      <c r="I24" s="2"/>
      <c r="J24" s="2"/>
      <c r="K24" s="2"/>
      <c r="L24" s="50"/>
    </row>
    <row r="25" spans="1:12">
      <c r="A25" s="8" t="s">
        <v>43</v>
      </c>
      <c r="B25" s="2"/>
      <c r="C25" s="2"/>
      <c r="D25" s="2"/>
      <c r="E25" s="2"/>
      <c r="F25" s="41"/>
      <c r="G25" s="2"/>
      <c r="H25" s="2"/>
      <c r="I25" s="2"/>
      <c r="J25" s="2"/>
      <c r="K25" s="2"/>
      <c r="L25" s="50"/>
    </row>
    <row r="26" spans="1:12">
      <c r="A26" s="8" t="s">
        <v>44</v>
      </c>
      <c r="B26" s="2"/>
      <c r="C26" s="2"/>
      <c r="D26" s="2"/>
      <c r="E26" s="2"/>
      <c r="F26" s="41"/>
      <c r="G26" s="2"/>
      <c r="H26" s="2"/>
      <c r="I26" s="2"/>
      <c r="J26" s="2"/>
      <c r="K26" s="2"/>
      <c r="L26" s="50"/>
    </row>
    <row r="27" spans="1:12">
      <c r="A27" s="8" t="s">
        <v>45</v>
      </c>
      <c r="B27" s="2"/>
      <c r="C27" s="2"/>
      <c r="D27" s="2"/>
      <c r="E27" s="2"/>
      <c r="F27" s="41"/>
      <c r="G27" s="2"/>
      <c r="H27" s="2"/>
      <c r="I27" s="2"/>
      <c r="J27" s="2"/>
      <c r="K27" s="2"/>
      <c r="L27" s="50"/>
    </row>
    <row r="28" spans="1:12">
      <c r="A28" s="8" t="s">
        <v>46</v>
      </c>
      <c r="B28" s="2"/>
      <c r="C28" s="2"/>
      <c r="D28" s="2"/>
      <c r="E28" s="2"/>
      <c r="F28" s="41"/>
      <c r="G28" s="2"/>
      <c r="H28" s="2"/>
      <c r="I28" s="2"/>
      <c r="J28" s="2"/>
      <c r="K28" s="2"/>
      <c r="L28" s="50"/>
    </row>
    <row r="29" spans="1:12">
      <c r="A29" s="8" t="s">
        <v>47</v>
      </c>
      <c r="B29" s="2"/>
      <c r="C29" s="2"/>
      <c r="D29" s="2"/>
      <c r="E29" s="2"/>
      <c r="F29" s="41"/>
      <c r="G29" s="2"/>
      <c r="H29" s="2"/>
      <c r="I29" s="2"/>
      <c r="J29" s="2"/>
      <c r="K29" s="2"/>
      <c r="L29" s="50"/>
    </row>
    <row r="30" spans="1:12">
      <c r="A30" s="8" t="s">
        <v>48</v>
      </c>
      <c r="B30" s="2"/>
      <c r="C30" s="2"/>
      <c r="D30" s="2"/>
      <c r="E30" s="2"/>
      <c r="F30" s="41"/>
      <c r="G30" s="2"/>
      <c r="H30" s="2"/>
      <c r="I30" s="2"/>
      <c r="J30" s="2"/>
      <c r="K30" s="2"/>
      <c r="L30" s="50"/>
    </row>
    <row r="31" spans="1:12">
      <c r="A31" s="8" t="s">
        <v>49</v>
      </c>
      <c r="B31" s="2"/>
      <c r="C31" s="2"/>
      <c r="D31" s="2"/>
      <c r="E31" s="2"/>
      <c r="F31" s="41"/>
      <c r="G31" s="2"/>
      <c r="H31" s="2"/>
      <c r="I31" s="2"/>
      <c r="J31" s="2"/>
      <c r="K31" s="2"/>
      <c r="L31" s="50"/>
    </row>
    <row r="32" spans="1:12">
      <c r="A32" s="8" t="s">
        <v>50</v>
      </c>
      <c r="B32" s="2"/>
      <c r="C32" s="2"/>
      <c r="D32" s="2"/>
      <c r="E32" s="2"/>
      <c r="F32" s="41"/>
      <c r="G32" s="2"/>
      <c r="H32" s="2"/>
      <c r="I32" s="2"/>
      <c r="J32" s="2"/>
      <c r="K32" s="2"/>
      <c r="L32" s="50"/>
    </row>
    <row r="33" spans="1:12">
      <c r="A33" s="8" t="s">
        <v>51</v>
      </c>
      <c r="B33" s="2"/>
      <c r="C33" s="2"/>
      <c r="D33" s="2"/>
      <c r="E33" s="2"/>
      <c r="F33" s="41"/>
      <c r="G33" s="2"/>
      <c r="H33" s="2"/>
      <c r="I33" s="2"/>
      <c r="J33" s="2"/>
      <c r="K33" s="2"/>
      <c r="L33" s="50"/>
    </row>
    <row r="34" spans="1:12">
      <c r="A34" s="8" t="s">
        <v>52</v>
      </c>
      <c r="B34" s="2"/>
      <c r="C34" s="2"/>
      <c r="D34" s="2"/>
      <c r="E34" s="2"/>
      <c r="F34" s="41"/>
      <c r="G34" s="2"/>
      <c r="H34" s="2"/>
      <c r="I34" s="2"/>
      <c r="J34" s="2"/>
      <c r="K34" s="2"/>
      <c r="L34" s="50"/>
    </row>
    <row r="35" spans="1:12">
      <c r="A35" s="8" t="s">
        <v>53</v>
      </c>
      <c r="B35" s="2"/>
      <c r="C35" s="2"/>
      <c r="D35" s="2"/>
      <c r="E35" s="2"/>
      <c r="F35" s="41"/>
      <c r="G35" s="2"/>
      <c r="H35" s="2"/>
      <c r="I35" s="2"/>
      <c r="J35" s="2"/>
      <c r="K35" s="2"/>
      <c r="L35" s="50"/>
    </row>
    <row r="36" spans="1:12">
      <c r="A36" s="8" t="s">
        <v>54</v>
      </c>
      <c r="B36" s="2" t="s">
        <v>313</v>
      </c>
      <c r="C36" s="2" t="s">
        <v>314</v>
      </c>
      <c r="D36" s="2"/>
      <c r="E36" s="2"/>
      <c r="F36" s="41"/>
      <c r="G36" s="2"/>
      <c r="H36" s="2"/>
      <c r="I36" s="2"/>
      <c r="J36" s="2"/>
      <c r="K36" s="2"/>
      <c r="L36" s="50"/>
    </row>
    <row r="37" spans="1:12">
      <c r="A37" s="8" t="s">
        <v>55</v>
      </c>
      <c r="B37" s="2"/>
      <c r="C37" s="2"/>
      <c r="D37" s="2"/>
      <c r="E37" s="2"/>
      <c r="F37" s="41"/>
      <c r="G37" s="2"/>
      <c r="H37" s="2"/>
      <c r="I37" s="2"/>
      <c r="J37" s="2"/>
      <c r="K37" s="2"/>
      <c r="L37" s="50"/>
    </row>
    <row r="38" spans="1:12">
      <c r="A38" s="8" t="s">
        <v>56</v>
      </c>
      <c r="B38" s="2"/>
      <c r="C38" s="2"/>
      <c r="D38" s="2"/>
      <c r="E38" s="2"/>
      <c r="F38" s="41"/>
      <c r="G38" s="2"/>
      <c r="H38" s="2"/>
      <c r="I38" s="2"/>
      <c r="J38" s="2"/>
      <c r="K38" s="2"/>
      <c r="L38" s="50"/>
    </row>
    <row r="39" spans="1:12">
      <c r="A39" s="8" t="s">
        <v>57</v>
      </c>
      <c r="B39" s="2"/>
      <c r="C39" s="2"/>
      <c r="D39" s="2"/>
      <c r="E39" s="2"/>
      <c r="F39" s="41"/>
      <c r="G39" s="2"/>
      <c r="H39" s="2"/>
      <c r="I39" s="2"/>
      <c r="J39" s="2"/>
      <c r="K39" s="2"/>
      <c r="L39" s="50"/>
    </row>
    <row r="40" spans="1:12">
      <c r="A40" s="8" t="s">
        <v>58</v>
      </c>
      <c r="B40" s="2"/>
      <c r="C40" s="2"/>
      <c r="D40" s="2"/>
      <c r="E40" s="2"/>
      <c r="F40" s="41"/>
      <c r="G40" s="2"/>
      <c r="H40" s="2"/>
      <c r="I40" s="2"/>
      <c r="J40" s="2"/>
      <c r="K40" s="2"/>
      <c r="L40" s="50"/>
    </row>
    <row r="41" spans="1:12">
      <c r="A41" s="8" t="s">
        <v>59</v>
      </c>
      <c r="B41" s="2"/>
      <c r="C41" s="2"/>
      <c r="D41" s="2"/>
      <c r="E41" s="2"/>
      <c r="F41" s="41"/>
      <c r="G41" s="2"/>
      <c r="H41" s="2"/>
      <c r="I41" s="2"/>
      <c r="J41" s="2"/>
      <c r="K41" s="2"/>
      <c r="L41" s="50"/>
    </row>
    <row r="42" spans="1:12">
      <c r="A42" s="8" t="s">
        <v>60</v>
      </c>
      <c r="B42" s="2"/>
      <c r="C42" s="2"/>
      <c r="D42" s="2"/>
      <c r="E42" s="2"/>
      <c r="F42" s="41"/>
      <c r="G42" s="2"/>
      <c r="H42" s="2"/>
      <c r="I42" s="2"/>
      <c r="J42" s="2"/>
      <c r="K42" s="2"/>
      <c r="L42" s="50"/>
    </row>
    <row r="43" spans="1:12">
      <c r="A43" s="8" t="s">
        <v>61</v>
      </c>
      <c r="B43" s="2"/>
      <c r="C43" s="2"/>
      <c r="D43" s="2"/>
      <c r="E43" s="2"/>
      <c r="F43" s="41"/>
      <c r="G43" s="2"/>
      <c r="H43" s="2"/>
      <c r="I43" s="2"/>
      <c r="J43" s="2"/>
      <c r="K43" s="2"/>
      <c r="L43" s="50"/>
    </row>
    <row r="44" spans="1:12">
      <c r="A44" s="8" t="s">
        <v>62</v>
      </c>
      <c r="B44" s="2"/>
      <c r="C44" s="2"/>
      <c r="D44" s="2"/>
      <c r="E44" s="2"/>
      <c r="F44" s="41"/>
      <c r="G44" s="2"/>
      <c r="H44" s="2"/>
      <c r="I44" s="2"/>
      <c r="J44" s="2"/>
      <c r="K44" s="2"/>
      <c r="L44" s="50"/>
    </row>
    <row r="45" spans="1:12">
      <c r="A45" s="8" t="s">
        <v>63</v>
      </c>
      <c r="B45" s="2"/>
      <c r="C45" s="2"/>
      <c r="D45" s="2"/>
      <c r="E45" s="2"/>
      <c r="F45" s="41"/>
      <c r="G45" s="2"/>
      <c r="H45" s="2"/>
      <c r="I45" s="2"/>
      <c r="J45" s="2"/>
      <c r="K45" s="2"/>
      <c r="L45" s="50"/>
    </row>
    <row r="46" spans="1:12">
      <c r="A46" s="8" t="s">
        <v>64</v>
      </c>
      <c r="B46" s="2"/>
      <c r="C46" s="2"/>
      <c r="D46" s="2"/>
      <c r="E46" s="2"/>
      <c r="F46" s="41"/>
      <c r="G46" s="2"/>
      <c r="H46" s="2"/>
      <c r="I46" s="2"/>
      <c r="J46" s="2"/>
      <c r="K46" s="2"/>
      <c r="L46" s="50"/>
    </row>
    <row r="47" spans="1:12">
      <c r="A47" s="8" t="s">
        <v>65</v>
      </c>
      <c r="B47" s="2"/>
      <c r="C47" s="2"/>
      <c r="D47" s="2"/>
      <c r="E47" s="2"/>
      <c r="F47" s="41"/>
      <c r="G47" s="2"/>
      <c r="H47" s="2"/>
      <c r="I47" s="2"/>
      <c r="J47" s="2"/>
      <c r="K47" s="2"/>
      <c r="L47" s="50"/>
    </row>
    <row r="48" spans="1:12">
      <c r="A48" s="8" t="s">
        <v>66</v>
      </c>
      <c r="B48" s="2"/>
      <c r="C48" s="2"/>
      <c r="D48" s="2"/>
      <c r="E48" s="2"/>
      <c r="F48" s="41"/>
      <c r="G48" s="2"/>
      <c r="H48" s="2"/>
      <c r="I48" s="2"/>
      <c r="J48" s="2"/>
      <c r="K48" s="2"/>
      <c r="L48" s="50"/>
    </row>
    <row r="49" spans="1:12">
      <c r="A49" s="8" t="s">
        <v>67</v>
      </c>
      <c r="B49" s="2"/>
      <c r="C49" s="2"/>
      <c r="D49" s="2"/>
      <c r="E49" s="2"/>
      <c r="F49" s="41"/>
      <c r="G49" s="2"/>
      <c r="H49" s="2"/>
      <c r="I49" s="2"/>
      <c r="J49" s="2"/>
      <c r="K49" s="2"/>
      <c r="L49" s="50"/>
    </row>
    <row r="50" spans="1:12">
      <c r="A50" s="8" t="s">
        <v>68</v>
      </c>
      <c r="B50" s="2"/>
      <c r="C50" s="2"/>
      <c r="D50" s="2"/>
      <c r="E50" s="2"/>
      <c r="F50" s="41"/>
      <c r="G50" s="2"/>
      <c r="H50" s="2"/>
      <c r="I50" s="2"/>
      <c r="J50" s="2"/>
      <c r="K50" s="2"/>
      <c r="L50" s="50"/>
    </row>
    <row r="51" spans="1:12">
      <c r="A51" s="8" t="s">
        <v>69</v>
      </c>
      <c r="B51" s="2"/>
      <c r="C51" s="2"/>
      <c r="D51" s="2"/>
      <c r="E51" s="2"/>
      <c r="F51" s="41"/>
      <c r="G51" s="2"/>
      <c r="H51" s="2"/>
      <c r="I51" s="2"/>
      <c r="J51" s="2"/>
      <c r="K51" s="2"/>
      <c r="L51" s="50"/>
    </row>
    <row r="52" spans="1:12">
      <c r="A52" s="8" t="s">
        <v>70</v>
      </c>
      <c r="B52" s="2"/>
      <c r="C52" s="2"/>
      <c r="D52" s="2"/>
      <c r="E52" s="2"/>
      <c r="F52" s="41"/>
      <c r="G52" s="2"/>
      <c r="H52" s="2"/>
      <c r="I52" s="2"/>
      <c r="J52" s="2"/>
      <c r="K52" s="2"/>
      <c r="L52" s="50"/>
    </row>
    <row r="53" spans="1:12">
      <c r="A53" s="8" t="s">
        <v>168</v>
      </c>
      <c r="B53" s="2" t="s">
        <v>169</v>
      </c>
      <c r="C53" s="2" t="s">
        <v>170</v>
      </c>
      <c r="D53" s="2"/>
      <c r="E53" s="2"/>
      <c r="F53" s="41"/>
      <c r="G53" s="2"/>
      <c r="H53" s="2"/>
      <c r="I53" s="2"/>
      <c r="J53" s="2"/>
      <c r="K53" s="2"/>
      <c r="L53" s="50"/>
    </row>
    <row r="54" spans="1:12">
      <c r="A54" s="8" t="s">
        <v>71</v>
      </c>
      <c r="B54" s="2" t="s">
        <v>171</v>
      </c>
      <c r="C54" s="2"/>
      <c r="D54" s="2" t="s">
        <v>172</v>
      </c>
      <c r="E54" s="2"/>
      <c r="F54" s="41"/>
      <c r="G54" s="2"/>
      <c r="H54" s="2"/>
      <c r="I54" s="2"/>
      <c r="J54" s="2"/>
      <c r="K54" s="2"/>
      <c r="L54" s="50"/>
    </row>
    <row r="55" spans="1:12">
      <c r="A55" s="8" t="s">
        <v>72</v>
      </c>
      <c r="B55" s="2"/>
      <c r="C55" s="2"/>
      <c r="D55" s="2"/>
      <c r="E55" s="2"/>
      <c r="F55" s="41"/>
      <c r="G55" s="2"/>
      <c r="H55" s="2"/>
      <c r="I55" s="2"/>
      <c r="J55" s="2"/>
      <c r="K55" s="2"/>
      <c r="L55" s="50"/>
    </row>
    <row r="56" spans="1:12">
      <c r="A56" s="8" t="s">
        <v>73</v>
      </c>
      <c r="B56" s="2"/>
      <c r="C56" s="2"/>
      <c r="D56" s="2"/>
      <c r="E56" s="2"/>
      <c r="F56" s="41"/>
      <c r="G56" s="2"/>
      <c r="H56" s="2"/>
      <c r="I56" s="2"/>
      <c r="J56" s="2"/>
      <c r="K56" s="2"/>
      <c r="L56" s="50"/>
    </row>
    <row r="57" spans="1:12">
      <c r="A57" s="8" t="s">
        <v>74</v>
      </c>
      <c r="B57" s="2"/>
      <c r="C57" s="2"/>
      <c r="D57" s="2"/>
      <c r="E57" s="2"/>
      <c r="F57" s="41"/>
      <c r="G57" s="2"/>
      <c r="H57" s="2"/>
      <c r="I57" s="2"/>
      <c r="J57" s="2"/>
      <c r="K57" s="2"/>
      <c r="L57" s="50"/>
    </row>
    <row r="58" spans="1:12">
      <c r="A58" s="8" t="s">
        <v>75</v>
      </c>
      <c r="B58" s="2"/>
      <c r="C58" s="2"/>
      <c r="D58" s="2"/>
      <c r="E58" s="2"/>
      <c r="F58" s="41"/>
      <c r="G58" s="2"/>
      <c r="H58" s="2"/>
      <c r="I58" s="2"/>
      <c r="J58" s="2"/>
      <c r="K58" s="2"/>
      <c r="L58" s="50"/>
    </row>
    <row r="59" spans="1:12">
      <c r="A59" s="8" t="s">
        <v>76</v>
      </c>
      <c r="B59" s="2"/>
      <c r="C59" s="2"/>
      <c r="D59" s="2"/>
      <c r="E59" s="2"/>
      <c r="F59" s="41"/>
      <c r="G59" s="2"/>
      <c r="H59" s="2"/>
      <c r="I59" s="2"/>
      <c r="J59" s="2"/>
      <c r="K59" s="2"/>
      <c r="L59" s="50"/>
    </row>
    <row r="60" spans="1:12">
      <c r="A60" s="8" t="s">
        <v>77</v>
      </c>
      <c r="B60" s="2"/>
      <c r="C60" s="2"/>
      <c r="D60" s="2"/>
      <c r="E60" s="2"/>
      <c r="F60" s="41"/>
      <c r="G60" s="2"/>
      <c r="H60" s="2"/>
      <c r="I60" s="2"/>
      <c r="J60" s="2"/>
      <c r="K60" s="2"/>
      <c r="L60" s="50"/>
    </row>
    <row r="61" spans="1:12">
      <c r="A61" s="8" t="s">
        <v>78</v>
      </c>
      <c r="B61" s="2"/>
      <c r="C61" s="2"/>
      <c r="D61" s="2"/>
      <c r="E61" s="2"/>
      <c r="F61" s="41"/>
      <c r="G61" s="2"/>
      <c r="H61" s="2"/>
      <c r="I61" s="2"/>
      <c r="J61" s="2"/>
      <c r="K61" s="2"/>
      <c r="L61" s="50"/>
    </row>
    <row r="62" spans="1:12">
      <c r="A62" s="8" t="s">
        <v>79</v>
      </c>
      <c r="B62" s="2"/>
      <c r="C62" s="2"/>
      <c r="D62" s="2"/>
      <c r="E62" s="2"/>
      <c r="F62" s="41"/>
      <c r="G62" s="2"/>
      <c r="H62" s="2"/>
      <c r="I62" s="2"/>
      <c r="J62" s="2"/>
      <c r="K62" s="2"/>
      <c r="L62" s="50"/>
    </row>
    <row r="63" spans="1:12">
      <c r="A63" s="8" t="s">
        <v>80</v>
      </c>
      <c r="B63" s="2"/>
      <c r="C63" s="2"/>
      <c r="D63" s="2"/>
      <c r="E63" s="2"/>
      <c r="F63" s="41"/>
      <c r="G63" s="2"/>
      <c r="H63" s="2"/>
      <c r="I63" s="2"/>
      <c r="J63" s="2"/>
      <c r="K63" s="2"/>
      <c r="L63" s="50"/>
    </row>
    <row r="64" spans="1:12">
      <c r="A64" s="8" t="s">
        <v>81</v>
      </c>
      <c r="B64" s="2"/>
      <c r="C64" s="2"/>
      <c r="D64" s="2"/>
      <c r="E64" s="2"/>
      <c r="F64" s="41"/>
      <c r="G64" s="2"/>
      <c r="H64" s="2"/>
      <c r="I64" s="2"/>
      <c r="J64" s="2"/>
      <c r="K64" s="2"/>
      <c r="L64" s="50"/>
    </row>
    <row r="65" spans="1:12">
      <c r="A65" s="8" t="s">
        <v>82</v>
      </c>
      <c r="B65" s="2"/>
      <c r="C65" s="2"/>
      <c r="D65" s="2"/>
      <c r="E65" s="2"/>
      <c r="F65" s="41"/>
      <c r="G65" s="2"/>
      <c r="H65" s="2"/>
      <c r="I65" s="2"/>
      <c r="J65" s="2"/>
      <c r="K65" s="2"/>
      <c r="L65" s="50"/>
    </row>
    <row r="66" spans="1:12">
      <c r="A66" s="8" t="s">
        <v>83</v>
      </c>
      <c r="B66" s="2"/>
      <c r="C66" s="2"/>
      <c r="D66" s="2"/>
      <c r="E66" s="2"/>
      <c r="F66" s="41"/>
      <c r="G66" s="2"/>
      <c r="H66" s="2"/>
      <c r="I66" s="2"/>
      <c r="J66" s="2"/>
      <c r="K66" s="2"/>
      <c r="L66" s="50"/>
    </row>
    <row r="67" spans="1:12">
      <c r="A67" s="8" t="s">
        <v>84</v>
      </c>
      <c r="B67" s="2"/>
      <c r="C67" s="2"/>
      <c r="D67" s="2"/>
      <c r="E67" s="2"/>
      <c r="F67" s="41"/>
      <c r="G67" s="2"/>
      <c r="H67" s="2"/>
      <c r="I67" s="2"/>
      <c r="J67" s="2"/>
      <c r="K67" s="2"/>
      <c r="L67" s="50"/>
    </row>
    <row r="68" spans="1:12">
      <c r="A68" s="8" t="s">
        <v>85</v>
      </c>
      <c r="B68" s="2" t="s">
        <v>173</v>
      </c>
      <c r="C68" s="2" t="s">
        <v>174</v>
      </c>
      <c r="D68" s="2"/>
      <c r="E68" s="2"/>
      <c r="F68" s="41"/>
      <c r="G68" s="2"/>
      <c r="H68" s="2"/>
      <c r="I68" s="2"/>
      <c r="J68" s="2"/>
      <c r="K68" s="2"/>
      <c r="L68" s="50"/>
    </row>
    <row r="69" spans="1:12">
      <c r="A69" s="8" t="s">
        <v>86</v>
      </c>
      <c r="B69" s="2" t="s">
        <v>175</v>
      </c>
      <c r="C69" s="2" t="s">
        <v>176</v>
      </c>
      <c r="D69" s="2"/>
      <c r="E69" s="2"/>
      <c r="F69" s="41"/>
      <c r="G69" s="2"/>
      <c r="H69" s="2"/>
      <c r="I69" s="2"/>
      <c r="J69" s="2"/>
      <c r="K69" s="2"/>
      <c r="L69" s="50"/>
    </row>
    <row r="70" spans="1:12">
      <c r="A70" s="8" t="s">
        <v>87</v>
      </c>
      <c r="B70" s="2"/>
      <c r="C70" s="2"/>
      <c r="D70" s="2"/>
      <c r="E70" s="2"/>
      <c r="F70" s="41"/>
      <c r="G70" s="2"/>
      <c r="H70" s="2"/>
      <c r="I70" s="2"/>
      <c r="J70" s="2"/>
      <c r="K70" s="2"/>
      <c r="L70" s="50"/>
    </row>
    <row r="71" spans="1:12">
      <c r="A71" s="8" t="s">
        <v>88</v>
      </c>
      <c r="B71" s="2"/>
      <c r="C71" s="2"/>
      <c r="D71" s="2"/>
      <c r="E71" s="2"/>
      <c r="F71" s="41"/>
      <c r="G71" s="2"/>
      <c r="H71" s="2"/>
      <c r="I71" s="2"/>
      <c r="J71" s="2"/>
      <c r="K71" s="2"/>
      <c r="L71" s="50"/>
    </row>
    <row r="72" spans="1:12">
      <c r="A72" s="8" t="s">
        <v>89</v>
      </c>
      <c r="B72" s="2"/>
      <c r="C72" s="2"/>
      <c r="D72" s="2"/>
      <c r="E72" s="2"/>
      <c r="F72" s="41"/>
      <c r="G72" s="2"/>
      <c r="H72" s="2"/>
      <c r="I72" s="2"/>
      <c r="J72" s="2"/>
      <c r="K72" s="2"/>
      <c r="L72" s="50"/>
    </row>
    <row r="73" spans="1:12">
      <c r="A73" s="8" t="s">
        <v>90</v>
      </c>
      <c r="B73" s="2"/>
      <c r="C73" s="2"/>
      <c r="D73" s="2"/>
      <c r="E73" s="2"/>
      <c r="F73" s="41"/>
      <c r="G73" s="2"/>
      <c r="H73" s="2"/>
      <c r="I73" s="2"/>
      <c r="J73" s="2"/>
      <c r="K73" s="2"/>
      <c r="L73" s="50"/>
    </row>
    <row r="74" spans="1:12">
      <c r="A74" s="8" t="s">
        <v>91</v>
      </c>
      <c r="B74" s="2"/>
      <c r="C74" s="2"/>
      <c r="D74" s="2"/>
      <c r="E74" s="2"/>
      <c r="F74" s="41"/>
      <c r="G74" s="2"/>
      <c r="H74" s="2"/>
      <c r="I74" s="2"/>
      <c r="J74" s="2"/>
      <c r="K74" s="2"/>
      <c r="L74" s="50"/>
    </row>
    <row r="75" spans="1:12">
      <c r="A75" s="8" t="s">
        <v>92</v>
      </c>
      <c r="B75" s="2"/>
      <c r="C75" s="2"/>
      <c r="D75" s="2"/>
      <c r="E75" s="2"/>
      <c r="F75" s="41"/>
      <c r="G75" s="2"/>
      <c r="H75" s="2"/>
      <c r="I75" s="2"/>
      <c r="J75" s="2"/>
      <c r="K75" s="2"/>
      <c r="L75" s="50"/>
    </row>
    <row r="76" spans="1:12">
      <c r="A76" s="8" t="s">
        <v>93</v>
      </c>
      <c r="B76" s="2" t="s">
        <v>177</v>
      </c>
      <c r="C76" s="2" t="s">
        <v>178</v>
      </c>
      <c r="D76" s="2" t="s">
        <v>179</v>
      </c>
      <c r="E76" s="2"/>
      <c r="F76" s="41"/>
      <c r="G76" s="2"/>
      <c r="H76" s="2"/>
      <c r="I76" s="2"/>
      <c r="J76" s="2"/>
      <c r="K76" s="2"/>
      <c r="L76" s="50"/>
    </row>
    <row r="77" spans="1:12">
      <c r="A77" s="8" t="s">
        <v>94</v>
      </c>
      <c r="B77" s="2"/>
      <c r="C77" s="2"/>
      <c r="D77" s="2"/>
      <c r="E77" s="2"/>
      <c r="F77" s="41"/>
      <c r="G77" s="2"/>
      <c r="H77" s="2"/>
      <c r="I77" s="2"/>
      <c r="J77" s="2"/>
      <c r="K77" s="2"/>
      <c r="L77" s="50"/>
    </row>
    <row r="78" spans="1:12">
      <c r="A78" s="8" t="s">
        <v>95</v>
      </c>
      <c r="B78" s="2"/>
      <c r="C78" s="2"/>
      <c r="D78" s="2"/>
      <c r="E78" s="2"/>
      <c r="F78" s="41"/>
      <c r="G78" s="2"/>
      <c r="H78" s="2"/>
      <c r="I78" s="2"/>
      <c r="J78" s="2"/>
      <c r="K78" s="2"/>
      <c r="L78" s="50"/>
    </row>
    <row r="79" spans="1:12">
      <c r="A79" s="8" t="s">
        <v>96</v>
      </c>
      <c r="B79" s="2" t="s">
        <v>96</v>
      </c>
      <c r="C79" s="2" t="s">
        <v>180</v>
      </c>
      <c r="D79" s="2"/>
      <c r="E79" s="2"/>
      <c r="F79" s="41"/>
      <c r="G79" s="2"/>
      <c r="H79" s="2"/>
      <c r="I79" s="2"/>
      <c r="J79" s="2"/>
      <c r="K79" s="2"/>
      <c r="L79" s="50"/>
    </row>
    <row r="80" spans="1:12">
      <c r="A80" s="8" t="s">
        <v>97</v>
      </c>
      <c r="B80" s="2"/>
      <c r="C80" s="2"/>
      <c r="D80" s="2"/>
      <c r="E80" s="2"/>
      <c r="F80" s="41"/>
      <c r="G80" s="2"/>
      <c r="H80" s="2"/>
      <c r="I80" s="2"/>
      <c r="J80" s="2"/>
      <c r="K80" s="2"/>
      <c r="L80" s="50"/>
    </row>
    <row r="81" spans="1:12">
      <c r="A81" s="8" t="s">
        <v>98</v>
      </c>
      <c r="B81" s="2"/>
      <c r="C81" s="2"/>
      <c r="D81" s="2"/>
      <c r="E81" s="2"/>
      <c r="F81" s="41"/>
      <c r="G81" s="2"/>
      <c r="H81" s="2"/>
      <c r="I81" s="2"/>
      <c r="J81" s="2"/>
      <c r="K81" s="2"/>
      <c r="L81" s="50"/>
    </row>
    <row r="82" spans="1:12">
      <c r="A82" s="8" t="s">
        <v>99</v>
      </c>
      <c r="B82" s="2"/>
      <c r="C82" s="2"/>
      <c r="D82" s="2"/>
      <c r="E82" s="2"/>
      <c r="F82" s="41"/>
      <c r="G82" s="2"/>
      <c r="H82" s="2"/>
      <c r="I82" s="2"/>
      <c r="J82" s="2"/>
      <c r="K82" s="2"/>
      <c r="L82" s="50"/>
    </row>
    <row r="83" spans="1:12">
      <c r="A83" s="8" t="s">
        <v>100</v>
      </c>
      <c r="B83" s="2"/>
      <c r="C83" s="2"/>
      <c r="D83" s="2"/>
      <c r="E83" s="2"/>
      <c r="F83" s="41"/>
      <c r="G83" s="2"/>
      <c r="H83" s="2"/>
      <c r="I83" s="2"/>
      <c r="J83" s="2"/>
      <c r="K83" s="2"/>
      <c r="L83" s="50"/>
    </row>
    <row r="84" spans="1:12">
      <c r="A84" s="8" t="s">
        <v>101</v>
      </c>
      <c r="B84" s="2"/>
      <c r="C84" s="2"/>
      <c r="D84" s="2"/>
      <c r="E84" s="2"/>
      <c r="F84" s="41"/>
      <c r="G84" s="2"/>
      <c r="H84" s="2"/>
      <c r="I84" s="2"/>
      <c r="J84" s="2"/>
      <c r="K84" s="2"/>
      <c r="L84" s="50"/>
    </row>
    <row r="85" spans="1:12">
      <c r="A85" s="8" t="s">
        <v>102</v>
      </c>
      <c r="B85" s="2"/>
      <c r="C85" s="2"/>
      <c r="D85" s="2"/>
      <c r="E85" s="2"/>
      <c r="F85" s="41"/>
      <c r="G85" s="2"/>
      <c r="H85" s="2"/>
      <c r="I85" s="2"/>
      <c r="J85" s="2"/>
      <c r="K85" s="2"/>
      <c r="L85" s="50"/>
    </row>
    <row r="86" spans="1:12">
      <c r="A86" s="8" t="s">
        <v>103</v>
      </c>
      <c r="B86" s="2"/>
      <c r="C86" s="2"/>
      <c r="D86" s="2"/>
      <c r="E86" s="2"/>
      <c r="F86" s="41"/>
      <c r="G86" s="2"/>
      <c r="H86" s="2"/>
      <c r="I86" s="2"/>
      <c r="J86" s="2"/>
      <c r="K86" s="2"/>
      <c r="L86" s="50"/>
    </row>
    <row r="87" spans="1:12">
      <c r="A87" s="8" t="s">
        <v>104</v>
      </c>
      <c r="B87" s="2"/>
      <c r="C87" s="2"/>
      <c r="D87" s="2"/>
      <c r="E87" s="2"/>
      <c r="F87" s="41"/>
      <c r="G87" s="2"/>
      <c r="H87" s="2"/>
      <c r="I87" s="2"/>
      <c r="J87" s="2"/>
      <c r="K87" s="2"/>
      <c r="L87" s="50"/>
    </row>
    <row r="88" spans="1:12">
      <c r="A88" s="8" t="s">
        <v>105</v>
      </c>
      <c r="B88" s="2"/>
      <c r="C88" s="2"/>
      <c r="D88" s="2"/>
      <c r="E88" s="2"/>
      <c r="F88" s="41"/>
      <c r="G88" s="2"/>
      <c r="H88" s="2"/>
      <c r="I88" s="2"/>
      <c r="J88" s="2"/>
      <c r="K88" s="2"/>
      <c r="L88" s="50"/>
    </row>
    <row r="89" spans="1:12">
      <c r="A89" s="8" t="s">
        <v>106</v>
      </c>
      <c r="B89" s="2"/>
      <c r="C89" s="2"/>
      <c r="D89" s="2"/>
      <c r="E89" s="2"/>
      <c r="F89" s="41"/>
      <c r="G89" s="2"/>
      <c r="H89" s="2"/>
      <c r="I89" s="2"/>
      <c r="J89" s="2"/>
      <c r="K89" s="2"/>
      <c r="L89" s="50"/>
    </row>
    <row r="90" spans="1:12">
      <c r="A90" s="8" t="s">
        <v>107</v>
      </c>
      <c r="B90" s="2"/>
      <c r="C90" s="2"/>
      <c r="D90" s="2"/>
      <c r="E90" s="2"/>
      <c r="F90" s="41"/>
      <c r="G90" s="2"/>
      <c r="H90" s="2"/>
      <c r="I90" s="2"/>
      <c r="J90" s="2"/>
      <c r="K90" s="2"/>
      <c r="L90" s="50"/>
    </row>
    <row r="91" spans="1:12">
      <c r="A91" s="8" t="s">
        <v>108</v>
      </c>
      <c r="B91" s="2"/>
      <c r="C91" s="2"/>
      <c r="D91" s="2"/>
      <c r="E91" s="2"/>
      <c r="F91" s="41"/>
      <c r="G91" s="2"/>
      <c r="H91" s="2"/>
      <c r="I91" s="2"/>
      <c r="J91" s="2"/>
      <c r="K91" s="2"/>
      <c r="L91" s="50"/>
    </row>
    <row r="92" spans="1:12">
      <c r="A92" s="8" t="s">
        <v>109</v>
      </c>
      <c r="B92" s="2"/>
      <c r="C92" s="2"/>
      <c r="D92" s="2"/>
      <c r="E92" s="2"/>
      <c r="F92" s="41"/>
      <c r="G92" s="2"/>
      <c r="H92" s="2"/>
      <c r="I92" s="2"/>
      <c r="J92" s="2"/>
      <c r="K92" s="2"/>
      <c r="L92" s="50"/>
    </row>
    <row r="93" spans="1:12">
      <c r="A93" s="8" t="s">
        <v>110</v>
      </c>
      <c r="B93" s="2" t="s">
        <v>181</v>
      </c>
      <c r="C93" s="2" t="s">
        <v>182</v>
      </c>
      <c r="D93" s="2"/>
      <c r="E93" s="2"/>
      <c r="F93" s="41"/>
      <c r="G93" s="2"/>
      <c r="H93" s="2"/>
      <c r="I93" s="2"/>
      <c r="J93" s="2"/>
      <c r="K93" s="2"/>
      <c r="L93" s="50"/>
    </row>
    <row r="94" spans="1:12">
      <c r="A94" s="8" t="s">
        <v>111</v>
      </c>
      <c r="B94" s="2"/>
      <c r="C94" s="2"/>
      <c r="D94" s="2"/>
      <c r="E94" s="2"/>
      <c r="F94" s="41"/>
      <c r="G94" s="2"/>
      <c r="H94" s="2"/>
      <c r="I94" s="2"/>
      <c r="J94" s="2"/>
      <c r="K94" s="2"/>
      <c r="L94" s="50"/>
    </row>
    <row r="95" spans="1:12">
      <c r="A95" s="8" t="s">
        <v>112</v>
      </c>
      <c r="B95" s="2"/>
      <c r="C95" s="2"/>
      <c r="D95" s="2"/>
      <c r="E95" s="2"/>
      <c r="F95" s="41"/>
      <c r="G95" s="2"/>
      <c r="H95" s="2"/>
      <c r="I95" s="2"/>
      <c r="J95" s="2"/>
      <c r="K95" s="2"/>
      <c r="L95" s="50"/>
    </row>
    <row r="96" spans="1:12">
      <c r="A96" s="8" t="s">
        <v>113</v>
      </c>
      <c r="B96" s="2"/>
      <c r="C96" s="2"/>
      <c r="D96" s="2"/>
      <c r="E96" s="2"/>
      <c r="F96" s="41"/>
      <c r="G96" s="2"/>
      <c r="H96" s="2"/>
      <c r="I96" s="2"/>
      <c r="J96" s="2"/>
      <c r="K96" s="2"/>
      <c r="L96" s="50"/>
    </row>
    <row r="97" spans="1:12">
      <c r="A97" s="8" t="s">
        <v>114</v>
      </c>
      <c r="B97" s="2"/>
      <c r="C97" s="2"/>
      <c r="D97" s="2"/>
      <c r="E97" s="2"/>
      <c r="F97" s="41"/>
      <c r="G97" s="2"/>
      <c r="H97" s="2"/>
      <c r="I97" s="2"/>
      <c r="J97" s="2"/>
      <c r="K97" s="2"/>
      <c r="L97" s="50"/>
    </row>
    <row r="98" spans="1:12">
      <c r="A98" s="8" t="s">
        <v>115</v>
      </c>
      <c r="B98" s="2"/>
      <c r="C98" s="2"/>
      <c r="D98" s="2"/>
      <c r="E98" s="2"/>
      <c r="F98" s="41"/>
      <c r="G98" s="2"/>
      <c r="H98" s="2"/>
      <c r="I98" s="2"/>
      <c r="J98" s="2"/>
      <c r="K98" s="2"/>
      <c r="L98" s="50"/>
    </row>
    <row r="99" spans="1:12">
      <c r="A99" s="8" t="s">
        <v>116</v>
      </c>
      <c r="B99" s="2"/>
      <c r="C99" s="2"/>
      <c r="D99" s="2"/>
      <c r="E99" s="2"/>
      <c r="F99" s="41"/>
      <c r="G99" s="2"/>
      <c r="H99" s="2"/>
      <c r="I99" s="2"/>
      <c r="J99" s="2"/>
      <c r="K99" s="2"/>
      <c r="L99" s="50"/>
    </row>
    <row r="100" spans="1:12">
      <c r="A100" s="8" t="s">
        <v>117</v>
      </c>
      <c r="B100" s="2"/>
      <c r="C100" s="2"/>
      <c r="D100" s="2"/>
      <c r="E100" s="2"/>
      <c r="F100" s="41"/>
      <c r="G100" s="2"/>
      <c r="H100" s="2"/>
      <c r="I100" s="2"/>
      <c r="J100" s="2"/>
      <c r="K100" s="2"/>
      <c r="L100" s="50"/>
    </row>
    <row r="101" spans="1:12">
      <c r="A101" s="8" t="s">
        <v>118</v>
      </c>
      <c r="B101" s="2"/>
      <c r="C101" s="2"/>
      <c r="D101" s="2"/>
      <c r="E101" s="2"/>
      <c r="F101" s="41"/>
      <c r="G101" s="2"/>
      <c r="H101" s="2"/>
      <c r="I101" s="2"/>
      <c r="J101" s="2"/>
      <c r="K101" s="2"/>
      <c r="L101" s="50"/>
    </row>
    <row r="102" spans="1:12">
      <c r="A102" s="8" t="s">
        <v>119</v>
      </c>
      <c r="B102" s="2"/>
      <c r="C102" s="2"/>
      <c r="D102" s="2"/>
      <c r="E102" s="2"/>
      <c r="F102" s="41"/>
      <c r="G102" s="2"/>
      <c r="H102" s="2"/>
      <c r="I102" s="2"/>
      <c r="J102" s="2"/>
      <c r="K102" s="2"/>
      <c r="L102" s="50"/>
    </row>
    <row r="103" spans="1:12">
      <c r="A103" s="8" t="s">
        <v>120</v>
      </c>
      <c r="B103" s="2"/>
      <c r="C103" s="2"/>
      <c r="D103" s="2"/>
      <c r="E103" s="2"/>
      <c r="F103" s="41"/>
      <c r="G103" s="2"/>
      <c r="H103" s="2"/>
      <c r="I103" s="2"/>
      <c r="J103" s="2"/>
      <c r="K103" s="2"/>
      <c r="L103" s="50"/>
    </row>
    <row r="104" spans="1:12">
      <c r="A104" s="8" t="s">
        <v>121</v>
      </c>
      <c r="B104" s="2"/>
      <c r="C104" s="2"/>
      <c r="D104" s="2"/>
      <c r="E104" s="2"/>
      <c r="F104" s="41"/>
      <c r="G104" s="2"/>
      <c r="H104" s="2"/>
      <c r="I104" s="2"/>
      <c r="J104" s="2"/>
      <c r="K104" s="2"/>
      <c r="L104" s="50"/>
    </row>
    <row r="105" spans="1:12">
      <c r="A105" s="8" t="s">
        <v>122</v>
      </c>
      <c r="B105" s="2"/>
      <c r="C105" s="2"/>
      <c r="D105" s="2"/>
      <c r="E105" s="2"/>
      <c r="F105" s="41"/>
      <c r="G105" s="2"/>
      <c r="H105" s="2"/>
      <c r="I105" s="2"/>
      <c r="J105" s="2"/>
      <c r="K105" s="2"/>
      <c r="L105" s="50"/>
    </row>
    <row r="106" spans="1:12">
      <c r="A106" s="8" t="s">
        <v>123</v>
      </c>
      <c r="B106" s="2"/>
      <c r="C106" s="2"/>
      <c r="D106" s="2"/>
      <c r="E106" s="2"/>
      <c r="F106" s="41"/>
      <c r="G106" s="2"/>
      <c r="H106" s="2"/>
      <c r="I106" s="2"/>
      <c r="J106" s="2"/>
      <c r="K106" s="2"/>
      <c r="L106" s="50"/>
    </row>
    <row r="107" spans="1:12">
      <c r="A107" s="8" t="s">
        <v>183</v>
      </c>
      <c r="B107" s="2" t="s">
        <v>183</v>
      </c>
      <c r="C107" s="2" t="s">
        <v>184</v>
      </c>
      <c r="D107" s="2"/>
      <c r="E107" s="2"/>
      <c r="F107" s="41"/>
      <c r="G107" s="2"/>
      <c r="H107" s="2"/>
      <c r="I107" s="2"/>
      <c r="J107" s="2"/>
      <c r="K107" s="2"/>
      <c r="L107" s="50"/>
    </row>
    <row r="108" spans="1:12">
      <c r="A108" s="8" t="s">
        <v>124</v>
      </c>
      <c r="B108" s="2"/>
      <c r="C108" s="2"/>
      <c r="D108" s="2"/>
      <c r="E108" s="2"/>
      <c r="F108" s="41"/>
      <c r="G108" s="2"/>
      <c r="H108" s="2"/>
      <c r="I108" s="2"/>
      <c r="J108" s="2"/>
      <c r="K108" s="2"/>
      <c r="L108" s="50"/>
    </row>
    <row r="109" spans="1:12">
      <c r="A109" s="8" t="s">
        <v>125</v>
      </c>
      <c r="B109" s="2" t="s">
        <v>185</v>
      </c>
      <c r="C109" s="2"/>
      <c r="D109" s="2"/>
      <c r="E109" s="2"/>
      <c r="F109" s="41"/>
      <c r="G109" s="2"/>
      <c r="H109" s="2"/>
      <c r="I109" s="2"/>
      <c r="J109" s="2"/>
      <c r="K109" s="2"/>
      <c r="L109" s="50"/>
    </row>
    <row r="110" spans="1:12">
      <c r="A110" s="8" t="s">
        <v>126</v>
      </c>
      <c r="B110" s="2"/>
      <c r="C110" s="2"/>
      <c r="D110" s="2"/>
      <c r="E110" s="2"/>
      <c r="F110" s="41"/>
      <c r="G110" s="2"/>
      <c r="H110" s="2"/>
      <c r="I110" s="2"/>
      <c r="J110" s="2"/>
      <c r="K110" s="2"/>
      <c r="L110" s="50"/>
    </row>
    <row r="111" spans="1:12">
      <c r="A111" s="8" t="s">
        <v>127</v>
      </c>
      <c r="B111" s="2"/>
      <c r="C111" s="2"/>
      <c r="D111" s="2"/>
      <c r="E111" s="2"/>
      <c r="F111" s="41"/>
      <c r="G111" s="2"/>
      <c r="H111" s="2"/>
      <c r="I111" s="2"/>
      <c r="J111" s="2"/>
      <c r="K111" s="2"/>
      <c r="L111" s="50"/>
    </row>
    <row r="112" spans="1:12">
      <c r="A112" s="8" t="s">
        <v>128</v>
      </c>
      <c r="B112" s="2"/>
      <c r="C112" s="2"/>
      <c r="D112" s="2"/>
      <c r="E112" s="2"/>
      <c r="F112" s="41"/>
      <c r="G112" s="2"/>
      <c r="H112" s="2"/>
      <c r="I112" s="2"/>
      <c r="J112" s="2"/>
      <c r="K112" s="2"/>
      <c r="L112" s="50"/>
    </row>
    <row r="113" spans="1:12">
      <c r="A113" s="8" t="s">
        <v>129</v>
      </c>
      <c r="B113" s="2"/>
      <c r="C113" s="2"/>
      <c r="D113" s="2"/>
      <c r="E113" s="2"/>
      <c r="F113" s="41"/>
      <c r="G113" s="2"/>
      <c r="H113" s="2"/>
      <c r="I113" s="2"/>
      <c r="J113" s="2"/>
      <c r="K113" s="2"/>
      <c r="L113" s="50"/>
    </row>
    <row r="114" spans="1:12">
      <c r="A114" s="8" t="s">
        <v>130</v>
      </c>
      <c r="B114" s="2"/>
      <c r="C114" s="2"/>
      <c r="D114" s="2"/>
      <c r="E114" s="2"/>
      <c r="F114" s="41"/>
      <c r="G114" s="2"/>
      <c r="H114" s="2"/>
      <c r="I114" s="2"/>
      <c r="J114" s="2"/>
      <c r="K114" s="2"/>
      <c r="L114" s="50"/>
    </row>
    <row r="115" spans="1:12">
      <c r="A115" s="8" t="s">
        <v>131</v>
      </c>
      <c r="B115" s="2"/>
      <c r="C115" s="2"/>
      <c r="D115" s="2"/>
      <c r="E115" s="2"/>
      <c r="F115" s="41"/>
      <c r="G115" s="2"/>
      <c r="H115" s="2"/>
      <c r="I115" s="2"/>
      <c r="J115" s="2"/>
      <c r="K115" s="2"/>
      <c r="L115" s="50"/>
    </row>
    <row r="116" spans="1:12">
      <c r="A116" s="8" t="s">
        <v>186</v>
      </c>
      <c r="B116" s="2"/>
      <c r="C116" s="2"/>
      <c r="D116" s="2"/>
      <c r="E116" s="2"/>
      <c r="F116" s="41"/>
      <c r="G116" s="2"/>
      <c r="H116" s="2"/>
      <c r="I116" s="2"/>
      <c r="J116" s="2"/>
      <c r="K116" s="2"/>
      <c r="L116" s="50"/>
    </row>
    <row r="117" spans="1:12">
      <c r="A117" s="8" t="s">
        <v>132</v>
      </c>
      <c r="B117" s="2"/>
      <c r="C117" s="2"/>
      <c r="D117" s="2"/>
      <c r="E117" s="2"/>
      <c r="F117" s="41"/>
      <c r="G117" s="2"/>
      <c r="H117" s="2"/>
      <c r="I117" s="2"/>
      <c r="J117" s="2"/>
      <c r="K117" s="2"/>
      <c r="L117" s="50"/>
    </row>
    <row r="118" spans="1:12">
      <c r="A118" s="8" t="s">
        <v>133</v>
      </c>
      <c r="B118" s="2" t="s">
        <v>187</v>
      </c>
      <c r="C118" s="2"/>
      <c r="D118" s="2"/>
      <c r="E118" s="2"/>
      <c r="F118" s="41"/>
      <c r="G118" s="2"/>
      <c r="H118" s="2"/>
      <c r="I118" s="2"/>
      <c r="J118" s="2"/>
      <c r="K118" s="2"/>
      <c r="L118" s="50"/>
    </row>
    <row r="119" spans="1:12">
      <c r="A119" s="8" t="s">
        <v>134</v>
      </c>
      <c r="B119" s="2"/>
      <c r="C119" s="2"/>
      <c r="D119" s="2"/>
      <c r="E119" s="2"/>
      <c r="F119" s="41"/>
      <c r="G119" s="2"/>
      <c r="H119" s="2"/>
      <c r="I119" s="2"/>
      <c r="J119" s="2"/>
      <c r="K119" s="2"/>
      <c r="L119" s="50"/>
    </row>
    <row r="120" spans="1:12">
      <c r="A120" s="8" t="s">
        <v>135</v>
      </c>
      <c r="B120" s="2"/>
      <c r="C120" s="2"/>
      <c r="D120" s="2"/>
      <c r="E120" s="2"/>
      <c r="F120" s="41"/>
      <c r="G120" s="2"/>
      <c r="H120" s="2"/>
      <c r="I120" s="2"/>
      <c r="J120" s="2"/>
      <c r="K120" s="2"/>
      <c r="L120" s="50"/>
    </row>
    <row r="121" spans="1:12">
      <c r="A121" s="8" t="s">
        <v>136</v>
      </c>
      <c r="B121" s="2"/>
      <c r="C121" s="2"/>
      <c r="D121" s="2"/>
      <c r="E121" s="2"/>
      <c r="F121" s="41"/>
      <c r="G121" s="2"/>
      <c r="H121" s="2"/>
      <c r="I121" s="2"/>
      <c r="J121" s="2"/>
      <c r="K121" s="2"/>
      <c r="L121" s="50"/>
    </row>
    <row r="122" spans="1:12">
      <c r="A122" s="8" t="s">
        <v>137</v>
      </c>
      <c r="B122" s="2"/>
      <c r="C122" s="2"/>
      <c r="D122" s="2"/>
      <c r="E122" s="2"/>
      <c r="F122" s="41"/>
      <c r="G122" s="2"/>
      <c r="H122" s="2"/>
      <c r="I122" s="2"/>
      <c r="J122" s="2"/>
      <c r="K122" s="2"/>
      <c r="L122" s="50"/>
    </row>
    <row r="123" spans="1:12">
      <c r="A123" s="8" t="s">
        <v>138</v>
      </c>
      <c r="B123" s="2"/>
      <c r="C123" s="2"/>
      <c r="D123" s="2"/>
      <c r="E123" s="2"/>
      <c r="F123" s="41"/>
      <c r="G123" s="2"/>
      <c r="H123" s="2"/>
      <c r="I123" s="2"/>
      <c r="J123" s="2"/>
      <c r="K123" s="2"/>
      <c r="L123" s="50"/>
    </row>
    <row r="124" spans="1:12">
      <c r="A124" s="8" t="s">
        <v>139</v>
      </c>
      <c r="B124" s="2"/>
      <c r="C124" s="2"/>
      <c r="D124" s="2"/>
      <c r="E124" s="2"/>
      <c r="F124" s="41"/>
      <c r="G124" s="2"/>
      <c r="H124" s="2"/>
      <c r="I124" s="2"/>
      <c r="J124" s="2"/>
      <c r="K124" s="2"/>
      <c r="L124" s="50"/>
    </row>
    <row r="125" spans="1:12">
      <c r="A125" s="8" t="s">
        <v>140</v>
      </c>
      <c r="B125" s="2"/>
      <c r="C125" s="2"/>
      <c r="D125" s="2"/>
      <c r="E125" s="2"/>
      <c r="F125" s="41"/>
      <c r="G125" s="2"/>
      <c r="H125" s="2"/>
      <c r="I125" s="2"/>
      <c r="J125" s="2"/>
      <c r="K125" s="2"/>
      <c r="L125" s="50"/>
    </row>
    <row r="126" spans="1:12">
      <c r="A126" s="8" t="s">
        <v>141</v>
      </c>
      <c r="B126" s="2"/>
      <c r="C126" s="2"/>
      <c r="D126" s="2"/>
      <c r="E126" s="2"/>
      <c r="F126" s="41"/>
      <c r="G126" s="2"/>
      <c r="H126" s="2"/>
      <c r="I126" s="2"/>
      <c r="J126" s="2"/>
      <c r="K126" s="2"/>
      <c r="L126" s="50"/>
    </row>
    <row r="127" spans="1:12">
      <c r="A127" s="8" t="s">
        <v>142</v>
      </c>
      <c r="B127" s="2"/>
      <c r="C127" s="2"/>
      <c r="D127" s="2"/>
      <c r="E127" s="2"/>
      <c r="F127" s="41"/>
      <c r="G127" s="2"/>
      <c r="H127" s="2"/>
      <c r="I127" s="2"/>
      <c r="J127" s="2"/>
      <c r="K127" s="2"/>
      <c r="L127" s="50"/>
    </row>
    <row r="128" spans="1:12">
      <c r="A128" s="8" t="s">
        <v>143</v>
      </c>
      <c r="B128" s="2"/>
      <c r="C128" s="2"/>
      <c r="D128" s="2"/>
      <c r="E128" s="2"/>
      <c r="F128" s="41"/>
      <c r="G128" s="2"/>
      <c r="H128" s="2"/>
      <c r="I128" s="2"/>
      <c r="J128" s="2"/>
      <c r="K128" s="2"/>
      <c r="L128" s="50"/>
    </row>
    <row r="129" spans="1:12">
      <c r="A129" s="8" t="s">
        <v>144</v>
      </c>
      <c r="B129" s="2"/>
      <c r="C129" s="2"/>
      <c r="D129" s="2"/>
      <c r="E129" s="2"/>
      <c r="F129" s="41"/>
      <c r="G129" s="2"/>
      <c r="H129" s="2"/>
      <c r="I129" s="2"/>
      <c r="J129" s="2"/>
      <c r="K129" s="2"/>
      <c r="L129" s="50"/>
    </row>
    <row r="130" spans="1:12">
      <c r="A130" s="8" t="s">
        <v>145</v>
      </c>
      <c r="B130" s="2"/>
      <c r="C130" s="2"/>
      <c r="D130" s="2"/>
      <c r="E130" s="2"/>
      <c r="F130" s="41"/>
      <c r="G130" s="2"/>
      <c r="H130" s="2"/>
      <c r="I130" s="2"/>
      <c r="J130" s="2"/>
      <c r="K130" s="2"/>
      <c r="L130" s="50"/>
    </row>
    <row r="131" spans="1:12">
      <c r="A131" s="8" t="s">
        <v>146</v>
      </c>
      <c r="B131" s="2"/>
      <c r="C131" s="2"/>
      <c r="D131" s="2"/>
      <c r="E131" s="2"/>
      <c r="F131" s="41"/>
      <c r="G131" s="2"/>
      <c r="H131" s="2"/>
      <c r="I131" s="2"/>
      <c r="J131" s="2"/>
      <c r="K131" s="2"/>
      <c r="L131" s="50"/>
    </row>
    <row r="132" spans="1:12">
      <c r="A132" s="8" t="s">
        <v>147</v>
      </c>
      <c r="B132" s="2"/>
      <c r="C132" s="2"/>
      <c r="D132" s="2"/>
      <c r="E132" s="2"/>
      <c r="F132" s="41"/>
      <c r="G132" s="2"/>
      <c r="H132" s="2"/>
      <c r="I132" s="2"/>
      <c r="J132" s="2"/>
      <c r="K132" s="2"/>
      <c r="L132" s="50"/>
    </row>
    <row r="133" spans="1:12">
      <c r="A133" s="8" t="s">
        <v>148</v>
      </c>
      <c r="B133" s="2"/>
      <c r="C133" s="2"/>
      <c r="D133" s="2"/>
      <c r="E133" s="2"/>
      <c r="F133" s="41"/>
      <c r="G133" s="2"/>
      <c r="H133" s="2"/>
      <c r="I133" s="2"/>
      <c r="J133" s="2"/>
      <c r="K133" s="2"/>
      <c r="L133" s="50"/>
    </row>
    <row r="134" spans="1:12">
      <c r="A134" s="8" t="s">
        <v>149</v>
      </c>
      <c r="B134" s="2"/>
      <c r="C134" s="2"/>
      <c r="D134" s="2"/>
      <c r="E134" s="2"/>
      <c r="F134" s="41"/>
      <c r="G134" s="2"/>
      <c r="H134" s="2"/>
      <c r="I134" s="2"/>
      <c r="J134" s="2"/>
      <c r="K134" s="2"/>
      <c r="L134" s="50"/>
    </row>
    <row r="135" spans="1:12">
      <c r="A135" s="8" t="s">
        <v>150</v>
      </c>
      <c r="B135" s="2"/>
      <c r="C135" s="2"/>
      <c r="D135" s="2"/>
      <c r="E135" s="2"/>
      <c r="F135" s="41"/>
      <c r="G135" s="2"/>
      <c r="H135" s="2"/>
      <c r="I135" s="2"/>
      <c r="J135" s="2"/>
      <c r="K135" s="2"/>
      <c r="L135" s="50"/>
    </row>
    <row r="136" spans="1:12">
      <c r="A136" s="8" t="s">
        <v>151</v>
      </c>
      <c r="B136" s="2"/>
      <c r="C136" s="2"/>
      <c r="D136" s="2"/>
      <c r="E136" s="2"/>
      <c r="F136" s="41"/>
      <c r="G136" s="2"/>
      <c r="H136" s="2"/>
      <c r="I136" s="2"/>
      <c r="J136" s="2"/>
      <c r="K136" s="2"/>
      <c r="L136" s="50"/>
    </row>
    <row r="137" spans="1:12" ht="15.75" thickBot="1">
      <c r="A137" s="9" t="s">
        <v>152</v>
      </c>
      <c r="B137" s="3"/>
      <c r="C137" s="3"/>
      <c r="D137" s="3"/>
      <c r="E137" s="3"/>
      <c r="F137" s="51"/>
      <c r="G137" s="3"/>
      <c r="H137" s="3"/>
      <c r="I137" s="3"/>
      <c r="J137" s="3"/>
      <c r="K137" s="3"/>
      <c r="L137" s="52"/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Q241"/>
  <sheetViews>
    <sheetView showGridLines="0" tabSelected="1" zoomScaleNormal="100" workbookViewId="0">
      <selection activeCell="H38" sqref="H38"/>
    </sheetView>
  </sheetViews>
  <sheetFormatPr baseColWidth="10" defaultRowHeight="15"/>
  <cols>
    <col min="1" max="1" width="9.140625" style="64" customWidth="1"/>
    <col min="2" max="2" width="15" style="20" customWidth="1"/>
    <col min="3" max="3" width="34.7109375" customWidth="1"/>
    <col min="4" max="4" width="9.85546875" style="16" customWidth="1"/>
    <col min="5" max="5" width="12.85546875" style="16" customWidth="1"/>
    <col min="6" max="6" width="10" style="12" customWidth="1"/>
    <col min="7" max="7" width="13.28515625" customWidth="1"/>
    <col min="9" max="9" width="11.42578125" style="7"/>
    <col min="10" max="10" width="11.42578125" style="18"/>
    <col min="12" max="12" width="21.5703125" customWidth="1"/>
    <col min="13" max="13" width="23.42578125" customWidth="1"/>
    <col min="14" max="14" width="13.7109375" customWidth="1"/>
    <col min="15" max="15" width="11" style="12" customWidth="1"/>
    <col min="16" max="16" width="34" customWidth="1"/>
    <col min="17" max="17" width="41" customWidth="1"/>
  </cols>
  <sheetData>
    <row r="1" spans="1:17" ht="21.75" thickBot="1">
      <c r="A1" s="109" t="s">
        <v>2</v>
      </c>
      <c r="B1" s="110"/>
      <c r="C1" s="110"/>
      <c r="D1" s="110"/>
      <c r="E1" s="110"/>
      <c r="F1" s="26"/>
      <c r="G1" s="27" t="s">
        <v>4</v>
      </c>
      <c r="H1" s="28"/>
      <c r="I1" s="5"/>
      <c r="J1" s="104">
        <f ca="1">TODAY()</f>
        <v>41363</v>
      </c>
      <c r="K1" s="104"/>
      <c r="L1" s="71"/>
      <c r="M1" s="105" t="s">
        <v>15</v>
      </c>
      <c r="N1" s="105"/>
      <c r="O1" s="105"/>
      <c r="P1" s="13">
        <f ca="1">INT(MOD(INT((J1-2)/7)+0.6,52+5/28))+1</f>
        <v>13</v>
      </c>
    </row>
    <row r="2" spans="1:17" ht="19.5" thickBot="1">
      <c r="A2" s="63"/>
      <c r="B2" s="19"/>
      <c r="C2" s="1"/>
      <c r="D2" s="6"/>
      <c r="E2" s="6"/>
      <c r="F2" s="1"/>
      <c r="G2" s="6"/>
      <c r="H2" s="30"/>
      <c r="I2" s="31"/>
      <c r="J2" s="32"/>
      <c r="K2" s="31"/>
      <c r="L2" s="31"/>
      <c r="M2" s="31"/>
      <c r="N2" s="33"/>
      <c r="O2" s="33"/>
      <c r="P2" s="31"/>
    </row>
    <row r="3" spans="1:17" ht="19.5" thickBot="1">
      <c r="B3" s="16"/>
      <c r="C3" s="106" t="s">
        <v>13</v>
      </c>
      <c r="D3" s="107"/>
      <c r="E3" s="108"/>
      <c r="F3" s="29" t="s">
        <v>322</v>
      </c>
      <c r="G3" s="17">
        <f>SUMIFS(J6:J86,I6:I86,F3)</f>
        <v>0</v>
      </c>
      <c r="H3" s="31"/>
      <c r="I3" s="100" t="s">
        <v>370</v>
      </c>
      <c r="J3" s="32"/>
      <c r="K3" s="101"/>
      <c r="L3" s="33"/>
      <c r="M3" s="33"/>
      <c r="N3" s="31"/>
      <c r="O3" s="34"/>
      <c r="P3" s="35"/>
    </row>
    <row r="4" spans="1:17" ht="19.5" thickBot="1">
      <c r="F4" s="67"/>
      <c r="G4" s="1"/>
      <c r="H4" s="33"/>
      <c r="I4" s="30"/>
      <c r="J4" s="36"/>
      <c r="K4" s="31"/>
      <c r="L4" s="31"/>
      <c r="M4" s="31"/>
      <c r="N4" s="31"/>
      <c r="O4" s="31"/>
      <c r="P4" s="33"/>
      <c r="Q4" s="1"/>
    </row>
    <row r="5" spans="1:17" ht="33.75" customHeight="1" thickBot="1">
      <c r="A5" s="65" t="s">
        <v>19</v>
      </c>
      <c r="B5" s="23" t="s">
        <v>10</v>
      </c>
      <c r="C5" s="21" t="s">
        <v>18</v>
      </c>
      <c r="D5" s="53" t="s">
        <v>189</v>
      </c>
      <c r="E5" s="53" t="s">
        <v>18</v>
      </c>
      <c r="F5" s="23" t="s">
        <v>8</v>
      </c>
      <c r="G5" s="21" t="s">
        <v>1</v>
      </c>
      <c r="H5" s="21" t="s">
        <v>6</v>
      </c>
      <c r="I5" s="21" t="s">
        <v>0</v>
      </c>
      <c r="J5" s="24" t="s">
        <v>9</v>
      </c>
      <c r="K5" s="23" t="s">
        <v>7</v>
      </c>
      <c r="L5" s="23" t="s">
        <v>342</v>
      </c>
      <c r="M5" s="23" t="s">
        <v>3</v>
      </c>
      <c r="N5" s="21" t="s">
        <v>5</v>
      </c>
      <c r="O5" s="21" t="s">
        <v>11</v>
      </c>
      <c r="P5" s="25" t="s">
        <v>12</v>
      </c>
    </row>
    <row r="6" spans="1:17">
      <c r="A6" s="59" t="s">
        <v>435</v>
      </c>
      <c r="B6" s="60">
        <v>41363.427060185182</v>
      </c>
      <c r="C6" s="2" t="str">
        <f>IF(A6="","",VLOOKUP(A6,'table chantier'!$A$160:$B$196,2,0))</f>
        <v>paris</v>
      </c>
      <c r="D6" s="59" t="s">
        <v>377</v>
      </c>
      <c r="E6" s="2" t="str">
        <f>IF(D6="","",VLOOKUP(D6,'table chantier'!$A$146:$B$158,2,0))</f>
        <v>bibi</v>
      </c>
      <c r="F6" s="102" t="s">
        <v>14</v>
      </c>
      <c r="G6" s="103" t="s">
        <v>384</v>
      </c>
      <c r="H6" s="38">
        <v>41354</v>
      </c>
      <c r="I6" s="37" t="s">
        <v>430</v>
      </c>
      <c r="J6" s="39"/>
      <c r="K6" s="37" t="s">
        <v>195</v>
      </c>
      <c r="L6" s="62" t="str">
        <f>IF(B6="","",VLOOKUP(K6,'table chantier'!$E$2:$F$144,2,0))</f>
        <v>CEMBRE</v>
      </c>
      <c r="M6" s="93" t="str">
        <f>IF(F6="","",VLOOKUP(K6,'table chantier'!$A$2:$C$144,3,0))</f>
        <v>BARIER</v>
      </c>
      <c r="N6" s="93" t="str">
        <f>IF(F6="","",VLOOKUP(K6,'table chantier'!$A$2:$C$144,2,0))</f>
        <v>01 60 49 11 90</v>
      </c>
      <c r="O6" s="94">
        <f t="shared" ref="O6:O37" ca="1" si="0">IF(H6="","",NETWORKDAYS($J$1,H6))</f>
        <v>-7</v>
      </c>
      <c r="P6" s="96"/>
    </row>
    <row r="7" spans="1:17">
      <c r="A7" s="59" t="s">
        <v>436</v>
      </c>
      <c r="B7" s="60">
        <v>41363.42732638889</v>
      </c>
      <c r="C7" s="2" t="str">
        <f>IF(A7="","",VLOOKUP(A7,'table chantier'!$A$160:$B$196,2,0))</f>
        <v>bordeaux</v>
      </c>
      <c r="D7" s="59" t="s">
        <v>378</v>
      </c>
      <c r="E7" s="2" t="str">
        <f>IF(D7="","",VLOOKUP(D7,'table chantier'!$A$146:$B$158,2,0))</f>
        <v>truc</v>
      </c>
      <c r="F7" s="102" t="s">
        <v>235</v>
      </c>
      <c r="G7" s="103" t="s">
        <v>385</v>
      </c>
      <c r="H7" s="38">
        <v>41344</v>
      </c>
      <c r="I7" s="37" t="s">
        <v>430</v>
      </c>
      <c r="J7" s="39"/>
      <c r="K7" s="37" t="s">
        <v>210</v>
      </c>
      <c r="L7" s="62" t="str">
        <f>IF(B7="","",VLOOKUP(K7,'table chantier'!$E$2:$F$144,2,0))</f>
        <v>SERMES</v>
      </c>
      <c r="M7" s="2" t="str">
        <f>IF(F7="","",VLOOKUP(K7,'table chantier'!$A$2:$C$144,3,0))</f>
        <v xml:space="preserve"> MR FALCHER</v>
      </c>
      <c r="N7" s="2" t="str">
        <f>IF(F7="","",VLOOKUP(K7,'table chantier'!$A$2:$C$144,2,0))</f>
        <v>03.88.40.72.17</v>
      </c>
      <c r="O7" s="22">
        <f t="shared" ca="1" si="0"/>
        <v>-15</v>
      </c>
      <c r="P7" s="97"/>
    </row>
    <row r="8" spans="1:17">
      <c r="A8" s="59" t="s">
        <v>437</v>
      </c>
      <c r="B8" s="60">
        <v>41353.350555555553</v>
      </c>
      <c r="C8" s="2" t="str">
        <f>IF(A8="","",VLOOKUP(A8,'table chantier'!$A$160:$B$196,2,0))</f>
        <v>nice</v>
      </c>
      <c r="D8" s="59" t="s">
        <v>379</v>
      </c>
      <c r="E8" s="2" t="str">
        <f>IF(D8="","",VLOOKUP(D8,'table chantier'!$A$146:$B$158,2,0))</f>
        <v>m</v>
      </c>
      <c r="F8" s="102" t="s">
        <v>236</v>
      </c>
      <c r="G8" s="103" t="s">
        <v>386</v>
      </c>
      <c r="H8" s="38">
        <v>41344</v>
      </c>
      <c r="I8" s="37" t="s">
        <v>430</v>
      </c>
      <c r="J8" s="39"/>
      <c r="K8" s="37" t="s">
        <v>223</v>
      </c>
      <c r="L8" s="62" t="str">
        <f>IF(B8="","",VLOOKUP(K8,'table chantier'!$E$2:$F$144,2,0))</f>
        <v>ROBERT LYE</v>
      </c>
      <c r="M8" s="2" t="str">
        <f>IF(F8="","",VLOOKUP(K8,'table chantier'!$A$2:$C$144,3,0))</f>
        <v>LERMINEZ</v>
      </c>
      <c r="N8" s="2" t="str">
        <f>IF(F8="","",VLOOKUP(K8,'table chantier'!$A$2:$C$144,2,0))</f>
        <v>01.64.75.68.10</v>
      </c>
      <c r="O8" s="22">
        <f t="shared" ca="1" si="0"/>
        <v>-15</v>
      </c>
      <c r="P8" s="97"/>
    </row>
    <row r="9" spans="1:17">
      <c r="A9" s="59" t="s">
        <v>438</v>
      </c>
      <c r="B9" s="60">
        <v>41362.569826388892</v>
      </c>
      <c r="C9" s="62" t="str">
        <f>IF(A9="","",VLOOKUP(A9,'table chantier'!$A$160:$B$196,2,0))</f>
        <v>marseille</v>
      </c>
      <c r="D9" s="59" t="s">
        <v>380</v>
      </c>
      <c r="E9" s="2" t="str">
        <f>IF(D9="","",VLOOKUP(D9,'table chantier'!$A$146:$B$158,2,0))</f>
        <v>machin</v>
      </c>
      <c r="F9" s="102" t="s">
        <v>14</v>
      </c>
      <c r="G9" s="103" t="s">
        <v>387</v>
      </c>
      <c r="H9" s="38">
        <v>41395</v>
      </c>
      <c r="I9" s="37" t="s">
        <v>430</v>
      </c>
      <c r="J9" s="39"/>
      <c r="K9" s="37" t="s">
        <v>192</v>
      </c>
      <c r="L9" s="62" t="str">
        <f>IF(B9="","",VLOOKUP(K9,'table chantier'!$E$2:$F$144,2,0))</f>
        <v>BRITAX</v>
      </c>
      <c r="M9" s="2" t="str">
        <f>IF(F9="","",VLOOKUP(K9,'table chantier'!$A$2:$C$144,3,0))</f>
        <v xml:space="preserve"> MME CASADO</v>
      </c>
      <c r="N9" s="2" t="str">
        <f>IF(F9="","",VLOOKUP(K9,'table chantier'!$A$2:$C$144,2,0))</f>
        <v>04.78.79.60.06</v>
      </c>
      <c r="O9" s="22">
        <f t="shared" ca="1" si="0"/>
        <v>23</v>
      </c>
      <c r="P9" s="97"/>
    </row>
    <row r="10" spans="1:17">
      <c r="A10" s="59" t="s">
        <v>439</v>
      </c>
      <c r="B10" s="60">
        <v>41353.611377314817</v>
      </c>
      <c r="C10" s="2" t="str">
        <f>IF(A10="","",VLOOKUP(A10,'table chantier'!$A$160:$B$196,2,0))</f>
        <v>langon</v>
      </c>
      <c r="D10" s="59" t="s">
        <v>381</v>
      </c>
      <c r="E10" s="2" t="str">
        <f>IF(D10="","",VLOOKUP(D10,'table chantier'!$A$146:$B$158,2,0))</f>
        <v>titi</v>
      </c>
      <c r="F10" s="102" t="s">
        <v>248</v>
      </c>
      <c r="G10" s="103" t="s">
        <v>388</v>
      </c>
      <c r="H10" s="38">
        <v>41373</v>
      </c>
      <c r="I10" s="37" t="s">
        <v>430</v>
      </c>
      <c r="J10" s="39"/>
      <c r="K10" s="37" t="s">
        <v>245</v>
      </c>
      <c r="L10" s="62" t="str">
        <f>IF(B10="","",VLOOKUP(K10,'table chantier'!$E$2:$F$144,2,0))</f>
        <v>COBO</v>
      </c>
      <c r="M10" s="2" t="str">
        <f>IF(F10="","",VLOOKUP(K10,'table chantier'!$A$2:$C$144,3,0))</f>
        <v>mr  CHUZEVILLE</v>
      </c>
      <c r="N10" s="2" t="str">
        <f>IF(F10="","",VLOOKUP(K10,'table chantier'!$A$2:$C$144,2,0))</f>
        <v>03 85 73 05 61</v>
      </c>
      <c r="O10" s="22">
        <f t="shared" ca="1" si="0"/>
        <v>7</v>
      </c>
      <c r="P10" s="97"/>
    </row>
    <row r="11" spans="1:17">
      <c r="A11" s="59" t="s">
        <v>440</v>
      </c>
      <c r="B11" s="60">
        <v>41352.701574074075</v>
      </c>
      <c r="C11" s="2" t="str">
        <f>IF(A11="","",VLOOKUP(A11,'table chantier'!$A$160:$B$196,2,0))</f>
        <v>cadaujac</v>
      </c>
      <c r="D11" s="59" t="s">
        <v>377</v>
      </c>
      <c r="E11" s="2" t="str">
        <f>IF(D11="","",VLOOKUP(D11,'table chantier'!$A$146:$B$158,2,0))</f>
        <v>bibi</v>
      </c>
      <c r="F11" s="102" t="s">
        <v>14</v>
      </c>
      <c r="G11" s="103" t="s">
        <v>389</v>
      </c>
      <c r="H11" s="38">
        <v>41354</v>
      </c>
      <c r="I11" s="37" t="s">
        <v>430</v>
      </c>
      <c r="J11" s="39"/>
      <c r="K11" s="37" t="s">
        <v>198</v>
      </c>
      <c r="L11" s="62" t="str">
        <f>IF(B11="","",VLOOKUP(K11,'table chantier'!$E$2:$F$144,2,0))</f>
        <v>MPS</v>
      </c>
      <c r="M11" s="2" t="str">
        <f>IF(F11="","",VLOOKUP(K11,'table chantier'!$A$2:$C$144,3,0))</f>
        <v>BERNADA</v>
      </c>
      <c r="N11" s="2" t="str">
        <f>IF(F11="","",VLOOKUP(K11,'table chantier'!$A$2:$C$144,2,0))</f>
        <v>05.56.13.03.18</v>
      </c>
      <c r="O11" s="22">
        <f t="shared" ca="1" si="0"/>
        <v>-7</v>
      </c>
      <c r="P11" s="97"/>
    </row>
    <row r="12" spans="1:17">
      <c r="A12" s="59" t="s">
        <v>441</v>
      </c>
      <c r="B12" s="60">
        <v>41352.701631944445</v>
      </c>
      <c r="C12" s="2" t="str">
        <f>IF(A12="","",VLOOKUP(A12,'table chantier'!$A$160:$B$196,2,0))</f>
        <v>brest vheri</v>
      </c>
      <c r="D12" s="59" t="s">
        <v>378</v>
      </c>
      <c r="E12" s="2" t="str">
        <f>IF(D12="","",VLOOKUP(D12,'table chantier'!$A$146:$B$158,2,0))</f>
        <v>truc</v>
      </c>
      <c r="F12" s="102" t="s">
        <v>14</v>
      </c>
      <c r="G12" s="103" t="s">
        <v>390</v>
      </c>
      <c r="H12" s="38">
        <v>41354</v>
      </c>
      <c r="I12" s="37" t="s">
        <v>430</v>
      </c>
      <c r="J12" s="39"/>
      <c r="K12" s="37" t="s">
        <v>178</v>
      </c>
      <c r="L12" s="62" t="str">
        <f>IF(B12="","",VLOOKUP(K12,'table chantier'!$E$2:$F$144,2,0))</f>
        <v>CGED</v>
      </c>
      <c r="M12" s="2" t="str">
        <f>IF(F12="","",VLOOKUP(K12,'table chantier'!$A$2:$C$144,3,0))</f>
        <v>MERIGUET</v>
      </c>
      <c r="N12" s="2" t="str">
        <f>IF(F12="","",VLOOKUP(K12,'table chantier'!$A$2:$C$144,2,0))</f>
        <v>05.56.63.33.71</v>
      </c>
      <c r="O12" s="22">
        <f t="shared" ca="1" si="0"/>
        <v>-7</v>
      </c>
      <c r="P12" s="97"/>
    </row>
    <row r="13" spans="1:17">
      <c r="A13" s="59" t="s">
        <v>442</v>
      </c>
      <c r="B13" s="60">
        <v>41352.701701388891</v>
      </c>
      <c r="C13" s="2" t="str">
        <f>IF(A13="","",VLOOKUP(A13,'table chantier'!$A$160:$B$196,2,0))</f>
        <v>origan</v>
      </c>
      <c r="D13" s="59" t="s">
        <v>379</v>
      </c>
      <c r="E13" s="2" t="str">
        <f>IF(D13="","",VLOOKUP(D13,'table chantier'!$A$146:$B$158,2,0))</f>
        <v>m</v>
      </c>
      <c r="F13" s="102" t="s">
        <v>237</v>
      </c>
      <c r="G13" s="103" t="s">
        <v>391</v>
      </c>
      <c r="H13" s="38">
        <v>41360</v>
      </c>
      <c r="I13" s="37" t="s">
        <v>431</v>
      </c>
      <c r="J13" s="39"/>
      <c r="K13" s="37" t="s">
        <v>207</v>
      </c>
      <c r="L13" s="62" t="str">
        <f>IF(B13="","",VLOOKUP(K13,'table chantier'!$E$2:$F$144,2,0))</f>
        <v>EMKA</v>
      </c>
      <c r="M13" s="2" t="str">
        <f>IF(F13="","",VLOOKUP(K13,'table chantier'!$A$2:$C$144,3,0))</f>
        <v xml:space="preserve"> MME MOINEAU</v>
      </c>
      <c r="N13" s="2" t="str">
        <f>IF(F13="","",VLOOKUP(K13,'table chantier'!$A$2:$C$144,2,0))</f>
        <v>02.54.32.21.40</v>
      </c>
      <c r="O13" s="22">
        <f t="shared" ca="1" si="0"/>
        <v>-3</v>
      </c>
      <c r="P13" s="97"/>
    </row>
    <row r="14" spans="1:17">
      <c r="A14" s="59" t="s">
        <v>443</v>
      </c>
      <c r="B14" s="60">
        <v>41352.701736111114</v>
      </c>
      <c r="C14" s="2" t="str">
        <f>IF(A14="","",VLOOKUP(A14,'table chantier'!$A$160:$B$196,2,0))</f>
        <v>pizza</v>
      </c>
      <c r="D14" s="59" t="s">
        <v>380</v>
      </c>
      <c r="E14" s="2" t="str">
        <f>IF(D14="","",VLOOKUP(D14,'table chantier'!$A$146:$B$158,2,0))</f>
        <v>machin</v>
      </c>
      <c r="F14" s="102" t="s">
        <v>238</v>
      </c>
      <c r="G14" s="103" t="s">
        <v>392</v>
      </c>
      <c r="H14" s="38">
        <v>41358</v>
      </c>
      <c r="I14" s="37" t="s">
        <v>431</v>
      </c>
      <c r="J14" s="39"/>
      <c r="K14" s="37" t="s">
        <v>209</v>
      </c>
      <c r="L14" s="62" t="str">
        <f>IF(B14="","",VLOOKUP(K14,'table chantier'!$E$2:$F$144,2,0))</f>
        <v>SCHNEIDER</v>
      </c>
      <c r="M14" s="2">
        <f>IF(F14="","",VLOOKUP(K14,'table chantier'!$A$2:$C$144,3,0))</f>
        <v>0</v>
      </c>
      <c r="N14" s="2" t="str">
        <f>IF(F14="","",VLOOKUP(K14,'table chantier'!$A$2:$C$144,2,0))</f>
        <v>05.61.41.75.52</v>
      </c>
      <c r="O14" s="22">
        <f t="shared" ca="1" si="0"/>
        <v>-5</v>
      </c>
      <c r="P14" s="97"/>
    </row>
    <row r="15" spans="1:17">
      <c r="A15" s="59" t="s">
        <v>444</v>
      </c>
      <c r="B15" s="60">
        <v>41352.702060185184</v>
      </c>
      <c r="C15" s="2" t="str">
        <f>IF(A15="","",VLOOKUP(A15,'table chantier'!$A$160:$B$196,2,0))</f>
        <v>sel</v>
      </c>
      <c r="D15" s="59" t="s">
        <v>381</v>
      </c>
      <c r="E15" s="2" t="str">
        <f>IF(D15="","",VLOOKUP(D15,'table chantier'!$A$146:$B$158,2,0))</f>
        <v>titi</v>
      </c>
      <c r="F15" s="102" t="s">
        <v>238</v>
      </c>
      <c r="G15" s="103" t="s">
        <v>393</v>
      </c>
      <c r="H15" s="38">
        <v>41358</v>
      </c>
      <c r="I15" s="37" t="s">
        <v>431</v>
      </c>
      <c r="J15" s="39"/>
      <c r="K15" s="37" t="s">
        <v>209</v>
      </c>
      <c r="L15" s="62" t="str">
        <f>IF(B15="","",VLOOKUP(K15,'table chantier'!$E$2:$F$144,2,0))</f>
        <v>SCHNEIDER</v>
      </c>
      <c r="M15" s="2">
        <f>IF(F15="","",VLOOKUP(K15,'table chantier'!$A$2:$C$144,3,0))</f>
        <v>0</v>
      </c>
      <c r="N15" s="2" t="str">
        <f>IF(F15="","",VLOOKUP(K15,'table chantier'!$A$2:$C$144,2,0))</f>
        <v>05.61.41.75.52</v>
      </c>
      <c r="O15" s="22">
        <f t="shared" ca="1" si="0"/>
        <v>-5</v>
      </c>
      <c r="P15" s="97"/>
    </row>
    <row r="16" spans="1:17">
      <c r="A16" s="59" t="s">
        <v>445</v>
      </c>
      <c r="B16" s="60">
        <v>41353.617465277777</v>
      </c>
      <c r="C16" s="2" t="str">
        <f>IF(A16="","",VLOOKUP(A16,'table chantier'!$A$160:$B$196,2,0))</f>
        <v>poivre</v>
      </c>
      <c r="D16" s="59" t="s">
        <v>377</v>
      </c>
      <c r="E16" s="2" t="str">
        <f>IF(D16="","",VLOOKUP(D16,'table chantier'!$A$146:$B$158,2,0))</f>
        <v>bibi</v>
      </c>
      <c r="F16" s="102" t="s">
        <v>248</v>
      </c>
      <c r="G16" s="103" t="s">
        <v>394</v>
      </c>
      <c r="H16" s="38">
        <v>41373</v>
      </c>
      <c r="I16" s="37" t="s">
        <v>431</v>
      </c>
      <c r="J16" s="39"/>
      <c r="K16" s="37" t="s">
        <v>249</v>
      </c>
      <c r="L16" s="62" t="str">
        <f>IF(B16="","",VLOOKUP(K16,'table chantier'!$E$2:$F$144,2,0))</f>
        <v>REB France</v>
      </c>
      <c r="M16" s="2" t="str">
        <f>IF(F16="","",VLOOKUP(K16,'table chantier'!$A$2:$C$144,3,0))</f>
        <v>mr MARQUETTE</v>
      </c>
      <c r="N16" s="2" t="str">
        <f>IF(F16="","",VLOOKUP(K16,'table chantier'!$A$2:$C$144,2,0))</f>
        <v>05.56.32.62.75</v>
      </c>
      <c r="O16" s="22">
        <f t="shared" ca="1" si="0"/>
        <v>7</v>
      </c>
      <c r="P16" s="97"/>
    </row>
    <row r="17" spans="1:16">
      <c r="A17" s="59" t="s">
        <v>446</v>
      </c>
      <c r="B17" s="60">
        <v>41352.702152777776</v>
      </c>
      <c r="C17" s="2" t="str">
        <f>IF(A17="","",VLOOKUP(A17,'table chantier'!$A$160:$B$196,2,0))</f>
        <v>epice</v>
      </c>
      <c r="D17" s="59" t="s">
        <v>378</v>
      </c>
      <c r="E17" s="2" t="str">
        <f>IF(D17="","",VLOOKUP(D17,'table chantier'!$A$146:$B$158,2,0))</f>
        <v>truc</v>
      </c>
      <c r="F17" s="102" t="s">
        <v>239</v>
      </c>
      <c r="G17" s="103" t="s">
        <v>395</v>
      </c>
      <c r="H17" s="38">
        <v>41358</v>
      </c>
      <c r="I17" s="37" t="s">
        <v>431</v>
      </c>
      <c r="J17" s="39"/>
      <c r="K17" s="37" t="s">
        <v>214</v>
      </c>
      <c r="L17" s="62" t="str">
        <f>IF(B17="","",VLOOKUP(K17,'table chantier'!$E$2:$F$144,2,0))</f>
        <v>ELEC AQUITAINE</v>
      </c>
      <c r="M17" s="2" t="str">
        <f>IF(F17="","",VLOOKUP(K17,'table chantier'!$A$2:$C$144,3,0))</f>
        <v>MR LE HELLEY</v>
      </c>
      <c r="N17" s="2" t="str">
        <f>IF(F17="","",VLOOKUP(K17,'table chantier'!$A$2:$C$144,2,0))</f>
        <v>05.56.07.93.93</v>
      </c>
      <c r="O17" s="22">
        <f t="shared" ca="1" si="0"/>
        <v>-5</v>
      </c>
      <c r="P17" s="97"/>
    </row>
    <row r="18" spans="1:16">
      <c r="A18" s="59" t="s">
        <v>447</v>
      </c>
      <c r="B18" s="60">
        <v>41352.702210648145</v>
      </c>
      <c r="C18" s="2" t="str">
        <f>IF(A18="","",VLOOKUP(A18,'table chantier'!$A$160:$B$196,2,0))</f>
        <v>saucisse</v>
      </c>
      <c r="D18" s="59" t="s">
        <v>379</v>
      </c>
      <c r="E18" s="2" t="str">
        <f>IF(D18="","",VLOOKUP(D18,'table chantier'!$A$146:$B$158,2,0))</f>
        <v>m</v>
      </c>
      <c r="F18" s="102" t="s">
        <v>240</v>
      </c>
      <c r="G18" s="103" t="s">
        <v>396</v>
      </c>
      <c r="H18" s="38">
        <v>41358</v>
      </c>
      <c r="I18" s="37" t="s">
        <v>431</v>
      </c>
      <c r="J18" s="39"/>
      <c r="K18" s="37" t="s">
        <v>221</v>
      </c>
      <c r="L18" s="62" t="str">
        <f>IF(B18="","",VLOOKUP(K18,'table chantier'!$E$2:$F$144,2,0))</f>
        <v>CSO</v>
      </c>
      <c r="M18" s="2">
        <f>IF(F18="","",VLOOKUP(K18,'table chantier'!$A$2:$C$144,3,0))</f>
        <v>0</v>
      </c>
      <c r="N18" s="2" t="str">
        <f>IF(F18="","",VLOOKUP(K18,'table chantier'!$A$2:$C$144,2,0))</f>
        <v xml:space="preserve">05 56 76 21 21 </v>
      </c>
      <c r="O18" s="22">
        <f t="shared" ca="1" si="0"/>
        <v>-5</v>
      </c>
      <c r="P18" s="98"/>
    </row>
    <row r="19" spans="1:16">
      <c r="A19" s="59" t="s">
        <v>448</v>
      </c>
      <c r="B19" s="60">
        <v>41352.702245370368</v>
      </c>
      <c r="C19" s="2" t="str">
        <f>IF(A19="","",VLOOKUP(A19,'table chantier'!$A$160:$B$196,2,0))</f>
        <v>fromage</v>
      </c>
      <c r="D19" s="59" t="s">
        <v>380</v>
      </c>
      <c r="E19" s="2" t="str">
        <f>IF(D19="","",VLOOKUP(D19,'table chantier'!$A$146:$B$158,2,0))</f>
        <v>machin</v>
      </c>
      <c r="F19" s="102" t="s">
        <v>240</v>
      </c>
      <c r="G19" s="103" t="s">
        <v>397</v>
      </c>
      <c r="H19" s="38">
        <v>41358</v>
      </c>
      <c r="I19" s="37" t="s">
        <v>431</v>
      </c>
      <c r="J19" s="39"/>
      <c r="K19" s="37" t="s">
        <v>221</v>
      </c>
      <c r="L19" s="62" t="str">
        <f>IF(B19="","",VLOOKUP(K19,'table chantier'!$E$2:$F$144,2,0))</f>
        <v>CSO</v>
      </c>
      <c r="M19" s="2">
        <f>IF(F19="","",VLOOKUP(K19,'table chantier'!$A$2:$C$144,3,0))</f>
        <v>0</v>
      </c>
      <c r="N19" s="2" t="str">
        <f>IF(F19="","",VLOOKUP(K19,'table chantier'!$A$2:$C$144,2,0))</f>
        <v xml:space="preserve">05 56 76 21 21 </v>
      </c>
      <c r="O19" s="22">
        <f t="shared" ca="1" si="0"/>
        <v>-5</v>
      </c>
      <c r="P19" s="97"/>
    </row>
    <row r="20" spans="1:16">
      <c r="A20" s="59" t="s">
        <v>449</v>
      </c>
      <c r="B20" s="60">
        <v>41352.702187499999</v>
      </c>
      <c r="C20" s="2" t="str">
        <f>IF(A20="","",VLOOKUP(A20,'table chantier'!$A$160:$B$196,2,0))</f>
        <v>rapé</v>
      </c>
      <c r="D20" s="59" t="s">
        <v>381</v>
      </c>
      <c r="E20" s="2" t="str">
        <f>IF(D20="","",VLOOKUP(D20,'table chantier'!$A$146:$B$158,2,0))</f>
        <v>titi</v>
      </c>
      <c r="F20" s="102" t="s">
        <v>188</v>
      </c>
      <c r="G20" s="103" t="s">
        <v>398</v>
      </c>
      <c r="H20" s="38">
        <v>41358</v>
      </c>
      <c r="I20" s="37" t="s">
        <v>432</v>
      </c>
      <c r="J20" s="39"/>
      <c r="K20" s="37" t="s">
        <v>219</v>
      </c>
      <c r="L20" s="62" t="str">
        <f>IF(B20="","",VLOOKUP(K20,'table chantier'!$E$2:$F$144,2,0))</f>
        <v>TRIMECA</v>
      </c>
      <c r="M20" s="2" t="str">
        <f>IF(F20="","",VLOOKUP(K20,'table chantier'!$A$2:$C$144,3,0))</f>
        <v>BELMONTE</v>
      </c>
      <c r="N20" s="2" t="str">
        <f>IF(F20="","",VLOOKUP(K20,'table chantier'!$A$2:$C$144,2,0))</f>
        <v>05 56 3 155 77</v>
      </c>
      <c r="O20" s="22">
        <f t="shared" ca="1" si="0"/>
        <v>-5</v>
      </c>
      <c r="P20" s="97"/>
    </row>
    <row r="21" spans="1:16">
      <c r="A21" s="59" t="s">
        <v>450</v>
      </c>
      <c r="B21" s="60">
        <v>41353.636631944442</v>
      </c>
      <c r="C21" s="2" t="str">
        <f>IF(A21="","",VLOOKUP(A21,'table chantier'!$A$160:$B$196,2,0))</f>
        <v>orleans</v>
      </c>
      <c r="D21" s="59" t="s">
        <v>377</v>
      </c>
      <c r="E21" s="2" t="str">
        <f>IF(D21="","",VLOOKUP(D21,'table chantier'!$A$146:$B$158,2,0))</f>
        <v>bibi</v>
      </c>
      <c r="F21" s="102" t="s">
        <v>248</v>
      </c>
      <c r="G21" s="103" t="s">
        <v>399</v>
      </c>
      <c r="H21" s="38">
        <v>41358</v>
      </c>
      <c r="I21" s="37" t="s">
        <v>432</v>
      </c>
      <c r="J21" s="39"/>
      <c r="K21" s="37" t="s">
        <v>255</v>
      </c>
      <c r="L21" s="62" t="str">
        <f>IF(B21="","",VLOOKUP(K21,'table chantier'!$E$2:$F$144,2,0))</f>
        <v>EMIL MAURIN</v>
      </c>
      <c r="M21" s="2" t="str">
        <f>IF(F21="","",VLOOKUP(K21,'table chantier'!$A$2:$C$144,3,0))</f>
        <v>cathy</v>
      </c>
      <c r="N21" s="2" t="str">
        <f>IF(F21="","",VLOOKUP(K21,'table chantier'!$A$2:$C$144,2,0))</f>
        <v>05.56.13.60.30</v>
      </c>
      <c r="O21" s="22">
        <f t="shared" ca="1" si="0"/>
        <v>-5</v>
      </c>
      <c r="P21" s="97"/>
    </row>
    <row r="22" spans="1:16">
      <c r="A22" s="59" t="s">
        <v>451</v>
      </c>
      <c r="B22" s="60">
        <v>41353.455810185187</v>
      </c>
      <c r="C22" s="2" t="str">
        <f>IF(A22="","",VLOOKUP(A22,'table chantier'!$A$160:$B$196,2,0))</f>
        <v>cession</v>
      </c>
      <c r="D22" s="59" t="s">
        <v>378</v>
      </c>
      <c r="E22" s="2" t="str">
        <f>IF(D22="","",VLOOKUP(D22,'table chantier'!$A$146:$B$158,2,0))</f>
        <v>truc</v>
      </c>
      <c r="F22" s="102" t="s">
        <v>241</v>
      </c>
      <c r="G22" s="103" t="s">
        <v>400</v>
      </c>
      <c r="H22" s="38">
        <v>41365</v>
      </c>
      <c r="I22" s="37" t="s">
        <v>432</v>
      </c>
      <c r="J22" s="39"/>
      <c r="K22" s="37" t="s">
        <v>229</v>
      </c>
      <c r="L22" s="62" t="str">
        <f>IF(B22="","",VLOOKUP(K22,'table chantier'!$E$2:$F$144,2,0))</f>
        <v>WALL STREET</v>
      </c>
      <c r="M22" s="2" t="str">
        <f>IF(F22="","",VLOOKUP(K22,'table chantier'!$A$2:$C$144,3,0))</f>
        <v>VIRGINIE</v>
      </c>
      <c r="N22" s="2" t="str">
        <f>IF(F22="","",VLOOKUP(K22,'table chantier'!$A$2:$C$144,2,0))</f>
        <v>03.89.57.00.10</v>
      </c>
      <c r="O22" s="22">
        <f t="shared" ca="1" si="0"/>
        <v>1</v>
      </c>
      <c r="P22" s="97"/>
    </row>
    <row r="23" spans="1:16">
      <c r="A23" s="59" t="s">
        <v>452</v>
      </c>
      <c r="B23" s="60">
        <v>41353.452962962961</v>
      </c>
      <c r="C23" s="2" t="str">
        <f>IF(A23="","",VLOOKUP(A23,'table chantier'!$A$160:$B$196,2,0))</f>
        <v>merlin</v>
      </c>
      <c r="D23" s="59" t="s">
        <v>379</v>
      </c>
      <c r="E23" s="2" t="str">
        <f>IF(D23="","",VLOOKUP(D23,'table chantier'!$A$146:$B$158,2,0))</f>
        <v>m</v>
      </c>
      <c r="F23" s="102" t="s">
        <v>242</v>
      </c>
      <c r="G23" s="103" t="s">
        <v>401</v>
      </c>
      <c r="H23" s="38">
        <v>41358</v>
      </c>
      <c r="I23" s="37" t="s">
        <v>432</v>
      </c>
      <c r="J23" s="39"/>
      <c r="K23" s="37" t="s">
        <v>226</v>
      </c>
      <c r="L23" s="62" t="str">
        <f>IF(B23="","",VLOOKUP(K23,'table chantier'!$E$2:$F$144,2,0))</f>
        <v>MARECHAL ELEC</v>
      </c>
      <c r="M23" s="2" t="str">
        <f>IF(F23="","",VLOOKUP(K23,'table chantier'!$A$2:$C$144,3,0))</f>
        <v>mr ORNELIS</v>
      </c>
      <c r="N23" s="2" t="str">
        <f>IF(F23="","",VLOOKUP(K23,'table chantier'!$A$2:$C$144,2,0))</f>
        <v>01.45.11.60.13</v>
      </c>
      <c r="O23" s="22">
        <f t="shared" ca="1" si="0"/>
        <v>-5</v>
      </c>
      <c r="P23" s="97"/>
    </row>
    <row r="24" spans="1:16">
      <c r="A24" s="59" t="s">
        <v>438</v>
      </c>
      <c r="B24" s="60">
        <v>41363.427465277775</v>
      </c>
      <c r="C24" s="2" t="str">
        <f>IF(A24="","",VLOOKUP(A24,'table chantier'!$A$160:$B$196,2,0))</f>
        <v>marseille</v>
      </c>
      <c r="D24" s="59" t="s">
        <v>380</v>
      </c>
      <c r="E24" s="2" t="str">
        <f>IF(D24="","",VLOOKUP(D24,'table chantier'!$A$146:$B$158,2,0))</f>
        <v>machin</v>
      </c>
      <c r="F24" s="102" t="s">
        <v>248</v>
      </c>
      <c r="G24" s="103" t="s">
        <v>402</v>
      </c>
      <c r="H24" s="38">
        <v>41360</v>
      </c>
      <c r="I24" s="37" t="s">
        <v>432</v>
      </c>
      <c r="J24" s="39"/>
      <c r="K24" s="37" t="s">
        <v>233</v>
      </c>
      <c r="L24" s="62" t="str">
        <f>IF(B24="","",VLOOKUP(K24,'table chantier'!$E$2:$F$144,2,0))</f>
        <v>BATTERY MASTER</v>
      </c>
      <c r="M24" s="2">
        <f>IF(F24="","",VLOOKUP(K24,'table chantier'!$A$2:$C$144,3,0))</f>
        <v>0</v>
      </c>
      <c r="N24" s="2" t="str">
        <f>IF(F24="","",VLOOKUP(K24,'table chantier'!$A$2:$C$144,2,0))</f>
        <v>04.70.09.70.00</v>
      </c>
      <c r="O24" s="22">
        <f t="shared" ca="1" si="0"/>
        <v>-3</v>
      </c>
      <c r="P24" s="97"/>
    </row>
    <row r="25" spans="1:16">
      <c r="A25" s="59" t="s">
        <v>439</v>
      </c>
      <c r="B25" s="60">
        <v>41354.577986111108</v>
      </c>
      <c r="C25" s="2" t="str">
        <f>IF(A25="","",VLOOKUP(A25,'table chantier'!$A$160:$B$196,2,0))</f>
        <v>langon</v>
      </c>
      <c r="D25" s="59" t="s">
        <v>381</v>
      </c>
      <c r="E25" s="2" t="str">
        <f>IF(D25="","",VLOOKUP(D25,'table chantier'!$A$146:$B$158,2,0))</f>
        <v>titi</v>
      </c>
      <c r="F25" s="102" t="s">
        <v>264</v>
      </c>
      <c r="G25" s="103" t="s">
        <v>403</v>
      </c>
      <c r="H25" s="38">
        <v>41358</v>
      </c>
      <c r="I25" s="37" t="s">
        <v>432</v>
      </c>
      <c r="J25" s="39"/>
      <c r="K25" s="37" t="s">
        <v>265</v>
      </c>
      <c r="L25" s="62" t="str">
        <f>IF(B25="","",VLOOKUP(K25,'table chantier'!$E$2:$F$144,2,0))</f>
        <v>MPS</v>
      </c>
      <c r="M25" s="2" t="str">
        <f>IF(F25="","",VLOOKUP(K25,'table chantier'!$A$2:$C$144,3,0))</f>
        <v>BERNADA</v>
      </c>
      <c r="N25" s="2" t="str">
        <f>IF(F25="","",VLOOKUP(K25,'table chantier'!$A$2:$C$144,2,0))</f>
        <v>05.56.13.03.18</v>
      </c>
      <c r="O25" s="22">
        <f t="shared" ca="1" si="0"/>
        <v>-5</v>
      </c>
      <c r="P25" s="97"/>
    </row>
    <row r="26" spans="1:16">
      <c r="A26" s="59" t="s">
        <v>440</v>
      </c>
      <c r="B26" s="60">
        <v>41355.396979166668</v>
      </c>
      <c r="C26" s="2" t="str">
        <f>IF(A26="","",VLOOKUP(A26,'table chantier'!$A$160:$B$196,2,0))</f>
        <v>cadaujac</v>
      </c>
      <c r="D26" s="59" t="s">
        <v>377</v>
      </c>
      <c r="E26" s="2" t="str">
        <f>IF(D26="","",VLOOKUP(D26,'table chantier'!$A$146:$B$158,2,0))</f>
        <v>bibi</v>
      </c>
      <c r="F26" s="102" t="s">
        <v>242</v>
      </c>
      <c r="G26" s="103" t="s">
        <v>404</v>
      </c>
      <c r="H26" s="38">
        <v>41358</v>
      </c>
      <c r="I26" s="37" t="s">
        <v>433</v>
      </c>
      <c r="J26" s="39"/>
      <c r="K26" s="37" t="s">
        <v>283</v>
      </c>
      <c r="L26" s="62" t="str">
        <f>IF(B26="","",VLOOKUP(K26,'table chantier'!$E$2:$F$144,2,0))</f>
        <v>RADIO SPARES</v>
      </c>
      <c r="M26" s="2" t="str">
        <f>IF(F26="","",VLOOKUP(K26,'table chantier'!$A$2:$C$144,3,0))</f>
        <v>M.AMIGUES</v>
      </c>
      <c r="N26" s="2" t="str">
        <f>IF(F26="","",VLOOKUP(K26,'table chantier'!$A$2:$C$144,2,0))</f>
        <v>08.25.03.40.34</v>
      </c>
      <c r="O26" s="22">
        <f t="shared" ca="1" si="0"/>
        <v>-5</v>
      </c>
      <c r="P26" s="97"/>
    </row>
    <row r="27" spans="1:16">
      <c r="A27" s="59" t="s">
        <v>441</v>
      </c>
      <c r="B27" s="60">
        <v>41355.366365740738</v>
      </c>
      <c r="C27" s="2" t="str">
        <f>IF(A27="","",VLOOKUP(A27,'table chantier'!$A$160:$B$196,2,0))</f>
        <v>brest vheri</v>
      </c>
      <c r="D27" s="59" t="s">
        <v>378</v>
      </c>
      <c r="E27" s="2" t="str">
        <f>IF(D27="","",VLOOKUP(D27,'table chantier'!$A$146:$B$158,2,0))</f>
        <v>truc</v>
      </c>
      <c r="F27" s="102" t="s">
        <v>278</v>
      </c>
      <c r="G27" s="103" t="s">
        <v>405</v>
      </c>
      <c r="H27" s="38">
        <v>41360</v>
      </c>
      <c r="I27" s="37" t="s">
        <v>433</v>
      </c>
      <c r="J27" s="39"/>
      <c r="K27" s="37" t="s">
        <v>274</v>
      </c>
      <c r="L27" s="62" t="str">
        <f>IF(B27="","",VLOOKUP(K27,'table chantier'!$E$2:$F$144,2,0))</f>
        <v>DELMO SA CPTD</v>
      </c>
      <c r="M27" s="2" t="str">
        <f>IF(F27="","",VLOOKUP(K27,'table chantier'!$A$2:$C$144,3,0))</f>
        <v>THIERRY ROLLAN</v>
      </c>
      <c r="N27" s="2" t="str">
        <f>IF(F27="","",VLOOKUP(K27,'table chantier'!$A$2:$C$144,2,0))</f>
        <v>05.62.89.22.60</v>
      </c>
      <c r="O27" s="22">
        <f t="shared" ca="1" si="0"/>
        <v>-3</v>
      </c>
      <c r="P27" s="97"/>
    </row>
    <row r="28" spans="1:16">
      <c r="A28" s="59" t="s">
        <v>442</v>
      </c>
      <c r="B28" s="60">
        <v>41358.566377314812</v>
      </c>
      <c r="C28" s="2" t="str">
        <f>IF(A28="","",VLOOKUP(A28,'table chantier'!$A$160:$B$196,2,0))</f>
        <v>origan</v>
      </c>
      <c r="D28" s="59" t="s">
        <v>379</v>
      </c>
      <c r="E28" s="2" t="str">
        <f>IF(D28="","",VLOOKUP(D28,'table chantier'!$A$146:$B$158,2,0))</f>
        <v>m</v>
      </c>
      <c r="F28" s="102" t="s">
        <v>299</v>
      </c>
      <c r="G28" s="103" t="s">
        <v>406</v>
      </c>
      <c r="H28" s="38">
        <v>41367</v>
      </c>
      <c r="I28" s="37" t="s">
        <v>433</v>
      </c>
      <c r="J28" s="39"/>
      <c r="K28" s="37" t="s">
        <v>304</v>
      </c>
      <c r="L28" s="62" t="str">
        <f>IF(B28="","",VLOOKUP(K28,'table chantier'!$E$2:$F$144,2,0))</f>
        <v>KDI</v>
      </c>
      <c r="M28" s="2" t="str">
        <f>IF(F28="","",VLOOKUP(K28,'table chantier'!$A$2:$C$144,3,0))</f>
        <v>MAUBARET</v>
      </c>
      <c r="N28" s="2" t="str">
        <f>IF(F28="","",VLOOKUP(K28,'table chantier'!$A$2:$C$144,2,0))</f>
        <v>05.53.79.12.17</v>
      </c>
      <c r="O28" s="22">
        <f t="shared" ca="1" si="0"/>
        <v>3</v>
      </c>
      <c r="P28" s="97"/>
    </row>
    <row r="29" spans="1:16">
      <c r="A29" s="59" t="s">
        <v>443</v>
      </c>
      <c r="B29" s="60">
        <v>41354.336168981485</v>
      </c>
      <c r="C29" s="2" t="str">
        <f>IF(A29="","",VLOOKUP(A29,'table chantier'!$A$160:$B$196,2,0))</f>
        <v>pizza</v>
      </c>
      <c r="D29" s="59" t="s">
        <v>380</v>
      </c>
      <c r="E29" s="2" t="str">
        <f>IF(D29="","",VLOOKUP(D29,'table chantier'!$A$146:$B$158,2,0))</f>
        <v>machin</v>
      </c>
      <c r="F29" s="102" t="s">
        <v>260</v>
      </c>
      <c r="G29" s="103" t="s">
        <v>407</v>
      </c>
      <c r="H29" s="38">
        <v>41360</v>
      </c>
      <c r="I29" s="37" t="s">
        <v>433</v>
      </c>
      <c r="J29" s="39"/>
      <c r="K29" s="37" t="s">
        <v>261</v>
      </c>
      <c r="L29" s="62" t="str">
        <f>IF(B29="","",VLOOKUP(K29,'table chantier'!$E$2:$F$144,2,0))</f>
        <v>NEXANS</v>
      </c>
      <c r="M29" s="2" t="str">
        <f>IF(F29="","",VLOOKUP(K29,'table chantier'!$A$2:$C$144,3,0))</f>
        <v>JULIEN</v>
      </c>
      <c r="N29" s="2" t="str">
        <f>IF(F29="","",VLOOKUP(K29,'table chantier'!$A$2:$C$144,2,0))</f>
        <v>04.81.18.53.02</v>
      </c>
      <c r="O29" s="22">
        <f t="shared" ca="1" si="0"/>
        <v>-3</v>
      </c>
      <c r="P29" s="97"/>
    </row>
    <row r="30" spans="1:16">
      <c r="A30" s="59" t="s">
        <v>444</v>
      </c>
      <c r="B30" s="60">
        <v>41353.501469907409</v>
      </c>
      <c r="C30" s="2" t="str">
        <f>IF(A30="","",VLOOKUP(A30,'table chantier'!$A$160:$B$196,2,0))</f>
        <v>sel</v>
      </c>
      <c r="D30" s="59" t="s">
        <v>381</v>
      </c>
      <c r="E30" s="2" t="str">
        <f>IF(D30="","",VLOOKUP(D30,'table chantier'!$A$146:$B$158,2,0))</f>
        <v>titi</v>
      </c>
      <c r="F30" s="102" t="s">
        <v>244</v>
      </c>
      <c r="G30" s="103" t="s">
        <v>408</v>
      </c>
      <c r="H30" s="38">
        <v>41359</v>
      </c>
      <c r="I30" s="37" t="s">
        <v>433</v>
      </c>
      <c r="J30" s="39"/>
      <c r="K30" s="37" t="s">
        <v>284</v>
      </c>
      <c r="L30" s="62" t="str">
        <f>IF(B30="","",VLOOKUP(K30,'table chantier'!$E$2:$F$144,2,0))</f>
        <v>Schneider</v>
      </c>
      <c r="M30" s="2" t="str">
        <f>IF(F30="","",VLOOKUP(K30,'table chantier'!$A$2:$C$144,3,0))</f>
        <v>Mr  BEJOINT</v>
      </c>
      <c r="N30" s="2" t="str">
        <f>IF(F30="","",VLOOKUP(K30,'table chantier'!$A$2:$C$144,2,0))</f>
        <v>0825.012.999</v>
      </c>
      <c r="O30" s="22">
        <f t="shared" ca="1" si="0"/>
        <v>-4</v>
      </c>
      <c r="P30" s="97"/>
    </row>
    <row r="31" spans="1:16">
      <c r="A31" s="59" t="s">
        <v>445</v>
      </c>
      <c r="B31" s="60">
        <v>41355.617835648147</v>
      </c>
      <c r="C31" s="2" t="str">
        <f>IF(A31="","",VLOOKUP(A31,'table chantier'!$A$160:$B$196,2,0))</f>
        <v>poivre</v>
      </c>
      <c r="D31" s="59" t="s">
        <v>377</v>
      </c>
      <c r="E31" s="2" t="str">
        <f>IF(D31="","",VLOOKUP(D31,'table chantier'!$A$146:$B$158,2,0))</f>
        <v>bibi</v>
      </c>
      <c r="F31" s="102" t="s">
        <v>188</v>
      </c>
      <c r="G31" s="103" t="s">
        <v>409</v>
      </c>
      <c r="H31" s="38">
        <v>41356</v>
      </c>
      <c r="I31" s="37" t="s">
        <v>433</v>
      </c>
      <c r="J31" s="39"/>
      <c r="K31" s="37" t="s">
        <v>288</v>
      </c>
      <c r="L31" s="62" t="str">
        <f>IF(B31="","",VLOOKUP(K31,'table chantier'!$E$2:$F$144,2,0))</f>
        <v>ALASER</v>
      </c>
      <c r="M31" s="2" t="str">
        <f>IF(F31="","",VLOOKUP(K31,'table chantier'!$A$2:$C$144,3,0))</f>
        <v>Mr MAURY</v>
      </c>
      <c r="N31" s="2" t="str">
        <f>IF(F31="","",VLOOKUP(K31,'table chantier'!$A$2:$C$144,2,0))</f>
        <v>05.56.07.71.00</v>
      </c>
      <c r="O31" s="22">
        <f t="shared" ca="1" si="0"/>
        <v>-5</v>
      </c>
      <c r="P31" s="97"/>
    </row>
    <row r="32" spans="1:16">
      <c r="A32" s="59" t="s">
        <v>446</v>
      </c>
      <c r="B32" s="60">
        <v>41358.477789351855</v>
      </c>
      <c r="C32" s="2" t="str">
        <f>IF(A32="","",VLOOKUP(A32,'table chantier'!$A$160:$B$196,2,0))</f>
        <v>epice</v>
      </c>
      <c r="D32" s="59" t="s">
        <v>378</v>
      </c>
      <c r="E32" s="2" t="str">
        <f>IF(D32="","",VLOOKUP(D32,'table chantier'!$A$146:$B$158,2,0))</f>
        <v>truc</v>
      </c>
      <c r="F32" s="102" t="s">
        <v>291</v>
      </c>
      <c r="G32" s="103" t="s">
        <v>410</v>
      </c>
      <c r="H32" s="38">
        <v>41369</v>
      </c>
      <c r="I32" s="37" t="s">
        <v>433</v>
      </c>
      <c r="J32" s="39"/>
      <c r="K32" s="37" t="s">
        <v>255</v>
      </c>
      <c r="L32" s="62" t="str">
        <f>IF(B32="","",VLOOKUP(K32,'table chantier'!$E$2:$F$144,2,0))</f>
        <v>EMIL MAURIN</v>
      </c>
      <c r="M32" s="2" t="str">
        <f>IF(F32="","",VLOOKUP(K32,'table chantier'!$A$2:$C$144,3,0))</f>
        <v>cathy</v>
      </c>
      <c r="N32" s="2" t="str">
        <f>IF(F32="","",VLOOKUP(K32,'table chantier'!$A$2:$C$144,2,0))</f>
        <v>05.56.13.60.30</v>
      </c>
      <c r="O32" s="22">
        <f t="shared" ca="1" si="0"/>
        <v>5</v>
      </c>
      <c r="P32" s="97"/>
    </row>
    <row r="33" spans="1:16">
      <c r="A33" s="59" t="s">
        <v>447</v>
      </c>
      <c r="B33" s="60">
        <v>41358.570138888892</v>
      </c>
      <c r="C33" s="2" t="str">
        <f>IF(A33="","",VLOOKUP(A33,'table chantier'!$A$160:$B$196,2,0))</f>
        <v>saucisse</v>
      </c>
      <c r="D33" s="59" t="s">
        <v>379</v>
      </c>
      <c r="E33" s="2" t="str">
        <f>IF(D33="","",VLOOKUP(D33,'table chantier'!$A$146:$B$158,2,0))</f>
        <v>m</v>
      </c>
      <c r="F33" s="102" t="s">
        <v>242</v>
      </c>
      <c r="G33" s="103" t="s">
        <v>411</v>
      </c>
      <c r="H33" s="38">
        <v>41367</v>
      </c>
      <c r="I33" s="37" t="s">
        <v>433</v>
      </c>
      <c r="J33" s="39"/>
      <c r="K33" s="37" t="s">
        <v>178</v>
      </c>
      <c r="L33" s="62" t="str">
        <f>IF(B33="","",VLOOKUP(K33,'table chantier'!$E$2:$F$144,2,0))</f>
        <v>CGED</v>
      </c>
      <c r="M33" s="2" t="str">
        <f>IF(F33="","",VLOOKUP(K33,'table chantier'!$A$2:$C$144,3,0))</f>
        <v>MERIGUET</v>
      </c>
      <c r="N33" s="2" t="str">
        <f>IF(F33="","",VLOOKUP(K33,'table chantier'!$A$2:$C$144,2,0))</f>
        <v>05.56.63.33.71</v>
      </c>
      <c r="O33" s="22">
        <f t="shared" ca="1" si="0"/>
        <v>3</v>
      </c>
      <c r="P33" s="97"/>
    </row>
    <row r="34" spans="1:16">
      <c r="A34" s="59" t="s">
        <v>448</v>
      </c>
      <c r="B34" s="60">
        <v>41358.511053240742</v>
      </c>
      <c r="C34" s="2" t="str">
        <f>IF(A34="","",VLOOKUP(A34,'table chantier'!$A$160:$B$196,2,0))</f>
        <v>fromage</v>
      </c>
      <c r="D34" s="59" t="s">
        <v>380</v>
      </c>
      <c r="E34" s="2" t="str">
        <f>IF(D34="","",VLOOKUP(D34,'table chantier'!$A$146:$B$158,2,0))</f>
        <v>machin</v>
      </c>
      <c r="F34" s="102" t="s">
        <v>14</v>
      </c>
      <c r="G34" s="103" t="s">
        <v>412</v>
      </c>
      <c r="H34" s="38">
        <v>41361</v>
      </c>
      <c r="I34" s="37" t="s">
        <v>433</v>
      </c>
      <c r="J34" s="39"/>
      <c r="K34" s="37" t="s">
        <v>296</v>
      </c>
      <c r="L34" s="62" t="str">
        <f>IF(B34="","",VLOOKUP(K34,'table chantier'!$E$2:$F$144,2,0))</f>
        <v>IMESYS</v>
      </c>
      <c r="M34" s="2" t="str">
        <f>IF(F34="","",VLOOKUP(K34,'table chantier'!$A$2:$C$144,3,0))</f>
        <v>NATHALIE</v>
      </c>
      <c r="N34" s="2" t="str">
        <f>IF(F34="","",VLOOKUP(K34,'table chantier'!$A$2:$C$144,2,0))</f>
        <v>03.88.65.68.28</v>
      </c>
      <c r="O34" s="22">
        <f t="shared" ca="1" si="0"/>
        <v>-2</v>
      </c>
      <c r="P34" s="97"/>
    </row>
    <row r="35" spans="1:16">
      <c r="A35" s="59" t="s">
        <v>449</v>
      </c>
      <c r="B35" s="60">
        <v>41358.638680555552</v>
      </c>
      <c r="C35" s="2" t="str">
        <f>IF(A35="","",VLOOKUP(A35,'table chantier'!$A$160:$B$196,2,0))</f>
        <v>rapé</v>
      </c>
      <c r="D35" s="59" t="s">
        <v>381</v>
      </c>
      <c r="E35" s="2" t="str">
        <f>IF(D35="","",VLOOKUP(D35,'table chantier'!$A$146:$B$158,2,0))</f>
        <v>titi</v>
      </c>
      <c r="F35" s="102" t="s">
        <v>242</v>
      </c>
      <c r="G35" s="103" t="s">
        <v>413</v>
      </c>
      <c r="H35" s="38">
        <v>41372</v>
      </c>
      <c r="I35" s="37" t="s">
        <v>433</v>
      </c>
      <c r="J35" s="39"/>
      <c r="K35" s="37" t="s">
        <v>223</v>
      </c>
      <c r="L35" s="62" t="str">
        <f>IF(B35="","",VLOOKUP(K35,'table chantier'!$E$2:$F$144,2,0))</f>
        <v>ROBERT LYE</v>
      </c>
      <c r="M35" s="2" t="str">
        <f>IF(F35="","",VLOOKUP(K35,'table chantier'!$A$2:$C$144,3,0))</f>
        <v>LERMINEZ</v>
      </c>
      <c r="N35" s="2" t="str">
        <f>IF(F35="","",VLOOKUP(K35,'table chantier'!$A$2:$C$144,2,0))</f>
        <v>01.64.75.68.10</v>
      </c>
      <c r="O35" s="22">
        <f t="shared" ca="1" si="0"/>
        <v>6</v>
      </c>
      <c r="P35" s="97"/>
    </row>
    <row r="36" spans="1:16">
      <c r="A36" s="59" t="s">
        <v>450</v>
      </c>
      <c r="B36" s="60">
        <v>41358.639479166668</v>
      </c>
      <c r="C36" s="2" t="str">
        <f>IF(A36="","",VLOOKUP(A36,'table chantier'!$A$160:$B$196,2,0))</f>
        <v>orleans</v>
      </c>
      <c r="D36" s="59" t="s">
        <v>377</v>
      </c>
      <c r="E36" s="2" t="str">
        <f>IF(D36="","",VLOOKUP(D36,'table chantier'!$A$146:$B$158,2,0))</f>
        <v>bibi</v>
      </c>
      <c r="F36" s="102" t="s">
        <v>242</v>
      </c>
      <c r="G36" s="103" t="s">
        <v>414</v>
      </c>
      <c r="H36" s="38">
        <v>41367</v>
      </c>
      <c r="I36" s="37" t="s">
        <v>433</v>
      </c>
      <c r="J36" s="39"/>
      <c r="K36" s="37" t="s">
        <v>221</v>
      </c>
      <c r="L36" s="62" t="str">
        <f>IF(B36="","",VLOOKUP(K36,'table chantier'!$E$2:$F$144,2,0))</f>
        <v>CSO</v>
      </c>
      <c r="M36" s="2">
        <f>IF(F36="","",VLOOKUP(K36,'table chantier'!$A$2:$C$144,3,0))</f>
        <v>0</v>
      </c>
      <c r="N36" s="2" t="str">
        <f>IF(F36="","",VLOOKUP(K36,'table chantier'!$A$2:$C$144,2,0))</f>
        <v xml:space="preserve">05 56 76 21 21 </v>
      </c>
      <c r="O36" s="22">
        <f t="shared" ca="1" si="0"/>
        <v>3</v>
      </c>
      <c r="P36" s="97"/>
    </row>
    <row r="37" spans="1:16">
      <c r="A37" s="59" t="s">
        <v>451</v>
      </c>
      <c r="B37" s="60">
        <v>41359.385798611111</v>
      </c>
      <c r="C37" s="2" t="str">
        <f>IF(A37="","",VLOOKUP(A37,'table chantier'!$A$160:$B$196,2,0))</f>
        <v>cession</v>
      </c>
      <c r="D37" s="59" t="s">
        <v>378</v>
      </c>
      <c r="E37" s="2" t="str">
        <f>IF(D37="","",VLOOKUP(D37,'table chantier'!$A$146:$B$158,2,0))</f>
        <v>truc</v>
      </c>
      <c r="F37" s="102" t="s">
        <v>309</v>
      </c>
      <c r="G37" s="103" t="s">
        <v>415</v>
      </c>
      <c r="H37" s="38">
        <v>41372</v>
      </c>
      <c r="I37" s="37" t="s">
        <v>433</v>
      </c>
      <c r="J37" s="39"/>
      <c r="K37" s="37" t="s">
        <v>310</v>
      </c>
      <c r="L37" s="62" t="str">
        <f>IF(B37="","",VLOOKUP(K37,'table chantier'!$E$2:$F$144,2,0))</f>
        <v>CSO</v>
      </c>
      <c r="M37" s="2">
        <f>IF(F37="","",VLOOKUP(K37,'table chantier'!$A$2:$C$144,3,0))</f>
        <v>0</v>
      </c>
      <c r="N37" s="2" t="str">
        <f>IF(F37="","",VLOOKUP(K37,'table chantier'!$A$2:$C$144,2,0))</f>
        <v xml:space="preserve">05 56 76 21 21 </v>
      </c>
      <c r="O37" s="22">
        <f t="shared" ca="1" si="0"/>
        <v>6</v>
      </c>
      <c r="P37" s="97"/>
    </row>
    <row r="38" spans="1:16">
      <c r="A38" s="59" t="s">
        <v>438</v>
      </c>
      <c r="B38" s="60">
        <v>41363.427499999998</v>
      </c>
      <c r="C38" s="2" t="str">
        <f>IF(A38="","",VLOOKUP(A38,'table chantier'!$A$160:$B$196,2,0))</f>
        <v>marseille</v>
      </c>
      <c r="D38" s="59" t="s">
        <v>379</v>
      </c>
      <c r="E38" s="2" t="str">
        <f>IF(D38="","",VLOOKUP(D38,'table chantier'!$A$146:$B$158,2,0))</f>
        <v>m</v>
      </c>
      <c r="F38" s="102" t="s">
        <v>315</v>
      </c>
      <c r="G38" s="103" t="s">
        <v>416</v>
      </c>
      <c r="H38" s="38">
        <v>41362</v>
      </c>
      <c r="I38" s="37" t="s">
        <v>433</v>
      </c>
      <c r="J38" s="39"/>
      <c r="K38" s="37" t="s">
        <v>305</v>
      </c>
      <c r="L38" s="62" t="str">
        <f>IF(B38="","",VLOOKUP(K38,'table chantier'!$E$2:$F$144,2,0))</f>
        <v>SONAFI</v>
      </c>
      <c r="M38" s="2" t="str">
        <f>IF(F38="","",VLOOKUP(K38,'table chantier'!$A$2:$C$144,3,0))</f>
        <v>valerie p laville</v>
      </c>
      <c r="N38" s="2" t="str">
        <f>IF(F38="","",VLOOKUP(K38,'table chantier'!$A$2:$C$144,2,0))</f>
        <v>05.56.47.63.49</v>
      </c>
      <c r="O38" s="22">
        <f t="shared" ref="O38:O69" ca="1" si="1">IF(H38="","",NETWORKDAYS($J$1,H38))</f>
        <v>-1</v>
      </c>
      <c r="P38" s="97"/>
    </row>
    <row r="39" spans="1:16">
      <c r="A39" s="59" t="s">
        <v>439</v>
      </c>
      <c r="B39" s="60">
        <v>41359.441932870373</v>
      </c>
      <c r="C39" s="2" t="str">
        <f>IF(A39="","",VLOOKUP(A39,'table chantier'!$A$160:$B$196,2,0))</f>
        <v>langon</v>
      </c>
      <c r="D39" s="59" t="s">
        <v>380</v>
      </c>
      <c r="E39" s="2" t="str">
        <f>IF(D39="","",VLOOKUP(D39,'table chantier'!$A$146:$B$158,2,0))</f>
        <v>machin</v>
      </c>
      <c r="F39" s="102" t="s">
        <v>308</v>
      </c>
      <c r="G39" s="103" t="s">
        <v>417</v>
      </c>
      <c r="H39" s="38">
        <v>41362</v>
      </c>
      <c r="I39" s="37" t="s">
        <v>434</v>
      </c>
      <c r="J39" s="39"/>
      <c r="K39" s="37" t="s">
        <v>316</v>
      </c>
      <c r="L39" s="62" t="str">
        <f>IF(B39="","",VLOOKUP(K39,'table chantier'!$E$2:$F$144,2,0))</f>
        <v>COBATRI</v>
      </c>
      <c r="M39" s="2" t="str">
        <f>IF(F39="","",VLOOKUP(K39,'table chantier'!$A$2:$C$144,3,0))</f>
        <v>DOMINGIE</v>
      </c>
      <c r="N39" s="2" t="str">
        <f>IF(F39="","",VLOOKUP(K39,'table chantier'!$A$2:$C$144,2,0))</f>
        <v>05.56.63.63.40</v>
      </c>
      <c r="O39" s="22">
        <f t="shared" ca="1" si="1"/>
        <v>-1</v>
      </c>
      <c r="P39" s="97"/>
    </row>
    <row r="40" spans="1:16">
      <c r="A40" s="59" t="s">
        <v>440</v>
      </c>
      <c r="B40" s="60">
        <v>41359.386446759258</v>
      </c>
      <c r="C40" s="2" t="str">
        <f>IF(A40="","",VLOOKUP(A40,'table chantier'!$A$160:$B$196,2,0))</f>
        <v>cadaujac</v>
      </c>
      <c r="D40" s="59" t="s">
        <v>381</v>
      </c>
      <c r="E40" s="2" t="str">
        <f>IF(D40="","",VLOOKUP(D40,'table chantier'!$A$146:$B$158,2,0))</f>
        <v>titi</v>
      </c>
      <c r="F40" s="102" t="s">
        <v>311</v>
      </c>
      <c r="G40" s="103" t="s">
        <v>418</v>
      </c>
      <c r="H40" s="38">
        <v>41360</v>
      </c>
      <c r="I40" s="37" t="s">
        <v>434</v>
      </c>
      <c r="J40" s="39"/>
      <c r="K40" s="37" t="s">
        <v>252</v>
      </c>
      <c r="L40" s="62" t="str">
        <f>IF(B40="","",VLOOKUP(K40,'table chantier'!$E$2:$F$144,2,0))</f>
        <v>ARCELOR MITTAL</v>
      </c>
      <c r="M40" s="2" t="str">
        <f>IF(F40="","",VLOOKUP(K40,'table chantier'!$A$2:$C$144,3,0))</f>
        <v>mme LAURENCE SARREAU</v>
      </c>
      <c r="N40" s="2" t="str">
        <f>IF(F40="","",VLOOKUP(K40,'table chantier'!$A$2:$C$144,2,0))</f>
        <v>05.56.76.56.22</v>
      </c>
      <c r="O40" s="22">
        <f t="shared" ca="1" si="1"/>
        <v>-3</v>
      </c>
      <c r="P40" s="97"/>
    </row>
    <row r="41" spans="1:16">
      <c r="A41" s="59" t="s">
        <v>441</v>
      </c>
      <c r="B41" s="60">
        <v>41359.445231481484</v>
      </c>
      <c r="C41" s="2" t="str">
        <f>IF(A41="","",VLOOKUP(A41,'table chantier'!$A$160:$B$196,2,0))</f>
        <v>brest vheri</v>
      </c>
      <c r="D41" s="59" t="s">
        <v>377</v>
      </c>
      <c r="E41" s="2" t="str">
        <f>IF(D41="","",VLOOKUP(D41,'table chantier'!$A$146:$B$158,2,0))</f>
        <v>bibi</v>
      </c>
      <c r="F41" s="102" t="s">
        <v>14</v>
      </c>
      <c r="G41" s="103" t="s">
        <v>419</v>
      </c>
      <c r="H41" s="38">
        <v>41366</v>
      </c>
      <c r="I41" s="37" t="s">
        <v>434</v>
      </c>
      <c r="J41" s="39"/>
      <c r="K41" s="37" t="s">
        <v>314</v>
      </c>
      <c r="L41" s="62" t="str">
        <f>IF(B41="","",VLOOKUP(K41,'table chantier'!$E$2:$F$144,2,0))</f>
        <v>CENPAC</v>
      </c>
      <c r="M41" s="2" t="str">
        <f>IF(F41="","",VLOOKUP(K41,'table chantier'!$A$2:$C$144,3,0))</f>
        <v>FAUCHER</v>
      </c>
      <c r="N41" s="2" t="str">
        <f>IF(F41="","",VLOOKUP(K41,'table chantier'!$A$2:$C$144,2,0))</f>
        <v>05.55.30.09.19</v>
      </c>
      <c r="O41" s="22">
        <f t="shared" ca="1" si="1"/>
        <v>2</v>
      </c>
      <c r="P41" s="97"/>
    </row>
    <row r="42" spans="1:16">
      <c r="A42" s="59" t="s">
        <v>442</v>
      </c>
      <c r="B42" s="60">
        <v>41359.628993055558</v>
      </c>
      <c r="C42" s="2" t="str">
        <f>IF(A42="","",VLOOKUP(A42,'table chantier'!$A$160:$B$196,2,0))</f>
        <v>origan</v>
      </c>
      <c r="D42" s="59" t="s">
        <v>378</v>
      </c>
      <c r="E42" s="2" t="str">
        <f>IF(D42="","",VLOOKUP(D42,'table chantier'!$A$146:$B$158,2,0))</f>
        <v>truc</v>
      </c>
      <c r="F42" s="102" t="s">
        <v>248</v>
      </c>
      <c r="G42" s="103" t="s">
        <v>420</v>
      </c>
      <c r="H42" s="38">
        <v>41368</v>
      </c>
      <c r="I42" s="37" t="s">
        <v>434</v>
      </c>
      <c r="J42" s="39"/>
      <c r="K42" s="37" t="s">
        <v>201</v>
      </c>
      <c r="L42" s="62" t="str">
        <f>IF(B42="","",VLOOKUP(K42,'table chantier'!$E$2:$F$144,2,0))</f>
        <v>CGED</v>
      </c>
      <c r="M42" s="2" t="str">
        <f>IF(F42="","",VLOOKUP(K42,'table chantier'!$A$2:$C$144,3,0))</f>
        <v>MERIGUET</v>
      </c>
      <c r="N42" s="2" t="str">
        <f>IF(F42="","",VLOOKUP(K42,'table chantier'!$A$2:$C$144,2,0))</f>
        <v>05.56.63.33.71</v>
      </c>
      <c r="O42" s="22">
        <f t="shared" ca="1" si="1"/>
        <v>4</v>
      </c>
      <c r="P42" s="97"/>
    </row>
    <row r="43" spans="1:16">
      <c r="A43" s="59" t="s">
        <v>443</v>
      </c>
      <c r="B43" s="60">
        <v>41359.49800925926</v>
      </c>
      <c r="C43" s="2" t="str">
        <f>IF(A43="","",VLOOKUP(A43,'table chantier'!$A$160:$B$196,2,0))</f>
        <v>pizza</v>
      </c>
      <c r="D43" s="59" t="s">
        <v>379</v>
      </c>
      <c r="E43" s="2" t="str">
        <f>IF(D43="","",VLOOKUP(D43,'table chantier'!$A$146:$B$158,2,0))</f>
        <v>m</v>
      </c>
      <c r="F43" s="102" t="s">
        <v>323</v>
      </c>
      <c r="G43" s="103" t="s">
        <v>421</v>
      </c>
      <c r="H43" s="38">
        <v>41367</v>
      </c>
      <c r="I43" s="37" t="s">
        <v>434</v>
      </c>
      <c r="J43" s="39"/>
      <c r="K43" s="37" t="s">
        <v>324</v>
      </c>
      <c r="L43" s="62" t="str">
        <f>IF(B43="","",VLOOKUP(K43,'table chantier'!$E$2:$F$144,2,0))</f>
        <v>EMIL MAURIN</v>
      </c>
      <c r="M43" s="2" t="str">
        <f>IF(F43="","",VLOOKUP(K43,'table chantier'!$A$2:$C$144,3,0))</f>
        <v>cathy</v>
      </c>
      <c r="N43" s="2" t="str">
        <f>IF(F43="","",VLOOKUP(K43,'table chantier'!$A$2:$C$144,2,0))</f>
        <v>05.56.13.60.30</v>
      </c>
      <c r="O43" s="22">
        <f t="shared" ca="1" si="1"/>
        <v>3</v>
      </c>
      <c r="P43" s="97"/>
    </row>
    <row r="44" spans="1:16">
      <c r="A44" s="59" t="s">
        <v>444</v>
      </c>
      <c r="B44" s="60">
        <v>41359.496111111112</v>
      </c>
      <c r="C44" s="2" t="str">
        <f>IF(A44="","",VLOOKUP(A44,'table chantier'!$A$160:$B$196,2,0))</f>
        <v>sel</v>
      </c>
      <c r="D44" s="59" t="s">
        <v>380</v>
      </c>
      <c r="E44" s="2" t="str">
        <f>IF(D44="","",VLOOKUP(D44,'table chantier'!$A$146:$B$158,2,0))</f>
        <v>machin</v>
      </c>
      <c r="F44" s="102" t="s">
        <v>188</v>
      </c>
      <c r="G44" s="103" t="s">
        <v>422</v>
      </c>
      <c r="H44" s="38">
        <v>41367</v>
      </c>
      <c r="I44" s="37" t="s">
        <v>434</v>
      </c>
      <c r="J44" s="39"/>
      <c r="K44" s="37" t="s">
        <v>255</v>
      </c>
      <c r="L44" s="62" t="str">
        <f>IF(B44="","",VLOOKUP(K44,'table chantier'!$E$2:$F$144,2,0))</f>
        <v>EMIL MAURIN</v>
      </c>
      <c r="M44" s="2" t="str">
        <f>IF(F44="","",VLOOKUP(K44,'table chantier'!$A$2:$C$144,3,0))</f>
        <v>cathy</v>
      </c>
      <c r="N44" s="2" t="str">
        <f>IF(F44="","",VLOOKUP(K44,'table chantier'!$A$2:$C$144,2,0))</f>
        <v>05.56.13.60.30</v>
      </c>
      <c r="O44" s="22">
        <f t="shared" ca="1" si="1"/>
        <v>3</v>
      </c>
      <c r="P44" s="97"/>
    </row>
    <row r="45" spans="1:16">
      <c r="A45" s="59" t="s">
        <v>445</v>
      </c>
      <c r="B45" s="60">
        <v>41361.368761574071</v>
      </c>
      <c r="C45" s="2" t="str">
        <f>IF(A45="","",VLOOKUP(A45,'table chantier'!$A$160:$B$196,2,0))</f>
        <v>poivre</v>
      </c>
      <c r="D45" s="59" t="s">
        <v>381</v>
      </c>
      <c r="E45" s="2" t="str">
        <f>IF(D45="","",VLOOKUP(D45,'table chantier'!$A$146:$B$158,2,0))</f>
        <v>titi</v>
      </c>
      <c r="F45" s="102" t="s">
        <v>351</v>
      </c>
      <c r="G45" s="103" t="s">
        <v>423</v>
      </c>
      <c r="H45" s="38">
        <v>41372</v>
      </c>
      <c r="I45" s="37" t="s">
        <v>434</v>
      </c>
      <c r="J45" s="39"/>
      <c r="K45" s="37" t="s">
        <v>343</v>
      </c>
      <c r="L45" s="62" t="str">
        <f>IF(B45="","",VLOOKUP(K45,'table chantier'!$E$2:$F$144,2,0))</f>
        <v>PSD ISOLANT</v>
      </c>
      <c r="M45" s="2" t="str">
        <f>IF(F45="","",VLOOKUP(K45,'table chantier'!$A$2:$C$144,3,0))</f>
        <v>Mr soumier</v>
      </c>
      <c r="N45" s="2" t="str">
        <f>IF(F45="","",VLOOKUP(K45,'table chantier'!$A$2:$C$144,2,0))</f>
        <v>05.57.26.61.10</v>
      </c>
      <c r="O45" s="22">
        <f t="shared" ca="1" si="1"/>
        <v>6</v>
      </c>
      <c r="P45" s="97"/>
    </row>
    <row r="46" spans="1:16">
      <c r="A46" s="59" t="s">
        <v>446</v>
      </c>
      <c r="B46" s="60">
        <v>41361.492592592593</v>
      </c>
      <c r="C46" s="2" t="str">
        <f>IF(A46="","",VLOOKUP(A46,'table chantier'!$A$160:$B$196,2,0))</f>
        <v>epice</v>
      </c>
      <c r="D46" s="59" t="s">
        <v>377</v>
      </c>
      <c r="E46" s="2" t="str">
        <f>IF(D46="","",VLOOKUP(D46,'table chantier'!$A$146:$B$158,2,0))</f>
        <v>bibi</v>
      </c>
      <c r="F46" s="102" t="s">
        <v>14</v>
      </c>
      <c r="G46" s="103" t="s">
        <v>424</v>
      </c>
      <c r="H46" s="38">
        <v>41367</v>
      </c>
      <c r="I46" s="37" t="s">
        <v>434</v>
      </c>
      <c r="J46" s="39"/>
      <c r="K46" s="37" t="s">
        <v>355</v>
      </c>
      <c r="L46" s="62" t="str">
        <f>IF(B46="","",VLOOKUP(K46,'table chantier'!$E$2:$F$144,2,0))</f>
        <v>CGR</v>
      </c>
      <c r="M46" s="2" t="str">
        <f>IF(F46="","",VLOOKUP(K46,'table chantier'!$A$2:$C$144,3,0))</f>
        <v>Mr Gressier</v>
      </c>
      <c r="N46" s="2" t="str">
        <f>IF(F46="","",VLOOKUP(K46,'table chantier'!$A$2:$C$144,2,0))</f>
        <v>03.26.79.07.32</v>
      </c>
      <c r="O46" s="22">
        <f t="shared" ca="1" si="1"/>
        <v>3</v>
      </c>
      <c r="P46" s="97"/>
    </row>
    <row r="47" spans="1:16">
      <c r="A47" s="59" t="s">
        <v>447</v>
      </c>
      <c r="B47" s="60">
        <v>41362.587384259263</v>
      </c>
      <c r="C47" s="2" t="str">
        <f>IF(A47="","",VLOOKUP(A47,'table chantier'!$A$160:$B$196,2,0))</f>
        <v>saucisse</v>
      </c>
      <c r="D47" s="59" t="s">
        <v>378</v>
      </c>
      <c r="E47" s="2" t="str">
        <f>IF(D47="","",VLOOKUP(D47,'table chantier'!$A$146:$B$158,2,0))</f>
        <v>truc</v>
      </c>
      <c r="F47" s="102" t="s">
        <v>356</v>
      </c>
      <c r="G47" s="103" t="s">
        <v>425</v>
      </c>
      <c r="H47" s="38">
        <v>41383</v>
      </c>
      <c r="I47" s="37" t="s">
        <v>434</v>
      </c>
      <c r="J47" s="39"/>
      <c r="K47" s="37" t="s">
        <v>357</v>
      </c>
      <c r="L47" s="62" t="str">
        <f>IF(B47="","",VLOOKUP(K47,'table chantier'!$E$2:$F$144,2,0))</f>
        <v>MARELLI MOTORI</v>
      </c>
      <c r="M47" s="2" t="str">
        <f>IF(F47="","",VLOOKUP(K47,'table chantier'!$A$2:$C$144,3,0))</f>
        <v>MME DELEANU</v>
      </c>
      <c r="N47" s="2" t="str">
        <f>IF(F47="","",VLOOKUP(K47,'table chantier'!$A$2:$C$144,2,0))</f>
        <v>0039.0444479753</v>
      </c>
      <c r="O47" s="22">
        <f t="shared" ca="1" si="1"/>
        <v>15</v>
      </c>
      <c r="P47" s="97"/>
    </row>
    <row r="48" spans="1:16">
      <c r="A48" s="59" t="s">
        <v>448</v>
      </c>
      <c r="B48" s="60">
        <v>41362.591087962966</v>
      </c>
      <c r="C48" s="2" t="str">
        <f>IF(A48="","",VLOOKUP(A48,'table chantier'!$A$160:$B$196,2,0))</f>
        <v>fromage</v>
      </c>
      <c r="D48" s="59" t="s">
        <v>379</v>
      </c>
      <c r="E48" s="2" t="str">
        <f>IF(D48="","",VLOOKUP(D48,'table chantier'!$A$146:$B$158,2,0))</f>
        <v>m</v>
      </c>
      <c r="F48" s="102" t="s">
        <v>362</v>
      </c>
      <c r="G48" s="103" t="s">
        <v>426</v>
      </c>
      <c r="H48" s="38">
        <v>41379</v>
      </c>
      <c r="I48" s="37" t="s">
        <v>434</v>
      </c>
      <c r="J48" s="39"/>
      <c r="K48" s="37" t="s">
        <v>361</v>
      </c>
      <c r="L48" s="62" t="str">
        <f>IF(B48="","",VLOOKUP(K48,'table chantier'!$E$2:$F$144,2,0))</f>
        <v>BASTIDE ELIA MOTEURS</v>
      </c>
      <c r="M48" s="2" t="str">
        <f>IF(F48="","",VLOOKUP(K48,'table chantier'!$A$2:$C$144,3,0))</f>
        <v>P LAFRAN</v>
      </c>
      <c r="N48" s="2" t="str">
        <f>IF(F48="","",VLOOKUP(K48,'table chantier'!$A$2:$C$144,2,0))</f>
        <v>05.61.31.59.90</v>
      </c>
      <c r="O48" s="22">
        <f t="shared" ca="1" si="1"/>
        <v>11</v>
      </c>
      <c r="P48" s="97"/>
    </row>
    <row r="49" spans="1:16">
      <c r="A49" s="59" t="s">
        <v>449</v>
      </c>
      <c r="B49" s="60">
        <v>41362.639085648145</v>
      </c>
      <c r="C49" s="2" t="str">
        <f>IF(A49="","",VLOOKUP(A49,'table chantier'!$A$160:$B$196,2,0))</f>
        <v>rapé</v>
      </c>
      <c r="D49" s="59" t="s">
        <v>380</v>
      </c>
      <c r="E49" s="2" t="str">
        <f>IF(D49="","",VLOOKUP(D49,'table chantier'!$A$146:$B$158,2,0))</f>
        <v>machin</v>
      </c>
      <c r="F49" s="102" t="s">
        <v>188</v>
      </c>
      <c r="G49" s="103" t="s">
        <v>427</v>
      </c>
      <c r="H49" s="38">
        <v>41369</v>
      </c>
      <c r="I49" s="37" t="s">
        <v>434</v>
      </c>
      <c r="J49" s="39"/>
      <c r="K49" s="37" t="s">
        <v>366</v>
      </c>
      <c r="L49" s="62" t="str">
        <f>IF(B49="","",VLOOKUP(K49,'table chantier'!$E$2:$F$144,2,0))</f>
        <v>THOMAS WELDI SYSTÈME</v>
      </c>
      <c r="M49" s="2" t="str">
        <f>IF(F49="","",VLOOKUP(K49,'table chantier'!$A$2:$C$144,3,0))</f>
        <v>MME DURANT</v>
      </c>
      <c r="N49" s="2" t="str">
        <f>IF(F49="","",VLOOKUP(K49,'table chantier'!$A$2:$C$144,2,0))</f>
        <v>01.39.80.53.62</v>
      </c>
      <c r="O49" s="22">
        <f t="shared" ca="1" si="1"/>
        <v>5</v>
      </c>
      <c r="P49" s="97"/>
    </row>
    <row r="50" spans="1:16">
      <c r="A50" s="59" t="s">
        <v>450</v>
      </c>
      <c r="B50" s="60">
        <v>41352.702118055553</v>
      </c>
      <c r="C50" s="2" t="str">
        <f>IF(A50="","",VLOOKUP(A50,'table chantier'!$A$160:$B$196,2,0))</f>
        <v>orleans</v>
      </c>
      <c r="D50" s="59" t="s">
        <v>381</v>
      </c>
      <c r="E50" s="2" t="str">
        <f>IF(D50="","",VLOOKUP(D50,'table chantier'!$A$146:$B$158,2,0))</f>
        <v>titi</v>
      </c>
      <c r="F50" s="102" t="s">
        <v>243</v>
      </c>
      <c r="G50" s="103" t="s">
        <v>428</v>
      </c>
      <c r="H50" s="38">
        <v>41358</v>
      </c>
      <c r="I50" s="37" t="s">
        <v>434</v>
      </c>
      <c r="J50" s="39"/>
      <c r="K50" s="37" t="s">
        <v>213</v>
      </c>
      <c r="L50" s="62" t="str">
        <f>IF(B50="","",VLOOKUP(K50,'table chantier'!$E$2:$F$144,2,0))</f>
        <v>FAUCHE SA</v>
      </c>
      <c r="M50" s="2" t="str">
        <f>IF(F50="","",VLOOKUP(K50,'table chantier'!$A$2:$C$144,3,0))</f>
        <v>frédéric charlot</v>
      </c>
      <c r="N50" s="2" t="str">
        <f>IF(F50="","",VLOOKUP(K50,'table chantier'!$A$2:$C$144,2,0))</f>
        <v>05.63.65.85.33</v>
      </c>
      <c r="O50" s="22">
        <f t="shared" ca="1" si="1"/>
        <v>-5</v>
      </c>
      <c r="P50" s="97"/>
    </row>
    <row r="51" spans="1:16">
      <c r="A51" s="59" t="s">
        <v>451</v>
      </c>
      <c r="B51" s="60">
        <v>41353.649965277778</v>
      </c>
      <c r="C51" s="2" t="str">
        <f>IF(A51="","",VLOOKUP(A51,'table chantier'!$A$160:$B$196,2,0))</f>
        <v>cession</v>
      </c>
      <c r="D51" s="59" t="s">
        <v>377</v>
      </c>
      <c r="E51" s="2" t="str">
        <f>IF(D51="","",VLOOKUP(D51,'table chantier'!$A$146:$B$158,2,0))</f>
        <v>bibi</v>
      </c>
      <c r="F51" s="102" t="s">
        <v>258</v>
      </c>
      <c r="G51" s="103" t="s">
        <v>429</v>
      </c>
      <c r="H51" s="38">
        <v>41359</v>
      </c>
      <c r="I51" s="37" t="s">
        <v>434</v>
      </c>
      <c r="J51" s="39"/>
      <c r="K51" s="37" t="s">
        <v>214</v>
      </c>
      <c r="L51" s="62" t="str">
        <f>IF(B51="","",VLOOKUP(K51,'table chantier'!$E$2:$F$144,2,0))</f>
        <v>ELEC AQUITAINE</v>
      </c>
      <c r="M51" s="2" t="str">
        <f>IF(F51="","",VLOOKUP(K51,'table chantier'!$A$2:$C$144,3,0))</f>
        <v>MR LE HELLEY</v>
      </c>
      <c r="N51" s="2" t="str">
        <f>IF(F51="","",VLOOKUP(K51,'table chantier'!$A$2:$C$144,2,0))</f>
        <v>05.56.07.93.93</v>
      </c>
      <c r="O51" s="22">
        <f t="shared" ca="1" si="1"/>
        <v>-4</v>
      </c>
      <c r="P51" s="97"/>
    </row>
    <row r="52" spans="1:16">
      <c r="A52" s="59"/>
      <c r="B52" s="60"/>
      <c r="C52" s="2"/>
      <c r="D52" s="59"/>
      <c r="E52" s="2" t="str">
        <f>IF(D52="","",VLOOKUP(D52,'table chantier'!$A$146:$B$158,2,0))</f>
        <v/>
      </c>
      <c r="F52" s="102"/>
      <c r="G52" s="103"/>
      <c r="H52" s="38"/>
      <c r="I52" s="37"/>
      <c r="J52" s="39"/>
      <c r="K52" s="37"/>
      <c r="L52" s="62" t="str">
        <f>IF(B52="","",VLOOKUP(K52,'table chantier'!$E$2:$F$144,2,0))</f>
        <v/>
      </c>
      <c r="M52" s="2" t="str">
        <f>IF(F52="","",VLOOKUP(K52,'table chantier'!$A$2:$C$144,3,0))</f>
        <v/>
      </c>
      <c r="N52" s="2" t="str">
        <f>IF(F52="","",VLOOKUP(K52,'table chantier'!$A$2:$C$144,2,0))</f>
        <v/>
      </c>
      <c r="O52" s="22" t="str">
        <f t="shared" si="1"/>
        <v/>
      </c>
      <c r="P52" s="97"/>
    </row>
    <row r="53" spans="1:16">
      <c r="A53" s="59"/>
      <c r="B53" s="60"/>
      <c r="C53" s="2"/>
      <c r="D53" s="59"/>
      <c r="E53" s="2" t="str">
        <f>IF(D53="","",VLOOKUP(D53,'table chantier'!$A$146:$B$158,2,0))</f>
        <v/>
      </c>
      <c r="F53" s="102"/>
      <c r="G53" s="103"/>
      <c r="H53" s="38"/>
      <c r="I53" s="37"/>
      <c r="J53" s="39"/>
      <c r="K53" s="37"/>
      <c r="L53" s="62" t="str">
        <f>IF(B53="","",VLOOKUP(K53,'table chantier'!$E$2:$F$144,2,0))</f>
        <v/>
      </c>
      <c r="M53" s="2" t="str">
        <f>IF(F53="","",VLOOKUP(K53,'table chantier'!$A$2:$C$144,3,0))</f>
        <v/>
      </c>
      <c r="N53" s="2" t="str">
        <f>IF(F53="","",VLOOKUP(K53,'table chantier'!$A$2:$C$144,2,0))</f>
        <v/>
      </c>
      <c r="O53" s="22" t="str">
        <f t="shared" si="1"/>
        <v/>
      </c>
      <c r="P53" s="97"/>
    </row>
    <row r="54" spans="1:16">
      <c r="A54" s="59"/>
      <c r="B54" s="60"/>
      <c r="C54" s="2"/>
      <c r="D54" s="59"/>
      <c r="E54" s="2" t="str">
        <f>IF(D54="","",VLOOKUP(D54,'table chantier'!$A$146:$B$158,2,0))</f>
        <v/>
      </c>
      <c r="F54" s="102"/>
      <c r="G54" s="103"/>
      <c r="H54" s="38"/>
      <c r="I54" s="37"/>
      <c r="J54" s="39"/>
      <c r="K54" s="37"/>
      <c r="L54" s="62" t="str">
        <f>IF(B54="","",VLOOKUP(K54,'table chantier'!$E$2:$F$144,2,0))</f>
        <v/>
      </c>
      <c r="M54" s="2" t="str">
        <f>IF(F54="","",VLOOKUP(K54,'table chantier'!$A$2:$C$144,3,0))</f>
        <v/>
      </c>
      <c r="N54" s="2" t="str">
        <f>IF(F54="","",VLOOKUP(K54,'table chantier'!$A$2:$C$144,2,0))</f>
        <v/>
      </c>
      <c r="O54" s="22" t="str">
        <f t="shared" si="1"/>
        <v/>
      </c>
      <c r="P54" s="97"/>
    </row>
    <row r="55" spans="1:16">
      <c r="A55" s="59"/>
      <c r="B55" s="60"/>
      <c r="C55" s="2"/>
      <c r="D55" s="59"/>
      <c r="E55" s="2" t="str">
        <f>IF(D55="","",VLOOKUP(D55,'table chantier'!$A$146:$B$158,2,0))</f>
        <v/>
      </c>
      <c r="F55" s="102"/>
      <c r="G55" s="103"/>
      <c r="H55" s="38"/>
      <c r="I55" s="37"/>
      <c r="J55" s="39"/>
      <c r="K55" s="37"/>
      <c r="L55" s="62" t="str">
        <f>IF(B55="","",VLOOKUP(K55,'table chantier'!$E$2:$F$144,2,0))</f>
        <v/>
      </c>
      <c r="M55" s="2" t="str">
        <f>IF(F55="","",VLOOKUP(K55,'table chantier'!$A$2:$C$144,3,0))</f>
        <v/>
      </c>
      <c r="N55" s="2" t="str">
        <f>IF(F55="","",VLOOKUP(K55,'table chantier'!$A$2:$C$144,2,0))</f>
        <v/>
      </c>
      <c r="O55" s="22" t="str">
        <f t="shared" si="1"/>
        <v/>
      </c>
      <c r="P55" s="97"/>
    </row>
    <row r="56" spans="1:16">
      <c r="A56" s="59"/>
      <c r="B56" s="60"/>
      <c r="C56" s="2"/>
      <c r="D56" s="59"/>
      <c r="E56" s="2" t="str">
        <f>IF(D56="","",VLOOKUP(D56,'table chantier'!$A$146:$B$158,2,0))</f>
        <v/>
      </c>
      <c r="F56" s="102"/>
      <c r="G56" s="103"/>
      <c r="H56" s="38"/>
      <c r="I56" s="37"/>
      <c r="J56" s="39"/>
      <c r="K56" s="37"/>
      <c r="L56" s="62" t="str">
        <f>IF(B56="","",VLOOKUP(K56,'table chantier'!$E$2:$F$144,2,0))</f>
        <v/>
      </c>
      <c r="M56" s="2" t="str">
        <f>IF(F56="","",VLOOKUP(K56,'table chantier'!$A$2:$C$144,3,0))</f>
        <v/>
      </c>
      <c r="N56" s="2" t="str">
        <f>IF(F56="","",VLOOKUP(K56,'table chantier'!$A$2:$C$144,2,0))</f>
        <v/>
      </c>
      <c r="O56" s="22" t="str">
        <f t="shared" si="1"/>
        <v/>
      </c>
      <c r="P56" s="97"/>
    </row>
    <row r="57" spans="1:16">
      <c r="A57" s="59"/>
      <c r="B57" s="60"/>
      <c r="C57" s="2"/>
      <c r="D57" s="59"/>
      <c r="E57" s="2" t="str">
        <f>IF(D57="","",VLOOKUP(D57,'table chantier'!$A$146:$B$158,2,0))</f>
        <v/>
      </c>
      <c r="F57" s="102"/>
      <c r="G57" s="103"/>
      <c r="H57" s="38"/>
      <c r="I57" s="37"/>
      <c r="J57" s="39"/>
      <c r="K57" s="37"/>
      <c r="L57" s="62" t="str">
        <f>IF(B57="","",VLOOKUP(K57,'table chantier'!$E$2:$F$144,2,0))</f>
        <v/>
      </c>
      <c r="M57" s="2" t="str">
        <f>IF(F57="","",VLOOKUP(K57,'table chantier'!$A$2:$C$144,3,0))</f>
        <v/>
      </c>
      <c r="N57" s="2" t="str">
        <f>IF(F57="","",VLOOKUP(K57,'table chantier'!$A$2:$C$144,2,0))</f>
        <v/>
      </c>
      <c r="O57" s="22" t="str">
        <f t="shared" si="1"/>
        <v/>
      </c>
      <c r="P57" s="97"/>
    </row>
    <row r="58" spans="1:16">
      <c r="A58" s="59"/>
      <c r="B58" s="60"/>
      <c r="C58" s="2"/>
      <c r="D58" s="59"/>
      <c r="E58" s="2" t="str">
        <f>IF(D58="","",VLOOKUP(D58,'table chantier'!$A$146:$B$158,2,0))</f>
        <v/>
      </c>
      <c r="F58" s="102"/>
      <c r="G58" s="103"/>
      <c r="H58" s="38"/>
      <c r="I58" s="37"/>
      <c r="J58" s="39"/>
      <c r="K58" s="37"/>
      <c r="L58" s="62" t="str">
        <f>IF(B58="","",VLOOKUP(K58,'table chantier'!$E$2:$F$144,2,0))</f>
        <v/>
      </c>
      <c r="M58" s="2" t="str">
        <f>IF(F58="","",VLOOKUP(K58,'table chantier'!$A$2:$C$144,3,0))</f>
        <v/>
      </c>
      <c r="N58" s="2" t="str">
        <f>IF(F58="","",VLOOKUP(K58,'table chantier'!$A$2:$C$144,2,0))</f>
        <v/>
      </c>
      <c r="O58" s="22" t="str">
        <f t="shared" si="1"/>
        <v/>
      </c>
      <c r="P58" s="97"/>
    </row>
    <row r="59" spans="1:16">
      <c r="A59" s="59"/>
      <c r="B59" s="60"/>
      <c r="C59" s="2"/>
      <c r="D59" s="59"/>
      <c r="E59" s="2" t="str">
        <f>IF(D59="","",VLOOKUP(D59,'table chantier'!$A$146:$B$158,2,0))</f>
        <v/>
      </c>
      <c r="F59" s="102"/>
      <c r="G59" s="103"/>
      <c r="H59" s="38"/>
      <c r="I59" s="37"/>
      <c r="J59" s="39"/>
      <c r="K59" s="37"/>
      <c r="L59" s="62" t="str">
        <f>IF(B59="","",VLOOKUP(K59,'table chantier'!$E$2:$F$144,2,0))</f>
        <v/>
      </c>
      <c r="M59" s="2" t="str">
        <f>IF(F59="","",VLOOKUP(K59,'table chantier'!$A$2:$C$144,3,0))</f>
        <v/>
      </c>
      <c r="N59" s="2" t="str">
        <f>IF(F59="","",VLOOKUP(K59,'table chantier'!$A$2:$C$144,2,0))</f>
        <v/>
      </c>
      <c r="O59" s="22" t="str">
        <f t="shared" si="1"/>
        <v/>
      </c>
      <c r="P59" s="97"/>
    </row>
    <row r="60" spans="1:16">
      <c r="A60" s="59"/>
      <c r="B60" s="60"/>
      <c r="C60" s="2"/>
      <c r="D60" s="59"/>
      <c r="E60" s="2" t="str">
        <f>IF(D60="","",VLOOKUP(D60,'table chantier'!$A$146:$B$158,2,0))</f>
        <v/>
      </c>
      <c r="F60" s="102"/>
      <c r="G60" s="103"/>
      <c r="H60" s="38"/>
      <c r="I60" s="37"/>
      <c r="J60" s="39"/>
      <c r="K60" s="37"/>
      <c r="L60" s="62" t="str">
        <f>IF(B60="","",VLOOKUP(K60,'table chantier'!$E$2:$F$144,2,0))</f>
        <v/>
      </c>
      <c r="M60" s="2" t="str">
        <f>IF(F60="","",VLOOKUP(K60,'table chantier'!$A$2:$C$144,3,0))</f>
        <v/>
      </c>
      <c r="N60" s="2" t="str">
        <f>IF(F60="","",VLOOKUP(K60,'table chantier'!$A$2:$C$144,2,0))</f>
        <v/>
      </c>
      <c r="O60" s="22" t="str">
        <f t="shared" si="1"/>
        <v/>
      </c>
      <c r="P60" s="97"/>
    </row>
    <row r="61" spans="1:16">
      <c r="A61" s="59"/>
      <c r="B61" s="60"/>
      <c r="C61" s="2"/>
      <c r="D61" s="59"/>
      <c r="E61" s="2" t="str">
        <f>IF(D61="","",VLOOKUP(D61,'table chantier'!$A$146:$B$158,2,0))</f>
        <v/>
      </c>
      <c r="F61" s="102"/>
      <c r="G61" s="103"/>
      <c r="H61" s="38"/>
      <c r="I61" s="37"/>
      <c r="J61" s="39"/>
      <c r="K61" s="37"/>
      <c r="L61" s="62" t="str">
        <f>IF(B61="","",VLOOKUP(K61,'table chantier'!$E$2:$F$144,2,0))</f>
        <v/>
      </c>
      <c r="M61" s="2" t="str">
        <f>IF(F61="","",VLOOKUP(K61,'table chantier'!$A$2:$C$144,3,0))</f>
        <v/>
      </c>
      <c r="N61" s="2" t="str">
        <f>IF(F61="","",VLOOKUP(K61,'table chantier'!$A$2:$C$144,2,0))</f>
        <v/>
      </c>
      <c r="O61" s="22" t="str">
        <f t="shared" si="1"/>
        <v/>
      </c>
      <c r="P61" s="97"/>
    </row>
    <row r="62" spans="1:16">
      <c r="A62" s="59"/>
      <c r="B62" s="60"/>
      <c r="C62" s="2"/>
      <c r="D62" s="59"/>
      <c r="E62" s="2" t="str">
        <f>IF(D62="","",VLOOKUP(D62,'table chantier'!$A$146:$B$158,2,0))</f>
        <v/>
      </c>
      <c r="F62" s="102"/>
      <c r="G62" s="103"/>
      <c r="H62" s="38"/>
      <c r="I62" s="37"/>
      <c r="J62" s="39"/>
      <c r="K62" s="37"/>
      <c r="L62" s="62" t="str">
        <f>IF(B62="","",VLOOKUP(K62,'table chantier'!$E$2:$F$144,2,0))</f>
        <v/>
      </c>
      <c r="M62" s="2" t="str">
        <f>IF(F62="","",VLOOKUP(K62,'table chantier'!$A$2:$C$144,3,0))</f>
        <v/>
      </c>
      <c r="N62" s="2" t="str">
        <f>IF(F62="","",VLOOKUP(K62,'table chantier'!$A$2:$C$144,2,0))</f>
        <v/>
      </c>
      <c r="O62" s="22" t="str">
        <f t="shared" si="1"/>
        <v/>
      </c>
      <c r="P62" s="97"/>
    </row>
    <row r="63" spans="1:16">
      <c r="A63" s="59"/>
      <c r="B63" s="60"/>
      <c r="C63" s="2"/>
      <c r="D63" s="59"/>
      <c r="E63" s="2" t="str">
        <f>IF(D63="","",VLOOKUP(D63,'table chantier'!$A$146:$B$158,2,0))</f>
        <v/>
      </c>
      <c r="F63" s="102"/>
      <c r="G63" s="103"/>
      <c r="H63" s="38"/>
      <c r="I63" s="37"/>
      <c r="J63" s="39"/>
      <c r="K63" s="37"/>
      <c r="L63" s="62" t="str">
        <f>IF(B63="","",VLOOKUP(K63,'table chantier'!$E$2:$F$144,2,0))</f>
        <v/>
      </c>
      <c r="M63" s="2" t="str">
        <f>IF(F63="","",VLOOKUP(K63,'table chantier'!$A$2:$C$144,3,0))</f>
        <v/>
      </c>
      <c r="N63" s="2" t="str">
        <f>IF(F63="","",VLOOKUP(K63,'table chantier'!$A$2:$C$144,2,0))</f>
        <v/>
      </c>
      <c r="O63" s="22" t="str">
        <f t="shared" si="1"/>
        <v/>
      </c>
      <c r="P63" s="97"/>
    </row>
    <row r="64" spans="1:16">
      <c r="A64" s="59"/>
      <c r="B64" s="60"/>
      <c r="C64" s="2"/>
      <c r="D64" s="59"/>
      <c r="E64" s="2" t="str">
        <f>IF(D64="","",VLOOKUP(D64,'table chantier'!$A$146:$B$158,2,0))</f>
        <v/>
      </c>
      <c r="F64" s="102"/>
      <c r="G64" s="103"/>
      <c r="H64" s="38"/>
      <c r="I64" s="37"/>
      <c r="J64" s="39"/>
      <c r="K64" s="37"/>
      <c r="L64" s="62" t="str">
        <f>IF(B64="","",VLOOKUP(K64,'table chantier'!$E$2:$F$144,2,0))</f>
        <v/>
      </c>
      <c r="M64" s="2" t="str">
        <f>IF(F64="","",VLOOKUP(K64,'table chantier'!$A$2:$C$144,3,0))</f>
        <v/>
      </c>
      <c r="N64" s="2" t="str">
        <f>IF(F64="","",VLOOKUP(K64,'table chantier'!$A$2:$C$144,2,0))</f>
        <v/>
      </c>
      <c r="O64" s="22" t="str">
        <f t="shared" si="1"/>
        <v/>
      </c>
      <c r="P64" s="97"/>
    </row>
    <row r="65" spans="1:16">
      <c r="A65" s="59"/>
      <c r="B65" s="60"/>
      <c r="C65" s="2"/>
      <c r="D65" s="59"/>
      <c r="E65" s="2" t="str">
        <f>IF(D65="","",VLOOKUP(D65,'table chantier'!$A$146:$B$158,2,0))</f>
        <v/>
      </c>
      <c r="F65" s="102"/>
      <c r="G65" s="103"/>
      <c r="H65" s="38"/>
      <c r="I65" s="37"/>
      <c r="J65" s="39"/>
      <c r="K65" s="37"/>
      <c r="L65" s="62" t="str">
        <f>IF(B65="","",VLOOKUP(K65,'table chantier'!$E$2:$F$144,2,0))</f>
        <v/>
      </c>
      <c r="M65" s="2" t="str">
        <f>IF(F65="","",VLOOKUP(K65,'table chantier'!$A$2:$C$144,3,0))</f>
        <v/>
      </c>
      <c r="N65" s="2" t="str">
        <f>IF(F65="","",VLOOKUP(K65,'table chantier'!$A$2:$C$144,2,0))</f>
        <v/>
      </c>
      <c r="O65" s="22" t="str">
        <f t="shared" si="1"/>
        <v/>
      </c>
      <c r="P65" s="97"/>
    </row>
    <row r="66" spans="1:16">
      <c r="A66" s="59"/>
      <c r="B66" s="60"/>
      <c r="C66" s="2"/>
      <c r="D66" s="59"/>
      <c r="E66" s="2" t="str">
        <f>IF(D66="","",VLOOKUP(D66,'table chantier'!$A$146:$B$158,2,0))</f>
        <v/>
      </c>
      <c r="F66" s="102"/>
      <c r="G66" s="103"/>
      <c r="H66" s="38"/>
      <c r="I66" s="37"/>
      <c r="J66" s="39"/>
      <c r="K66" s="37"/>
      <c r="L66" s="62" t="str">
        <f>IF(B66="","",VLOOKUP(K66,'table chantier'!$E$2:$F$144,2,0))</f>
        <v/>
      </c>
      <c r="M66" s="2" t="str">
        <f>IF(F66="","",VLOOKUP(K66,'table chantier'!$A$2:$C$144,3,0))</f>
        <v/>
      </c>
      <c r="N66" s="2" t="str">
        <f>IF(F66="","",VLOOKUP(K66,'table chantier'!$A$2:$C$144,2,0))</f>
        <v/>
      </c>
      <c r="O66" s="22" t="str">
        <f t="shared" si="1"/>
        <v/>
      </c>
      <c r="P66" s="97"/>
    </row>
    <row r="67" spans="1:16">
      <c r="A67" s="59"/>
      <c r="B67" s="60"/>
      <c r="C67" s="2"/>
      <c r="D67" s="59"/>
      <c r="E67" s="2" t="str">
        <f>IF(D67="","",VLOOKUP(D67,'table chantier'!$A$146:$B$158,2,0))</f>
        <v/>
      </c>
      <c r="F67" s="102"/>
      <c r="G67" s="103"/>
      <c r="H67" s="38"/>
      <c r="I67" s="37"/>
      <c r="J67" s="39"/>
      <c r="K67" s="37"/>
      <c r="L67" s="62" t="str">
        <f>IF(B67="","",VLOOKUP(K67,'table chantier'!$E$2:$F$144,2,0))</f>
        <v/>
      </c>
      <c r="M67" s="2" t="str">
        <f>IF(F67="","",VLOOKUP(K67,'table chantier'!$A$2:$C$144,3,0))</f>
        <v/>
      </c>
      <c r="N67" s="2" t="str">
        <f>IF(F67="","",VLOOKUP(K67,'table chantier'!$A$2:$C$144,2,0))</f>
        <v/>
      </c>
      <c r="O67" s="22" t="str">
        <f t="shared" si="1"/>
        <v/>
      </c>
      <c r="P67" s="97"/>
    </row>
    <row r="68" spans="1:16">
      <c r="A68" s="59"/>
      <c r="B68" s="60"/>
      <c r="C68" s="2"/>
      <c r="D68" s="59"/>
      <c r="E68" s="2" t="str">
        <f>IF(D68="","",VLOOKUP(D68,'table chantier'!$A$146:$B$158,2,0))</f>
        <v/>
      </c>
      <c r="F68" s="102"/>
      <c r="G68" s="103"/>
      <c r="H68" s="38"/>
      <c r="I68" s="37"/>
      <c r="J68" s="39"/>
      <c r="K68" s="37"/>
      <c r="L68" s="62" t="str">
        <f>IF(B68="","",VLOOKUP(K68,'table chantier'!$E$2:$F$144,2,0))</f>
        <v/>
      </c>
      <c r="M68" s="2" t="str">
        <f>IF(F68="","",VLOOKUP(K68,'table chantier'!$A$2:$C$144,3,0))</f>
        <v/>
      </c>
      <c r="N68" s="2" t="str">
        <f>IF(F68="","",VLOOKUP(K68,'table chantier'!$A$2:$C$144,2,0))</f>
        <v/>
      </c>
      <c r="O68" s="22" t="str">
        <f t="shared" si="1"/>
        <v/>
      </c>
      <c r="P68" s="97"/>
    </row>
    <row r="69" spans="1:16">
      <c r="A69" s="59"/>
      <c r="B69" s="60"/>
      <c r="C69" s="2"/>
      <c r="D69" s="59"/>
      <c r="E69" s="2" t="str">
        <f>IF(D69="","",VLOOKUP(D69,'table chantier'!$A$146:$B$158,2,0))</f>
        <v/>
      </c>
      <c r="F69" s="102"/>
      <c r="G69" s="103"/>
      <c r="H69" s="38"/>
      <c r="I69" s="37"/>
      <c r="J69" s="39"/>
      <c r="K69" s="37"/>
      <c r="L69" s="62" t="str">
        <f>IF(B69="","",VLOOKUP(K69,'table chantier'!$E$2:$F$144,2,0))</f>
        <v/>
      </c>
      <c r="M69" s="2" t="str">
        <f>IF(F69="","",VLOOKUP(K69,'table chantier'!$A$2:$C$144,3,0))</f>
        <v/>
      </c>
      <c r="N69" s="2" t="str">
        <f>IF(F69="","",VLOOKUP(K69,'table chantier'!$A$2:$C$144,2,0))</f>
        <v/>
      </c>
      <c r="O69" s="22" t="str">
        <f t="shared" si="1"/>
        <v/>
      </c>
      <c r="P69" s="97"/>
    </row>
    <row r="70" spans="1:16">
      <c r="A70" s="59"/>
      <c r="B70" s="60"/>
      <c r="C70" s="2"/>
      <c r="D70" s="59"/>
      <c r="E70" s="2" t="str">
        <f>IF(D70="","",VLOOKUP(D70,'table chantier'!$A$146:$B$158,2,0))</f>
        <v/>
      </c>
      <c r="F70" s="102"/>
      <c r="G70" s="103"/>
      <c r="H70" s="38"/>
      <c r="I70" s="37"/>
      <c r="J70" s="39"/>
      <c r="K70" s="37"/>
      <c r="L70" s="62" t="str">
        <f>IF(B70="","",VLOOKUP(K70,'table chantier'!$E$2:$F$144,2,0))</f>
        <v/>
      </c>
      <c r="M70" s="2" t="str">
        <f>IF(F70="","",VLOOKUP(K70,'table chantier'!$A$2:$C$144,3,0))</f>
        <v/>
      </c>
      <c r="N70" s="2" t="str">
        <f>IF(F70="","",VLOOKUP(K70,'table chantier'!$A$2:$C$144,2,0))</f>
        <v/>
      </c>
      <c r="O70" s="22" t="str">
        <f t="shared" ref="O70:O86" si="2">IF(H70="","",NETWORKDAYS($J$1,H70))</f>
        <v/>
      </c>
      <c r="P70" s="97"/>
    </row>
    <row r="71" spans="1:16">
      <c r="A71" s="59"/>
      <c r="B71" s="60"/>
      <c r="C71" s="2"/>
      <c r="D71" s="59"/>
      <c r="E71" s="2" t="str">
        <f>IF(D71="","",VLOOKUP(D71,'table chantier'!$A$146:$B$158,2,0))</f>
        <v/>
      </c>
      <c r="F71" s="102"/>
      <c r="G71" s="103"/>
      <c r="H71" s="38"/>
      <c r="I71" s="37"/>
      <c r="J71" s="39"/>
      <c r="K71" s="37"/>
      <c r="L71" s="62" t="str">
        <f>IF(B71="","",VLOOKUP(K71,'table chantier'!$E$2:$F$144,2,0))</f>
        <v/>
      </c>
      <c r="M71" s="2" t="str">
        <f>IF(F71="","",VLOOKUP(K71,'table chantier'!$A$2:$C$144,3,0))</f>
        <v/>
      </c>
      <c r="N71" s="2" t="str">
        <f>IF(F71="","",VLOOKUP(K71,'table chantier'!$A$2:$C$144,2,0))</f>
        <v/>
      </c>
      <c r="O71" s="22" t="str">
        <f t="shared" si="2"/>
        <v/>
      </c>
      <c r="P71" s="97"/>
    </row>
    <row r="72" spans="1:16">
      <c r="A72" s="59"/>
      <c r="B72" s="60"/>
      <c r="C72" s="2"/>
      <c r="D72" s="59"/>
      <c r="E72" s="2" t="str">
        <f>IF(D72="","",VLOOKUP(D72,'table chantier'!$A$146:$B$158,2,0))</f>
        <v/>
      </c>
      <c r="F72" s="102"/>
      <c r="G72" s="103"/>
      <c r="H72" s="38"/>
      <c r="I72" s="37"/>
      <c r="J72" s="39"/>
      <c r="K72" s="37"/>
      <c r="L72" s="62" t="str">
        <f>IF(B72="","",VLOOKUP(K72,'table chantier'!$E$2:$F$144,2,0))</f>
        <v/>
      </c>
      <c r="M72" s="2" t="str">
        <f>IF(F72="","",VLOOKUP(K72,'table chantier'!$A$2:$C$144,3,0))</f>
        <v/>
      </c>
      <c r="N72" s="2" t="str">
        <f>IF(F72="","",VLOOKUP(K72,'table chantier'!$A$2:$C$144,2,0))</f>
        <v/>
      </c>
      <c r="O72" s="22" t="str">
        <f t="shared" si="2"/>
        <v/>
      </c>
      <c r="P72" s="97"/>
    </row>
    <row r="73" spans="1:16">
      <c r="A73" s="59"/>
      <c r="B73" s="60"/>
      <c r="C73" s="2"/>
      <c r="D73" s="59"/>
      <c r="E73" s="2" t="str">
        <f>IF(D73="","",VLOOKUP(D73,'table chantier'!$A$146:$B$158,2,0))</f>
        <v/>
      </c>
      <c r="F73" s="102"/>
      <c r="G73" s="103"/>
      <c r="H73" s="38"/>
      <c r="I73" s="37"/>
      <c r="J73" s="39"/>
      <c r="K73" s="37"/>
      <c r="L73" s="62" t="str">
        <f>IF(B73="","",VLOOKUP(K73,'table chantier'!$E$2:$F$144,2,0))</f>
        <v/>
      </c>
      <c r="M73" s="2" t="str">
        <f>IF(F73="","",VLOOKUP(K73,'table chantier'!$A$2:$C$144,3,0))</f>
        <v/>
      </c>
      <c r="N73" s="2" t="str">
        <f>IF(F73="","",VLOOKUP(K73,'table chantier'!$A$2:$C$144,2,0))</f>
        <v/>
      </c>
      <c r="O73" s="22" t="str">
        <f t="shared" si="2"/>
        <v/>
      </c>
      <c r="P73" s="97"/>
    </row>
    <row r="74" spans="1:16">
      <c r="A74" s="59"/>
      <c r="B74" s="60"/>
      <c r="C74" s="2"/>
      <c r="D74" s="59"/>
      <c r="E74" s="2" t="str">
        <f>IF(D74="","",VLOOKUP(D74,'table chantier'!$A$146:$B$158,2,0))</f>
        <v/>
      </c>
      <c r="F74" s="102"/>
      <c r="G74" s="103"/>
      <c r="H74" s="38"/>
      <c r="I74" s="37"/>
      <c r="J74" s="39"/>
      <c r="K74" s="37"/>
      <c r="L74" s="62" t="str">
        <f>IF(B74="","",VLOOKUP(K74,'table chantier'!$E$2:$F$144,2,0))</f>
        <v/>
      </c>
      <c r="M74" s="2" t="str">
        <f>IF(F74="","",VLOOKUP(K74,'table chantier'!$A$2:$C$144,3,0))</f>
        <v/>
      </c>
      <c r="N74" s="2" t="str">
        <f>IF(F74="","",VLOOKUP(K74,'table chantier'!$A$2:$C$144,2,0))</f>
        <v/>
      </c>
      <c r="O74" s="22" t="str">
        <f t="shared" si="2"/>
        <v/>
      </c>
      <c r="P74" s="97"/>
    </row>
    <row r="75" spans="1:16">
      <c r="A75" s="59"/>
      <c r="B75" s="60"/>
      <c r="C75" s="2"/>
      <c r="D75" s="59"/>
      <c r="E75" s="2" t="str">
        <f>IF(D75="","",VLOOKUP(D75,'table chantier'!$A$146:$B$158,2,0))</f>
        <v/>
      </c>
      <c r="F75" s="102"/>
      <c r="G75" s="103"/>
      <c r="H75" s="38"/>
      <c r="I75" s="37"/>
      <c r="J75" s="39"/>
      <c r="K75" s="37"/>
      <c r="L75" s="62" t="str">
        <f>IF(B75="","",VLOOKUP(K75,'table chantier'!$E$2:$F$144,2,0))</f>
        <v/>
      </c>
      <c r="M75" s="2" t="str">
        <f>IF(F75="","",VLOOKUP(K75,'table chantier'!$A$2:$C$144,3,0))</f>
        <v/>
      </c>
      <c r="N75" s="2" t="str">
        <f>IF(F75="","",VLOOKUP(K75,'table chantier'!$A$2:$C$144,2,0))</f>
        <v/>
      </c>
      <c r="O75" s="22" t="str">
        <f t="shared" si="2"/>
        <v/>
      </c>
      <c r="P75" s="97"/>
    </row>
    <row r="76" spans="1:16">
      <c r="A76" s="59"/>
      <c r="B76" s="60"/>
      <c r="C76" s="2"/>
      <c r="D76" s="59"/>
      <c r="E76" s="2" t="str">
        <f>IF(D76="","",VLOOKUP(D76,'table chantier'!$A$146:$B$158,2,0))</f>
        <v/>
      </c>
      <c r="F76" s="102"/>
      <c r="G76" s="103"/>
      <c r="H76" s="38"/>
      <c r="I76" s="37"/>
      <c r="J76" s="39"/>
      <c r="K76" s="37"/>
      <c r="L76" s="62" t="str">
        <f>IF(B76="","",VLOOKUP(K76,'table chantier'!$E$2:$F$144,2,0))</f>
        <v/>
      </c>
      <c r="M76" s="2" t="str">
        <f>IF(F76="","",VLOOKUP(K76,'table chantier'!$A$2:$C$144,3,0))</f>
        <v/>
      </c>
      <c r="N76" s="2" t="str">
        <f>IF(F76="","",VLOOKUP(K76,'table chantier'!$A$2:$C$144,2,0))</f>
        <v/>
      </c>
      <c r="O76" s="22" t="str">
        <f t="shared" si="2"/>
        <v/>
      </c>
      <c r="P76" s="97"/>
    </row>
    <row r="77" spans="1:16">
      <c r="A77" s="59"/>
      <c r="B77" s="60"/>
      <c r="C77" s="2"/>
      <c r="D77" s="59"/>
      <c r="E77" s="2" t="str">
        <f>IF(D77="","",VLOOKUP(D77,'table chantier'!$A$146:$B$158,2,0))</f>
        <v/>
      </c>
      <c r="F77" s="102"/>
      <c r="G77" s="103"/>
      <c r="H77" s="38"/>
      <c r="I77" s="37"/>
      <c r="J77" s="39"/>
      <c r="K77" s="37"/>
      <c r="L77" s="62" t="str">
        <f>IF(B77="","",VLOOKUP(K77,'table chantier'!$E$2:$F$144,2,0))</f>
        <v/>
      </c>
      <c r="M77" s="2" t="str">
        <f>IF(F77="","",VLOOKUP(K77,'table chantier'!$A$2:$C$144,3,0))</f>
        <v/>
      </c>
      <c r="N77" s="2" t="str">
        <f>IF(F77="","",VLOOKUP(K77,'table chantier'!$A$2:$C$144,2,0))</f>
        <v/>
      </c>
      <c r="O77" s="22" t="str">
        <f t="shared" si="2"/>
        <v/>
      </c>
      <c r="P77" s="97"/>
    </row>
    <row r="78" spans="1:16">
      <c r="A78" s="59"/>
      <c r="B78" s="60"/>
      <c r="C78" s="2"/>
      <c r="D78" s="59"/>
      <c r="E78" s="2" t="str">
        <f>IF(D78="","",VLOOKUP(D78,'table chantier'!$A$146:$B$158,2,0))</f>
        <v/>
      </c>
      <c r="F78" s="102"/>
      <c r="G78" s="103"/>
      <c r="H78" s="38"/>
      <c r="I78" s="37"/>
      <c r="J78" s="39"/>
      <c r="K78" s="37"/>
      <c r="L78" s="62" t="str">
        <f>IF(B78="","",VLOOKUP(K78,'table chantier'!$E$2:$F$144,2,0))</f>
        <v/>
      </c>
      <c r="M78" s="2" t="str">
        <f>IF(F78="","",VLOOKUP(K78,'table chantier'!$A$2:$C$144,3,0))</f>
        <v/>
      </c>
      <c r="N78" s="2" t="str">
        <f>IF(F78="","",VLOOKUP(K78,'table chantier'!$A$2:$C$144,2,0))</f>
        <v/>
      </c>
      <c r="O78" s="22" t="str">
        <f t="shared" si="2"/>
        <v/>
      </c>
      <c r="P78" s="97"/>
    </row>
    <row r="79" spans="1:16">
      <c r="A79" s="59"/>
      <c r="B79" s="60"/>
      <c r="C79" s="2"/>
      <c r="D79" s="59"/>
      <c r="E79" s="2" t="str">
        <f>IF(D79="","",VLOOKUP(D79,'table chantier'!$A$146:$B$158,2,0))</f>
        <v/>
      </c>
      <c r="F79" s="102"/>
      <c r="G79" s="103"/>
      <c r="H79" s="38"/>
      <c r="I79" s="37"/>
      <c r="J79" s="39"/>
      <c r="K79" s="37"/>
      <c r="L79" s="62" t="str">
        <f>IF(B79="","",VLOOKUP(K79,'table chantier'!$E$2:$F$144,2,0))</f>
        <v/>
      </c>
      <c r="M79" s="2" t="str">
        <f>IF(F79="","",VLOOKUP(K79,'table chantier'!$A$2:$C$144,3,0))</f>
        <v/>
      </c>
      <c r="N79" s="2" t="str">
        <f>IF(F79="","",VLOOKUP(K79,'table chantier'!$A$2:$C$144,2,0))</f>
        <v/>
      </c>
      <c r="O79" s="22" t="str">
        <f t="shared" si="2"/>
        <v/>
      </c>
      <c r="P79" s="97"/>
    </row>
    <row r="80" spans="1:16">
      <c r="A80" s="59"/>
      <c r="B80" s="60"/>
      <c r="C80" s="2"/>
      <c r="D80" s="59"/>
      <c r="E80" s="2" t="str">
        <f>IF(D80="","",VLOOKUP(D80,'table chantier'!$A$146:$B$158,2,0))</f>
        <v/>
      </c>
      <c r="F80" s="102"/>
      <c r="G80" s="103"/>
      <c r="H80" s="38"/>
      <c r="I80" s="37"/>
      <c r="J80" s="39"/>
      <c r="K80" s="37"/>
      <c r="L80" s="62" t="str">
        <f>IF(B80="","",VLOOKUP(K80,'table chantier'!$E$2:$F$144,2,0))</f>
        <v/>
      </c>
      <c r="M80" s="2" t="str">
        <f>IF(F80="","",VLOOKUP(K80,'table chantier'!$A$2:$C$144,3,0))</f>
        <v/>
      </c>
      <c r="N80" s="2" t="str">
        <f>IF(F80="","",VLOOKUP(K80,'table chantier'!$A$2:$C$144,2,0))</f>
        <v/>
      </c>
      <c r="O80" s="22" t="str">
        <f t="shared" si="2"/>
        <v/>
      </c>
      <c r="P80" s="97"/>
    </row>
    <row r="81" spans="1:16">
      <c r="A81" s="59"/>
      <c r="B81" s="60"/>
      <c r="C81" s="2"/>
      <c r="D81" s="59"/>
      <c r="E81" s="2" t="str">
        <f>IF(D81="","",VLOOKUP(D81,'table chantier'!$A$146:$B$158,2,0))</f>
        <v/>
      </c>
      <c r="F81" s="102"/>
      <c r="G81" s="103"/>
      <c r="H81" s="38"/>
      <c r="I81" s="37"/>
      <c r="J81" s="39"/>
      <c r="K81" s="37"/>
      <c r="L81" s="62" t="str">
        <f>IF(B81="","",VLOOKUP(K81,'table chantier'!$E$2:$F$144,2,0))</f>
        <v/>
      </c>
      <c r="M81" s="2" t="str">
        <f>IF(F81="","",VLOOKUP(K81,'table chantier'!$A$2:$C$144,3,0))</f>
        <v/>
      </c>
      <c r="N81" s="2" t="str">
        <f>IF(F81="","",VLOOKUP(K81,'table chantier'!$A$2:$C$144,2,0))</f>
        <v/>
      </c>
      <c r="O81" s="22" t="str">
        <f t="shared" si="2"/>
        <v/>
      </c>
      <c r="P81" s="97"/>
    </row>
    <row r="82" spans="1:16">
      <c r="A82" s="59"/>
      <c r="B82" s="60"/>
      <c r="C82" s="2"/>
      <c r="D82" s="59"/>
      <c r="E82" s="2" t="str">
        <f>IF(D82="","",VLOOKUP(D82,'table chantier'!$A$146:$B$158,2,0))</f>
        <v/>
      </c>
      <c r="F82" s="102"/>
      <c r="G82" s="103"/>
      <c r="H82" s="38"/>
      <c r="I82" s="37"/>
      <c r="J82" s="39"/>
      <c r="K82" s="37"/>
      <c r="L82" s="62" t="str">
        <f>IF(B82="","",VLOOKUP(K82,'table chantier'!$E$2:$F$144,2,0))</f>
        <v/>
      </c>
      <c r="M82" s="2" t="str">
        <f>IF(F82="","",VLOOKUP(K82,'table chantier'!$A$2:$C$144,3,0))</f>
        <v/>
      </c>
      <c r="N82" s="2" t="str">
        <f>IF(F82="","",VLOOKUP(K82,'table chantier'!$A$2:$C$144,2,0))</f>
        <v/>
      </c>
      <c r="O82" s="22" t="str">
        <f t="shared" si="2"/>
        <v/>
      </c>
      <c r="P82" s="97"/>
    </row>
    <row r="83" spans="1:16">
      <c r="A83" s="59"/>
      <c r="B83" s="60"/>
      <c r="C83" s="2"/>
      <c r="D83" s="59"/>
      <c r="E83" s="2" t="str">
        <f>IF(D83="","",VLOOKUP(D83,'table chantier'!$A$146:$B$158,2,0))</f>
        <v/>
      </c>
      <c r="F83" s="102"/>
      <c r="G83" s="103"/>
      <c r="H83" s="38"/>
      <c r="I83" s="37"/>
      <c r="J83" s="39"/>
      <c r="K83" s="37"/>
      <c r="L83" s="62" t="str">
        <f>IF(B83="","",VLOOKUP(K83,'table chantier'!$E$2:$F$144,2,0))</f>
        <v/>
      </c>
      <c r="M83" s="2" t="str">
        <f>IF(F83="","",VLOOKUP(K83,'table chantier'!$A$2:$C$144,3,0))</f>
        <v/>
      </c>
      <c r="N83" s="2" t="str">
        <f>IF(F83="","",VLOOKUP(K83,'table chantier'!$A$2:$C$144,2,0))</f>
        <v/>
      </c>
      <c r="O83" s="22" t="str">
        <f t="shared" si="2"/>
        <v/>
      </c>
      <c r="P83" s="97"/>
    </row>
    <row r="84" spans="1:16">
      <c r="A84" s="59"/>
      <c r="B84" s="60"/>
      <c r="C84" s="2"/>
      <c r="D84" s="59"/>
      <c r="E84" s="2" t="str">
        <f>IF(D84="","",VLOOKUP(D84,'table chantier'!$A$146:$B$158,2,0))</f>
        <v/>
      </c>
      <c r="F84" s="102"/>
      <c r="G84" s="103"/>
      <c r="H84" s="38"/>
      <c r="I84" s="37"/>
      <c r="J84" s="39"/>
      <c r="K84" s="37"/>
      <c r="L84" s="62" t="str">
        <f>IF(B84="","",VLOOKUP(K84,'table chantier'!$E$2:$F$144,2,0))</f>
        <v/>
      </c>
      <c r="M84" s="2" t="str">
        <f>IF(F84="","",VLOOKUP(K84,'table chantier'!$A$2:$C$144,3,0))</f>
        <v/>
      </c>
      <c r="N84" s="2" t="str">
        <f>IF(F84="","",VLOOKUP(K84,'table chantier'!$A$2:$C$144,2,0))</f>
        <v/>
      </c>
      <c r="O84" s="22" t="str">
        <f t="shared" si="2"/>
        <v/>
      </c>
      <c r="P84" s="97"/>
    </row>
    <row r="85" spans="1:16">
      <c r="A85" s="59"/>
      <c r="B85" s="60"/>
      <c r="C85" s="2"/>
      <c r="D85" s="59"/>
      <c r="E85" s="2" t="str">
        <f>IF(D85="","",VLOOKUP(D85,'table chantier'!$A$146:$B$158,2,0))</f>
        <v/>
      </c>
      <c r="F85" s="102"/>
      <c r="G85" s="103"/>
      <c r="H85" s="38"/>
      <c r="I85" s="37"/>
      <c r="J85" s="39"/>
      <c r="K85" s="37"/>
      <c r="L85" s="62" t="str">
        <f>IF(B85="","",VLOOKUP(K85,'table chantier'!$E$2:$F$144,2,0))</f>
        <v/>
      </c>
      <c r="M85" s="2" t="str">
        <f>IF(F85="","",VLOOKUP(K85,'table chantier'!$A$2:$C$144,3,0))</f>
        <v/>
      </c>
      <c r="N85" s="2" t="str">
        <f>IF(F85="","",VLOOKUP(K85,'table chantier'!$A$2:$C$144,2,0))</f>
        <v/>
      </c>
      <c r="O85" s="22" t="str">
        <f t="shared" si="2"/>
        <v/>
      </c>
      <c r="P85" s="97"/>
    </row>
    <row r="86" spans="1:16" ht="15.75" thickBot="1">
      <c r="A86" s="59"/>
      <c r="B86" s="60"/>
      <c r="C86" s="2"/>
      <c r="D86" s="59"/>
      <c r="E86" s="2" t="str">
        <f>IF(D86="","",VLOOKUP(D86,'table chantier'!$A$146:$B$158,2,0))</f>
        <v/>
      </c>
      <c r="F86" s="102"/>
      <c r="G86" s="103"/>
      <c r="H86" s="38"/>
      <c r="I86" s="37"/>
      <c r="J86" s="39"/>
      <c r="K86" s="37"/>
      <c r="L86" s="62" t="str">
        <f>IF(B86="","",VLOOKUP(K86,'table chantier'!$E$2:$F$144,2,0))</f>
        <v/>
      </c>
      <c r="M86" s="3" t="str">
        <f>IF(F86="","",VLOOKUP(K86,'table chantier'!$A$2:$C$144,3,0))</f>
        <v/>
      </c>
      <c r="N86" s="3" t="str">
        <f>IF(F86="","",VLOOKUP(K86,'table chantier'!$A$2:$C$144,2,0))</f>
        <v/>
      </c>
      <c r="O86" s="95" t="str">
        <f t="shared" si="2"/>
        <v/>
      </c>
      <c r="P86" s="99"/>
    </row>
    <row r="87" spans="1:16">
      <c r="A87" s="16"/>
    </row>
    <row r="88" spans="1:16">
      <c r="A88" s="16"/>
    </row>
    <row r="89" spans="1:16">
      <c r="A89" s="16"/>
    </row>
    <row r="90" spans="1:16">
      <c r="A90" s="16"/>
    </row>
    <row r="91" spans="1:16">
      <c r="A91" s="16"/>
    </row>
    <row r="92" spans="1:16">
      <c r="A92" s="16"/>
    </row>
    <row r="93" spans="1:16">
      <c r="A93" s="16"/>
    </row>
    <row r="94" spans="1:16">
      <c r="A94" s="16"/>
    </row>
    <row r="95" spans="1:16">
      <c r="A95" s="16"/>
    </row>
    <row r="96" spans="1:16">
      <c r="A96" s="16"/>
    </row>
    <row r="97" spans="1:1">
      <c r="A97" s="16"/>
    </row>
    <row r="98" spans="1:1">
      <c r="A98" s="16"/>
    </row>
    <row r="99" spans="1:1">
      <c r="A99" s="16"/>
    </row>
    <row r="100" spans="1:1">
      <c r="A100" s="16"/>
    </row>
    <row r="101" spans="1:1">
      <c r="A101" s="16"/>
    </row>
    <row r="102" spans="1:1">
      <c r="A102" s="16"/>
    </row>
    <row r="103" spans="1:1">
      <c r="A103" s="16"/>
    </row>
    <row r="104" spans="1:1">
      <c r="A104" s="16"/>
    </row>
    <row r="105" spans="1:1">
      <c r="A105" s="16"/>
    </row>
    <row r="106" spans="1:1">
      <c r="A106" s="16"/>
    </row>
    <row r="107" spans="1:1">
      <c r="A107" s="16"/>
    </row>
    <row r="108" spans="1:1">
      <c r="A108" s="16"/>
    </row>
    <row r="109" spans="1:1">
      <c r="A109" s="16"/>
    </row>
    <row r="110" spans="1:1">
      <c r="A110" s="16"/>
    </row>
    <row r="111" spans="1:1">
      <c r="A111" s="16"/>
    </row>
    <row r="112" spans="1:1">
      <c r="A112" s="16"/>
    </row>
    <row r="113" spans="1:1">
      <c r="A113" s="16"/>
    </row>
    <row r="114" spans="1:1">
      <c r="A114" s="16"/>
    </row>
    <row r="115" spans="1:1">
      <c r="A115" s="16"/>
    </row>
    <row r="116" spans="1:1">
      <c r="A116" s="16"/>
    </row>
    <row r="117" spans="1:1">
      <c r="A117" s="16"/>
    </row>
    <row r="118" spans="1:1">
      <c r="A118" s="16"/>
    </row>
    <row r="119" spans="1:1">
      <c r="A119" s="16"/>
    </row>
    <row r="120" spans="1:1">
      <c r="A120" s="16"/>
    </row>
    <row r="121" spans="1:1">
      <c r="A121" s="16"/>
    </row>
    <row r="122" spans="1:1">
      <c r="A122" s="16"/>
    </row>
    <row r="123" spans="1:1">
      <c r="A123" s="16"/>
    </row>
    <row r="124" spans="1:1">
      <c r="A124" s="16"/>
    </row>
    <row r="125" spans="1:1">
      <c r="A125" s="16"/>
    </row>
    <row r="126" spans="1:1">
      <c r="A126" s="16"/>
    </row>
    <row r="127" spans="1:1">
      <c r="A127" s="16"/>
    </row>
    <row r="128" spans="1:1">
      <c r="A128" s="16"/>
    </row>
    <row r="129" spans="1:1">
      <c r="A129" s="16"/>
    </row>
    <row r="130" spans="1:1">
      <c r="A130" s="16"/>
    </row>
    <row r="131" spans="1:1">
      <c r="A131" s="16"/>
    </row>
    <row r="132" spans="1:1">
      <c r="A132" s="16"/>
    </row>
    <row r="133" spans="1:1">
      <c r="A133" s="16"/>
    </row>
    <row r="134" spans="1:1">
      <c r="A134" s="16"/>
    </row>
    <row r="135" spans="1:1">
      <c r="A135" s="16"/>
    </row>
    <row r="136" spans="1:1">
      <c r="A136" s="16"/>
    </row>
    <row r="137" spans="1:1">
      <c r="A137" s="16"/>
    </row>
    <row r="138" spans="1:1">
      <c r="A138" s="16"/>
    </row>
    <row r="139" spans="1:1">
      <c r="A139" s="16"/>
    </row>
    <row r="140" spans="1:1">
      <c r="A140" s="16"/>
    </row>
    <row r="141" spans="1:1">
      <c r="A141" s="16"/>
    </row>
    <row r="142" spans="1:1">
      <c r="A142" s="16"/>
    </row>
    <row r="143" spans="1:1">
      <c r="A143" s="16"/>
    </row>
    <row r="144" spans="1:1">
      <c r="A144" s="16"/>
    </row>
    <row r="145" spans="1:1">
      <c r="A145" s="16"/>
    </row>
    <row r="146" spans="1:1">
      <c r="A146" s="16"/>
    </row>
    <row r="147" spans="1:1">
      <c r="A147" s="16"/>
    </row>
    <row r="148" spans="1:1">
      <c r="A148" s="16"/>
    </row>
    <row r="149" spans="1:1">
      <c r="A149" s="16"/>
    </row>
    <row r="150" spans="1:1">
      <c r="A150" s="16"/>
    </row>
    <row r="151" spans="1:1">
      <c r="A151" s="16"/>
    </row>
    <row r="152" spans="1:1">
      <c r="A152" s="16"/>
    </row>
    <row r="153" spans="1:1">
      <c r="A153" s="16"/>
    </row>
    <row r="154" spans="1:1">
      <c r="A154" s="16"/>
    </row>
    <row r="155" spans="1:1">
      <c r="A155" s="16"/>
    </row>
    <row r="156" spans="1:1">
      <c r="A156" s="16"/>
    </row>
    <row r="157" spans="1:1">
      <c r="A157" s="16"/>
    </row>
    <row r="158" spans="1:1">
      <c r="A158" s="16"/>
    </row>
    <row r="159" spans="1:1">
      <c r="A159" s="16"/>
    </row>
    <row r="160" spans="1:1">
      <c r="A160" s="16"/>
    </row>
    <row r="161" spans="1:1">
      <c r="A161" s="16"/>
    </row>
    <row r="162" spans="1:1">
      <c r="A162" s="16"/>
    </row>
    <row r="163" spans="1:1">
      <c r="A163" s="16"/>
    </row>
    <row r="164" spans="1:1">
      <c r="A164" s="16"/>
    </row>
    <row r="165" spans="1:1">
      <c r="A165" s="16"/>
    </row>
    <row r="166" spans="1:1">
      <c r="A166" s="16"/>
    </row>
    <row r="167" spans="1:1">
      <c r="A167" s="16"/>
    </row>
    <row r="168" spans="1:1">
      <c r="A168" s="16"/>
    </row>
    <row r="169" spans="1:1">
      <c r="A169" s="16"/>
    </row>
    <row r="170" spans="1:1">
      <c r="A170" s="16"/>
    </row>
    <row r="171" spans="1:1">
      <c r="A171" s="16"/>
    </row>
    <row r="172" spans="1:1">
      <c r="A172" s="16"/>
    </row>
    <row r="173" spans="1:1">
      <c r="A173" s="16"/>
    </row>
    <row r="174" spans="1:1">
      <c r="A174" s="16"/>
    </row>
    <row r="175" spans="1:1">
      <c r="A175" s="16"/>
    </row>
    <row r="176" spans="1:1">
      <c r="A176" s="16"/>
    </row>
    <row r="177" spans="1:1">
      <c r="A177" s="16"/>
    </row>
    <row r="178" spans="1:1">
      <c r="A178" s="16"/>
    </row>
    <row r="179" spans="1:1">
      <c r="A179" s="16"/>
    </row>
    <row r="180" spans="1:1">
      <c r="A180" s="16"/>
    </row>
    <row r="181" spans="1:1">
      <c r="A181" s="16"/>
    </row>
    <row r="182" spans="1:1">
      <c r="A182" s="16"/>
    </row>
    <row r="183" spans="1:1">
      <c r="A183" s="16"/>
    </row>
    <row r="184" spans="1:1">
      <c r="A184" s="16"/>
    </row>
    <row r="185" spans="1:1">
      <c r="A185" s="16"/>
    </row>
    <row r="186" spans="1:1">
      <c r="A186" s="16"/>
    </row>
    <row r="187" spans="1:1">
      <c r="A187" s="16"/>
    </row>
    <row r="188" spans="1:1">
      <c r="A188" s="16"/>
    </row>
    <row r="189" spans="1:1">
      <c r="A189" s="16"/>
    </row>
    <row r="190" spans="1:1">
      <c r="A190" s="16"/>
    </row>
    <row r="191" spans="1:1">
      <c r="A191" s="16"/>
    </row>
    <row r="192" spans="1:1">
      <c r="A192" s="16"/>
    </row>
    <row r="193" spans="1:1">
      <c r="A193" s="16"/>
    </row>
    <row r="194" spans="1:1">
      <c r="A194" s="16"/>
    </row>
    <row r="195" spans="1:1">
      <c r="A195" s="16"/>
    </row>
    <row r="196" spans="1:1">
      <c r="A196" s="16"/>
    </row>
    <row r="197" spans="1:1">
      <c r="A197" s="16"/>
    </row>
    <row r="198" spans="1:1">
      <c r="A198" s="16"/>
    </row>
    <row r="199" spans="1:1">
      <c r="A199" s="16"/>
    </row>
    <row r="200" spans="1:1">
      <c r="A200" s="16"/>
    </row>
    <row r="201" spans="1:1">
      <c r="A201" s="16"/>
    </row>
    <row r="202" spans="1:1">
      <c r="A202" s="16"/>
    </row>
    <row r="203" spans="1:1">
      <c r="A203" s="16"/>
    </row>
    <row r="204" spans="1:1">
      <c r="A204" s="16"/>
    </row>
    <row r="205" spans="1:1">
      <c r="A205" s="16"/>
    </row>
    <row r="206" spans="1:1">
      <c r="A206" s="16"/>
    </row>
    <row r="207" spans="1:1">
      <c r="A207" s="16"/>
    </row>
    <row r="208" spans="1:1">
      <c r="A208" s="16"/>
    </row>
    <row r="209" spans="1:1">
      <c r="A209" s="16"/>
    </row>
    <row r="210" spans="1:1">
      <c r="A210" s="16"/>
    </row>
    <row r="211" spans="1:1">
      <c r="A211" s="16"/>
    </row>
    <row r="212" spans="1:1">
      <c r="A212" s="16"/>
    </row>
    <row r="213" spans="1:1">
      <c r="A213" s="16"/>
    </row>
    <row r="214" spans="1:1">
      <c r="A214" s="16"/>
    </row>
    <row r="215" spans="1:1">
      <c r="A215" s="16"/>
    </row>
    <row r="216" spans="1:1">
      <c r="A216" s="16"/>
    </row>
    <row r="217" spans="1:1">
      <c r="A217" s="16"/>
    </row>
    <row r="218" spans="1:1">
      <c r="A218" s="16"/>
    </row>
    <row r="219" spans="1:1">
      <c r="A219" s="16"/>
    </row>
    <row r="220" spans="1:1">
      <c r="A220" s="16"/>
    </row>
    <row r="221" spans="1:1">
      <c r="A221" s="16"/>
    </row>
    <row r="222" spans="1:1">
      <c r="A222" s="16"/>
    </row>
    <row r="223" spans="1:1">
      <c r="A223" s="16"/>
    </row>
    <row r="224" spans="1:1">
      <c r="A224" s="16"/>
    </row>
    <row r="225" spans="1:1">
      <c r="A225" s="16"/>
    </row>
    <row r="226" spans="1:1">
      <c r="A226" s="16"/>
    </row>
    <row r="227" spans="1:1">
      <c r="A227" s="16"/>
    </row>
    <row r="228" spans="1:1">
      <c r="A228" s="16"/>
    </row>
    <row r="229" spans="1:1">
      <c r="A229" s="16"/>
    </row>
    <row r="230" spans="1:1">
      <c r="A230" s="16"/>
    </row>
    <row r="231" spans="1:1">
      <c r="A231" s="16"/>
    </row>
    <row r="232" spans="1:1">
      <c r="A232" s="16"/>
    </row>
    <row r="233" spans="1:1">
      <c r="A233" s="16"/>
    </row>
    <row r="234" spans="1:1">
      <c r="A234" s="16"/>
    </row>
    <row r="235" spans="1:1">
      <c r="A235" s="16"/>
    </row>
    <row r="236" spans="1:1">
      <c r="A236" s="16"/>
    </row>
    <row r="237" spans="1:1">
      <c r="A237" s="16"/>
    </row>
    <row r="238" spans="1:1">
      <c r="A238" s="16"/>
    </row>
    <row r="239" spans="1:1">
      <c r="A239" s="16"/>
    </row>
    <row r="240" spans="1:1">
      <c r="A240" s="16"/>
    </row>
    <row r="241" spans="1:1">
      <c r="A241" s="16"/>
    </row>
  </sheetData>
  <sortState ref="A7:P86">
    <sortCondition ref="G7:G86"/>
  </sortState>
  <mergeCells count="4">
    <mergeCell ref="J1:K1"/>
    <mergeCell ref="M1:O1"/>
    <mergeCell ref="C3:E3"/>
    <mergeCell ref="A1:E1"/>
  </mergeCells>
  <phoneticPr fontId="0" type="noConversion"/>
  <conditionalFormatting sqref="O6:O86">
    <cfRule type="cellIs" dxfId="0" priority="3" operator="lessThan">
      <formula>0</formula>
    </cfRule>
  </conditionalFormatting>
  <pageMargins left="0.11811023622047245" right="0.11811023622047245" top="0.74803149606299213" bottom="0.74803149606299213" header="0.31496062992125984" footer="0.31496062992125984"/>
  <pageSetup paperSize="9" scale="4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H261"/>
  <sheetViews>
    <sheetView workbookViewId="0">
      <selection activeCell="D2" sqref="D2:D64"/>
    </sheetView>
  </sheetViews>
  <sheetFormatPr baseColWidth="10" defaultRowHeight="15"/>
  <cols>
    <col min="1" max="1" width="11.42578125" style="56"/>
    <col min="2" max="2" width="31.42578125" customWidth="1"/>
    <col min="3" max="3" width="30.28515625" style="12" customWidth="1"/>
    <col min="4" max="4" width="30.28515625" style="16" customWidth="1"/>
    <col min="5" max="5" width="15.85546875" style="91" customWidth="1"/>
    <col min="6" max="6" width="19.42578125" style="91" customWidth="1"/>
    <col min="7" max="7" width="16.7109375" style="12" customWidth="1"/>
    <col min="8" max="8" width="67.42578125" style="16" customWidth="1"/>
    <col min="9" max="9" width="24.140625" customWidth="1"/>
  </cols>
  <sheetData>
    <row r="1" spans="1:6" ht="40.5" customHeight="1" thickBot="1">
      <c r="A1" s="72" t="s">
        <v>208</v>
      </c>
      <c r="B1" s="73" t="s">
        <v>16</v>
      </c>
      <c r="C1" s="74" t="s">
        <v>17</v>
      </c>
      <c r="D1" s="74" t="s">
        <v>191</v>
      </c>
      <c r="E1" s="88" t="s">
        <v>208</v>
      </c>
      <c r="F1" s="92" t="s">
        <v>325</v>
      </c>
    </row>
    <row r="2" spans="1:6">
      <c r="A2" s="77" t="s">
        <v>192</v>
      </c>
      <c r="B2" s="78" t="s">
        <v>193</v>
      </c>
      <c r="C2" s="79" t="s">
        <v>194</v>
      </c>
      <c r="D2" s="80"/>
      <c r="E2" s="89" t="str">
        <f>IF(A2="","",A2)</f>
        <v>F1967</v>
      </c>
      <c r="F2" s="81" t="s">
        <v>326</v>
      </c>
    </row>
    <row r="3" spans="1:6">
      <c r="A3" s="82" t="s">
        <v>195</v>
      </c>
      <c r="B3" s="14" t="s">
        <v>196</v>
      </c>
      <c r="C3" s="10" t="s">
        <v>197</v>
      </c>
      <c r="D3" s="75"/>
      <c r="E3" s="90" t="str">
        <f t="shared" ref="E3:E66" si="0">IF(A3="","",A3)</f>
        <v>F0226</v>
      </c>
      <c r="F3" s="83" t="s">
        <v>327</v>
      </c>
    </row>
    <row r="4" spans="1:6">
      <c r="A4" s="82" t="s">
        <v>198</v>
      </c>
      <c r="B4" s="14" t="s">
        <v>199</v>
      </c>
      <c r="C4" s="10" t="s">
        <v>200</v>
      </c>
      <c r="D4" s="76"/>
      <c r="E4" s="90" t="str">
        <f t="shared" si="0"/>
        <v>F1081</v>
      </c>
      <c r="F4" s="83" t="s">
        <v>104</v>
      </c>
    </row>
    <row r="5" spans="1:6">
      <c r="A5" s="82" t="s">
        <v>201</v>
      </c>
      <c r="B5" s="14" t="s">
        <v>202</v>
      </c>
      <c r="C5" s="10" t="s">
        <v>203</v>
      </c>
      <c r="D5" s="76"/>
      <c r="E5" s="90" t="str">
        <f t="shared" si="0"/>
        <v>f1911</v>
      </c>
      <c r="F5" s="83" t="s">
        <v>177</v>
      </c>
    </row>
    <row r="6" spans="1:6">
      <c r="A6" s="84" t="s">
        <v>204</v>
      </c>
      <c r="B6" s="14" t="s">
        <v>205</v>
      </c>
      <c r="C6" s="10" t="s">
        <v>206</v>
      </c>
      <c r="D6" s="76"/>
      <c r="E6" s="90" t="str">
        <f t="shared" si="0"/>
        <v>F0390</v>
      </c>
      <c r="F6" s="83" t="s">
        <v>328</v>
      </c>
    </row>
    <row r="7" spans="1:6">
      <c r="A7" s="84" t="s">
        <v>209</v>
      </c>
      <c r="B7" s="14" t="s">
        <v>292</v>
      </c>
      <c r="C7" s="10"/>
      <c r="D7" s="76"/>
      <c r="E7" s="90" t="str">
        <f t="shared" si="0"/>
        <v>F1388</v>
      </c>
      <c r="F7" s="83" t="s">
        <v>294</v>
      </c>
    </row>
    <row r="8" spans="1:6">
      <c r="A8" s="84" t="s">
        <v>210</v>
      </c>
      <c r="B8" s="14" t="s">
        <v>211</v>
      </c>
      <c r="C8" s="10" t="s">
        <v>212</v>
      </c>
      <c r="D8" s="76"/>
      <c r="E8" s="90" t="str">
        <f t="shared" si="0"/>
        <v>F0999</v>
      </c>
      <c r="F8" s="83" t="s">
        <v>329</v>
      </c>
    </row>
    <row r="9" spans="1:6">
      <c r="A9" s="84" t="s">
        <v>213</v>
      </c>
      <c r="B9" s="14" t="s">
        <v>293</v>
      </c>
      <c r="C9" s="10" t="s">
        <v>232</v>
      </c>
      <c r="D9" s="76"/>
      <c r="E9" s="90" t="str">
        <f t="shared" si="0"/>
        <v>f9001</v>
      </c>
      <c r="F9" s="83" t="s">
        <v>330</v>
      </c>
    </row>
    <row r="10" spans="1:6">
      <c r="A10" s="84" t="s">
        <v>214</v>
      </c>
      <c r="B10" s="14" t="s">
        <v>215</v>
      </c>
      <c r="C10" s="10" t="s">
        <v>216</v>
      </c>
      <c r="D10" s="76"/>
      <c r="E10" s="90" t="str">
        <f t="shared" si="0"/>
        <v>f3190</v>
      </c>
      <c r="F10" s="83" t="s">
        <v>331</v>
      </c>
    </row>
    <row r="11" spans="1:6">
      <c r="A11" s="84" t="s">
        <v>217</v>
      </c>
      <c r="B11" s="14" t="s">
        <v>220</v>
      </c>
      <c r="C11" s="10" t="s">
        <v>218</v>
      </c>
      <c r="D11" s="76"/>
      <c r="E11" s="90" t="str">
        <f t="shared" si="0"/>
        <v>f3625</v>
      </c>
      <c r="F11" s="83" t="s">
        <v>332</v>
      </c>
    </row>
    <row r="12" spans="1:6">
      <c r="A12" s="84" t="s">
        <v>221</v>
      </c>
      <c r="B12" s="14" t="s">
        <v>222</v>
      </c>
      <c r="C12" s="10"/>
      <c r="D12" s="76"/>
      <c r="E12" s="90" t="str">
        <f t="shared" si="0"/>
        <v>F0290</v>
      </c>
      <c r="F12" s="83" t="s">
        <v>55</v>
      </c>
    </row>
    <row r="13" spans="1:6">
      <c r="A13" s="84" t="s">
        <v>223</v>
      </c>
      <c r="B13" s="14" t="s">
        <v>224</v>
      </c>
      <c r="C13" s="10" t="s">
        <v>225</v>
      </c>
      <c r="D13" s="76"/>
      <c r="E13" s="90" t="str">
        <f t="shared" si="0"/>
        <v>F1505</v>
      </c>
      <c r="F13" s="83" t="s">
        <v>333</v>
      </c>
    </row>
    <row r="14" spans="1:6">
      <c r="A14" s="84" t="s">
        <v>226</v>
      </c>
      <c r="B14" s="14" t="s">
        <v>227</v>
      </c>
      <c r="C14" s="10" t="s">
        <v>228</v>
      </c>
      <c r="D14" s="76"/>
      <c r="E14" s="90" t="str">
        <f t="shared" si="0"/>
        <v>f2390</v>
      </c>
      <c r="F14" s="83" t="s">
        <v>334</v>
      </c>
    </row>
    <row r="15" spans="1:6">
      <c r="A15" s="84" t="s">
        <v>229</v>
      </c>
      <c r="B15" s="14" t="s">
        <v>230</v>
      </c>
      <c r="C15" s="10" t="s">
        <v>231</v>
      </c>
      <c r="D15" s="76"/>
      <c r="E15" s="90" t="str">
        <f t="shared" si="0"/>
        <v>f3326</v>
      </c>
      <c r="F15" s="83" t="s">
        <v>335</v>
      </c>
    </row>
    <row r="16" spans="1:6">
      <c r="A16" s="84" t="s">
        <v>233</v>
      </c>
      <c r="B16" s="14" t="s">
        <v>234</v>
      </c>
      <c r="C16" s="10"/>
      <c r="D16" s="76"/>
      <c r="E16" s="90" t="str">
        <f t="shared" si="0"/>
        <v>f1391</v>
      </c>
      <c r="F16" s="83" t="s">
        <v>336</v>
      </c>
    </row>
    <row r="17" spans="1:6">
      <c r="A17" s="84" t="s">
        <v>245</v>
      </c>
      <c r="B17" s="14" t="s">
        <v>246</v>
      </c>
      <c r="C17" s="10" t="s">
        <v>247</v>
      </c>
      <c r="D17" s="76"/>
      <c r="E17" s="90" t="str">
        <f t="shared" si="0"/>
        <v>f1487</v>
      </c>
      <c r="F17" s="83" t="s">
        <v>337</v>
      </c>
    </row>
    <row r="18" spans="1:6">
      <c r="A18" s="84" t="s">
        <v>249</v>
      </c>
      <c r="B18" s="14" t="s">
        <v>250</v>
      </c>
      <c r="C18" s="10" t="s">
        <v>251</v>
      </c>
      <c r="D18" s="76"/>
      <c r="E18" s="90" t="str">
        <f t="shared" si="0"/>
        <v>f0908</v>
      </c>
      <c r="F18" s="83" t="s">
        <v>338</v>
      </c>
    </row>
    <row r="19" spans="1:6">
      <c r="A19" s="84" t="s">
        <v>252</v>
      </c>
      <c r="B19" s="14" t="s">
        <v>253</v>
      </c>
      <c r="C19" s="10" t="s">
        <v>254</v>
      </c>
      <c r="D19" s="76"/>
      <c r="E19" s="90" t="str">
        <f t="shared" si="0"/>
        <v>f0882</v>
      </c>
      <c r="F19" s="83" t="s">
        <v>181</v>
      </c>
    </row>
    <row r="20" spans="1:6">
      <c r="A20" s="84" t="s">
        <v>255</v>
      </c>
      <c r="B20" s="14" t="s">
        <v>256</v>
      </c>
      <c r="C20" s="10" t="s">
        <v>257</v>
      </c>
      <c r="D20" s="76"/>
      <c r="E20" s="90" t="str">
        <f t="shared" si="0"/>
        <v>f1495</v>
      </c>
      <c r="F20" s="83" t="s">
        <v>339</v>
      </c>
    </row>
    <row r="21" spans="1:6">
      <c r="A21" s="84" t="s">
        <v>261</v>
      </c>
      <c r="B21" s="14" t="s">
        <v>262</v>
      </c>
      <c r="C21" s="10" t="s">
        <v>263</v>
      </c>
      <c r="D21" s="76"/>
      <c r="E21" s="90" t="str">
        <f t="shared" si="0"/>
        <v>f0092</v>
      </c>
      <c r="F21" s="83" t="s">
        <v>340</v>
      </c>
    </row>
    <row r="22" spans="1:6">
      <c r="A22" s="84" t="s">
        <v>266</v>
      </c>
      <c r="B22" s="14" t="s">
        <v>267</v>
      </c>
      <c r="C22" s="10" t="s">
        <v>268</v>
      </c>
      <c r="D22" s="76"/>
      <c r="E22" s="90" t="str">
        <f t="shared" si="0"/>
        <v>F1517</v>
      </c>
      <c r="F22" s="83" t="s">
        <v>269</v>
      </c>
    </row>
    <row r="23" spans="1:6">
      <c r="A23" s="84" t="s">
        <v>270</v>
      </c>
      <c r="B23" s="14" t="s">
        <v>271</v>
      </c>
      <c r="C23" s="10" t="s">
        <v>273</v>
      </c>
      <c r="D23" s="76"/>
      <c r="E23" s="90" t="str">
        <f t="shared" si="0"/>
        <v>F0744</v>
      </c>
      <c r="F23" s="83" t="s">
        <v>272</v>
      </c>
    </row>
    <row r="24" spans="1:6">
      <c r="A24" s="84" t="s">
        <v>274</v>
      </c>
      <c r="B24" s="14" t="s">
        <v>277</v>
      </c>
      <c r="C24" s="10" t="s">
        <v>276</v>
      </c>
      <c r="D24" s="76"/>
      <c r="E24" s="90" t="str">
        <f t="shared" si="0"/>
        <v>f1364</v>
      </c>
      <c r="F24" s="83" t="s">
        <v>275</v>
      </c>
    </row>
    <row r="25" spans="1:6">
      <c r="A25" s="84" t="s">
        <v>279</v>
      </c>
      <c r="B25" s="14" t="s">
        <v>281</v>
      </c>
      <c r="C25" s="10" t="s">
        <v>280</v>
      </c>
      <c r="D25" s="76"/>
      <c r="E25" s="90" t="str">
        <f t="shared" si="0"/>
        <v>f0888</v>
      </c>
      <c r="F25" s="83" t="s">
        <v>282</v>
      </c>
    </row>
    <row r="26" spans="1:6">
      <c r="A26" s="84" t="s">
        <v>284</v>
      </c>
      <c r="B26" s="14" t="s">
        <v>285</v>
      </c>
      <c r="C26" s="10" t="s">
        <v>286</v>
      </c>
      <c r="D26" s="76"/>
      <c r="E26" s="90" t="str">
        <f t="shared" si="0"/>
        <v>f1900</v>
      </c>
      <c r="F26" s="83" t="s">
        <v>287</v>
      </c>
    </row>
    <row r="27" spans="1:6">
      <c r="A27" s="84" t="s">
        <v>288</v>
      </c>
      <c r="B27" s="14" t="s">
        <v>289</v>
      </c>
      <c r="C27" s="10" t="s">
        <v>290</v>
      </c>
      <c r="D27" s="76"/>
      <c r="E27" s="90" t="str">
        <f t="shared" si="0"/>
        <v>f2818</v>
      </c>
      <c r="F27" s="83" t="s">
        <v>341</v>
      </c>
    </row>
    <row r="28" spans="1:6">
      <c r="A28" s="84" t="s">
        <v>296</v>
      </c>
      <c r="B28" s="14" t="s">
        <v>295</v>
      </c>
      <c r="C28" s="10" t="s">
        <v>297</v>
      </c>
      <c r="D28" s="76"/>
      <c r="E28" s="90" t="str">
        <f t="shared" si="0"/>
        <v>F0582</v>
      </c>
      <c r="F28" s="83" t="s">
        <v>298</v>
      </c>
    </row>
    <row r="29" spans="1:6">
      <c r="A29" s="84" t="s">
        <v>300</v>
      </c>
      <c r="B29" s="14" t="s">
        <v>301</v>
      </c>
      <c r="C29" s="10" t="s">
        <v>302</v>
      </c>
      <c r="D29" s="76"/>
      <c r="E29" s="90" t="str">
        <f t="shared" si="0"/>
        <v>f1029</v>
      </c>
      <c r="F29" s="83" t="s">
        <v>303</v>
      </c>
    </row>
    <row r="30" spans="1:6">
      <c r="A30" s="84" t="s">
        <v>305</v>
      </c>
      <c r="B30" s="14" t="s">
        <v>306</v>
      </c>
      <c r="C30" s="10" t="s">
        <v>307</v>
      </c>
      <c r="D30" s="76"/>
      <c r="E30" s="90" t="str">
        <f t="shared" si="0"/>
        <v>f1070</v>
      </c>
      <c r="F30" s="83" t="s">
        <v>187</v>
      </c>
    </row>
    <row r="31" spans="1:6">
      <c r="A31" s="84" t="s">
        <v>316</v>
      </c>
      <c r="B31" s="14" t="s">
        <v>317</v>
      </c>
      <c r="C31" s="10" t="s">
        <v>318</v>
      </c>
      <c r="D31" s="76"/>
      <c r="E31" s="90" t="str">
        <f t="shared" si="0"/>
        <v>F0273</v>
      </c>
      <c r="F31" s="83" t="s">
        <v>167</v>
      </c>
    </row>
    <row r="32" spans="1:6">
      <c r="A32" s="84" t="s">
        <v>314</v>
      </c>
      <c r="B32" s="14" t="s">
        <v>319</v>
      </c>
      <c r="C32" s="10" t="s">
        <v>320</v>
      </c>
      <c r="D32" s="76"/>
      <c r="E32" s="90" t="str">
        <f t="shared" si="0"/>
        <v>F0076</v>
      </c>
      <c r="F32" s="83" t="s">
        <v>321</v>
      </c>
    </row>
    <row r="33" spans="1:6">
      <c r="A33" s="84" t="s">
        <v>343</v>
      </c>
      <c r="B33" s="14" t="s">
        <v>344</v>
      </c>
      <c r="C33" s="10" t="s">
        <v>345</v>
      </c>
      <c r="D33" s="76"/>
      <c r="E33" s="90" t="str">
        <f t="shared" si="0"/>
        <v>F1665</v>
      </c>
      <c r="F33" s="83" t="s">
        <v>346</v>
      </c>
    </row>
    <row r="34" spans="1:6">
      <c r="A34" s="84" t="s">
        <v>348</v>
      </c>
      <c r="B34" s="14" t="s">
        <v>347</v>
      </c>
      <c r="C34" s="10" t="s">
        <v>349</v>
      </c>
      <c r="D34" s="76"/>
      <c r="E34" s="90" t="str">
        <f t="shared" si="0"/>
        <v>F0214</v>
      </c>
      <c r="F34" s="83" t="s">
        <v>350</v>
      </c>
    </row>
    <row r="35" spans="1:6">
      <c r="A35" s="84" t="s">
        <v>353</v>
      </c>
      <c r="B35" s="14" t="s">
        <v>352</v>
      </c>
      <c r="C35" s="10" t="s">
        <v>354</v>
      </c>
      <c r="D35" s="76"/>
      <c r="E35" s="90" t="str">
        <f t="shared" si="0"/>
        <v>F2175</v>
      </c>
      <c r="F35" s="83" t="s">
        <v>47</v>
      </c>
    </row>
    <row r="36" spans="1:6">
      <c r="A36" s="84" t="s">
        <v>357</v>
      </c>
      <c r="B36" s="14" t="s">
        <v>358</v>
      </c>
      <c r="C36" s="10" t="s">
        <v>359</v>
      </c>
      <c r="D36" s="76"/>
      <c r="E36" s="90" t="str">
        <f t="shared" si="0"/>
        <v>F1284</v>
      </c>
      <c r="F36" s="83" t="s">
        <v>360</v>
      </c>
    </row>
    <row r="37" spans="1:6">
      <c r="A37" s="84" t="s">
        <v>361</v>
      </c>
      <c r="B37" s="14" t="s">
        <v>363</v>
      </c>
      <c r="C37" s="10" t="s">
        <v>364</v>
      </c>
      <c r="D37" s="76"/>
      <c r="E37" s="90" t="str">
        <f t="shared" si="0"/>
        <v>F1493</v>
      </c>
      <c r="F37" s="83" t="s">
        <v>365</v>
      </c>
    </row>
    <row r="38" spans="1:6">
      <c r="A38" s="84" t="s">
        <v>366</v>
      </c>
      <c r="B38" s="14" t="s">
        <v>367</v>
      </c>
      <c r="C38" s="10" t="s">
        <v>368</v>
      </c>
      <c r="D38" s="76"/>
      <c r="E38" s="90" t="str">
        <f t="shared" si="0"/>
        <v>F3650</v>
      </c>
      <c r="F38" s="83" t="s">
        <v>369</v>
      </c>
    </row>
    <row r="39" spans="1:6">
      <c r="A39" s="84"/>
      <c r="B39" s="14"/>
      <c r="C39" s="10"/>
      <c r="D39" s="76"/>
      <c r="E39" s="90" t="str">
        <f t="shared" si="0"/>
        <v/>
      </c>
      <c r="F39" s="83"/>
    </row>
    <row r="40" spans="1:6">
      <c r="A40" s="84"/>
      <c r="B40" s="14"/>
      <c r="C40" s="10"/>
      <c r="D40" s="76"/>
      <c r="E40" s="90" t="str">
        <f t="shared" si="0"/>
        <v/>
      </c>
      <c r="F40" s="83"/>
    </row>
    <row r="41" spans="1:6">
      <c r="A41" s="84"/>
      <c r="B41" s="14"/>
      <c r="C41" s="10"/>
      <c r="D41" s="76"/>
      <c r="E41" s="90" t="str">
        <f t="shared" si="0"/>
        <v/>
      </c>
      <c r="F41" s="83"/>
    </row>
    <row r="42" spans="1:6">
      <c r="A42" s="84"/>
      <c r="B42" s="14"/>
      <c r="C42" s="10"/>
      <c r="D42" s="76"/>
      <c r="E42" s="90" t="str">
        <f t="shared" si="0"/>
        <v/>
      </c>
      <c r="F42" s="83"/>
    </row>
    <row r="43" spans="1:6">
      <c r="A43" s="84"/>
      <c r="B43" s="14"/>
      <c r="C43" s="10"/>
      <c r="D43" s="76"/>
      <c r="E43" s="90" t="str">
        <f t="shared" si="0"/>
        <v/>
      </c>
      <c r="F43" s="83"/>
    </row>
    <row r="44" spans="1:6">
      <c r="A44" s="84"/>
      <c r="B44" s="14"/>
      <c r="C44" s="10"/>
      <c r="D44" s="76"/>
      <c r="E44" s="90" t="str">
        <f t="shared" si="0"/>
        <v/>
      </c>
      <c r="F44" s="83"/>
    </row>
    <row r="45" spans="1:6">
      <c r="A45" s="84"/>
      <c r="B45" s="14"/>
      <c r="C45" s="10"/>
      <c r="D45" s="76"/>
      <c r="E45" s="90" t="str">
        <f t="shared" si="0"/>
        <v/>
      </c>
      <c r="F45" s="83"/>
    </row>
    <row r="46" spans="1:6">
      <c r="A46" s="84"/>
      <c r="B46" s="14"/>
      <c r="C46" s="10"/>
      <c r="D46" s="76"/>
      <c r="E46" s="90" t="str">
        <f t="shared" si="0"/>
        <v/>
      </c>
      <c r="F46" s="83"/>
    </row>
    <row r="47" spans="1:6">
      <c r="A47" s="84"/>
      <c r="B47" s="14"/>
      <c r="C47" s="10"/>
      <c r="D47" s="76"/>
      <c r="E47" s="90" t="str">
        <f t="shared" si="0"/>
        <v/>
      </c>
      <c r="F47" s="83"/>
    </row>
    <row r="48" spans="1:6">
      <c r="A48" s="84"/>
      <c r="B48" s="14"/>
      <c r="C48" s="10"/>
      <c r="D48" s="76"/>
      <c r="E48" s="90" t="str">
        <f t="shared" si="0"/>
        <v/>
      </c>
      <c r="F48" s="83"/>
    </row>
    <row r="49" spans="1:6">
      <c r="A49" s="84"/>
      <c r="B49" s="14"/>
      <c r="C49" s="10"/>
      <c r="D49" s="76"/>
      <c r="E49" s="90" t="str">
        <f t="shared" si="0"/>
        <v/>
      </c>
      <c r="F49" s="83"/>
    </row>
    <row r="50" spans="1:6">
      <c r="A50" s="84"/>
      <c r="B50" s="14"/>
      <c r="C50" s="10"/>
      <c r="D50" s="76"/>
      <c r="E50" s="90" t="str">
        <f t="shared" si="0"/>
        <v/>
      </c>
      <c r="F50" s="83"/>
    </row>
    <row r="51" spans="1:6">
      <c r="A51" s="84"/>
      <c r="B51" s="14"/>
      <c r="C51" s="10"/>
      <c r="D51" s="76"/>
      <c r="E51" s="90" t="str">
        <f t="shared" si="0"/>
        <v/>
      </c>
      <c r="F51" s="83"/>
    </row>
    <row r="52" spans="1:6">
      <c r="A52" s="84"/>
      <c r="B52" s="14"/>
      <c r="C52" s="10"/>
      <c r="D52" s="76"/>
      <c r="E52" s="90" t="str">
        <f t="shared" si="0"/>
        <v/>
      </c>
      <c r="F52" s="83"/>
    </row>
    <row r="53" spans="1:6">
      <c r="A53" s="84"/>
      <c r="B53" s="14"/>
      <c r="C53" s="10"/>
      <c r="D53" s="76"/>
      <c r="E53" s="90" t="str">
        <f t="shared" si="0"/>
        <v/>
      </c>
      <c r="F53" s="83"/>
    </row>
    <row r="54" spans="1:6">
      <c r="A54" s="84"/>
      <c r="B54" s="14"/>
      <c r="C54" s="10"/>
      <c r="D54" s="76"/>
      <c r="E54" s="90" t="str">
        <f t="shared" si="0"/>
        <v/>
      </c>
      <c r="F54" s="83"/>
    </row>
    <row r="55" spans="1:6">
      <c r="A55" s="84"/>
      <c r="B55" s="14"/>
      <c r="C55" s="10"/>
      <c r="D55" s="76"/>
      <c r="E55" s="90" t="str">
        <f t="shared" si="0"/>
        <v/>
      </c>
      <c r="F55" s="83"/>
    </row>
    <row r="56" spans="1:6">
      <c r="A56" s="84"/>
      <c r="B56" s="14"/>
      <c r="C56" s="10"/>
      <c r="D56" s="76"/>
      <c r="E56" s="90" t="str">
        <f t="shared" si="0"/>
        <v/>
      </c>
      <c r="F56" s="83"/>
    </row>
    <row r="57" spans="1:6">
      <c r="A57" s="84"/>
      <c r="B57" s="14"/>
      <c r="C57" s="10"/>
      <c r="D57" s="76"/>
      <c r="E57" s="90" t="str">
        <f t="shared" si="0"/>
        <v/>
      </c>
      <c r="F57" s="83"/>
    </row>
    <row r="58" spans="1:6">
      <c r="A58" s="84"/>
      <c r="B58" s="14"/>
      <c r="C58" s="10"/>
      <c r="D58" s="76"/>
      <c r="E58" s="90" t="str">
        <f t="shared" si="0"/>
        <v/>
      </c>
      <c r="F58" s="83"/>
    </row>
    <row r="59" spans="1:6">
      <c r="A59" s="84"/>
      <c r="B59" s="14"/>
      <c r="C59" s="10"/>
      <c r="D59" s="76"/>
      <c r="E59" s="90" t="str">
        <f t="shared" si="0"/>
        <v/>
      </c>
      <c r="F59" s="83"/>
    </row>
    <row r="60" spans="1:6">
      <c r="A60" s="84"/>
      <c r="B60" s="14"/>
      <c r="C60" s="10"/>
      <c r="D60" s="76"/>
      <c r="E60" s="90" t="str">
        <f t="shared" si="0"/>
        <v/>
      </c>
      <c r="F60" s="83"/>
    </row>
    <row r="61" spans="1:6">
      <c r="A61" s="84"/>
      <c r="B61" s="14"/>
      <c r="C61" s="10"/>
      <c r="D61" s="76"/>
      <c r="E61" s="90" t="str">
        <f t="shared" si="0"/>
        <v/>
      </c>
      <c r="F61" s="83"/>
    </row>
    <row r="62" spans="1:6">
      <c r="A62" s="84"/>
      <c r="B62" s="14"/>
      <c r="C62" s="10"/>
      <c r="D62" s="76"/>
      <c r="E62" s="90" t="str">
        <f t="shared" si="0"/>
        <v/>
      </c>
      <c r="F62" s="83"/>
    </row>
    <row r="63" spans="1:6">
      <c r="A63" s="84"/>
      <c r="B63" s="14"/>
      <c r="C63" s="10"/>
      <c r="D63" s="76"/>
      <c r="E63" s="90" t="str">
        <f t="shared" si="0"/>
        <v/>
      </c>
      <c r="F63" s="83"/>
    </row>
    <row r="64" spans="1:6">
      <c r="A64" s="84"/>
      <c r="B64" s="14"/>
      <c r="C64" s="10"/>
      <c r="D64" s="76"/>
      <c r="E64" s="90" t="str">
        <f t="shared" si="0"/>
        <v/>
      </c>
      <c r="F64" s="83"/>
    </row>
    <row r="65" spans="1:6">
      <c r="A65" s="84"/>
      <c r="B65" s="14"/>
      <c r="C65" s="10"/>
      <c r="D65" s="76"/>
      <c r="E65" s="90" t="str">
        <f t="shared" si="0"/>
        <v/>
      </c>
      <c r="F65" s="83"/>
    </row>
    <row r="66" spans="1:6">
      <c r="A66" s="84"/>
      <c r="B66" s="14"/>
      <c r="C66" s="10"/>
      <c r="D66" s="76"/>
      <c r="E66" s="90" t="str">
        <f t="shared" si="0"/>
        <v/>
      </c>
      <c r="F66" s="83"/>
    </row>
    <row r="67" spans="1:6">
      <c r="A67" s="84"/>
      <c r="B67" s="14"/>
      <c r="C67" s="10"/>
      <c r="D67" s="76"/>
      <c r="E67" s="90" t="str">
        <f t="shared" ref="E67:E144" si="1">IF(A67="","",A67)</f>
        <v/>
      </c>
      <c r="F67" s="83"/>
    </row>
    <row r="68" spans="1:6">
      <c r="A68" s="84"/>
      <c r="B68" s="14"/>
      <c r="C68" s="10"/>
      <c r="D68" s="76"/>
      <c r="E68" s="90" t="str">
        <f t="shared" si="1"/>
        <v/>
      </c>
      <c r="F68" s="83"/>
    </row>
    <row r="69" spans="1:6">
      <c r="A69" s="84"/>
      <c r="B69" s="14"/>
      <c r="C69" s="10"/>
      <c r="D69" s="76"/>
      <c r="E69" s="90" t="str">
        <f t="shared" si="1"/>
        <v/>
      </c>
      <c r="F69" s="83"/>
    </row>
    <row r="70" spans="1:6">
      <c r="A70" s="84"/>
      <c r="B70" s="14"/>
      <c r="C70" s="10"/>
      <c r="D70" s="76"/>
      <c r="E70" s="90" t="str">
        <f t="shared" si="1"/>
        <v/>
      </c>
      <c r="F70" s="83"/>
    </row>
    <row r="71" spans="1:6">
      <c r="A71" s="84"/>
      <c r="B71" s="14"/>
      <c r="C71" s="10"/>
      <c r="D71" s="76"/>
      <c r="E71" s="90" t="str">
        <f t="shared" si="1"/>
        <v/>
      </c>
      <c r="F71" s="83"/>
    </row>
    <row r="72" spans="1:6">
      <c r="A72" s="84"/>
      <c r="B72" s="14"/>
      <c r="C72" s="10"/>
      <c r="D72" s="76"/>
      <c r="E72" s="90" t="str">
        <f t="shared" si="1"/>
        <v/>
      </c>
      <c r="F72" s="83"/>
    </row>
    <row r="73" spans="1:6">
      <c r="A73" s="84"/>
      <c r="B73" s="14"/>
      <c r="C73" s="10"/>
      <c r="D73" s="76"/>
      <c r="E73" s="90" t="str">
        <f t="shared" si="1"/>
        <v/>
      </c>
      <c r="F73" s="83"/>
    </row>
    <row r="74" spans="1:6">
      <c r="A74" s="84"/>
      <c r="B74" s="14"/>
      <c r="C74" s="10"/>
      <c r="D74" s="76"/>
      <c r="E74" s="90" t="str">
        <f t="shared" si="1"/>
        <v/>
      </c>
      <c r="F74" s="83"/>
    </row>
    <row r="75" spans="1:6">
      <c r="A75" s="84"/>
      <c r="B75" s="14"/>
      <c r="C75" s="10"/>
      <c r="D75" s="76"/>
      <c r="E75" s="90" t="str">
        <f t="shared" si="1"/>
        <v/>
      </c>
      <c r="F75" s="83"/>
    </row>
    <row r="76" spans="1:6">
      <c r="A76" s="84"/>
      <c r="B76" s="14"/>
      <c r="C76" s="10"/>
      <c r="D76" s="76"/>
      <c r="E76" s="90" t="str">
        <f t="shared" si="1"/>
        <v/>
      </c>
      <c r="F76" s="83"/>
    </row>
    <row r="77" spans="1:6">
      <c r="A77" s="84"/>
      <c r="B77" s="14"/>
      <c r="C77" s="10"/>
      <c r="D77" s="76"/>
      <c r="E77" s="90" t="str">
        <f t="shared" si="1"/>
        <v/>
      </c>
      <c r="F77" s="83"/>
    </row>
    <row r="78" spans="1:6">
      <c r="A78" s="84"/>
      <c r="B78" s="14"/>
      <c r="C78" s="10"/>
      <c r="D78" s="76"/>
      <c r="E78" s="90" t="str">
        <f t="shared" si="1"/>
        <v/>
      </c>
      <c r="F78" s="83"/>
    </row>
    <row r="79" spans="1:6">
      <c r="A79" s="84"/>
      <c r="B79" s="14"/>
      <c r="C79" s="10"/>
      <c r="D79" s="76"/>
      <c r="E79" s="90" t="str">
        <f t="shared" si="1"/>
        <v/>
      </c>
      <c r="F79" s="83"/>
    </row>
    <row r="80" spans="1:6">
      <c r="A80" s="84"/>
      <c r="B80" s="14"/>
      <c r="C80" s="10"/>
      <c r="D80" s="76"/>
      <c r="E80" s="90" t="str">
        <f t="shared" si="1"/>
        <v/>
      </c>
      <c r="F80" s="83"/>
    </row>
    <row r="81" spans="1:6">
      <c r="A81" s="84"/>
      <c r="B81" s="14"/>
      <c r="C81" s="10"/>
      <c r="D81" s="76"/>
      <c r="E81" s="90" t="str">
        <f t="shared" si="1"/>
        <v/>
      </c>
      <c r="F81" s="83"/>
    </row>
    <row r="82" spans="1:6">
      <c r="A82" s="84"/>
      <c r="B82" s="14"/>
      <c r="C82" s="10"/>
      <c r="D82" s="76"/>
      <c r="E82" s="90" t="str">
        <f t="shared" si="1"/>
        <v/>
      </c>
      <c r="F82" s="83"/>
    </row>
    <row r="83" spans="1:6">
      <c r="A83" s="84"/>
      <c r="B83" s="14"/>
      <c r="C83" s="10"/>
      <c r="D83" s="76"/>
      <c r="E83" s="90" t="str">
        <f t="shared" si="1"/>
        <v/>
      </c>
      <c r="F83" s="83"/>
    </row>
    <row r="84" spans="1:6">
      <c r="A84" s="84"/>
      <c r="B84" s="14"/>
      <c r="C84" s="10"/>
      <c r="D84" s="76"/>
      <c r="E84" s="90" t="str">
        <f t="shared" si="1"/>
        <v/>
      </c>
      <c r="F84" s="83"/>
    </row>
    <row r="85" spans="1:6">
      <c r="A85" s="84"/>
      <c r="B85" s="14"/>
      <c r="C85" s="10"/>
      <c r="D85" s="76"/>
      <c r="E85" s="90" t="str">
        <f t="shared" si="1"/>
        <v/>
      </c>
      <c r="F85" s="83"/>
    </row>
    <row r="86" spans="1:6">
      <c r="A86" s="84"/>
      <c r="B86" s="14"/>
      <c r="C86" s="10"/>
      <c r="D86" s="76"/>
      <c r="E86" s="90" t="str">
        <f t="shared" si="1"/>
        <v/>
      </c>
      <c r="F86" s="83"/>
    </row>
    <row r="87" spans="1:6">
      <c r="A87" s="84"/>
      <c r="B87" s="14"/>
      <c r="C87" s="10"/>
      <c r="D87" s="76"/>
      <c r="E87" s="90" t="str">
        <f t="shared" si="1"/>
        <v/>
      </c>
      <c r="F87" s="83"/>
    </row>
    <row r="88" spans="1:6">
      <c r="A88" s="84"/>
      <c r="B88" s="14"/>
      <c r="C88" s="10"/>
      <c r="D88" s="76"/>
      <c r="E88" s="90" t="str">
        <f t="shared" si="1"/>
        <v/>
      </c>
      <c r="F88" s="83"/>
    </row>
    <row r="89" spans="1:6">
      <c r="A89" s="84"/>
      <c r="B89" s="14"/>
      <c r="C89" s="10"/>
      <c r="D89" s="76"/>
      <c r="E89" s="90" t="str">
        <f t="shared" si="1"/>
        <v/>
      </c>
      <c r="F89" s="83"/>
    </row>
    <row r="90" spans="1:6">
      <c r="A90" s="84"/>
      <c r="B90" s="14"/>
      <c r="C90" s="10"/>
      <c r="D90" s="76"/>
      <c r="E90" s="90" t="str">
        <f t="shared" si="1"/>
        <v/>
      </c>
      <c r="F90" s="83"/>
    </row>
    <row r="91" spans="1:6">
      <c r="A91" s="84"/>
      <c r="B91" s="14"/>
      <c r="C91" s="10"/>
      <c r="D91" s="76"/>
      <c r="E91" s="90" t="str">
        <f t="shared" si="1"/>
        <v/>
      </c>
      <c r="F91" s="83"/>
    </row>
    <row r="92" spans="1:6">
      <c r="A92" s="84"/>
      <c r="B92" s="14"/>
      <c r="C92" s="10"/>
      <c r="D92" s="76"/>
      <c r="E92" s="90" t="str">
        <f t="shared" si="1"/>
        <v/>
      </c>
      <c r="F92" s="83"/>
    </row>
    <row r="93" spans="1:6">
      <c r="A93" s="84"/>
      <c r="B93" s="14"/>
      <c r="C93" s="10"/>
      <c r="D93" s="76"/>
      <c r="E93" s="90" t="str">
        <f t="shared" si="1"/>
        <v/>
      </c>
      <c r="F93" s="83"/>
    </row>
    <row r="94" spans="1:6">
      <c r="A94" s="84"/>
      <c r="B94" s="14"/>
      <c r="C94" s="10"/>
      <c r="D94" s="76"/>
      <c r="E94" s="90" t="str">
        <f t="shared" si="1"/>
        <v/>
      </c>
      <c r="F94" s="83"/>
    </row>
    <row r="95" spans="1:6">
      <c r="A95" s="84"/>
      <c r="B95" s="14"/>
      <c r="C95" s="10"/>
      <c r="D95" s="76"/>
      <c r="E95" s="90" t="str">
        <f t="shared" si="1"/>
        <v/>
      </c>
      <c r="F95" s="83"/>
    </row>
    <row r="96" spans="1:6">
      <c r="A96" s="84"/>
      <c r="B96" s="14"/>
      <c r="C96" s="10"/>
      <c r="D96" s="76"/>
      <c r="E96" s="90" t="str">
        <f t="shared" si="1"/>
        <v/>
      </c>
      <c r="F96" s="83"/>
    </row>
    <row r="97" spans="1:6">
      <c r="A97" s="84"/>
      <c r="B97" s="14"/>
      <c r="C97" s="10"/>
      <c r="D97" s="76"/>
      <c r="E97" s="90" t="str">
        <f t="shared" si="1"/>
        <v/>
      </c>
      <c r="F97" s="83"/>
    </row>
    <row r="98" spans="1:6">
      <c r="A98" s="84"/>
      <c r="B98" s="14"/>
      <c r="C98" s="10"/>
      <c r="D98" s="76"/>
      <c r="E98" s="90" t="str">
        <f t="shared" si="1"/>
        <v/>
      </c>
      <c r="F98" s="83"/>
    </row>
    <row r="99" spans="1:6">
      <c r="A99" s="84"/>
      <c r="B99" s="14"/>
      <c r="C99" s="10"/>
      <c r="D99" s="76"/>
      <c r="E99" s="90" t="str">
        <f t="shared" si="1"/>
        <v/>
      </c>
      <c r="F99" s="83"/>
    </row>
    <row r="100" spans="1:6">
      <c r="A100" s="84"/>
      <c r="B100" s="14"/>
      <c r="C100" s="10"/>
      <c r="D100" s="76"/>
      <c r="E100" s="90" t="str">
        <f t="shared" si="1"/>
        <v/>
      </c>
      <c r="F100" s="83"/>
    </row>
    <row r="101" spans="1:6">
      <c r="A101" s="84"/>
      <c r="B101" s="14"/>
      <c r="C101" s="10"/>
      <c r="D101" s="76"/>
      <c r="E101" s="90" t="str">
        <f t="shared" si="1"/>
        <v/>
      </c>
      <c r="F101" s="83"/>
    </row>
    <row r="102" spans="1:6">
      <c r="A102" s="84"/>
      <c r="B102" s="14"/>
      <c r="C102" s="10"/>
      <c r="D102" s="76"/>
      <c r="E102" s="90" t="str">
        <f t="shared" si="1"/>
        <v/>
      </c>
      <c r="F102" s="83"/>
    </row>
    <row r="103" spans="1:6">
      <c r="A103" s="84"/>
      <c r="B103" s="14"/>
      <c r="C103" s="10"/>
      <c r="D103" s="76"/>
      <c r="E103" s="90" t="str">
        <f t="shared" si="1"/>
        <v/>
      </c>
      <c r="F103" s="83"/>
    </row>
    <row r="104" spans="1:6">
      <c r="A104" s="84"/>
      <c r="B104" s="14"/>
      <c r="C104" s="10"/>
      <c r="D104" s="76"/>
      <c r="E104" s="90" t="str">
        <f t="shared" si="1"/>
        <v/>
      </c>
      <c r="F104" s="83"/>
    </row>
    <row r="105" spans="1:6">
      <c r="A105" s="84"/>
      <c r="B105" s="14"/>
      <c r="C105" s="10"/>
      <c r="D105" s="76"/>
      <c r="E105" s="90" t="str">
        <f t="shared" si="1"/>
        <v/>
      </c>
      <c r="F105" s="83"/>
    </row>
    <row r="106" spans="1:6">
      <c r="A106" s="84"/>
      <c r="B106" s="14"/>
      <c r="C106" s="10"/>
      <c r="D106" s="76"/>
      <c r="E106" s="90" t="str">
        <f t="shared" si="1"/>
        <v/>
      </c>
      <c r="F106" s="83"/>
    </row>
    <row r="107" spans="1:6">
      <c r="A107" s="84"/>
      <c r="B107" s="14"/>
      <c r="C107" s="10"/>
      <c r="D107" s="76"/>
      <c r="E107" s="90" t="str">
        <f t="shared" si="1"/>
        <v/>
      </c>
      <c r="F107" s="83"/>
    </row>
    <row r="108" spans="1:6">
      <c r="A108" s="84"/>
      <c r="B108" s="14"/>
      <c r="C108" s="10"/>
      <c r="D108" s="76"/>
      <c r="E108" s="90" t="str">
        <f t="shared" si="1"/>
        <v/>
      </c>
      <c r="F108" s="83"/>
    </row>
    <row r="109" spans="1:6">
      <c r="A109" s="84"/>
      <c r="B109" s="14"/>
      <c r="C109" s="10"/>
      <c r="D109" s="76"/>
      <c r="E109" s="90" t="str">
        <f t="shared" si="1"/>
        <v/>
      </c>
      <c r="F109" s="83"/>
    </row>
    <row r="110" spans="1:6">
      <c r="A110" s="84"/>
      <c r="B110" s="14"/>
      <c r="C110" s="10"/>
      <c r="D110" s="76"/>
      <c r="E110" s="90" t="str">
        <f t="shared" si="1"/>
        <v/>
      </c>
      <c r="F110" s="83"/>
    </row>
    <row r="111" spans="1:6">
      <c r="A111" s="84"/>
      <c r="B111" s="14"/>
      <c r="C111" s="10"/>
      <c r="D111" s="76"/>
      <c r="E111" s="90" t="str">
        <f t="shared" si="1"/>
        <v/>
      </c>
      <c r="F111" s="83"/>
    </row>
    <row r="112" spans="1:6">
      <c r="A112" s="84"/>
      <c r="B112" s="14"/>
      <c r="C112" s="10"/>
      <c r="D112" s="76"/>
      <c r="E112" s="90" t="str">
        <f t="shared" si="1"/>
        <v/>
      </c>
      <c r="F112" s="83"/>
    </row>
    <row r="113" spans="1:6">
      <c r="A113" s="84"/>
      <c r="B113" s="14"/>
      <c r="C113" s="10"/>
      <c r="D113" s="76"/>
      <c r="E113" s="90" t="str">
        <f t="shared" si="1"/>
        <v/>
      </c>
      <c r="F113" s="83"/>
    </row>
    <row r="114" spans="1:6">
      <c r="A114" s="84"/>
      <c r="B114" s="14"/>
      <c r="C114" s="10"/>
      <c r="D114" s="76"/>
      <c r="E114" s="90" t="str">
        <f t="shared" si="1"/>
        <v/>
      </c>
      <c r="F114" s="83"/>
    </row>
    <row r="115" spans="1:6">
      <c r="A115" s="84"/>
      <c r="B115" s="14"/>
      <c r="C115" s="10"/>
      <c r="D115" s="76"/>
      <c r="E115" s="90" t="str">
        <f t="shared" si="1"/>
        <v/>
      </c>
      <c r="F115" s="83"/>
    </row>
    <row r="116" spans="1:6">
      <c r="A116" s="84"/>
      <c r="B116" s="14"/>
      <c r="C116" s="10"/>
      <c r="D116" s="76"/>
      <c r="E116" s="90" t="str">
        <f t="shared" si="1"/>
        <v/>
      </c>
      <c r="F116" s="83"/>
    </row>
    <row r="117" spans="1:6">
      <c r="A117" s="84"/>
      <c r="B117" s="14"/>
      <c r="C117" s="10"/>
      <c r="D117" s="76"/>
      <c r="E117" s="90" t="str">
        <f t="shared" si="1"/>
        <v/>
      </c>
      <c r="F117" s="83"/>
    </row>
    <row r="118" spans="1:6">
      <c r="A118" s="84"/>
      <c r="B118" s="14"/>
      <c r="C118" s="10"/>
      <c r="D118" s="76"/>
      <c r="E118" s="90" t="str">
        <f t="shared" si="1"/>
        <v/>
      </c>
      <c r="F118" s="83"/>
    </row>
    <row r="119" spans="1:6">
      <c r="A119" s="84"/>
      <c r="B119" s="14"/>
      <c r="C119" s="10"/>
      <c r="D119" s="76"/>
      <c r="E119" s="90" t="str">
        <f t="shared" si="1"/>
        <v/>
      </c>
      <c r="F119" s="83"/>
    </row>
    <row r="120" spans="1:6">
      <c r="A120" s="84"/>
      <c r="B120" s="14"/>
      <c r="C120" s="10"/>
      <c r="D120" s="76"/>
      <c r="E120" s="90" t="str">
        <f t="shared" si="1"/>
        <v/>
      </c>
      <c r="F120" s="83"/>
    </row>
    <row r="121" spans="1:6">
      <c r="A121" s="84"/>
      <c r="B121" s="14"/>
      <c r="C121" s="10"/>
      <c r="D121" s="76"/>
      <c r="E121" s="90" t="str">
        <f t="shared" si="1"/>
        <v/>
      </c>
      <c r="F121" s="83"/>
    </row>
    <row r="122" spans="1:6">
      <c r="A122" s="84"/>
      <c r="B122" s="14"/>
      <c r="C122" s="10"/>
      <c r="D122" s="76"/>
      <c r="E122" s="90" t="str">
        <f t="shared" si="1"/>
        <v/>
      </c>
      <c r="F122" s="83"/>
    </row>
    <row r="123" spans="1:6">
      <c r="A123" s="84"/>
      <c r="B123" s="14"/>
      <c r="C123" s="10"/>
      <c r="D123" s="76"/>
      <c r="E123" s="90" t="str">
        <f t="shared" si="1"/>
        <v/>
      </c>
      <c r="F123" s="83"/>
    </row>
    <row r="124" spans="1:6">
      <c r="A124" s="84"/>
      <c r="B124" s="14"/>
      <c r="C124" s="10"/>
      <c r="D124" s="76"/>
      <c r="E124" s="90" t="str">
        <f t="shared" si="1"/>
        <v/>
      </c>
      <c r="F124" s="83"/>
    </row>
    <row r="125" spans="1:6">
      <c r="A125" s="84"/>
      <c r="B125" s="14"/>
      <c r="C125" s="10"/>
      <c r="D125" s="76"/>
      <c r="E125" s="90" t="str">
        <f t="shared" si="1"/>
        <v/>
      </c>
      <c r="F125" s="83"/>
    </row>
    <row r="126" spans="1:6">
      <c r="A126" s="84"/>
      <c r="B126" s="14"/>
      <c r="C126" s="10"/>
      <c r="D126" s="76"/>
      <c r="E126" s="90" t="str">
        <f t="shared" si="1"/>
        <v/>
      </c>
      <c r="F126" s="83"/>
    </row>
    <row r="127" spans="1:6">
      <c r="A127" s="84"/>
      <c r="B127" s="14"/>
      <c r="C127" s="10"/>
      <c r="D127" s="76"/>
      <c r="E127" s="90" t="str">
        <f t="shared" si="1"/>
        <v/>
      </c>
      <c r="F127" s="83"/>
    </row>
    <row r="128" spans="1:6">
      <c r="A128" s="84"/>
      <c r="B128" s="14"/>
      <c r="C128" s="10"/>
      <c r="D128" s="76"/>
      <c r="E128" s="90" t="str">
        <f t="shared" si="1"/>
        <v/>
      </c>
      <c r="F128" s="83"/>
    </row>
    <row r="129" spans="1:6">
      <c r="A129" s="84"/>
      <c r="B129" s="14"/>
      <c r="C129" s="10"/>
      <c r="D129" s="76"/>
      <c r="E129" s="90" t="str">
        <f t="shared" si="1"/>
        <v/>
      </c>
      <c r="F129" s="83"/>
    </row>
    <row r="130" spans="1:6">
      <c r="A130" s="84"/>
      <c r="B130" s="14"/>
      <c r="C130" s="10"/>
      <c r="D130" s="76"/>
      <c r="E130" s="90" t="str">
        <f t="shared" si="1"/>
        <v/>
      </c>
      <c r="F130" s="83"/>
    </row>
    <row r="131" spans="1:6">
      <c r="A131" s="84"/>
      <c r="B131" s="14"/>
      <c r="C131" s="10"/>
      <c r="D131" s="76"/>
      <c r="E131" s="90" t="str">
        <f t="shared" si="1"/>
        <v/>
      </c>
      <c r="F131" s="83"/>
    </row>
    <row r="132" spans="1:6">
      <c r="A132" s="84"/>
      <c r="B132" s="14"/>
      <c r="C132" s="10"/>
      <c r="D132" s="76"/>
      <c r="E132" s="90" t="str">
        <f t="shared" si="1"/>
        <v/>
      </c>
      <c r="F132" s="83"/>
    </row>
    <row r="133" spans="1:6">
      <c r="A133" s="84"/>
      <c r="B133" s="14"/>
      <c r="C133" s="10"/>
      <c r="D133" s="76"/>
      <c r="E133" s="90" t="str">
        <f t="shared" si="1"/>
        <v/>
      </c>
      <c r="F133" s="83"/>
    </row>
    <row r="134" spans="1:6">
      <c r="A134" s="84"/>
      <c r="B134" s="14"/>
      <c r="C134" s="10"/>
      <c r="D134" s="76"/>
      <c r="E134" s="90" t="str">
        <f t="shared" si="1"/>
        <v/>
      </c>
      <c r="F134" s="83"/>
    </row>
    <row r="135" spans="1:6">
      <c r="A135" s="84"/>
      <c r="B135" s="14"/>
      <c r="C135" s="10"/>
      <c r="D135" s="76"/>
      <c r="E135" s="90" t="str">
        <f t="shared" si="1"/>
        <v/>
      </c>
      <c r="F135" s="83"/>
    </row>
    <row r="136" spans="1:6">
      <c r="A136" s="84"/>
      <c r="B136" s="14"/>
      <c r="C136" s="10"/>
      <c r="D136" s="76"/>
      <c r="E136" s="90" t="str">
        <f t="shared" si="1"/>
        <v/>
      </c>
      <c r="F136" s="83"/>
    </row>
    <row r="137" spans="1:6">
      <c r="A137" s="84"/>
      <c r="B137" s="14"/>
      <c r="C137" s="10"/>
      <c r="D137" s="76"/>
      <c r="E137" s="90" t="str">
        <f t="shared" si="1"/>
        <v/>
      </c>
      <c r="F137" s="83"/>
    </row>
    <row r="138" spans="1:6">
      <c r="A138" s="84"/>
      <c r="B138" s="14"/>
      <c r="C138" s="10"/>
      <c r="D138" s="76"/>
      <c r="E138" s="90" t="str">
        <f t="shared" si="1"/>
        <v/>
      </c>
      <c r="F138" s="83"/>
    </row>
    <row r="139" spans="1:6">
      <c r="A139" s="84"/>
      <c r="B139" s="14"/>
      <c r="C139" s="10"/>
      <c r="D139" s="76"/>
      <c r="E139" s="90" t="str">
        <f t="shared" si="1"/>
        <v/>
      </c>
      <c r="F139" s="83"/>
    </row>
    <row r="140" spans="1:6">
      <c r="A140" s="84"/>
      <c r="B140" s="14"/>
      <c r="C140" s="10"/>
      <c r="D140" s="76"/>
      <c r="E140" s="90" t="str">
        <f t="shared" si="1"/>
        <v/>
      </c>
      <c r="F140" s="83"/>
    </row>
    <row r="141" spans="1:6">
      <c r="A141" s="84"/>
      <c r="B141" s="14"/>
      <c r="C141" s="10"/>
      <c r="D141" s="76"/>
      <c r="E141" s="90" t="str">
        <f t="shared" si="1"/>
        <v/>
      </c>
      <c r="F141" s="83"/>
    </row>
    <row r="142" spans="1:6">
      <c r="A142" s="84"/>
      <c r="B142" s="14"/>
      <c r="C142" s="10"/>
      <c r="D142" s="76"/>
      <c r="E142" s="90" t="str">
        <f t="shared" si="1"/>
        <v/>
      </c>
      <c r="F142" s="83"/>
    </row>
    <row r="143" spans="1:6">
      <c r="A143" s="84"/>
      <c r="B143" s="14"/>
      <c r="C143" s="10"/>
      <c r="D143" s="76"/>
      <c r="E143" s="90" t="str">
        <f t="shared" si="1"/>
        <v/>
      </c>
      <c r="F143" s="83"/>
    </row>
    <row r="144" spans="1:6" ht="15.75" thickBot="1">
      <c r="A144" s="85"/>
      <c r="B144" s="15"/>
      <c r="C144" s="11"/>
      <c r="D144" s="86"/>
      <c r="E144" s="90" t="str">
        <f t="shared" si="1"/>
        <v/>
      </c>
      <c r="F144" s="87"/>
    </row>
    <row r="145" spans="1:2" ht="15.75" thickBot="1"/>
    <row r="146" spans="1:2" ht="30.75" thickBot="1">
      <c r="A146" s="57" t="s">
        <v>190</v>
      </c>
      <c r="B146" s="54" t="s">
        <v>18</v>
      </c>
    </row>
    <row r="147" spans="1:2" ht="15.75" thickBot="1">
      <c r="A147" s="58" t="s">
        <v>377</v>
      </c>
      <c r="B147" s="55" t="s">
        <v>371</v>
      </c>
    </row>
    <row r="148" spans="1:2" ht="15.75" thickBot="1">
      <c r="A148" s="58" t="s">
        <v>378</v>
      </c>
      <c r="B148" s="50" t="s">
        <v>372</v>
      </c>
    </row>
    <row r="149" spans="1:2" ht="15.75" thickBot="1">
      <c r="A149" s="58" t="s">
        <v>379</v>
      </c>
      <c r="B149" s="50" t="s">
        <v>259</v>
      </c>
    </row>
    <row r="150" spans="1:2" ht="15.75" thickBot="1">
      <c r="A150" s="58" t="s">
        <v>380</v>
      </c>
      <c r="B150" s="50" t="s">
        <v>373</v>
      </c>
    </row>
    <row r="151" spans="1:2" ht="15.75" thickBot="1">
      <c r="A151" s="58" t="s">
        <v>381</v>
      </c>
      <c r="B151" s="50" t="s">
        <v>374</v>
      </c>
    </row>
    <row r="152" spans="1:2" ht="15.75" thickBot="1">
      <c r="A152" s="58" t="s">
        <v>382</v>
      </c>
      <c r="B152" s="50" t="s">
        <v>375</v>
      </c>
    </row>
    <row r="153" spans="1:2">
      <c r="A153" s="58" t="s">
        <v>383</v>
      </c>
      <c r="B153" s="50" t="s">
        <v>376</v>
      </c>
    </row>
    <row r="154" spans="1:2">
      <c r="A154" s="40"/>
      <c r="B154" s="50"/>
    </row>
    <row r="155" spans="1:2">
      <c r="A155" s="40"/>
      <c r="B155" s="50"/>
    </row>
    <row r="156" spans="1:2">
      <c r="A156" s="40"/>
      <c r="B156" s="50"/>
    </row>
    <row r="157" spans="1:2">
      <c r="A157" s="40"/>
      <c r="B157" s="50"/>
    </row>
    <row r="158" spans="1:2">
      <c r="A158" s="40"/>
      <c r="B158" s="50"/>
    </row>
    <row r="159" spans="1:2" ht="15.75" thickBot="1"/>
    <row r="160" spans="1:2" ht="15.75" thickBot="1">
      <c r="A160" s="61" t="s">
        <v>19</v>
      </c>
      <c r="B160" s="54" t="s">
        <v>18</v>
      </c>
    </row>
    <row r="161" spans="1:2">
      <c r="A161" s="68" t="s">
        <v>435</v>
      </c>
      <c r="B161" s="49" t="s">
        <v>454</v>
      </c>
    </row>
    <row r="162" spans="1:2">
      <c r="A162" s="68" t="s">
        <v>436</v>
      </c>
      <c r="B162" s="49" t="s">
        <v>455</v>
      </c>
    </row>
    <row r="163" spans="1:2">
      <c r="A163" s="68" t="s">
        <v>437</v>
      </c>
      <c r="B163" s="50" t="s">
        <v>456</v>
      </c>
    </row>
    <row r="164" spans="1:2">
      <c r="A164" s="68" t="s">
        <v>438</v>
      </c>
      <c r="B164" s="50" t="s">
        <v>457</v>
      </c>
    </row>
    <row r="165" spans="1:2">
      <c r="A165" s="68" t="s">
        <v>439</v>
      </c>
      <c r="B165" s="50" t="s">
        <v>458</v>
      </c>
    </row>
    <row r="166" spans="1:2">
      <c r="A166" s="68" t="s">
        <v>440</v>
      </c>
      <c r="B166" s="50" t="s">
        <v>459</v>
      </c>
    </row>
    <row r="167" spans="1:2">
      <c r="A167" s="68" t="s">
        <v>441</v>
      </c>
      <c r="B167" s="50" t="s">
        <v>460</v>
      </c>
    </row>
    <row r="168" spans="1:2">
      <c r="A168" s="68" t="s">
        <v>442</v>
      </c>
      <c r="B168" s="50" t="s">
        <v>461</v>
      </c>
    </row>
    <row r="169" spans="1:2">
      <c r="A169" s="68" t="s">
        <v>443</v>
      </c>
      <c r="B169" s="50" t="s">
        <v>462</v>
      </c>
    </row>
    <row r="170" spans="1:2">
      <c r="A170" s="68" t="s">
        <v>444</v>
      </c>
      <c r="B170" s="50" t="s">
        <v>463</v>
      </c>
    </row>
    <row r="171" spans="1:2">
      <c r="A171" s="68" t="s">
        <v>445</v>
      </c>
      <c r="B171" s="50" t="s">
        <v>464</v>
      </c>
    </row>
    <row r="172" spans="1:2">
      <c r="A172" s="68" t="s">
        <v>446</v>
      </c>
      <c r="B172" s="50" t="s">
        <v>465</v>
      </c>
    </row>
    <row r="173" spans="1:2">
      <c r="A173" s="68" t="s">
        <v>447</v>
      </c>
      <c r="B173" s="50" t="s">
        <v>466</v>
      </c>
    </row>
    <row r="174" spans="1:2">
      <c r="A174" s="68" t="s">
        <v>448</v>
      </c>
      <c r="B174" s="50" t="s">
        <v>467</v>
      </c>
    </row>
    <row r="175" spans="1:2">
      <c r="A175" s="68" t="s">
        <v>449</v>
      </c>
      <c r="B175" s="50" t="s">
        <v>468</v>
      </c>
    </row>
    <row r="176" spans="1:2">
      <c r="A176" s="68" t="s">
        <v>450</v>
      </c>
      <c r="B176" s="50" t="s">
        <v>469</v>
      </c>
    </row>
    <row r="177" spans="1:2">
      <c r="A177" s="68" t="s">
        <v>451</v>
      </c>
      <c r="B177" s="50" t="s">
        <v>312</v>
      </c>
    </row>
    <row r="178" spans="1:2">
      <c r="A178" s="68" t="s">
        <v>452</v>
      </c>
      <c r="B178" s="50" t="s">
        <v>470</v>
      </c>
    </row>
    <row r="179" spans="1:2">
      <c r="A179" s="68" t="s">
        <v>453</v>
      </c>
      <c r="B179" s="50" t="s">
        <v>471</v>
      </c>
    </row>
    <row r="180" spans="1:2">
      <c r="A180" s="66"/>
      <c r="B180" s="50"/>
    </row>
    <row r="181" spans="1:2">
      <c r="A181" s="66"/>
      <c r="B181" s="50"/>
    </row>
    <row r="182" spans="1:2">
      <c r="A182" s="66"/>
      <c r="B182" s="50"/>
    </row>
    <row r="183" spans="1:2">
      <c r="A183" s="66"/>
      <c r="B183" s="50"/>
    </row>
    <row r="184" spans="1:2">
      <c r="A184" s="66"/>
      <c r="B184" s="50"/>
    </row>
    <row r="185" spans="1:2">
      <c r="A185" s="66"/>
      <c r="B185" s="50"/>
    </row>
    <row r="186" spans="1:2">
      <c r="A186" s="66"/>
      <c r="B186" s="50"/>
    </row>
    <row r="187" spans="1:2">
      <c r="A187" s="66"/>
      <c r="B187" s="50"/>
    </row>
    <row r="188" spans="1:2">
      <c r="A188" s="66"/>
      <c r="B188" s="50"/>
    </row>
    <row r="189" spans="1:2">
      <c r="A189" s="66"/>
      <c r="B189" s="50"/>
    </row>
    <row r="190" spans="1:2">
      <c r="A190" s="66"/>
      <c r="B190" s="50"/>
    </row>
    <row r="191" spans="1:2">
      <c r="A191" s="66"/>
      <c r="B191" s="50"/>
    </row>
    <row r="192" spans="1:2">
      <c r="A192" s="66"/>
      <c r="B192" s="50"/>
    </row>
    <row r="193" spans="1:2">
      <c r="A193" s="66"/>
      <c r="B193" s="50"/>
    </row>
    <row r="194" spans="1:2">
      <c r="A194" s="66"/>
      <c r="B194" s="50"/>
    </row>
    <row r="195" spans="1:2">
      <c r="A195" s="66"/>
      <c r="B195" s="50"/>
    </row>
    <row r="196" spans="1:2" ht="15.75" thickBot="1">
      <c r="A196" s="69"/>
      <c r="B196" s="52"/>
    </row>
    <row r="197" spans="1:2">
      <c r="A197" s="70"/>
    </row>
    <row r="198" spans="1:2">
      <c r="A198" s="70"/>
    </row>
    <row r="199" spans="1:2">
      <c r="A199" s="70"/>
    </row>
    <row r="200" spans="1:2">
      <c r="A200" s="70"/>
    </row>
    <row r="201" spans="1:2">
      <c r="A201" s="70"/>
    </row>
    <row r="202" spans="1:2">
      <c r="A202" s="70"/>
    </row>
    <row r="203" spans="1:2">
      <c r="A203" s="70"/>
    </row>
    <row r="204" spans="1:2">
      <c r="A204" s="70"/>
    </row>
    <row r="205" spans="1:2">
      <c r="A205" s="70"/>
    </row>
    <row r="206" spans="1:2">
      <c r="A206" s="70"/>
    </row>
    <row r="207" spans="1:2">
      <c r="A207" s="70"/>
    </row>
    <row r="208" spans="1:2">
      <c r="A208" s="70"/>
    </row>
    <row r="209" spans="1:1">
      <c r="A209" s="70"/>
    </row>
    <row r="210" spans="1:1">
      <c r="A210" s="70"/>
    </row>
    <row r="211" spans="1:1">
      <c r="A211" s="70"/>
    </row>
    <row r="212" spans="1:1">
      <c r="A212" s="70"/>
    </row>
    <row r="213" spans="1:1">
      <c r="A213" s="70"/>
    </row>
    <row r="214" spans="1:1">
      <c r="A214" s="70"/>
    </row>
    <row r="215" spans="1:1">
      <c r="A215" s="70"/>
    </row>
    <row r="216" spans="1:1">
      <c r="A216" s="70"/>
    </row>
    <row r="217" spans="1:1">
      <c r="A217" s="70"/>
    </row>
    <row r="218" spans="1:1">
      <c r="A218" s="70"/>
    </row>
    <row r="219" spans="1:1">
      <c r="A219" s="70"/>
    </row>
    <row r="220" spans="1:1">
      <c r="A220" s="70"/>
    </row>
    <row r="221" spans="1:1">
      <c r="A221" s="70"/>
    </row>
    <row r="222" spans="1:1">
      <c r="A222" s="70"/>
    </row>
    <row r="223" spans="1:1">
      <c r="A223" s="70"/>
    </row>
    <row r="224" spans="1:1">
      <c r="A224" s="70"/>
    </row>
    <row r="225" spans="1:1">
      <c r="A225" s="70"/>
    </row>
    <row r="226" spans="1:1">
      <c r="A226" s="70"/>
    </row>
    <row r="227" spans="1:1">
      <c r="A227" s="70"/>
    </row>
    <row r="228" spans="1:1">
      <c r="A228" s="70"/>
    </row>
    <row r="229" spans="1:1">
      <c r="A229" s="70"/>
    </row>
    <row r="230" spans="1:1">
      <c r="A230" s="70"/>
    </row>
    <row r="231" spans="1:1">
      <c r="A231" s="70"/>
    </row>
    <row r="232" spans="1:1">
      <c r="A232" s="70"/>
    </row>
    <row r="233" spans="1:1">
      <c r="A233" s="70"/>
    </row>
    <row r="234" spans="1:1">
      <c r="A234" s="70"/>
    </row>
    <row r="235" spans="1:1">
      <c r="A235" s="70"/>
    </row>
    <row r="236" spans="1:1">
      <c r="A236" s="70"/>
    </row>
    <row r="237" spans="1:1">
      <c r="A237" s="70"/>
    </row>
    <row r="238" spans="1:1">
      <c r="A238" s="70"/>
    </row>
    <row r="239" spans="1:1">
      <c r="A239" s="70"/>
    </row>
    <row r="240" spans="1:1">
      <c r="A240" s="70"/>
    </row>
    <row r="241" spans="1:1">
      <c r="A241" s="70"/>
    </row>
    <row r="242" spans="1:1">
      <c r="A242" s="70"/>
    </row>
    <row r="243" spans="1:1">
      <c r="A243" s="70"/>
    </row>
    <row r="244" spans="1:1">
      <c r="A244" s="70"/>
    </row>
    <row r="245" spans="1:1">
      <c r="A245" s="70"/>
    </row>
    <row r="246" spans="1:1">
      <c r="A246" s="70"/>
    </row>
    <row r="247" spans="1:1">
      <c r="A247" s="70"/>
    </row>
    <row r="248" spans="1:1">
      <c r="A248" s="70"/>
    </row>
    <row r="249" spans="1:1">
      <c r="A249" s="70"/>
    </row>
    <row r="250" spans="1:1">
      <c r="A250" s="70"/>
    </row>
    <row r="251" spans="1:1">
      <c r="A251" s="70"/>
    </row>
    <row r="252" spans="1:1">
      <c r="A252" s="70"/>
    </row>
    <row r="253" spans="1:1">
      <c r="A253" s="70"/>
    </row>
    <row r="254" spans="1:1">
      <c r="A254" s="70"/>
    </row>
    <row r="255" spans="1:1">
      <c r="A255" s="70"/>
    </row>
    <row r="256" spans="1:1">
      <c r="A256" s="70"/>
    </row>
    <row r="257" spans="1:1">
      <c r="A257" s="70"/>
    </row>
    <row r="258" spans="1:1">
      <c r="A258" s="70"/>
    </row>
    <row r="259" spans="1:1">
      <c r="A259" s="70"/>
    </row>
    <row r="260" spans="1:1">
      <c r="A260" s="70"/>
    </row>
    <row r="261" spans="1:1">
      <c r="A261" s="70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 qui commander</vt:lpstr>
      <vt:lpstr>tableau de bord demande d'achat</vt:lpstr>
      <vt:lpstr>table chantier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titi</dc:creator>
  <cp:lastModifiedBy>titi</cp:lastModifiedBy>
  <cp:lastPrinted>2013-03-22T13:02:39Z</cp:lastPrinted>
  <dcterms:created xsi:type="dcterms:W3CDTF">2013-03-14T18:24:35Z</dcterms:created>
  <dcterms:modified xsi:type="dcterms:W3CDTF">2013-03-30T09:34:20Z</dcterms:modified>
</cp:coreProperties>
</file>