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20" yWindow="120" windowWidth="28650" windowHeight="11760" activeTab="1"/>
  </bookViews>
  <sheets>
    <sheet name="Accueil" sheetId="4" r:id="rId1"/>
    <sheet name="Saisie" sheetId="1" r:id="rId2"/>
    <sheet name="Base de données" sheetId="2" r:id="rId3"/>
    <sheet name="Rapport La Tour" sheetId="8" r:id="rId4"/>
  </sheets>
  <externalReferences>
    <externalReference r:id="rId5"/>
  </externalReferences>
  <definedNames>
    <definedName name="BDD">Saisie!$A$5:$R$226</definedName>
    <definedName name="Carouge">'Base de données'!$A$8</definedName>
    <definedName name="cola">Saisie!$A$5:$A$226</definedName>
    <definedName name="cols">Saisie!$S$4:$S$226</definedName>
    <definedName name="DATE1">'Rapport La Tour'!$O$1</definedName>
    <definedName name="DATE2">'Rapport La Tour'!$Q$1</definedName>
    <definedName name="Etude_Appel_retour_dom">'Base de données'!$A$94:$A$98</definedName>
    <definedName name="Etude_classe_age">'Base de données'!$A$82:$A$85</definedName>
    <definedName name="Etude_classe_sociale">'Base de données'!$A$87:$A$89</definedName>
    <definedName name="Etude_Domicile">'Base de données'!$A$91:$A$92</definedName>
    <definedName name="Etude_lieu_dest">'Base de données'!$A$75:$A$80</definedName>
    <definedName name="Etude_lieu_inter">'Base de données'!$A$70:$A$73</definedName>
    <definedName name="Etude_trsp_necessaire">'Base de données'!$A$100:$A$101</definedName>
    <definedName name="Genre">'Base de données'!$A$52:$A$58</definedName>
    <definedName name="_xlnm.Print_Titles" localSheetId="1">Saisie!$1:$3</definedName>
    <definedName name="LATOUR">'Base de données'!$A$9</definedName>
    <definedName name="NACA">'Base de données'!$A$60:$A$68</definedName>
    <definedName name="PeC">'Base de données'!$A$1:$A$19</definedName>
    <definedName name="PeC_Destination" localSheetId="2">'Base de données'!$A$1:$A$19</definedName>
    <definedName name="Personnel">'Base de données'!$A$21:$A$40</definedName>
    <definedName name="Personnel280413">'Base de données'!$A$21:$A$39</definedName>
    <definedName name="Véhicules">'Base de données'!$A$42:$A$50</definedName>
    <definedName name="_xlnm.Print_Area" localSheetId="1">Saisie!$A$5:$R$226</definedName>
  </definedNames>
  <calcPr calcId="145621"/>
</workbook>
</file>

<file path=xl/calcChain.xml><?xml version="1.0" encoding="utf-8"?>
<calcChain xmlns="http://schemas.openxmlformats.org/spreadsheetml/2006/main">
  <c r="S11" i="1" l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5" i="1"/>
  <c r="S6" i="1"/>
  <c r="S7" i="1"/>
  <c r="S8" i="1"/>
  <c r="S9" i="1"/>
  <c r="S10" i="1"/>
  <c r="G4" i="1"/>
  <c r="G5" i="1"/>
  <c r="A32" i="8" l="1"/>
  <c r="H35" i="8"/>
  <c r="D35" i="8"/>
  <c r="H34" i="8"/>
  <c r="B34" i="8"/>
  <c r="B33" i="8"/>
  <c r="B32" i="8"/>
  <c r="F35" i="8"/>
  <c r="B35" i="8"/>
  <c r="F34" i="8"/>
  <c r="F33" i="8"/>
  <c r="F32" i="8"/>
  <c r="G35" i="8"/>
  <c r="E35" i="8"/>
  <c r="C35" i="8"/>
  <c r="A35" i="8"/>
  <c r="G34" i="8"/>
  <c r="D34" i="8"/>
  <c r="H33" i="8"/>
  <c r="D33" i="8"/>
  <c r="H32" i="8"/>
  <c r="D32" i="8"/>
  <c r="E34" i="8"/>
  <c r="C34" i="8"/>
  <c r="A34" i="8"/>
  <c r="G33" i="8"/>
  <c r="E33" i="8"/>
  <c r="C33" i="8"/>
  <c r="A33" i="8"/>
  <c r="G32" i="8"/>
  <c r="E32" i="8"/>
  <c r="C32" i="8"/>
  <c r="A6" i="8"/>
  <c r="C6" i="8"/>
  <c r="E6" i="8"/>
  <c r="G6" i="8"/>
  <c r="A7" i="8"/>
  <c r="C7" i="8"/>
  <c r="E7" i="8"/>
  <c r="G7" i="8"/>
  <c r="A8" i="8"/>
  <c r="C8" i="8"/>
  <c r="E8" i="8"/>
  <c r="G8" i="8"/>
  <c r="A9" i="8"/>
  <c r="C9" i="8"/>
  <c r="E9" i="8"/>
  <c r="G9" i="8"/>
  <c r="A10" i="8"/>
  <c r="C10" i="8"/>
  <c r="E10" i="8"/>
  <c r="G10" i="8"/>
  <c r="A11" i="8"/>
  <c r="C11" i="8"/>
  <c r="E11" i="8"/>
  <c r="G11" i="8"/>
  <c r="A12" i="8"/>
  <c r="C12" i="8"/>
  <c r="E12" i="8"/>
  <c r="G12" i="8"/>
  <c r="A13" i="8"/>
  <c r="C13" i="8"/>
  <c r="E13" i="8"/>
  <c r="G13" i="8"/>
  <c r="A14" i="8"/>
  <c r="C14" i="8"/>
  <c r="E14" i="8"/>
  <c r="G14" i="8"/>
  <c r="A15" i="8"/>
  <c r="C15" i="8"/>
  <c r="E15" i="8"/>
  <c r="G15" i="8"/>
  <c r="A16" i="8"/>
  <c r="C16" i="8"/>
  <c r="E16" i="8"/>
  <c r="G16" i="8"/>
  <c r="A17" i="8"/>
  <c r="C17" i="8"/>
  <c r="E17" i="8"/>
  <c r="G17" i="8"/>
  <c r="A18" i="8"/>
  <c r="C18" i="8"/>
  <c r="E18" i="8"/>
  <c r="G18" i="8"/>
  <c r="A19" i="8"/>
  <c r="C19" i="8"/>
  <c r="E19" i="8"/>
  <c r="G19" i="8"/>
  <c r="A20" i="8"/>
  <c r="C20" i="8"/>
  <c r="E20" i="8"/>
  <c r="G20" i="8"/>
  <c r="A21" i="8"/>
  <c r="C21" i="8"/>
  <c r="E21" i="8"/>
  <c r="G21" i="8"/>
  <c r="A22" i="8"/>
  <c r="C22" i="8"/>
  <c r="E22" i="8"/>
  <c r="G22" i="8"/>
  <c r="A23" i="8"/>
  <c r="C23" i="8"/>
  <c r="E23" i="8"/>
  <c r="G23" i="8"/>
  <c r="A24" i="8"/>
  <c r="C24" i="8"/>
  <c r="E24" i="8"/>
  <c r="G24" i="8"/>
  <c r="A25" i="8"/>
  <c r="C25" i="8"/>
  <c r="E25" i="8"/>
  <c r="G25" i="8"/>
  <c r="A26" i="8"/>
  <c r="C26" i="8"/>
  <c r="E26" i="8"/>
  <c r="G26" i="8"/>
  <c r="A27" i="8"/>
  <c r="B6" i="8"/>
  <c r="D6" i="8"/>
  <c r="F6" i="8"/>
  <c r="H6" i="8"/>
  <c r="B7" i="8"/>
  <c r="D7" i="8"/>
  <c r="F7" i="8"/>
  <c r="H7" i="8"/>
  <c r="B8" i="8"/>
  <c r="D8" i="8"/>
  <c r="F8" i="8"/>
  <c r="H8" i="8"/>
  <c r="B9" i="8"/>
  <c r="D9" i="8"/>
  <c r="F9" i="8"/>
  <c r="H9" i="8"/>
  <c r="B10" i="8"/>
  <c r="D10" i="8"/>
  <c r="F10" i="8"/>
  <c r="H10" i="8"/>
  <c r="B11" i="8"/>
  <c r="D11" i="8"/>
  <c r="F11" i="8"/>
  <c r="H11" i="8"/>
  <c r="B12" i="8"/>
  <c r="D12" i="8"/>
  <c r="F12" i="8"/>
  <c r="H12" i="8"/>
  <c r="B13" i="8"/>
  <c r="D13" i="8"/>
  <c r="F13" i="8"/>
  <c r="H13" i="8"/>
  <c r="B14" i="8"/>
  <c r="D14" i="8"/>
  <c r="F14" i="8"/>
  <c r="H14" i="8"/>
  <c r="B15" i="8"/>
  <c r="D15" i="8"/>
  <c r="F15" i="8"/>
  <c r="H15" i="8"/>
  <c r="B16" i="8"/>
  <c r="D16" i="8"/>
  <c r="F16" i="8"/>
  <c r="H16" i="8"/>
  <c r="B17" i="8"/>
  <c r="D17" i="8"/>
  <c r="F17" i="8"/>
  <c r="H17" i="8"/>
  <c r="B18" i="8"/>
  <c r="D18" i="8"/>
  <c r="F18" i="8"/>
  <c r="H18" i="8"/>
  <c r="B19" i="8"/>
  <c r="D19" i="8"/>
  <c r="F19" i="8"/>
  <c r="H19" i="8"/>
  <c r="B20" i="8"/>
  <c r="D20" i="8"/>
  <c r="F20" i="8"/>
  <c r="H20" i="8"/>
  <c r="B21" i="8"/>
  <c r="D21" i="8"/>
  <c r="F21" i="8"/>
  <c r="H21" i="8"/>
  <c r="B22" i="8"/>
  <c r="D22" i="8"/>
  <c r="F22" i="8"/>
  <c r="H22" i="8"/>
  <c r="B23" i="8"/>
  <c r="D23" i="8"/>
  <c r="F23" i="8"/>
  <c r="H23" i="8"/>
  <c r="B24" i="8"/>
  <c r="D24" i="8"/>
  <c r="F24" i="8"/>
  <c r="H24" i="8"/>
  <c r="B25" i="8"/>
  <c r="D25" i="8"/>
  <c r="F25" i="8"/>
  <c r="H25" i="8"/>
  <c r="B26" i="8"/>
  <c r="D26" i="8"/>
  <c r="F26" i="8"/>
  <c r="H26" i="8"/>
  <c r="B27" i="8"/>
  <c r="B5" i="8"/>
  <c r="C5" i="8"/>
  <c r="E5" i="8"/>
  <c r="G5" i="8"/>
  <c r="H31" i="8"/>
  <c r="F31" i="8"/>
  <c r="D31" i="8"/>
  <c r="B31" i="8"/>
  <c r="H30" i="8"/>
  <c r="F30" i="8"/>
  <c r="D30" i="8"/>
  <c r="B30" i="8"/>
  <c r="H29" i="8"/>
  <c r="F29" i="8"/>
  <c r="D29" i="8"/>
  <c r="B29" i="8"/>
  <c r="H28" i="8"/>
  <c r="F28" i="8"/>
  <c r="D28" i="8"/>
  <c r="B28" i="8"/>
  <c r="H27" i="8"/>
  <c r="F27" i="8"/>
  <c r="D27" i="8"/>
  <c r="A5" i="8"/>
  <c r="D5" i="8"/>
  <c r="F5" i="8"/>
  <c r="H5" i="8"/>
  <c r="G31" i="8"/>
  <c r="E31" i="8"/>
  <c r="C31" i="8"/>
  <c r="A31" i="8"/>
  <c r="G30" i="8"/>
  <c r="E30" i="8"/>
  <c r="C30" i="8"/>
  <c r="A30" i="8"/>
  <c r="G29" i="8"/>
  <c r="E29" i="8"/>
  <c r="C29" i="8"/>
  <c r="A29" i="8"/>
  <c r="G28" i="8"/>
  <c r="E28" i="8"/>
  <c r="C28" i="8"/>
  <c r="A28" i="8"/>
  <c r="G27" i="8"/>
  <c r="E27" i="8"/>
  <c r="C27" i="8"/>
  <c r="G6" i="1" l="1"/>
  <c r="G7" i="1" l="1"/>
  <c r="G8" i="1" l="1"/>
  <c r="G9" i="1" l="1"/>
  <c r="G10" i="1" l="1"/>
  <c r="G11" i="1"/>
  <c r="G12" i="1"/>
  <c r="G13" i="1" l="1"/>
  <c r="G14" i="1" l="1"/>
  <c r="G15" i="1" l="1"/>
  <c r="G16" i="1" l="1"/>
  <c r="G17" i="1" l="1"/>
  <c r="G18" i="1" l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4" i="1"/>
  <c r="G155" i="1"/>
  <c r="G156" i="1"/>
  <c r="G157" i="1"/>
  <c r="G153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9" i="1"/>
  <c r="G205" i="1"/>
  <c r="G206" i="1"/>
  <c r="G207" i="1"/>
  <c r="G208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</calcChain>
</file>

<file path=xl/comments1.xml><?xml version="1.0" encoding="utf-8"?>
<comments xmlns="http://schemas.openxmlformats.org/spreadsheetml/2006/main">
  <authors>
    <author>C Croset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3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4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5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6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7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8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9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0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1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2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2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3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3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4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4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5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5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6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6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7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7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8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8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1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1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1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1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19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19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0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0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7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7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8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8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19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19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0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0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1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1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2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2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3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3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4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4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5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5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  <comment ref="B2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C2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D2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E2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F226" authorId="0">
      <text>
        <r>
          <rPr>
            <b/>
            <sz val="9"/>
            <color indexed="81"/>
            <rFont val="Tahoma"/>
            <family val="2"/>
          </rPr>
          <t>Insérer l'heure selon le format: hh:mm</t>
        </r>
      </text>
    </comment>
    <comment ref="G226" authorId="0">
      <text>
        <r>
          <rPr>
            <b/>
            <sz val="9"/>
            <color indexed="81"/>
            <rFont val="Tahoma"/>
            <family val="2"/>
          </rPr>
          <t>Calcul automatique, ne pas toucher</t>
        </r>
      </text>
    </comment>
  </commentList>
</comments>
</file>

<file path=xl/sharedStrings.xml><?xml version="1.0" encoding="utf-8"?>
<sst xmlns="http://schemas.openxmlformats.org/spreadsheetml/2006/main" count="1892" uniqueCount="551">
  <si>
    <t>Appel</t>
  </si>
  <si>
    <t>Départ</t>
  </si>
  <si>
    <t>S/Site</t>
  </si>
  <si>
    <t>Quitte</t>
  </si>
  <si>
    <t>Véhicule</t>
  </si>
  <si>
    <t>No FIP</t>
  </si>
  <si>
    <t>NACA</t>
  </si>
  <si>
    <t>Heures</t>
  </si>
  <si>
    <t>Equipage</t>
  </si>
  <si>
    <t>Croset</t>
  </si>
  <si>
    <t>Chabloz</t>
  </si>
  <si>
    <t>Bossus</t>
  </si>
  <si>
    <t>Favre</t>
  </si>
  <si>
    <t>Morel</t>
  </si>
  <si>
    <t>Woitrain</t>
  </si>
  <si>
    <t>Barthélémy</t>
  </si>
  <si>
    <t>Nom</t>
  </si>
  <si>
    <t>Prénom</t>
  </si>
  <si>
    <t>Total</t>
  </si>
  <si>
    <t>Date</t>
  </si>
  <si>
    <t>Fargeat</t>
  </si>
  <si>
    <t>Bonetti</t>
  </si>
  <si>
    <t>Erb</t>
  </si>
  <si>
    <t>Jaquet</t>
  </si>
  <si>
    <t>Cendre</t>
  </si>
  <si>
    <t>Sansonnens</t>
  </si>
  <si>
    <t>Coordonnées Patient</t>
  </si>
  <si>
    <t>Blumenthal</t>
  </si>
  <si>
    <t>Mougniotte</t>
  </si>
  <si>
    <t>P1</t>
  </si>
  <si>
    <t>P2</t>
  </si>
  <si>
    <t>P3</t>
  </si>
  <si>
    <t>S1</t>
  </si>
  <si>
    <t>S2</t>
  </si>
  <si>
    <t>S3</t>
  </si>
  <si>
    <t>Transfert</t>
  </si>
  <si>
    <t>Genre</t>
  </si>
  <si>
    <t>Dest.</t>
  </si>
  <si>
    <t>Folio</t>
  </si>
  <si>
    <t>PeC</t>
  </si>
  <si>
    <t>Destination</t>
  </si>
  <si>
    <t>Rapport d'interventions journalières</t>
  </si>
  <si>
    <t>16 Autre moyen</t>
  </si>
  <si>
    <t>14 EMS</t>
  </si>
  <si>
    <t>15 Etab. Soins</t>
  </si>
  <si>
    <t>10 Hôpital Cant.</t>
  </si>
  <si>
    <t>12 Hôpital psy</t>
  </si>
  <si>
    <t>11 Hôpital zone</t>
  </si>
  <si>
    <t>13 Permanence</t>
  </si>
  <si>
    <t>17 Sans transport</t>
  </si>
  <si>
    <t>01 Domicile</t>
  </si>
  <si>
    <t>02 Voie publique</t>
  </si>
  <si>
    <t>03 Lieu public</t>
  </si>
  <si>
    <t>04 Lieu de travail</t>
  </si>
  <si>
    <t>05 Sports/Loisirs</t>
  </si>
  <si>
    <t>06 Cabinet médical</t>
  </si>
  <si>
    <t>07 Clinique</t>
  </si>
  <si>
    <t>07 Clinique Carouge</t>
  </si>
  <si>
    <t>07 La Colline</t>
  </si>
  <si>
    <t>07 La Tour</t>
  </si>
  <si>
    <t>07 Les Grangettes</t>
  </si>
  <si>
    <t>08 Autre</t>
  </si>
  <si>
    <t>09 CHU</t>
  </si>
  <si>
    <t>1 Leader</t>
  </si>
  <si>
    <t>2 coéquipier</t>
  </si>
  <si>
    <t>Mode d'emploi</t>
  </si>
  <si>
    <t>Guerrera</t>
  </si>
  <si>
    <t>Domicile</t>
  </si>
  <si>
    <t>En rue</t>
  </si>
  <si>
    <t>Lieu public</t>
  </si>
  <si>
    <t>Autre</t>
  </si>
  <si>
    <t>Hôpital</t>
  </si>
  <si>
    <t>Police</t>
  </si>
  <si>
    <t>&lt;  18 ans</t>
  </si>
  <si>
    <t>19 - 25 ans</t>
  </si>
  <si>
    <t>26 - 35 ans</t>
  </si>
  <si>
    <t>&gt; 36 ans</t>
  </si>
  <si>
    <t>Sans domicile fixe</t>
  </si>
  <si>
    <t>Moyenne</t>
  </si>
  <si>
    <t>Aisé</t>
  </si>
  <si>
    <t>Seul</t>
  </si>
  <si>
    <t>Accompagné</t>
  </si>
  <si>
    <t>Ambulancier</t>
  </si>
  <si>
    <t>Amis</t>
  </si>
  <si>
    <t>Oui</t>
  </si>
  <si>
    <t>Non</t>
  </si>
  <si>
    <t>Sans transport</t>
  </si>
  <si>
    <t>Confié aux proches</t>
  </si>
  <si>
    <t>Vaudan</t>
  </si>
  <si>
    <t>Vicente</t>
  </si>
  <si>
    <t>870 P</t>
  </si>
  <si>
    <t>871 P</t>
  </si>
  <si>
    <t>872 P</t>
  </si>
  <si>
    <t>870 T</t>
  </si>
  <si>
    <t>871 T</t>
  </si>
  <si>
    <t>872 T</t>
  </si>
  <si>
    <t>870 C</t>
  </si>
  <si>
    <t>871 C</t>
  </si>
  <si>
    <t>872 C</t>
  </si>
  <si>
    <t>25871 P</t>
  </si>
  <si>
    <t>Heure appel</t>
  </si>
  <si>
    <t>Coordonnées Patients</t>
  </si>
  <si>
    <t>Montants</t>
  </si>
  <si>
    <t>A1</t>
  </si>
  <si>
    <t>DU</t>
  </si>
  <si>
    <t>AU</t>
  </si>
  <si>
    <t>Transports La Tour - Clinique Carouge Septembre 2013</t>
  </si>
  <si>
    <t>Ouin-ouin1</t>
  </si>
  <si>
    <t>Jules1</t>
  </si>
  <si>
    <t>Ouin-ouin2</t>
  </si>
  <si>
    <t>Jules2</t>
  </si>
  <si>
    <t>Ouin-ouin3</t>
  </si>
  <si>
    <t>Jules3</t>
  </si>
  <si>
    <t>Ouin-ouin4</t>
  </si>
  <si>
    <t>Jules4</t>
  </si>
  <si>
    <t>Ouin-ouin5</t>
  </si>
  <si>
    <t>Jules5</t>
  </si>
  <si>
    <t>Ouin-ouin6</t>
  </si>
  <si>
    <t>Jules6</t>
  </si>
  <si>
    <t>Ouin-ouin7</t>
  </si>
  <si>
    <t>Jules7</t>
  </si>
  <si>
    <t>Ouin-ouin8</t>
  </si>
  <si>
    <t>Jules8</t>
  </si>
  <si>
    <t>Ouin-ouin9</t>
  </si>
  <si>
    <t>Jules9</t>
  </si>
  <si>
    <t>Ouin-ouin10</t>
  </si>
  <si>
    <t>Jules10</t>
  </si>
  <si>
    <t>Ouin-ouin11</t>
  </si>
  <si>
    <t>Jules11</t>
  </si>
  <si>
    <t>Ouin-ouin12</t>
  </si>
  <si>
    <t>Jules12</t>
  </si>
  <si>
    <t>Ouin-ouin13</t>
  </si>
  <si>
    <t>Jules13</t>
  </si>
  <si>
    <t>Ouin-ouin14</t>
  </si>
  <si>
    <t>Jules14</t>
  </si>
  <si>
    <t>Ouin-ouin15</t>
  </si>
  <si>
    <t>Jules15</t>
  </si>
  <si>
    <t>Ouin-ouin16</t>
  </si>
  <si>
    <t>Jules16</t>
  </si>
  <si>
    <t>Ouin-ouin17</t>
  </si>
  <si>
    <t>Jules17</t>
  </si>
  <si>
    <t>Ouin-ouin18</t>
  </si>
  <si>
    <t>Jules18</t>
  </si>
  <si>
    <t>Ouin-ouin19</t>
  </si>
  <si>
    <t>Jules19</t>
  </si>
  <si>
    <t>Ouin-ouin20</t>
  </si>
  <si>
    <t>Jules20</t>
  </si>
  <si>
    <t>Ouin-ouin21</t>
  </si>
  <si>
    <t>Jules21</t>
  </si>
  <si>
    <t>Ouin-ouin22</t>
  </si>
  <si>
    <t>Jules22</t>
  </si>
  <si>
    <t>Ouin-ouin23</t>
  </si>
  <si>
    <t>Jules23</t>
  </si>
  <si>
    <t>Ouin-ouin24</t>
  </si>
  <si>
    <t>Jules24</t>
  </si>
  <si>
    <t>Ouin-ouin25</t>
  </si>
  <si>
    <t>Jules25</t>
  </si>
  <si>
    <t>Ouin-ouin26</t>
  </si>
  <si>
    <t>Jules26</t>
  </si>
  <si>
    <t>Ouin-ouin27</t>
  </si>
  <si>
    <t>Jules27</t>
  </si>
  <si>
    <t>Ouin-ouin28</t>
  </si>
  <si>
    <t>Jules28</t>
  </si>
  <si>
    <t>Ouin-ouin29</t>
  </si>
  <si>
    <t>Jules29</t>
  </si>
  <si>
    <t>Ouin-ouin30</t>
  </si>
  <si>
    <t>Jules30</t>
  </si>
  <si>
    <t>Ouin-ouin31</t>
  </si>
  <si>
    <t>Jules31</t>
  </si>
  <si>
    <t>Ouin-ouin32</t>
  </si>
  <si>
    <t>Jules32</t>
  </si>
  <si>
    <t>Ouin-ouin33</t>
  </si>
  <si>
    <t>Jules33</t>
  </si>
  <si>
    <t>Ouin-ouin34</t>
  </si>
  <si>
    <t>Jules34</t>
  </si>
  <si>
    <t>Ouin-ouin35</t>
  </si>
  <si>
    <t>Jules35</t>
  </si>
  <si>
    <t>Ouin-ouin36</t>
  </si>
  <si>
    <t>Jules36</t>
  </si>
  <si>
    <t>Ouin-ouin37</t>
  </si>
  <si>
    <t>Jules37</t>
  </si>
  <si>
    <t>Ouin-ouin38</t>
  </si>
  <si>
    <t>Jules38</t>
  </si>
  <si>
    <t>Ouin-ouin39</t>
  </si>
  <si>
    <t>Jules39</t>
  </si>
  <si>
    <t>Ouin-ouin40</t>
  </si>
  <si>
    <t>Jules40</t>
  </si>
  <si>
    <t>Ouin-ouin41</t>
  </si>
  <si>
    <t>Jules41</t>
  </si>
  <si>
    <t>Ouin-ouin42</t>
  </si>
  <si>
    <t>Jules42</t>
  </si>
  <si>
    <t>Ouin-ouin43</t>
  </si>
  <si>
    <t>Jules43</t>
  </si>
  <si>
    <t>Ouin-ouin44</t>
  </si>
  <si>
    <t>Jules44</t>
  </si>
  <si>
    <t>Ouin-ouin45</t>
  </si>
  <si>
    <t>Jules45</t>
  </si>
  <si>
    <t>Ouin-ouin46</t>
  </si>
  <si>
    <t>Jules46</t>
  </si>
  <si>
    <t>Ouin-ouin47</t>
  </si>
  <si>
    <t>Jules47</t>
  </si>
  <si>
    <t>Ouin-ouin48</t>
  </si>
  <si>
    <t>Jules48</t>
  </si>
  <si>
    <t>Ouin-ouin49</t>
  </si>
  <si>
    <t>Jules49</t>
  </si>
  <si>
    <t>Ouin-ouin50</t>
  </si>
  <si>
    <t>Jules50</t>
  </si>
  <si>
    <t>Ouin-ouin51</t>
  </si>
  <si>
    <t>Jules51</t>
  </si>
  <si>
    <t>Ouin-ouin52</t>
  </si>
  <si>
    <t>Jules52</t>
  </si>
  <si>
    <t>Ouin-ouin53</t>
  </si>
  <si>
    <t>Jules53</t>
  </si>
  <si>
    <t>Ouin-ouin54</t>
  </si>
  <si>
    <t>Jules54</t>
  </si>
  <si>
    <t>Ouin-ouin55</t>
  </si>
  <si>
    <t>Jules55</t>
  </si>
  <si>
    <t>Ouin-ouin56</t>
  </si>
  <si>
    <t>Jules56</t>
  </si>
  <si>
    <t>Ouin-ouin57</t>
  </si>
  <si>
    <t>Jules57</t>
  </si>
  <si>
    <t>Ouin-ouin58</t>
  </si>
  <si>
    <t>Jules58</t>
  </si>
  <si>
    <t>Ouin-ouin59</t>
  </si>
  <si>
    <t>Jules59</t>
  </si>
  <si>
    <t>Ouin-ouin60</t>
  </si>
  <si>
    <t>Jules60</t>
  </si>
  <si>
    <t>Ouin-ouin61</t>
  </si>
  <si>
    <t>Jules61</t>
  </si>
  <si>
    <t>Ouin-ouin62</t>
  </si>
  <si>
    <t>Jules62</t>
  </si>
  <si>
    <t>Ouin-ouin63</t>
  </si>
  <si>
    <t>Jules63</t>
  </si>
  <si>
    <t>Ouin-ouin64</t>
  </si>
  <si>
    <t>Jules64</t>
  </si>
  <si>
    <t>Ouin-ouin65</t>
  </si>
  <si>
    <t>Jules65</t>
  </si>
  <si>
    <t>Ouin-ouin66</t>
  </si>
  <si>
    <t>Jules66</t>
  </si>
  <si>
    <t>Ouin-ouin67</t>
  </si>
  <si>
    <t>Jules67</t>
  </si>
  <si>
    <t>Ouin-ouin68</t>
  </si>
  <si>
    <t>Jules68</t>
  </si>
  <si>
    <t>Ouin-ouin69</t>
  </si>
  <si>
    <t>Jules69</t>
  </si>
  <si>
    <t>Ouin-ouin70</t>
  </si>
  <si>
    <t>Jules70</t>
  </si>
  <si>
    <t>Ouin-ouin71</t>
  </si>
  <si>
    <t>Jules71</t>
  </si>
  <si>
    <t>Ouin-ouin72</t>
  </si>
  <si>
    <t>Jules72</t>
  </si>
  <si>
    <t>Ouin-ouin73</t>
  </si>
  <si>
    <t>Jules73</t>
  </si>
  <si>
    <t>Ouin-ouin74</t>
  </si>
  <si>
    <t>Jules74</t>
  </si>
  <si>
    <t>Ouin-ouin75</t>
  </si>
  <si>
    <t>Jules75</t>
  </si>
  <si>
    <t>Ouin-ouin76</t>
  </si>
  <si>
    <t>Jules76</t>
  </si>
  <si>
    <t>Ouin-ouin77</t>
  </si>
  <si>
    <t>Jules77</t>
  </si>
  <si>
    <t>Ouin-ouin78</t>
  </si>
  <si>
    <t>Jules78</t>
  </si>
  <si>
    <t>Ouin-ouin79</t>
  </si>
  <si>
    <t>Jules79</t>
  </si>
  <si>
    <t>Ouin-ouin80</t>
  </si>
  <si>
    <t>Jules80</t>
  </si>
  <si>
    <t>Ouin-ouin81</t>
  </si>
  <si>
    <t>Jules81</t>
  </si>
  <si>
    <t>Ouin-ouin82</t>
  </si>
  <si>
    <t>Jules82</t>
  </si>
  <si>
    <t>Ouin-ouin83</t>
  </si>
  <si>
    <t>Jules83</t>
  </si>
  <si>
    <t>Ouin-ouin84</t>
  </si>
  <si>
    <t>Jules84</t>
  </si>
  <si>
    <t>Ouin-ouin85</t>
  </si>
  <si>
    <t>Jules85</t>
  </si>
  <si>
    <t>Ouin-ouin86</t>
  </si>
  <si>
    <t>Jules86</t>
  </si>
  <si>
    <t>Ouin-ouin87</t>
  </si>
  <si>
    <t>Jules87</t>
  </si>
  <si>
    <t>Ouin-ouin88</t>
  </si>
  <si>
    <t>Jules88</t>
  </si>
  <si>
    <t>Ouin-ouin89</t>
  </si>
  <si>
    <t>Jules89</t>
  </si>
  <si>
    <t>Ouin-ouin90</t>
  </si>
  <si>
    <t>Jules90</t>
  </si>
  <si>
    <t>Ouin-ouin91</t>
  </si>
  <si>
    <t>Jules91</t>
  </si>
  <si>
    <t>Ouin-ouin92</t>
  </si>
  <si>
    <t>Jules92</t>
  </si>
  <si>
    <t>Ouin-ouin93</t>
  </si>
  <si>
    <t>Jules93</t>
  </si>
  <si>
    <t>Ouin-ouin94</t>
  </si>
  <si>
    <t>Jules94</t>
  </si>
  <si>
    <t>Ouin-ouin95</t>
  </si>
  <si>
    <t>Jules95</t>
  </si>
  <si>
    <t>Ouin-ouin96</t>
  </si>
  <si>
    <t>Jules96</t>
  </si>
  <si>
    <t>Ouin-ouin97</t>
  </si>
  <si>
    <t>Jules97</t>
  </si>
  <si>
    <t>Ouin-ouin98</t>
  </si>
  <si>
    <t>Jules98</t>
  </si>
  <si>
    <t>Ouin-ouin99</t>
  </si>
  <si>
    <t>Jules99</t>
  </si>
  <si>
    <t>Ouin-ouin100</t>
  </si>
  <si>
    <t>Jules100</t>
  </si>
  <si>
    <t>Ouin-ouin101</t>
  </si>
  <si>
    <t>Jules101</t>
  </si>
  <si>
    <t>Ouin-ouin102</t>
  </si>
  <si>
    <t>Jules102</t>
  </si>
  <si>
    <t>Ouin-ouin103</t>
  </si>
  <si>
    <t>Jules103</t>
  </si>
  <si>
    <t>Ouin-ouin104</t>
  </si>
  <si>
    <t>Jules104</t>
  </si>
  <si>
    <t>Ouin-ouin105</t>
  </si>
  <si>
    <t>Jules105</t>
  </si>
  <si>
    <t>Ouin-ouin106</t>
  </si>
  <si>
    <t>Jules106</t>
  </si>
  <si>
    <t>Ouin-ouin107</t>
  </si>
  <si>
    <t>Jules107</t>
  </si>
  <si>
    <t>Ouin-ouin108</t>
  </si>
  <si>
    <t>Jules108</t>
  </si>
  <si>
    <t>Ouin-ouin109</t>
  </si>
  <si>
    <t>Jules109</t>
  </si>
  <si>
    <t>Ouin-ouin110</t>
  </si>
  <si>
    <t>Jules110</t>
  </si>
  <si>
    <t>Ouin-ouin111</t>
  </si>
  <si>
    <t>Jules111</t>
  </si>
  <si>
    <t>Ouin-ouin112</t>
  </si>
  <si>
    <t>Jules112</t>
  </si>
  <si>
    <t>Ouin-ouin113</t>
  </si>
  <si>
    <t>Jules113</t>
  </si>
  <si>
    <t>Ouin-ouin114</t>
  </si>
  <si>
    <t>Jules114</t>
  </si>
  <si>
    <t>Ouin-ouin115</t>
  </si>
  <si>
    <t>Jules115</t>
  </si>
  <si>
    <t>Ouin-ouin116</t>
  </si>
  <si>
    <t>Jules116</t>
  </si>
  <si>
    <t>Ouin-ouin117</t>
  </si>
  <si>
    <t>Jules117</t>
  </si>
  <si>
    <t>Ouin-ouin118</t>
  </si>
  <si>
    <t>Jules118</t>
  </si>
  <si>
    <t>Ouin-ouin119</t>
  </si>
  <si>
    <t>Jules119</t>
  </si>
  <si>
    <t>Ouin-ouin120</t>
  </si>
  <si>
    <t>Jules120</t>
  </si>
  <si>
    <t>Ouin-ouin121</t>
  </si>
  <si>
    <t>Jules121</t>
  </si>
  <si>
    <t>Ouin-ouin122</t>
  </si>
  <si>
    <t>Jules122</t>
  </si>
  <si>
    <t>Ouin-ouin123</t>
  </si>
  <si>
    <t>Jules123</t>
  </si>
  <si>
    <t>Ouin-ouin124</t>
  </si>
  <si>
    <t>Jules124</t>
  </si>
  <si>
    <t>Ouin-ouin125</t>
  </si>
  <si>
    <t>Jules125</t>
  </si>
  <si>
    <t>Ouin-ouin126</t>
  </si>
  <si>
    <t>Jules126</t>
  </si>
  <si>
    <t>Ouin-ouin127</t>
  </si>
  <si>
    <t>Jules127</t>
  </si>
  <si>
    <t>Ouin-ouin128</t>
  </si>
  <si>
    <t>Jules128</t>
  </si>
  <si>
    <t>Ouin-ouin129</t>
  </si>
  <si>
    <t>Jules129</t>
  </si>
  <si>
    <t>Ouin-ouin130</t>
  </si>
  <si>
    <t>Jules130</t>
  </si>
  <si>
    <t>Ouin-ouin131</t>
  </si>
  <si>
    <t>Jules131</t>
  </si>
  <si>
    <t>Ouin-ouin132</t>
  </si>
  <si>
    <t>Jules132</t>
  </si>
  <si>
    <t>Ouin-ouin133</t>
  </si>
  <si>
    <t>Jules133</t>
  </si>
  <si>
    <t>Ouin-ouin134</t>
  </si>
  <si>
    <t>Jules134</t>
  </si>
  <si>
    <t>Ouin-ouin135</t>
  </si>
  <si>
    <t>Jules135</t>
  </si>
  <si>
    <t>Ouin-ouin136</t>
  </si>
  <si>
    <t>Jules136</t>
  </si>
  <si>
    <t>Ouin-ouin137</t>
  </si>
  <si>
    <t>Jules137</t>
  </si>
  <si>
    <t>Ouin-ouin138</t>
  </si>
  <si>
    <t>Jules138</t>
  </si>
  <si>
    <t>Ouin-ouin139</t>
  </si>
  <si>
    <t>Jules139</t>
  </si>
  <si>
    <t>Ouin-ouin140</t>
  </si>
  <si>
    <t>Jules140</t>
  </si>
  <si>
    <t>Ouin-ouin141</t>
  </si>
  <si>
    <t>Jules141</t>
  </si>
  <si>
    <t>Ouin-ouin142</t>
  </si>
  <si>
    <t>Jules142</t>
  </si>
  <si>
    <t>Ouin-ouin143</t>
  </si>
  <si>
    <t>Jules143</t>
  </si>
  <si>
    <t>Ouin-ouin144</t>
  </si>
  <si>
    <t>Jules144</t>
  </si>
  <si>
    <t>Ouin-ouin145</t>
  </si>
  <si>
    <t>Jules145</t>
  </si>
  <si>
    <t>Ouin-ouin146</t>
  </si>
  <si>
    <t>Jules146</t>
  </si>
  <si>
    <t>Ouin-ouin147</t>
  </si>
  <si>
    <t>Jules147</t>
  </si>
  <si>
    <t>Ouin-ouin148</t>
  </si>
  <si>
    <t>Jules148</t>
  </si>
  <si>
    <t>Ouin-ouin149</t>
  </si>
  <si>
    <t>Jules149</t>
  </si>
  <si>
    <t>Ouin-ouin150</t>
  </si>
  <si>
    <t>Jules150</t>
  </si>
  <si>
    <t>Ouin-ouin151</t>
  </si>
  <si>
    <t>Jules151</t>
  </si>
  <si>
    <t>Ouin-ouin152</t>
  </si>
  <si>
    <t>Jules152</t>
  </si>
  <si>
    <t>Ouin-ouin153</t>
  </si>
  <si>
    <t>Jules153</t>
  </si>
  <si>
    <t>Ouin-ouin154</t>
  </si>
  <si>
    <t>Jules154</t>
  </si>
  <si>
    <t>Ouin-ouin155</t>
  </si>
  <si>
    <t>Jules155</t>
  </si>
  <si>
    <t>Ouin-ouin156</t>
  </si>
  <si>
    <t>Jules156</t>
  </si>
  <si>
    <t>Ouin-ouin157</t>
  </si>
  <si>
    <t>Jules157</t>
  </si>
  <si>
    <t>Ouin-ouin158</t>
  </si>
  <si>
    <t>Jules158</t>
  </si>
  <si>
    <t>Ouin-ouin159</t>
  </si>
  <si>
    <t>Jules159</t>
  </si>
  <si>
    <t>Ouin-ouin160</t>
  </si>
  <si>
    <t>Jules160</t>
  </si>
  <si>
    <t>Ouin-ouin161</t>
  </si>
  <si>
    <t>Jules161</t>
  </si>
  <si>
    <t>Ouin-ouin162</t>
  </si>
  <si>
    <t>Jules162</t>
  </si>
  <si>
    <t>Ouin-ouin163</t>
  </si>
  <si>
    <t>Jules163</t>
  </si>
  <si>
    <t>Ouin-ouin164</t>
  </si>
  <si>
    <t>Jules164</t>
  </si>
  <si>
    <t>Ouin-ouin165</t>
  </si>
  <si>
    <t>Jules165</t>
  </si>
  <si>
    <t>Ouin-ouin166</t>
  </si>
  <si>
    <t>Jules166</t>
  </si>
  <si>
    <t>Ouin-ouin167</t>
  </si>
  <si>
    <t>Jules167</t>
  </si>
  <si>
    <t>Ouin-ouin168</t>
  </si>
  <si>
    <t>Jules168</t>
  </si>
  <si>
    <t>Ouin-ouin169</t>
  </si>
  <si>
    <t>Jules169</t>
  </si>
  <si>
    <t>Ouin-ouin170</t>
  </si>
  <si>
    <t>Jules170</t>
  </si>
  <si>
    <t>Ouin-ouin171</t>
  </si>
  <si>
    <t>Jules171</t>
  </si>
  <si>
    <t>Ouin-ouin172</t>
  </si>
  <si>
    <t>Jules172</t>
  </si>
  <si>
    <t>Ouin-ouin173</t>
  </si>
  <si>
    <t>Jules173</t>
  </si>
  <si>
    <t>Ouin-ouin174</t>
  </si>
  <si>
    <t>Jules174</t>
  </si>
  <si>
    <t>Ouin-ouin175</t>
  </si>
  <si>
    <t>Jules175</t>
  </si>
  <si>
    <t>Ouin-ouin176</t>
  </si>
  <si>
    <t>Jules176</t>
  </si>
  <si>
    <t>Ouin-ouin177</t>
  </si>
  <si>
    <t>Jules177</t>
  </si>
  <si>
    <t>Ouin-ouin178</t>
  </si>
  <si>
    <t>Jules178</t>
  </si>
  <si>
    <t>Ouin-ouin179</t>
  </si>
  <si>
    <t>Jules179</t>
  </si>
  <si>
    <t>Ouin-ouin180</t>
  </si>
  <si>
    <t>Jules180</t>
  </si>
  <si>
    <t>Ouin-ouin181</t>
  </si>
  <si>
    <t>Jules181</t>
  </si>
  <si>
    <t>Ouin-ouin182</t>
  </si>
  <si>
    <t>Jules182</t>
  </si>
  <si>
    <t>Ouin-ouin183</t>
  </si>
  <si>
    <t>Jules183</t>
  </si>
  <si>
    <t>Ouin-ouin184</t>
  </si>
  <si>
    <t>Jules184</t>
  </si>
  <si>
    <t>Ouin-ouin185</t>
  </si>
  <si>
    <t>Jules185</t>
  </si>
  <si>
    <t>Ouin-ouin186</t>
  </si>
  <si>
    <t>Jules186</t>
  </si>
  <si>
    <t>Ouin-ouin187</t>
  </si>
  <si>
    <t>Jules187</t>
  </si>
  <si>
    <t>Ouin-ouin188</t>
  </si>
  <si>
    <t>Jules188</t>
  </si>
  <si>
    <t>Ouin-ouin189</t>
  </si>
  <si>
    <t>Jules189</t>
  </si>
  <si>
    <t>Ouin-ouin190</t>
  </si>
  <si>
    <t>Jules190</t>
  </si>
  <si>
    <t>Ouin-ouin191</t>
  </si>
  <si>
    <t>Jules191</t>
  </si>
  <si>
    <t>Ouin-ouin192</t>
  </si>
  <si>
    <t>Jules192</t>
  </si>
  <si>
    <t>Ouin-ouin193</t>
  </si>
  <si>
    <t>Jules193</t>
  </si>
  <si>
    <t>Ouin-ouin194</t>
  </si>
  <si>
    <t>Jules194</t>
  </si>
  <si>
    <t>Ouin-ouin195</t>
  </si>
  <si>
    <t>Jules195</t>
  </si>
  <si>
    <t>Ouin-ouin196</t>
  </si>
  <si>
    <t>Jules196</t>
  </si>
  <si>
    <t>Ouin-ouin197</t>
  </si>
  <si>
    <t>Jules197</t>
  </si>
  <si>
    <t>Ouin-ouin198</t>
  </si>
  <si>
    <t>Jules198</t>
  </si>
  <si>
    <t>Ouin-ouin199</t>
  </si>
  <si>
    <t>Jules199</t>
  </si>
  <si>
    <t>Ouin-ouin200</t>
  </si>
  <si>
    <t>Jules200</t>
  </si>
  <si>
    <t>Ouin-ouin201</t>
  </si>
  <si>
    <t>Jules201</t>
  </si>
  <si>
    <t>Ouin-ouin202</t>
  </si>
  <si>
    <t>Jules202</t>
  </si>
  <si>
    <t>Ouin-ouin203</t>
  </si>
  <si>
    <t>Jules203</t>
  </si>
  <si>
    <t>Ouin-ouin204</t>
  </si>
  <si>
    <t>Jules204</t>
  </si>
  <si>
    <t>Ouin-ouin205</t>
  </si>
  <si>
    <t>Jules205</t>
  </si>
  <si>
    <t>Ouin-ouin206</t>
  </si>
  <si>
    <t>Jules206</t>
  </si>
  <si>
    <t>Ouin-ouin207</t>
  </si>
  <si>
    <t>Jules207</t>
  </si>
  <si>
    <t>Ouin-ouin208</t>
  </si>
  <si>
    <t>Jules208</t>
  </si>
  <si>
    <t>Ouin-ouin209</t>
  </si>
  <si>
    <t>Jules209</t>
  </si>
  <si>
    <t>Ouin-ouin210</t>
  </si>
  <si>
    <t>Jules210</t>
  </si>
  <si>
    <t>Ouin-ouin211</t>
  </si>
  <si>
    <t>Jules211</t>
  </si>
  <si>
    <t>Ouin-ouin212</t>
  </si>
  <si>
    <t>Jules212</t>
  </si>
  <si>
    <t>Ouin-ouin213</t>
  </si>
  <si>
    <t>Jules213</t>
  </si>
  <si>
    <t>Ouin-ouin214</t>
  </si>
  <si>
    <t>Jules214</t>
  </si>
  <si>
    <t>Ouin-ouin215</t>
  </si>
  <si>
    <t>Jules215</t>
  </si>
  <si>
    <t>Ouin-ouin216</t>
  </si>
  <si>
    <t>Jules216</t>
  </si>
  <si>
    <t>Ouin-ouin217</t>
  </si>
  <si>
    <t>Jules217</t>
  </si>
  <si>
    <t>Ouin-ouin218</t>
  </si>
  <si>
    <t>Jules218</t>
  </si>
  <si>
    <t>Ouin-ouin219</t>
  </si>
  <si>
    <t>Jules219</t>
  </si>
  <si>
    <t>Ouin-ouin220</t>
  </si>
  <si>
    <t>Jules220</t>
  </si>
  <si>
    <t>Ouin-ouin221</t>
  </si>
  <si>
    <t>Jules221</t>
  </si>
  <si>
    <t>Ouin-Ouin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</si>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</sst>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h/mm&quot; h&quot;;@"/>
    <numFmt numFmtId="165" formatCode="dd/mm/yy;@"/>
    <numFmt numFmtId="166" formatCode="h:mm"/>
  </numFmts>
  <fonts count="14" x14ac:knownFonts="1">
    <font>
      <sz val="11"/>
      <color theme="1"/>
      <name val="Calibri"/>
      <family val="2"/>
      <scheme val="minor"/>
    </font>
    <font>
      <b/>
      <sz val="22"/>
      <color rgb="FFFF0000"/>
      <name val="Calibri"/>
      <family val="2"/>
    </font>
    <font>
      <sz val="10"/>
      <name val="Times New Roman"/>
      <family val="1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i/>
      <sz val="20"/>
      <color rgb="FF339966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b/>
      <sz val="11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2" fillId="4" borderId="0" xfId="1" applyFill="1" applyAlignment="1">
      <alignment horizontal="center"/>
    </xf>
    <xf numFmtId="0" fontId="2" fillId="4" borderId="0" xfId="1" applyFill="1"/>
    <xf numFmtId="14" fontId="2" fillId="4" borderId="0" xfId="1" applyNumberFormat="1" applyFill="1"/>
    <xf numFmtId="0" fontId="2" fillId="4" borderId="0" xfId="1" applyFill="1" applyAlignment="1"/>
    <xf numFmtId="0" fontId="3" fillId="0" borderId="1" xfId="0" applyFont="1" applyBorder="1" applyAlignment="1">
      <alignment horizontal="center"/>
    </xf>
    <xf numFmtId="165" fontId="4" fillId="0" borderId="1" xfId="0" applyNumberFormat="1" applyFont="1" applyBorder="1" applyAlignment="1" applyProtection="1">
      <alignment horizontal="center" vertical="center"/>
      <protection locked="0"/>
    </xf>
    <xf numFmtId="16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Alignment="1" applyProtection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8" fillId="4" borderId="0" xfId="2" applyFill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left"/>
    </xf>
    <xf numFmtId="0" fontId="4" fillId="5" borderId="1" xfId="0" quotePrefix="1" applyFont="1" applyFill="1" applyBorder="1" applyAlignment="1" applyProtection="1">
      <alignment horizontal="center" vertical="center"/>
      <protection locked="0"/>
    </xf>
    <xf numFmtId="0" fontId="4" fillId="5" borderId="1" xfId="0" quotePrefix="1" applyFont="1" applyFill="1" applyBorder="1" applyAlignment="1" applyProtection="1">
      <alignment horizontal="center" vertical="center"/>
    </xf>
    <xf numFmtId="14" fontId="4" fillId="5" borderId="1" xfId="0" quotePrefix="1" applyNumberFormat="1" applyFont="1" applyFill="1" applyBorder="1" applyAlignment="1" applyProtection="1">
      <alignment horizontal="center" vertical="center"/>
      <protection locked="0"/>
    </xf>
    <xf numFmtId="14" fontId="4" fillId="5" borderId="1" xfId="0" quotePrefix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left"/>
    </xf>
    <xf numFmtId="0" fontId="11" fillId="0" borderId="1" xfId="0" applyFont="1" applyBorder="1" applyAlignment="1" applyProtection="1">
      <alignment horizontal="center"/>
    </xf>
    <xf numFmtId="0" fontId="13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center"/>
      <protection hidden="1"/>
    </xf>
    <xf numFmtId="165" fontId="0" fillId="0" borderId="6" xfId="0" applyNumberFormat="1" applyBorder="1" applyAlignment="1" applyProtection="1">
      <alignment horizontal="center" vertical="center"/>
      <protection locked="0"/>
    </xf>
    <xf numFmtId="165" fontId="0" fillId="0" borderId="7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5" fontId="12" fillId="0" borderId="0" xfId="0" applyNumberFormat="1" applyFont="1" applyBorder="1" applyAlignment="1" applyProtection="1">
      <alignment horizontal="center" vertical="center"/>
    </xf>
    <xf numFmtId="166" fontId="12" fillId="0" borderId="0" xfId="0" applyNumberFormat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/>
    </xf>
    <xf numFmtId="0" fontId="9" fillId="4" borderId="0" xfId="2" applyFont="1" applyFill="1" applyAlignment="1" applyProtection="1">
      <alignment horizontal="center"/>
      <protection locked="0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11" fillId="0" borderId="3" xfId="0" applyNumberFormat="1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  <protection locked="0"/>
    </xf>
  </cellXfs>
  <cellStyles count="3">
    <cellStyle name="Lien hypertexte" xfId="2" builtinId="8"/>
    <cellStyle name="Normal" xfId="0" builtinId="0"/>
    <cellStyle name="Normal 2" xfId="1"/>
  </cellStyles>
  <dxfs count="22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colors>
    <mruColors>
      <color rgb="FFEBE113"/>
      <color rgb="FFE3D91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371475</xdr:colOff>
      <xdr:row>0</xdr:row>
      <xdr:rowOff>0</xdr:rowOff>
    </xdr:from>
    <xdr:to>
      <xdr:col>16</xdr:col>
      <xdr:colOff>66675</xdr:colOff>
      <xdr:row>36</xdr:row>
      <xdr:rowOff>76200</xdr:rowOff>
    </xdr:to>
    <xdr:pic>
      <xdr:nvPicPr>
        <xdr:cNvPr id="3" name="Image 2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2" t="8789" r="17064" b="4734"/>
        <a:stretch/>
      </xdr:blipFill>
      <xdr:spPr bwMode="auto">
        <a:xfrm>
          <a:off x="4943475" y="0"/>
          <a:ext cx="7315200" cy="60674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733425</xdr:colOff>
          <xdr:row>3</xdr:row>
          <xdr:rowOff>123825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Saisie des interventions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</xdr:row>
          <xdr:rowOff>38100</xdr:rowOff>
        </xdr:from>
        <xdr:to>
          <xdr:col>2</xdr:col>
          <xdr:colOff>733425</xdr:colOff>
          <xdr:row>7</xdr:row>
          <xdr:rowOff>133350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76200</xdr:rowOff>
        </xdr:from>
        <xdr:to>
          <xdr:col>2</xdr:col>
          <xdr:colOff>733425</xdr:colOff>
          <xdr:row>12</xdr:row>
          <xdr:rowOff>38100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Graphiques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1</xdr:row>
          <xdr:rowOff>114300</xdr:rowOff>
        </xdr:from>
        <xdr:to>
          <xdr:col>7</xdr:col>
          <xdr:colOff>85725</xdr:colOff>
          <xdr:row>6</xdr:row>
          <xdr:rowOff>95250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H" sz="2200" b="1" i="0" u="none" strike="noStrike" baseline="0">
                  <a:solidFill>
                    <a:srgbClr val="FF0000"/>
                  </a:solidFill>
                  <a:latin typeface="Calibri"/>
                </a:rPr>
                <a:t>ETUDE OH 2013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0</xdr:row>
          <xdr:rowOff>57150</xdr:rowOff>
        </xdr:from>
        <xdr:to>
          <xdr:col>17</xdr:col>
          <xdr:colOff>676275</xdr:colOff>
          <xdr:row>0</xdr:row>
          <xdr:rowOff>542925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H" sz="2200" b="1" i="0" u="none" strike="noStrike" baseline="0">
                  <a:solidFill>
                    <a:srgbClr val="FF0000"/>
                  </a:solidFill>
                  <a:latin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571500</xdr:colOff>
      <xdr:row>0</xdr:row>
      <xdr:rowOff>28575</xdr:rowOff>
    </xdr:from>
    <xdr:to>
      <xdr:col>3</xdr:col>
      <xdr:colOff>352425</xdr:colOff>
      <xdr:row>0</xdr:row>
      <xdr:rowOff>914400</xdr:rowOff>
    </xdr:to>
    <xdr:pic>
      <xdr:nvPicPr>
        <xdr:cNvPr id="3" name="Image 2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2" t="8789" r="17064" b="4734"/>
        <a:stretch/>
      </xdr:blipFill>
      <xdr:spPr bwMode="auto">
        <a:xfrm>
          <a:off x="571500" y="28575"/>
          <a:ext cx="1114425" cy="8858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304800</xdr:colOff>
          <xdr:row>0</xdr:row>
          <xdr:rowOff>628650</xdr:rowOff>
        </xdr:from>
        <xdr:to>
          <xdr:col>17</xdr:col>
          <xdr:colOff>466725</xdr:colOff>
          <xdr:row>0</xdr:row>
          <xdr:rowOff>876300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Retour à la page d'accueil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266700</xdr:rowOff>
        </xdr:from>
        <xdr:to>
          <xdr:col>7</xdr:col>
          <xdr:colOff>0</xdr:colOff>
          <xdr:row>0</xdr:row>
          <xdr:rowOff>676275</xdr:rowOff>
        </xdr:to>
        <xdr:sp macro="" textlink="">
          <xdr:nvSpPr>
            <xdr:cNvPr id="1655" name="Button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0</xdr:rowOff>
        </xdr:from>
        <xdr:to>
          <xdr:col>21</xdr:col>
          <xdr:colOff>752475</xdr:colOff>
          <xdr:row>1</xdr:row>
          <xdr:rowOff>0</xdr:rowOff>
        </xdr:to>
        <xdr:sp macro="" textlink="">
          <xdr:nvSpPr>
            <xdr:cNvPr id="11797" name="Button 1557" hidden="1">
              <a:extLst>
                <a:ext uri="{63B3BB69-23CF-44E3-9099-C40C66FF867C}">
                  <a14:compatExt spid="_x0000_s1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H" sz="2000" b="1" i="1" u="none" strike="noStrike" baseline="0">
                  <a:solidFill>
                    <a:srgbClr val="339966"/>
                  </a:solidFill>
                  <a:latin typeface="Calibri"/>
                </a:rPr>
                <a:t>En cas d'erreur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152400</xdr:colOff>
          <xdr:row>0</xdr:row>
          <xdr:rowOff>85725</xdr:rowOff>
        </xdr:from>
        <xdr:to>
          <xdr:col>25</xdr:col>
          <xdr:colOff>95250</xdr:colOff>
          <xdr:row>0</xdr:row>
          <xdr:rowOff>828675</xdr:rowOff>
        </xdr:to>
        <xdr:sp macro="" textlink="">
          <xdr:nvSpPr>
            <xdr:cNvPr id="17247" name="Button 2911" hidden="1">
              <a:extLst>
                <a:ext uri="{63B3BB69-23CF-44E3-9099-C40C66FF867C}">
                  <a14:compatExt spid="_x0000_s1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H" sz="2200" b="1" i="0" u="none" strike="noStrike" baseline="0">
                  <a:solidFill>
                    <a:srgbClr val="FF0000"/>
                  </a:solidFill>
                  <a:latin typeface="Calibri"/>
                </a:rPr>
                <a:t>ETUDE OH 2013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209550</xdr:colOff>
      <xdr:row>0</xdr:row>
      <xdr:rowOff>0</xdr:rowOff>
    </xdr:from>
    <xdr:to>
      <xdr:col>9</xdr:col>
      <xdr:colOff>561975</xdr:colOff>
      <xdr:row>0</xdr:row>
      <xdr:rowOff>952500</xdr:rowOff>
    </xdr:to>
    <xdr:pic>
      <xdr:nvPicPr>
        <xdr:cNvPr id="2" name="Image 1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2" t="8789" r="17064" b="4734"/>
        <a:stretch/>
      </xdr:blipFill>
      <xdr:spPr bwMode="auto">
        <a:xfrm>
          <a:off x="5438775" y="0"/>
          <a:ext cx="1114425" cy="952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0</xdr:row>
          <xdr:rowOff>228600</xdr:rowOff>
        </xdr:from>
        <xdr:to>
          <xdr:col>12</xdr:col>
          <xdr:colOff>571500</xdr:colOff>
          <xdr:row>0</xdr:row>
          <xdr:rowOff>476250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Retour à la page d'accueil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Base de données"/>
      <sheetName val="Statistiques"/>
      <sheetName val="Rapport La Tour"/>
      <sheetName val="Test2"/>
    </sheetNames>
    <definedNames>
      <definedName name="Retour_accueil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10.0.0.1\Commun\Mode%20d'emploi%20rapport%20d'intervention.ppsx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41"/>
  <sheetViews>
    <sheetView workbookViewId="0">
      <selection activeCell="A15" sqref="A15:C15"/>
    </sheetView>
  </sheetViews>
  <sheetFormatPr baseColWidth="10" defaultRowHeight="12.75" x14ac:dyDescent="0.2"/>
  <cols>
    <col min="1" max="16384" width="11.42578125" style="6"/>
  </cols>
  <sheetData>
    <row r="1" spans="1:12" x14ac:dyDescent="0.2">
      <c r="A1" s="5"/>
      <c r="F1" s="7"/>
    </row>
    <row r="7" spans="1:12" x14ac:dyDescent="0.2">
      <c r="F7" s="7"/>
    </row>
    <row r="10" spans="1:12" x14ac:dyDescent="0.2">
      <c r="L10" s="8"/>
    </row>
    <row r="13" spans="1:12" ht="15" x14ac:dyDescent="0.25">
      <c r="D13" s="17"/>
    </row>
    <row r="15" spans="1:12" ht="23.25" x14ac:dyDescent="0.35">
      <c r="A15" s="40" t="s">
        <v>65</v>
      </c>
      <c r="B15" s="40"/>
      <c r="C15" s="40"/>
    </row>
    <row r="41" spans="15:15" ht="15" x14ac:dyDescent="0.25">
      <c r="O41" s="17"/>
    </row>
  </sheetData>
  <sheetProtection sheet="1" objects="1" scenarios="1" selectLockedCells="1"/>
  <mergeCells count="1">
    <mergeCell ref="A15:C15"/>
  </mergeCells>
  <hyperlinks>
    <hyperlink ref="A15:C15" r:id="rId1" display="Mode d'emploi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Saisi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733425</xdr:colOff>
                    <xdr:row>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Impressions">
                <anchor moveWithCells="1" sizeWithCells="1">
                  <from>
                    <xdr:col>0</xdr:col>
                    <xdr:colOff>0</xdr:colOff>
                    <xdr:row>4</xdr:row>
                    <xdr:rowOff>38100</xdr:rowOff>
                  </from>
                  <to>
                    <xdr:col>2</xdr:col>
                    <xdr:colOff>733425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Button 6">
              <controlPr defaultSize="0" print="0" autoFill="0" autoPict="0" macro="[0]!Graphiques">
                <anchor moveWithCells="1" sizeWithCells="1">
                  <from>
                    <xdr:col>0</xdr:col>
                    <xdr:colOff>0</xdr:colOff>
                    <xdr:row>8</xdr:row>
                    <xdr:rowOff>76200</xdr:rowOff>
                  </from>
                  <to>
                    <xdr:col>2</xdr:col>
                    <xdr:colOff>733425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Button 7">
              <controlPr defaultSize="0" print="0" autoFill="0" autoPict="0" macro="[0]!Etude_OH">
                <anchor moveWithCells="1" sizeWithCells="1">
                  <from>
                    <xdr:col>4</xdr:col>
                    <xdr:colOff>142875</xdr:colOff>
                    <xdr:row>1</xdr:row>
                    <xdr:rowOff>114300</xdr:rowOff>
                  </from>
                  <to>
                    <xdr:col>7</xdr:col>
                    <xdr:colOff>85725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26"/>
  <sheetViews>
    <sheetView showZeros="0" tabSelected="1" zoomScaleNormal="100" workbookViewId="0">
      <selection activeCell="A4" sqref="A4"/>
    </sheetView>
  </sheetViews>
  <sheetFormatPr baseColWidth="10" defaultRowHeight="15" x14ac:dyDescent="0.25"/>
  <cols>
    <col min="1" max="1" width="7" style="3" bestFit="1" customWidth="1"/>
    <col min="2" max="7" width="5.7109375" style="1" customWidth="1"/>
    <col min="8" max="9" width="7" style="1" bestFit="1" customWidth="1"/>
    <col min="10" max="10" width="5.140625" style="1" customWidth="1"/>
    <col min="11" max="12" width="13.7109375" style="1" customWidth="1"/>
    <col min="13" max="14" width="9.140625" style="1" bestFit="1" customWidth="1"/>
    <col min="15" max="15" width="4.85546875" style="1" bestFit="1" customWidth="1"/>
    <col min="16" max="16" width="7.140625" style="1" bestFit="1" customWidth="1"/>
    <col min="17" max="17" width="13.140625" style="1" bestFit="1" customWidth="1"/>
    <col min="18" max="18" width="11" style="1" bestFit="1" customWidth="1"/>
    <col min="19" max="16384" width="11.42578125" style="1"/>
  </cols>
  <sheetData>
    <row r="1" spans="1:19" ht="75" customHeight="1" x14ac:dyDescent="0.25">
      <c r="A1" s="43" t="s">
        <v>41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19" x14ac:dyDescent="0.25">
      <c r="A2" s="4"/>
      <c r="B2" s="41" t="s">
        <v>7</v>
      </c>
      <c r="C2" s="41"/>
      <c r="D2" s="41"/>
      <c r="E2" s="41"/>
      <c r="F2" s="41"/>
      <c r="G2" s="9"/>
      <c r="H2" s="9"/>
      <c r="I2" s="9"/>
      <c r="J2" s="9"/>
      <c r="K2" s="9"/>
      <c r="L2" s="9"/>
      <c r="M2" s="41" t="s">
        <v>8</v>
      </c>
      <c r="N2" s="41"/>
      <c r="O2" s="9"/>
      <c r="P2" s="9"/>
      <c r="Q2" s="42" t="s">
        <v>26</v>
      </c>
      <c r="R2" s="42"/>
    </row>
    <row r="3" spans="1:19" x14ac:dyDescent="0.25">
      <c r="A3" s="4" t="s">
        <v>19</v>
      </c>
      <c r="B3" s="9" t="s">
        <v>0</v>
      </c>
      <c r="C3" s="9" t="s">
        <v>1</v>
      </c>
      <c r="D3" s="9" t="s">
        <v>2</v>
      </c>
      <c r="E3" s="9" t="s">
        <v>3</v>
      </c>
      <c r="F3" s="9" t="s">
        <v>37</v>
      </c>
      <c r="G3" s="9" t="s">
        <v>18</v>
      </c>
      <c r="H3" s="9" t="s">
        <v>4</v>
      </c>
      <c r="I3" s="9" t="s">
        <v>5</v>
      </c>
      <c r="J3" s="9" t="s">
        <v>38</v>
      </c>
      <c r="K3" s="9" t="s">
        <v>39</v>
      </c>
      <c r="L3" s="9" t="s">
        <v>40</v>
      </c>
      <c r="M3" s="9" t="s">
        <v>63</v>
      </c>
      <c r="N3" s="9" t="s">
        <v>64</v>
      </c>
      <c r="O3" s="9" t="s">
        <v>6</v>
      </c>
      <c r="P3" s="9" t="s">
        <v>36</v>
      </c>
      <c r="Q3" s="9" t="s">
        <v>16</v>
      </c>
      <c r="R3" s="9" t="s">
        <v>17</v>
      </c>
    </row>
    <row r="4" spans="1:19" s="2" customFormat="1" x14ac:dyDescent="0.25">
      <c r="A4" s="10"/>
      <c r="B4" s="11"/>
      <c r="C4" s="11"/>
      <c r="D4" s="11"/>
      <c r="E4" s="11"/>
      <c r="F4" s="11"/>
      <c r="G4" s="15">
        <f>F4-C4+24</f>
        <v>24</v>
      </c>
      <c r="H4" s="12"/>
      <c r="I4" s="12"/>
      <c r="J4" s="12"/>
      <c r="K4" s="12"/>
      <c r="L4" s="12"/>
      <c r="M4" s="12"/>
      <c r="N4" s="12"/>
      <c r="O4" s="12"/>
      <c r="P4" s="12"/>
      <c r="Q4" s="23"/>
      <c r="R4" s="21"/>
    </row>
    <row r="5" spans="1:19" s="2" customFormat="1" x14ac:dyDescent="0.25">
      <c r="A5" s="10">
        <v>41530</v>
      </c>
      <c r="B5" s="11">
        <v>0.5</v>
      </c>
      <c r="C5" s="11">
        <v>0.50208333333333333</v>
      </c>
      <c r="D5" s="11">
        <v>0.50347222222222221</v>
      </c>
      <c r="E5" s="11">
        <v>0.50486111111111109</v>
      </c>
      <c r="F5" s="11">
        <v>0.54166666666666663</v>
      </c>
      <c r="G5" s="15">
        <f>F5-C5+24</f>
        <v>24.039583333333333</v>
      </c>
      <c r="H5" s="12" t="s">
        <v>93</v>
      </c>
      <c r="I5" s="12">
        <v>999999</v>
      </c>
      <c r="J5" s="12">
        <v>99999</v>
      </c>
      <c r="K5" s="12" t="s">
        <v>59</v>
      </c>
      <c r="L5" s="12" t="s">
        <v>57</v>
      </c>
      <c r="M5" s="12" t="s">
        <v>15</v>
      </c>
      <c r="N5" s="12" t="s">
        <v>15</v>
      </c>
      <c r="O5" s="12">
        <v>6</v>
      </c>
      <c r="P5" s="12" t="s">
        <v>29</v>
      </c>
      <c r="Q5" s="23" t="s">
        <v>549</v>
      </c>
      <c r="R5" s="21" t="s">
        <v>550</v>
      </c>
      <c r="S5" s="2">
        <f>IF(AND(OR(L5=Carouge,L5=LATOUR,K5=Carouge,K5=LATOUR),AND(A5&gt;=DATE1,A5&lt;=DATE2)),ROW(A2),"")</f>
        <v>2</v>
      </c>
    </row>
    <row r="6" spans="1:19" s="2" customFormat="1" x14ac:dyDescent="0.25">
      <c r="A6" s="13">
        <v>41529</v>
      </c>
      <c r="B6" s="14">
        <v>0.57638888888888895</v>
      </c>
      <c r="C6" s="14">
        <v>0.57847222222222217</v>
      </c>
      <c r="D6" s="14">
        <v>0.58680555555555558</v>
      </c>
      <c r="E6" s="14">
        <v>0.59722222222222221</v>
      </c>
      <c r="F6" s="14">
        <v>0.60416666666666663</v>
      </c>
      <c r="G6" s="15">
        <f t="shared" ref="G6:G7" si="0">F6-C6+24</f>
        <v>24.025694444444444</v>
      </c>
      <c r="H6" s="16" t="s">
        <v>91</v>
      </c>
      <c r="I6" s="16">
        <v>752191</v>
      </c>
      <c r="J6" s="16">
        <v>30475</v>
      </c>
      <c r="K6" s="16" t="s">
        <v>61</v>
      </c>
      <c r="L6" s="16" t="s">
        <v>62</v>
      </c>
      <c r="M6" s="16" t="s">
        <v>9</v>
      </c>
      <c r="N6" s="16" t="s">
        <v>66</v>
      </c>
      <c r="O6" s="16">
        <v>3</v>
      </c>
      <c r="P6" s="16" t="s">
        <v>31</v>
      </c>
      <c r="Q6" s="24" t="s">
        <v>107</v>
      </c>
      <c r="R6" s="22" t="s">
        <v>108</v>
      </c>
      <c r="S6" s="2" t="str">
        <f>IF(AND(OR(L6=Carouge,L6=LATOUR,K6=Carouge,K6=LATOUR),AND(A6&gt;=DATE1,A6&lt;=DATE2)),ROW(A3),"")</f>
        <v/>
      </c>
    </row>
    <row r="7" spans="1:19" s="2" customFormat="1" x14ac:dyDescent="0.25">
      <c r="A7" s="13">
        <v>41529</v>
      </c>
      <c r="B7" s="14">
        <v>0.44861111111111113</v>
      </c>
      <c r="C7" s="14">
        <v>0.45069444444444445</v>
      </c>
      <c r="D7" s="14">
        <v>0.46388888888888885</v>
      </c>
      <c r="E7" s="14">
        <v>0.49027777777777781</v>
      </c>
      <c r="F7" s="14">
        <v>0.51180555555555551</v>
      </c>
      <c r="G7" s="15">
        <f t="shared" si="0"/>
        <v>24.06111111111111</v>
      </c>
      <c r="H7" s="16" t="s">
        <v>90</v>
      </c>
      <c r="I7" s="16">
        <v>752384</v>
      </c>
      <c r="J7" s="16">
        <v>30441</v>
      </c>
      <c r="K7" s="16" t="s">
        <v>50</v>
      </c>
      <c r="L7" s="16" t="s">
        <v>62</v>
      </c>
      <c r="M7" s="16" t="s">
        <v>11</v>
      </c>
      <c r="N7" s="16" t="s">
        <v>24</v>
      </c>
      <c r="O7" s="16">
        <v>3</v>
      </c>
      <c r="P7" s="16" t="s">
        <v>30</v>
      </c>
      <c r="Q7" s="24" t="s">
        <v>109</v>
      </c>
      <c r="R7" s="22" t="s">
        <v>110</v>
      </c>
      <c r="S7" s="2" t="str">
        <f>IF(AND(OR(L7=Carouge,L7=LATOUR,K7=Carouge,K7=LATOUR),AND(A7&gt;=DATE1,A7&lt;=DATE2)),ROW(A4),"")</f>
        <v/>
      </c>
    </row>
    <row r="8" spans="1:19" s="2" customFormat="1" x14ac:dyDescent="0.25">
      <c r="A8" s="13">
        <v>41529</v>
      </c>
      <c r="B8" s="14">
        <v>0.2590277777777778</v>
      </c>
      <c r="C8" s="14">
        <v>0.26041666666666669</v>
      </c>
      <c r="D8" s="14">
        <v>0.26527777777777778</v>
      </c>
      <c r="E8" s="14">
        <v>0.28819444444444448</v>
      </c>
      <c r="F8" s="14">
        <v>0.2986111111111111</v>
      </c>
      <c r="G8" s="15">
        <f t="shared" ref="G8:G67" si="1">F8-C8+24</f>
        <v>24.038194444444443</v>
      </c>
      <c r="H8" s="16" t="s">
        <v>90</v>
      </c>
      <c r="I8" s="16">
        <v>752382</v>
      </c>
      <c r="J8" s="16">
        <v>30410</v>
      </c>
      <c r="K8" s="16" t="s">
        <v>51</v>
      </c>
      <c r="L8" s="16" t="s">
        <v>62</v>
      </c>
      <c r="M8" s="16" t="s">
        <v>88</v>
      </c>
      <c r="N8" s="16" t="s">
        <v>10</v>
      </c>
      <c r="O8" s="16">
        <v>3</v>
      </c>
      <c r="P8" s="16" t="s">
        <v>29</v>
      </c>
      <c r="Q8" s="24" t="s">
        <v>111</v>
      </c>
      <c r="R8" s="22" t="s">
        <v>112</v>
      </c>
      <c r="S8" s="2" t="str">
        <f>IF(AND(OR(L8=Carouge,L8=LATOUR,K8=Carouge,K8=LATOUR),AND(A8&gt;=DATE1,A8&lt;=DATE2)),ROW(#REF!),"")</f>
        <v/>
      </c>
    </row>
    <row r="9" spans="1:19" s="2" customFormat="1" x14ac:dyDescent="0.25">
      <c r="A9" s="13">
        <v>41528</v>
      </c>
      <c r="B9" s="14">
        <v>0.80833333333333324</v>
      </c>
      <c r="C9" s="14">
        <v>0.80972222222222223</v>
      </c>
      <c r="D9" s="14">
        <v>0.81111111111111101</v>
      </c>
      <c r="E9" s="14">
        <v>0.82291666666666663</v>
      </c>
      <c r="F9" s="14">
        <v>0.82986111111111116</v>
      </c>
      <c r="G9" s="15">
        <f t="shared" si="1"/>
        <v>24.020138888888887</v>
      </c>
      <c r="H9" s="16" t="s">
        <v>90</v>
      </c>
      <c r="I9" s="16">
        <v>752381</v>
      </c>
      <c r="J9" s="16">
        <v>30383</v>
      </c>
      <c r="K9" s="16" t="s">
        <v>44</v>
      </c>
      <c r="L9" s="16" t="s">
        <v>62</v>
      </c>
      <c r="M9" s="16" t="s">
        <v>10</v>
      </c>
      <c r="N9" s="16" t="s">
        <v>88</v>
      </c>
      <c r="O9" s="16">
        <v>3</v>
      </c>
      <c r="P9" s="16" t="s">
        <v>30</v>
      </c>
      <c r="Q9" s="24" t="s">
        <v>113</v>
      </c>
      <c r="R9" s="22" t="s">
        <v>114</v>
      </c>
      <c r="S9" s="2" t="str">
        <f t="shared" ref="S9:S72" si="2">IF(AND(OR(L9=Carouge,L9=LATOUR,K9=Carouge,K9=LATOUR),AND(A9&gt;=DATE1,A9&lt;=DATE2)),ROW(A5),"")</f>
        <v/>
      </c>
    </row>
    <row r="10" spans="1:19" s="2" customFormat="1" x14ac:dyDescent="0.25">
      <c r="A10" s="13">
        <v>41528</v>
      </c>
      <c r="B10" s="14">
        <v>0.61875000000000002</v>
      </c>
      <c r="C10" s="14">
        <v>0.62013888888888891</v>
      </c>
      <c r="D10" s="14">
        <v>0.62430555555555556</v>
      </c>
      <c r="E10" s="14">
        <v>0.64374999999999993</v>
      </c>
      <c r="F10" s="14">
        <v>0.67013888888888884</v>
      </c>
      <c r="G10" s="15">
        <f t="shared" si="1"/>
        <v>24.05</v>
      </c>
      <c r="H10" s="16" t="s">
        <v>90</v>
      </c>
      <c r="I10" s="16">
        <v>752380</v>
      </c>
      <c r="J10" s="16">
        <v>30339</v>
      </c>
      <c r="K10" s="16" t="s">
        <v>50</v>
      </c>
      <c r="L10" s="16" t="s">
        <v>62</v>
      </c>
      <c r="M10" s="16" t="s">
        <v>27</v>
      </c>
      <c r="N10" s="16" t="s">
        <v>21</v>
      </c>
      <c r="O10" s="16">
        <v>3</v>
      </c>
      <c r="P10" s="16" t="s">
        <v>29</v>
      </c>
      <c r="Q10" s="24" t="s">
        <v>115</v>
      </c>
      <c r="R10" s="22" t="s">
        <v>116</v>
      </c>
      <c r="S10" s="2" t="str">
        <f t="shared" si="2"/>
        <v/>
      </c>
    </row>
    <row r="11" spans="1:19" s="2" customFormat="1" x14ac:dyDescent="0.25">
      <c r="A11" s="13">
        <v>41528</v>
      </c>
      <c r="B11" s="14">
        <v>0.50694444444444442</v>
      </c>
      <c r="C11" s="14">
        <v>0.50694444444444442</v>
      </c>
      <c r="D11" s="14">
        <v>0.50763888888888886</v>
      </c>
      <c r="E11" s="14">
        <v>0.52013888888888882</v>
      </c>
      <c r="F11" s="14">
        <v>0.52569444444444446</v>
      </c>
      <c r="G11" s="15">
        <f t="shared" si="1"/>
        <v>24.018750000000001</v>
      </c>
      <c r="H11" s="16" t="s">
        <v>90</v>
      </c>
      <c r="I11" s="16">
        <v>752379</v>
      </c>
      <c r="J11" s="16">
        <v>30327</v>
      </c>
      <c r="K11" s="16" t="s">
        <v>50</v>
      </c>
      <c r="L11" s="16" t="s">
        <v>62</v>
      </c>
      <c r="M11" s="16" t="s">
        <v>21</v>
      </c>
      <c r="N11" s="16" t="s">
        <v>27</v>
      </c>
      <c r="O11" s="16">
        <v>3</v>
      </c>
      <c r="P11" s="16" t="s">
        <v>29</v>
      </c>
      <c r="Q11" s="24" t="s">
        <v>117</v>
      </c>
      <c r="R11" s="22" t="s">
        <v>118</v>
      </c>
      <c r="S11" s="2" t="str">
        <f t="shared" si="2"/>
        <v/>
      </c>
    </row>
    <row r="12" spans="1:19" s="2" customFormat="1" x14ac:dyDescent="0.25">
      <c r="A12" s="13">
        <v>41528</v>
      </c>
      <c r="B12" s="14">
        <v>0.4513888888888889</v>
      </c>
      <c r="C12" s="14">
        <v>0.4513888888888889</v>
      </c>
      <c r="D12" s="14">
        <v>0.45763888888888887</v>
      </c>
      <c r="E12" s="14">
        <v>0.46458333333333335</v>
      </c>
      <c r="F12" s="14">
        <v>0.47222222222222227</v>
      </c>
      <c r="G12" s="15">
        <f t="shared" si="1"/>
        <v>24.020833333333332</v>
      </c>
      <c r="H12" s="16" t="s">
        <v>90</v>
      </c>
      <c r="I12" s="16">
        <v>752378</v>
      </c>
      <c r="J12" s="16">
        <v>30313</v>
      </c>
      <c r="K12" s="16" t="s">
        <v>50</v>
      </c>
      <c r="L12" s="16" t="s">
        <v>62</v>
      </c>
      <c r="M12" s="16" t="s">
        <v>27</v>
      </c>
      <c r="N12" s="16" t="s">
        <v>21</v>
      </c>
      <c r="O12" s="16">
        <v>2</v>
      </c>
      <c r="P12" s="16" t="s">
        <v>30</v>
      </c>
      <c r="Q12" s="24" t="s">
        <v>119</v>
      </c>
      <c r="R12" s="22" t="s">
        <v>120</v>
      </c>
      <c r="S12" s="2" t="str">
        <f t="shared" si="2"/>
        <v/>
      </c>
    </row>
    <row r="13" spans="1:19" s="2" customFormat="1" x14ac:dyDescent="0.25">
      <c r="A13" s="13">
        <v>41528</v>
      </c>
      <c r="B13" s="14">
        <v>0.39513888888888887</v>
      </c>
      <c r="C13" s="14">
        <v>0.39652777777777781</v>
      </c>
      <c r="D13" s="14">
        <v>0.40625</v>
      </c>
      <c r="E13" s="14">
        <v>0.42708333333333331</v>
      </c>
      <c r="F13" s="14">
        <v>0.43055555555555558</v>
      </c>
      <c r="G13" s="15">
        <f t="shared" si="1"/>
        <v>24.034027777777776</v>
      </c>
      <c r="H13" s="16" t="s">
        <v>90</v>
      </c>
      <c r="I13" s="16">
        <v>752377</v>
      </c>
      <c r="J13" s="16">
        <v>30297</v>
      </c>
      <c r="K13" s="16" t="s">
        <v>50</v>
      </c>
      <c r="L13" s="16" t="s">
        <v>62</v>
      </c>
      <c r="M13" s="16" t="s">
        <v>21</v>
      </c>
      <c r="N13" s="16" t="s">
        <v>27</v>
      </c>
      <c r="O13" s="16">
        <v>3</v>
      </c>
      <c r="P13" s="16" t="s">
        <v>30</v>
      </c>
      <c r="Q13" s="24" t="s">
        <v>121</v>
      </c>
      <c r="R13" s="22" t="s">
        <v>122</v>
      </c>
      <c r="S13" s="2" t="str">
        <f t="shared" si="2"/>
        <v/>
      </c>
    </row>
    <row r="14" spans="1:19" s="2" customFormat="1" x14ac:dyDescent="0.25">
      <c r="A14" s="13">
        <v>41527</v>
      </c>
      <c r="B14" s="14">
        <v>0.8256944444444444</v>
      </c>
      <c r="C14" s="14">
        <v>0.82708333333333339</v>
      </c>
      <c r="D14" s="14">
        <v>0.83472222222222225</v>
      </c>
      <c r="E14" s="14">
        <v>0.85</v>
      </c>
      <c r="F14" s="14">
        <v>0.86388888888888893</v>
      </c>
      <c r="G14" s="15">
        <f t="shared" si="1"/>
        <v>24.036805555555556</v>
      </c>
      <c r="H14" s="16" t="s">
        <v>90</v>
      </c>
      <c r="I14" s="16">
        <v>752376</v>
      </c>
      <c r="J14" s="16">
        <v>30249</v>
      </c>
      <c r="K14" s="16" t="s">
        <v>50</v>
      </c>
      <c r="L14" s="16" t="s">
        <v>62</v>
      </c>
      <c r="M14" s="16" t="s">
        <v>13</v>
      </c>
      <c r="N14" s="16" t="s">
        <v>21</v>
      </c>
      <c r="O14" s="16">
        <v>3</v>
      </c>
      <c r="P14" s="16" t="s">
        <v>29</v>
      </c>
      <c r="Q14" s="24" t="s">
        <v>123</v>
      </c>
      <c r="R14" s="22" t="s">
        <v>124</v>
      </c>
      <c r="S14" s="2" t="str">
        <f t="shared" si="2"/>
        <v/>
      </c>
    </row>
    <row r="15" spans="1:19" s="2" customFormat="1" x14ac:dyDescent="0.25">
      <c r="A15" s="13">
        <v>41527</v>
      </c>
      <c r="B15" s="14">
        <v>0.71527777777777779</v>
      </c>
      <c r="C15" s="14">
        <v>0.71944444444444444</v>
      </c>
      <c r="D15" s="14">
        <v>0.72222222222222221</v>
      </c>
      <c r="E15" s="14">
        <v>0.73541666666666661</v>
      </c>
      <c r="F15" s="14">
        <v>0.7583333333333333</v>
      </c>
      <c r="G15" s="15">
        <f t="shared" si="1"/>
        <v>24.038888888888888</v>
      </c>
      <c r="H15" s="16" t="s">
        <v>91</v>
      </c>
      <c r="I15" s="16">
        <v>752190</v>
      </c>
      <c r="J15" s="16">
        <v>30223</v>
      </c>
      <c r="K15" s="16" t="s">
        <v>44</v>
      </c>
      <c r="L15" s="16" t="s">
        <v>46</v>
      </c>
      <c r="M15" s="16" t="s">
        <v>27</v>
      </c>
      <c r="N15" s="16" t="s">
        <v>66</v>
      </c>
      <c r="O15" s="16">
        <v>3</v>
      </c>
      <c r="P15" s="16" t="s">
        <v>31</v>
      </c>
      <c r="Q15" s="24" t="s">
        <v>125</v>
      </c>
      <c r="R15" s="22" t="s">
        <v>126</v>
      </c>
      <c r="S15" s="2" t="str">
        <f t="shared" si="2"/>
        <v/>
      </c>
    </row>
    <row r="16" spans="1:19" s="2" customFormat="1" x14ac:dyDescent="0.25">
      <c r="A16" s="13">
        <v>41527</v>
      </c>
      <c r="B16" s="14">
        <v>0.58333333333333337</v>
      </c>
      <c r="C16" s="14">
        <v>0.58472222222222225</v>
      </c>
      <c r="D16" s="14">
        <v>0.59027777777777779</v>
      </c>
      <c r="E16" s="14">
        <v>0.60069444444444442</v>
      </c>
      <c r="F16" s="14">
        <v>0.62152777777777779</v>
      </c>
      <c r="G16" s="15">
        <f t="shared" si="1"/>
        <v>24.036805555555556</v>
      </c>
      <c r="H16" s="16" t="s">
        <v>90</v>
      </c>
      <c r="I16" s="16">
        <v>752375</v>
      </c>
      <c r="J16" s="16">
        <v>38193</v>
      </c>
      <c r="K16" s="16" t="s">
        <v>52</v>
      </c>
      <c r="L16" s="16" t="s">
        <v>62</v>
      </c>
      <c r="M16" s="16" t="s">
        <v>88</v>
      </c>
      <c r="N16" s="16" t="s">
        <v>21</v>
      </c>
      <c r="O16" s="16">
        <v>2</v>
      </c>
      <c r="P16" s="16" t="s">
        <v>29</v>
      </c>
      <c r="Q16" s="24" t="s">
        <v>127</v>
      </c>
      <c r="R16" s="22" t="s">
        <v>128</v>
      </c>
      <c r="S16" s="2" t="str">
        <f t="shared" si="2"/>
        <v/>
      </c>
    </row>
    <row r="17" spans="1:19" s="2" customFormat="1" x14ac:dyDescent="0.25">
      <c r="A17" s="13">
        <v>41527</v>
      </c>
      <c r="B17" s="14">
        <v>0.50069444444444444</v>
      </c>
      <c r="C17" s="14">
        <v>0.50208333333333333</v>
      </c>
      <c r="D17" s="14">
        <v>0.50624999999999998</v>
      </c>
      <c r="E17" s="14">
        <v>0.53055555555555556</v>
      </c>
      <c r="F17" s="14">
        <v>0.53888888888888886</v>
      </c>
      <c r="G17" s="15">
        <f t="shared" si="1"/>
        <v>24.036805555555556</v>
      </c>
      <c r="H17" s="16" t="s">
        <v>90</v>
      </c>
      <c r="I17" s="16">
        <v>752374</v>
      </c>
      <c r="J17" s="16">
        <v>30171</v>
      </c>
      <c r="K17" s="16" t="s">
        <v>50</v>
      </c>
      <c r="L17" s="16" t="s">
        <v>62</v>
      </c>
      <c r="M17" s="16" t="s">
        <v>21</v>
      </c>
      <c r="N17" s="16" t="s">
        <v>88</v>
      </c>
      <c r="O17" s="16">
        <v>3</v>
      </c>
      <c r="P17" s="16" t="s">
        <v>29</v>
      </c>
      <c r="Q17" s="24" t="s">
        <v>129</v>
      </c>
      <c r="R17" s="22" t="s">
        <v>130</v>
      </c>
      <c r="S17" s="2" t="str">
        <f t="shared" si="2"/>
        <v/>
      </c>
    </row>
    <row r="18" spans="1:19" s="2" customFormat="1" x14ac:dyDescent="0.25">
      <c r="A18" s="13">
        <v>41527</v>
      </c>
      <c r="B18" s="14">
        <v>0.38194444444444442</v>
      </c>
      <c r="C18" s="14">
        <v>0.3833333333333333</v>
      </c>
      <c r="D18" s="14">
        <v>0.38680555555555557</v>
      </c>
      <c r="E18" s="14">
        <v>0.40625</v>
      </c>
      <c r="F18" s="14">
        <v>0.41666666666666669</v>
      </c>
      <c r="G18" s="15">
        <f t="shared" si="1"/>
        <v>24.033333333333335</v>
      </c>
      <c r="H18" s="16" t="s">
        <v>90</v>
      </c>
      <c r="I18" s="16">
        <v>752373</v>
      </c>
      <c r="J18" s="16">
        <v>30057</v>
      </c>
      <c r="K18" s="16" t="s">
        <v>50</v>
      </c>
      <c r="L18" s="16" t="s">
        <v>62</v>
      </c>
      <c r="M18" s="16" t="s">
        <v>88</v>
      </c>
      <c r="N18" s="16" t="s">
        <v>21</v>
      </c>
      <c r="O18" s="16">
        <v>3</v>
      </c>
      <c r="P18" s="16" t="s">
        <v>29</v>
      </c>
      <c r="Q18" s="24" t="s">
        <v>131</v>
      </c>
      <c r="R18" s="22" t="s">
        <v>132</v>
      </c>
      <c r="S18" s="2" t="str">
        <f t="shared" si="2"/>
        <v/>
      </c>
    </row>
    <row r="19" spans="1:19" s="2" customFormat="1" x14ac:dyDescent="0.25">
      <c r="A19" s="13">
        <v>41527</v>
      </c>
      <c r="B19" s="14">
        <v>0.1173611111111111</v>
      </c>
      <c r="C19" s="14">
        <v>0.11944444444444445</v>
      </c>
      <c r="D19" s="14">
        <v>0.12222222222222223</v>
      </c>
      <c r="E19" s="14">
        <v>0.12638888888888888</v>
      </c>
      <c r="F19" s="14">
        <v>0.1277777777777778</v>
      </c>
      <c r="G19" s="15">
        <f t="shared" si="1"/>
        <v>24.008333333333333</v>
      </c>
      <c r="H19" s="16" t="s">
        <v>90</v>
      </c>
      <c r="I19" s="16">
        <v>752372</v>
      </c>
      <c r="J19" s="16">
        <v>30120</v>
      </c>
      <c r="K19" s="16" t="s">
        <v>44</v>
      </c>
      <c r="L19" s="16" t="s">
        <v>62</v>
      </c>
      <c r="M19" s="16" t="s">
        <v>13</v>
      </c>
      <c r="N19" s="16" t="s">
        <v>24</v>
      </c>
      <c r="O19" s="16">
        <v>2</v>
      </c>
      <c r="P19" s="16" t="s">
        <v>30</v>
      </c>
      <c r="Q19" s="24" t="s">
        <v>133</v>
      </c>
      <c r="R19" s="22" t="s">
        <v>134</v>
      </c>
      <c r="S19" s="2" t="str">
        <f t="shared" si="2"/>
        <v/>
      </c>
    </row>
    <row r="20" spans="1:19" s="2" customFormat="1" x14ac:dyDescent="0.25">
      <c r="A20" s="13">
        <v>41526</v>
      </c>
      <c r="B20" s="14">
        <v>0.9458333333333333</v>
      </c>
      <c r="C20" s="14">
        <v>0.9472222222222223</v>
      </c>
      <c r="D20" s="14">
        <v>0.94861111111111107</v>
      </c>
      <c r="E20" s="14">
        <v>0.96736111111111101</v>
      </c>
      <c r="F20" s="14">
        <v>0.97222222222222221</v>
      </c>
      <c r="G20" s="15">
        <f t="shared" si="1"/>
        <v>24.024999999999999</v>
      </c>
      <c r="H20" s="16" t="s">
        <v>90</v>
      </c>
      <c r="I20" s="16">
        <v>752371</v>
      </c>
      <c r="J20" s="16">
        <v>30106</v>
      </c>
      <c r="K20" s="16" t="s">
        <v>50</v>
      </c>
      <c r="L20" s="16" t="s">
        <v>62</v>
      </c>
      <c r="M20" s="16" t="s">
        <v>24</v>
      </c>
      <c r="N20" s="16" t="s">
        <v>13</v>
      </c>
      <c r="O20" s="16">
        <v>3</v>
      </c>
      <c r="P20" s="16" t="s">
        <v>29</v>
      </c>
      <c r="Q20" s="24" t="s">
        <v>135</v>
      </c>
      <c r="R20" s="22" t="s">
        <v>136</v>
      </c>
      <c r="S20" s="2" t="str">
        <f t="shared" si="2"/>
        <v/>
      </c>
    </row>
    <row r="21" spans="1:19" s="2" customFormat="1" x14ac:dyDescent="0.25">
      <c r="A21" s="13">
        <v>41526</v>
      </c>
      <c r="B21" s="14">
        <v>0.87638888888888899</v>
      </c>
      <c r="C21" s="14">
        <v>0.87708333333333333</v>
      </c>
      <c r="D21" s="14">
        <v>0.88541666666666663</v>
      </c>
      <c r="E21" s="14">
        <v>0.90625</v>
      </c>
      <c r="F21" s="14">
        <v>0.91666666666666663</v>
      </c>
      <c r="G21" s="15">
        <f t="shared" si="1"/>
        <v>24.039583333333333</v>
      </c>
      <c r="H21" s="16" t="s">
        <v>90</v>
      </c>
      <c r="I21" s="16">
        <v>752370</v>
      </c>
      <c r="J21" s="16">
        <v>30096</v>
      </c>
      <c r="K21" s="16" t="s">
        <v>50</v>
      </c>
      <c r="L21" s="16" t="s">
        <v>62</v>
      </c>
      <c r="M21" s="16" t="s">
        <v>13</v>
      </c>
      <c r="N21" s="16" t="s">
        <v>24</v>
      </c>
      <c r="O21" s="16">
        <v>3</v>
      </c>
      <c r="P21" s="16" t="s">
        <v>29</v>
      </c>
      <c r="Q21" s="24" t="s">
        <v>137</v>
      </c>
      <c r="R21" s="22" t="s">
        <v>138</v>
      </c>
      <c r="S21" s="2" t="str">
        <f t="shared" si="2"/>
        <v/>
      </c>
    </row>
    <row r="22" spans="1:19" s="2" customFormat="1" x14ac:dyDescent="0.25">
      <c r="A22" s="13">
        <v>41526</v>
      </c>
      <c r="B22" s="14">
        <v>0.80555555555555547</v>
      </c>
      <c r="C22" s="14">
        <v>0.80625000000000002</v>
      </c>
      <c r="D22" s="14">
        <v>0.80833333333333324</v>
      </c>
      <c r="E22" s="14">
        <v>0.82361111111111107</v>
      </c>
      <c r="F22" s="14">
        <v>0.82708333333333339</v>
      </c>
      <c r="G22" s="15">
        <f t="shared" si="1"/>
        <v>24.020833333333332</v>
      </c>
      <c r="H22" s="16" t="s">
        <v>90</v>
      </c>
      <c r="I22" s="16">
        <v>752369</v>
      </c>
      <c r="J22" s="16">
        <v>30082</v>
      </c>
      <c r="K22" s="16" t="s">
        <v>51</v>
      </c>
      <c r="L22" s="16" t="s">
        <v>62</v>
      </c>
      <c r="M22" s="16" t="s">
        <v>24</v>
      </c>
      <c r="N22" s="16" t="s">
        <v>13</v>
      </c>
      <c r="O22" s="16">
        <v>3</v>
      </c>
      <c r="P22" s="16" t="s">
        <v>29</v>
      </c>
      <c r="Q22" s="24" t="s">
        <v>139</v>
      </c>
      <c r="R22" s="22" t="s">
        <v>140</v>
      </c>
      <c r="S22" s="2" t="str">
        <f t="shared" si="2"/>
        <v/>
      </c>
    </row>
    <row r="23" spans="1:19" s="2" customFormat="1" x14ac:dyDescent="0.25">
      <c r="A23" s="13">
        <v>41526</v>
      </c>
      <c r="B23" s="14">
        <v>0.55902777777777779</v>
      </c>
      <c r="C23" s="14">
        <v>0.56041666666666667</v>
      </c>
      <c r="D23" s="14">
        <v>0.56388888888888888</v>
      </c>
      <c r="E23" s="14">
        <v>0.57638888888888895</v>
      </c>
      <c r="F23" s="14">
        <v>0.59166666666666667</v>
      </c>
      <c r="G23" s="15">
        <f t="shared" si="1"/>
        <v>24.03125</v>
      </c>
      <c r="H23" s="16" t="s">
        <v>90</v>
      </c>
      <c r="I23" s="16">
        <v>752368</v>
      </c>
      <c r="J23" s="16">
        <v>30019</v>
      </c>
      <c r="K23" s="16" t="s">
        <v>52</v>
      </c>
      <c r="L23" s="16" t="s">
        <v>62</v>
      </c>
      <c r="M23" s="16" t="s">
        <v>88</v>
      </c>
      <c r="N23" s="16" t="s">
        <v>10</v>
      </c>
      <c r="O23" s="16">
        <v>2</v>
      </c>
      <c r="P23" s="16" t="s">
        <v>29</v>
      </c>
      <c r="Q23" s="24" t="s">
        <v>141</v>
      </c>
      <c r="R23" s="22" t="s">
        <v>142</v>
      </c>
      <c r="S23" s="2" t="str">
        <f t="shared" si="2"/>
        <v/>
      </c>
    </row>
    <row r="24" spans="1:19" s="2" customFormat="1" x14ac:dyDescent="0.25">
      <c r="A24" s="13">
        <v>41526</v>
      </c>
      <c r="B24" s="14">
        <v>0.48888888888888887</v>
      </c>
      <c r="C24" s="14">
        <v>0.49027777777777781</v>
      </c>
      <c r="D24" s="14">
        <v>0.49305555555555558</v>
      </c>
      <c r="E24" s="14">
        <v>0.5</v>
      </c>
      <c r="F24" s="14">
        <v>0.51944444444444449</v>
      </c>
      <c r="G24" s="15">
        <f t="shared" si="1"/>
        <v>24.029166666666665</v>
      </c>
      <c r="H24" s="16" t="s">
        <v>90</v>
      </c>
      <c r="I24" s="16">
        <v>752367</v>
      </c>
      <c r="J24" s="16">
        <v>30003</v>
      </c>
      <c r="K24" s="16" t="s">
        <v>51</v>
      </c>
      <c r="L24" s="16" t="s">
        <v>62</v>
      </c>
      <c r="M24" s="16" t="s">
        <v>10</v>
      </c>
      <c r="N24" s="16" t="s">
        <v>88</v>
      </c>
      <c r="O24" s="16">
        <v>2</v>
      </c>
      <c r="P24" s="16" t="s">
        <v>29</v>
      </c>
      <c r="Q24" s="24" t="s">
        <v>143</v>
      </c>
      <c r="R24" s="22" t="s">
        <v>144</v>
      </c>
      <c r="S24" s="2" t="str">
        <f t="shared" si="2"/>
        <v/>
      </c>
    </row>
    <row r="25" spans="1:19" s="2" customFormat="1" x14ac:dyDescent="0.25">
      <c r="A25" s="13">
        <v>41526</v>
      </c>
      <c r="B25" s="14">
        <v>0.47638888888888892</v>
      </c>
      <c r="C25" s="14">
        <v>0.4777777777777778</v>
      </c>
      <c r="D25" s="14">
        <v>0.49513888888888885</v>
      </c>
      <c r="E25" s="14">
        <v>0.50486111111111109</v>
      </c>
      <c r="F25" s="14">
        <v>0.51736111111111105</v>
      </c>
      <c r="G25" s="15">
        <f t="shared" si="1"/>
        <v>24.039583333333333</v>
      </c>
      <c r="H25" s="16" t="s">
        <v>91</v>
      </c>
      <c r="I25" s="16">
        <v>752189</v>
      </c>
      <c r="J25" s="16">
        <v>30000</v>
      </c>
      <c r="K25" s="16" t="s">
        <v>50</v>
      </c>
      <c r="L25" s="16" t="s">
        <v>62</v>
      </c>
      <c r="M25" s="16" t="s">
        <v>66</v>
      </c>
      <c r="N25" s="16" t="s">
        <v>89</v>
      </c>
      <c r="O25" s="16">
        <v>3</v>
      </c>
      <c r="P25" s="16" t="s">
        <v>31</v>
      </c>
      <c r="Q25" s="24" t="s">
        <v>145</v>
      </c>
      <c r="R25" s="22" t="s">
        <v>146</v>
      </c>
      <c r="S25" s="2" t="str">
        <f t="shared" si="2"/>
        <v/>
      </c>
    </row>
    <row r="26" spans="1:19" s="2" customFormat="1" x14ac:dyDescent="0.25">
      <c r="A26" s="13">
        <v>41526</v>
      </c>
      <c r="B26" s="14">
        <v>0.38125000000000003</v>
      </c>
      <c r="C26" s="14">
        <v>0.3833333333333333</v>
      </c>
      <c r="D26" s="14">
        <v>0.39583333333333331</v>
      </c>
      <c r="E26" s="14">
        <v>0.40972222222222227</v>
      </c>
      <c r="F26" s="14">
        <v>0.42708333333333331</v>
      </c>
      <c r="G26" s="15">
        <f t="shared" si="1"/>
        <v>24.043749999999999</v>
      </c>
      <c r="H26" s="16" t="s">
        <v>91</v>
      </c>
      <c r="I26" s="16">
        <v>29977</v>
      </c>
      <c r="J26" s="16">
        <v>29977</v>
      </c>
      <c r="K26" s="16" t="s">
        <v>50</v>
      </c>
      <c r="L26" s="16" t="s">
        <v>62</v>
      </c>
      <c r="M26" s="16" t="s">
        <v>89</v>
      </c>
      <c r="N26" s="16" t="s">
        <v>66</v>
      </c>
      <c r="O26" s="16">
        <v>3</v>
      </c>
      <c r="P26" s="16" t="s">
        <v>31</v>
      </c>
      <c r="Q26" s="24" t="s">
        <v>147</v>
      </c>
      <c r="R26" s="22" t="s">
        <v>148</v>
      </c>
      <c r="S26" s="2" t="str">
        <f t="shared" si="2"/>
        <v/>
      </c>
    </row>
    <row r="27" spans="1:19" s="2" customFormat="1" x14ac:dyDescent="0.25">
      <c r="A27" s="13">
        <v>41526</v>
      </c>
      <c r="B27" s="14">
        <v>0.4604166666666667</v>
      </c>
      <c r="C27" s="14">
        <v>0.46180555555555558</v>
      </c>
      <c r="D27" s="14">
        <v>0.46388888888888885</v>
      </c>
      <c r="E27" s="14">
        <v>0.47083333333333338</v>
      </c>
      <c r="F27" s="14">
        <v>0.47083333333333338</v>
      </c>
      <c r="G27" s="15">
        <f t="shared" si="1"/>
        <v>24.009027777777778</v>
      </c>
      <c r="H27" s="16" t="s">
        <v>90</v>
      </c>
      <c r="I27" s="16">
        <v>752366</v>
      </c>
      <c r="J27" s="16">
        <v>29996</v>
      </c>
      <c r="K27" s="16" t="s">
        <v>53</v>
      </c>
      <c r="L27" s="16" t="s">
        <v>49</v>
      </c>
      <c r="M27" s="16" t="s">
        <v>88</v>
      </c>
      <c r="N27" s="16" t="s">
        <v>10</v>
      </c>
      <c r="O27" s="16">
        <v>1</v>
      </c>
      <c r="P27" s="16" t="s">
        <v>29</v>
      </c>
      <c r="Q27" s="24" t="s">
        <v>149</v>
      </c>
      <c r="R27" s="22" t="s">
        <v>150</v>
      </c>
      <c r="S27" s="2" t="str">
        <f t="shared" si="2"/>
        <v/>
      </c>
    </row>
    <row r="28" spans="1:19" s="2" customFormat="1" x14ac:dyDescent="0.25">
      <c r="A28" s="13">
        <v>41525</v>
      </c>
      <c r="B28" s="14">
        <v>0.78611111111111109</v>
      </c>
      <c r="C28" s="14">
        <v>0.78749999999999998</v>
      </c>
      <c r="D28" s="14">
        <v>0.78888888888888886</v>
      </c>
      <c r="E28" s="14">
        <v>0.80694444444444446</v>
      </c>
      <c r="F28" s="14">
        <v>0.81111111111111101</v>
      </c>
      <c r="G28" s="15">
        <f t="shared" si="1"/>
        <v>24.023611111111112</v>
      </c>
      <c r="H28" s="16" t="s">
        <v>90</v>
      </c>
      <c r="I28" s="16">
        <v>752365</v>
      </c>
      <c r="J28" s="16">
        <v>29933</v>
      </c>
      <c r="K28" s="16" t="s">
        <v>44</v>
      </c>
      <c r="L28" s="16" t="s">
        <v>62</v>
      </c>
      <c r="M28" s="16" t="s">
        <v>20</v>
      </c>
      <c r="N28" s="16" t="s">
        <v>24</v>
      </c>
      <c r="O28" s="16">
        <v>4</v>
      </c>
      <c r="P28" s="16" t="s">
        <v>29</v>
      </c>
      <c r="Q28" s="24" t="s">
        <v>151</v>
      </c>
      <c r="R28" s="22" t="s">
        <v>152</v>
      </c>
      <c r="S28" s="2" t="str">
        <f t="shared" si="2"/>
        <v/>
      </c>
    </row>
    <row r="29" spans="1:19" s="2" customFormat="1" x14ac:dyDescent="0.25">
      <c r="A29" s="13">
        <v>41525</v>
      </c>
      <c r="B29" s="14">
        <v>0.73333333333333339</v>
      </c>
      <c r="C29" s="14">
        <v>0.73472222222222217</v>
      </c>
      <c r="D29" s="14">
        <v>0.73749999999999993</v>
      </c>
      <c r="E29" s="14">
        <v>0.75</v>
      </c>
      <c r="F29" s="14">
        <v>0.75694444444444453</v>
      </c>
      <c r="G29" s="15">
        <f t="shared" si="1"/>
        <v>24.022222222222222</v>
      </c>
      <c r="H29" s="16" t="s">
        <v>90</v>
      </c>
      <c r="I29" s="16">
        <v>752364</v>
      </c>
      <c r="J29" s="16">
        <v>29921</v>
      </c>
      <c r="K29" s="16" t="s">
        <v>50</v>
      </c>
      <c r="L29" s="16" t="s">
        <v>62</v>
      </c>
      <c r="M29" s="16" t="s">
        <v>13</v>
      </c>
      <c r="N29" s="16" t="s">
        <v>10</v>
      </c>
      <c r="O29" s="16">
        <v>3</v>
      </c>
      <c r="P29" s="16" t="s">
        <v>30</v>
      </c>
      <c r="Q29" s="24" t="s">
        <v>153</v>
      </c>
      <c r="R29" s="22" t="s">
        <v>154</v>
      </c>
      <c r="S29" s="2" t="str">
        <f t="shared" si="2"/>
        <v/>
      </c>
    </row>
    <row r="30" spans="1:19" s="2" customFormat="1" x14ac:dyDescent="0.25">
      <c r="A30" s="13">
        <v>41525</v>
      </c>
      <c r="B30" s="14">
        <v>0.42499999999999999</v>
      </c>
      <c r="C30" s="14">
        <v>0.42708333333333331</v>
      </c>
      <c r="D30" s="14">
        <v>0.43055555555555558</v>
      </c>
      <c r="E30" s="14">
        <v>0.4513888888888889</v>
      </c>
      <c r="F30" s="14">
        <v>0.46180555555555558</v>
      </c>
      <c r="G30" s="15">
        <f t="shared" si="1"/>
        <v>24.034722222222221</v>
      </c>
      <c r="H30" s="16" t="s">
        <v>90</v>
      </c>
      <c r="I30" s="16">
        <v>752363</v>
      </c>
      <c r="J30" s="16">
        <v>29876</v>
      </c>
      <c r="K30" s="16" t="s">
        <v>50</v>
      </c>
      <c r="L30" s="16" t="s">
        <v>62</v>
      </c>
      <c r="M30" s="16" t="s">
        <v>10</v>
      </c>
      <c r="N30" s="16" t="s">
        <v>13</v>
      </c>
      <c r="O30" s="16">
        <v>3</v>
      </c>
      <c r="P30" s="16" t="s">
        <v>30</v>
      </c>
      <c r="Q30" s="24" t="s">
        <v>155</v>
      </c>
      <c r="R30" s="22" t="s">
        <v>156</v>
      </c>
      <c r="S30" s="2" t="str">
        <f t="shared" si="2"/>
        <v/>
      </c>
    </row>
    <row r="31" spans="1:19" s="2" customFormat="1" x14ac:dyDescent="0.25">
      <c r="A31" s="13">
        <v>41525</v>
      </c>
      <c r="B31" s="14">
        <v>0.25833333333333336</v>
      </c>
      <c r="C31" s="14">
        <v>0.26041666666666669</v>
      </c>
      <c r="D31" s="14">
        <v>0.26597222222222222</v>
      </c>
      <c r="E31" s="14">
        <v>11110</v>
      </c>
      <c r="F31" s="14">
        <v>0.27638888888888885</v>
      </c>
      <c r="G31" s="15">
        <f t="shared" si="1"/>
        <v>24.015972222222221</v>
      </c>
      <c r="H31" s="16" t="s">
        <v>90</v>
      </c>
      <c r="I31" s="16">
        <v>752362</v>
      </c>
      <c r="J31" s="16">
        <v>29864</v>
      </c>
      <c r="K31" s="16" t="s">
        <v>48</v>
      </c>
      <c r="L31" s="16" t="s">
        <v>62</v>
      </c>
      <c r="M31" s="16" t="s">
        <v>9</v>
      </c>
      <c r="N31" s="16" t="s">
        <v>10</v>
      </c>
      <c r="O31" s="16">
        <v>3</v>
      </c>
      <c r="P31" s="16" t="s">
        <v>30</v>
      </c>
      <c r="Q31" s="24" t="s">
        <v>157</v>
      </c>
      <c r="R31" s="22" t="s">
        <v>158</v>
      </c>
      <c r="S31" s="2" t="str">
        <f t="shared" si="2"/>
        <v/>
      </c>
    </row>
    <row r="32" spans="1:19" s="2" customFormat="1" x14ac:dyDescent="0.25">
      <c r="A32" s="13">
        <v>41525</v>
      </c>
      <c r="B32" s="14">
        <v>0.19097222222222221</v>
      </c>
      <c r="C32" s="14">
        <v>0.19305555555555554</v>
      </c>
      <c r="D32" s="14">
        <v>0.19305555555555554</v>
      </c>
      <c r="E32" s="14">
        <v>0.19791666666666666</v>
      </c>
      <c r="F32" s="14">
        <v>0.20138888888888887</v>
      </c>
      <c r="G32" s="15">
        <f t="shared" si="1"/>
        <v>24.008333333333333</v>
      </c>
      <c r="H32" s="16" t="s">
        <v>90</v>
      </c>
      <c r="I32" s="16">
        <v>752361</v>
      </c>
      <c r="J32" s="16">
        <v>29856</v>
      </c>
      <c r="K32" s="16" t="s">
        <v>51</v>
      </c>
      <c r="L32" s="16" t="s">
        <v>62</v>
      </c>
      <c r="M32" s="16" t="s">
        <v>10</v>
      </c>
      <c r="N32" s="16" t="s">
        <v>9</v>
      </c>
      <c r="O32" s="16">
        <v>2</v>
      </c>
      <c r="P32" s="16" t="s">
        <v>29</v>
      </c>
      <c r="Q32" s="24" t="s">
        <v>159</v>
      </c>
      <c r="R32" s="22" t="s">
        <v>160</v>
      </c>
      <c r="S32" s="2" t="str">
        <f t="shared" si="2"/>
        <v/>
      </c>
    </row>
    <row r="33" spans="1:19" s="2" customFormat="1" x14ac:dyDescent="0.25">
      <c r="A33" s="13">
        <v>41524</v>
      </c>
      <c r="B33" s="14">
        <v>0.8208333333333333</v>
      </c>
      <c r="C33" s="14">
        <v>0.82152777777777775</v>
      </c>
      <c r="D33" s="14">
        <v>0.82638888888888884</v>
      </c>
      <c r="E33" s="14">
        <v>0.83333333333333337</v>
      </c>
      <c r="F33" s="14">
        <v>0.83472222222222225</v>
      </c>
      <c r="G33" s="15">
        <f t="shared" si="1"/>
        <v>24.013194444444444</v>
      </c>
      <c r="H33" s="16" t="s">
        <v>90</v>
      </c>
      <c r="I33" s="16">
        <v>752360</v>
      </c>
      <c r="J33" s="16">
        <v>29823</v>
      </c>
      <c r="K33" s="16" t="s">
        <v>50</v>
      </c>
      <c r="L33" s="16" t="s">
        <v>62</v>
      </c>
      <c r="M33" s="16" t="s">
        <v>9</v>
      </c>
      <c r="N33" s="16" t="s">
        <v>10</v>
      </c>
      <c r="O33" s="16">
        <v>3</v>
      </c>
      <c r="P33" s="16" t="s">
        <v>30</v>
      </c>
      <c r="Q33" s="24" t="s">
        <v>161</v>
      </c>
      <c r="R33" s="22" t="s">
        <v>162</v>
      </c>
      <c r="S33" s="2" t="str">
        <f t="shared" si="2"/>
        <v/>
      </c>
    </row>
    <row r="34" spans="1:19" s="2" customFormat="1" x14ac:dyDescent="0.25">
      <c r="A34" s="13">
        <v>41524</v>
      </c>
      <c r="B34" s="14">
        <v>0.72361111111111109</v>
      </c>
      <c r="C34" s="14">
        <v>0.72499999999999998</v>
      </c>
      <c r="D34" s="14">
        <v>0.72777777777777775</v>
      </c>
      <c r="E34" s="14">
        <v>0.74097222222222225</v>
      </c>
      <c r="F34" s="14">
        <v>0.74513888888888891</v>
      </c>
      <c r="G34" s="15">
        <f t="shared" si="1"/>
        <v>24.020138888888887</v>
      </c>
      <c r="H34" s="16" t="s">
        <v>90</v>
      </c>
      <c r="I34" s="16">
        <v>752359</v>
      </c>
      <c r="J34" s="16">
        <v>29810</v>
      </c>
      <c r="K34" s="16" t="s">
        <v>50</v>
      </c>
      <c r="L34" s="16" t="s">
        <v>62</v>
      </c>
      <c r="M34" s="16" t="s">
        <v>20</v>
      </c>
      <c r="N34" s="16" t="s">
        <v>13</v>
      </c>
      <c r="O34" s="16">
        <v>4</v>
      </c>
      <c r="P34" s="16" t="s">
        <v>29</v>
      </c>
      <c r="Q34" s="24" t="s">
        <v>163</v>
      </c>
      <c r="R34" s="22" t="s">
        <v>164</v>
      </c>
      <c r="S34" s="2" t="str">
        <f t="shared" si="2"/>
        <v/>
      </c>
    </row>
    <row r="35" spans="1:19" s="2" customFormat="1" x14ac:dyDescent="0.25">
      <c r="A35" s="13">
        <v>41524</v>
      </c>
      <c r="B35" s="14">
        <v>0.63402777777777775</v>
      </c>
      <c r="C35" s="14">
        <v>0.63541666666666663</v>
      </c>
      <c r="D35" s="14">
        <v>0.6381944444444444</v>
      </c>
      <c r="E35" s="14">
        <v>0.64583333333333337</v>
      </c>
      <c r="F35" s="14">
        <v>0.65763888888888888</v>
      </c>
      <c r="G35" s="15">
        <f t="shared" si="1"/>
        <v>24.022222222222222</v>
      </c>
      <c r="H35" s="16" t="s">
        <v>90</v>
      </c>
      <c r="I35" s="16">
        <v>752358</v>
      </c>
      <c r="J35" s="16">
        <v>29800</v>
      </c>
      <c r="K35" s="16" t="s">
        <v>51</v>
      </c>
      <c r="L35" s="16" t="s">
        <v>62</v>
      </c>
      <c r="M35" s="16" t="s">
        <v>13</v>
      </c>
      <c r="N35" s="16" t="s">
        <v>20</v>
      </c>
      <c r="O35" s="16">
        <v>2</v>
      </c>
      <c r="P35" s="16" t="s">
        <v>29</v>
      </c>
      <c r="Q35" s="24" t="s">
        <v>165</v>
      </c>
      <c r="R35" s="22" t="s">
        <v>166</v>
      </c>
      <c r="S35" s="2" t="str">
        <f t="shared" si="2"/>
        <v/>
      </c>
    </row>
    <row r="36" spans="1:19" s="2" customFormat="1" x14ac:dyDescent="0.25">
      <c r="A36" s="13">
        <v>41524</v>
      </c>
      <c r="B36" s="14">
        <v>0.54236111111111118</v>
      </c>
      <c r="C36" s="14">
        <v>0.5444444444444444</v>
      </c>
      <c r="D36" s="14">
        <v>0.55625000000000002</v>
      </c>
      <c r="E36" s="14">
        <v>0.56944444444444442</v>
      </c>
      <c r="F36" s="14">
        <v>0.5854166666666667</v>
      </c>
      <c r="G36" s="15">
        <f t="shared" si="1"/>
        <v>24.040972222222223</v>
      </c>
      <c r="H36" s="16" t="s">
        <v>90</v>
      </c>
      <c r="I36" s="16">
        <v>752357</v>
      </c>
      <c r="J36" s="16">
        <v>29789</v>
      </c>
      <c r="K36" s="16" t="s">
        <v>62</v>
      </c>
      <c r="L36" s="16" t="s">
        <v>62</v>
      </c>
      <c r="M36" s="16" t="s">
        <v>20</v>
      </c>
      <c r="N36" s="16" t="s">
        <v>13</v>
      </c>
      <c r="O36" s="16">
        <v>3</v>
      </c>
      <c r="P36" s="16" t="s">
        <v>30</v>
      </c>
      <c r="Q36" s="24" t="s">
        <v>167</v>
      </c>
      <c r="R36" s="22" t="s">
        <v>168</v>
      </c>
      <c r="S36" s="2" t="str">
        <f t="shared" si="2"/>
        <v/>
      </c>
    </row>
    <row r="37" spans="1:19" s="2" customFormat="1" x14ac:dyDescent="0.25">
      <c r="A37" s="13">
        <v>41524</v>
      </c>
      <c r="B37" s="14">
        <v>0.40833333333333338</v>
      </c>
      <c r="C37" s="14">
        <v>0.40972222222222227</v>
      </c>
      <c r="D37" s="14">
        <v>0.41250000000000003</v>
      </c>
      <c r="E37" s="14">
        <v>0.4201388888888889</v>
      </c>
      <c r="F37" s="14">
        <v>0.42638888888888887</v>
      </c>
      <c r="G37" s="15">
        <f t="shared" si="1"/>
        <v>24.016666666666666</v>
      </c>
      <c r="H37" s="16" t="s">
        <v>90</v>
      </c>
      <c r="I37" s="16">
        <v>752356</v>
      </c>
      <c r="J37" s="16">
        <v>29762</v>
      </c>
      <c r="K37" s="16" t="s">
        <v>51</v>
      </c>
      <c r="L37" s="16" t="s">
        <v>62</v>
      </c>
      <c r="M37" s="16" t="s">
        <v>13</v>
      </c>
      <c r="N37" s="16" t="s">
        <v>20</v>
      </c>
      <c r="O37" s="16">
        <v>3</v>
      </c>
      <c r="P37" s="16" t="s">
        <v>29</v>
      </c>
      <c r="Q37" s="24" t="s">
        <v>169</v>
      </c>
      <c r="R37" s="22" t="s">
        <v>170</v>
      </c>
      <c r="S37" s="2" t="str">
        <f t="shared" si="2"/>
        <v/>
      </c>
    </row>
    <row r="38" spans="1:19" s="2" customFormat="1" x14ac:dyDescent="0.25">
      <c r="A38" s="13">
        <v>41524</v>
      </c>
      <c r="B38" s="14">
        <v>0.3611111111111111</v>
      </c>
      <c r="C38" s="14">
        <v>0.36249999999999999</v>
      </c>
      <c r="D38" s="14">
        <v>0.36527777777777781</v>
      </c>
      <c r="E38" s="14">
        <v>0.37638888888888888</v>
      </c>
      <c r="F38" s="14">
        <v>0.3833333333333333</v>
      </c>
      <c r="G38" s="15">
        <f t="shared" si="1"/>
        <v>24.020833333333332</v>
      </c>
      <c r="H38" s="16" t="s">
        <v>90</v>
      </c>
      <c r="I38" s="16">
        <v>752355</v>
      </c>
      <c r="J38" s="16">
        <v>29753</v>
      </c>
      <c r="K38" s="16" t="s">
        <v>50</v>
      </c>
      <c r="L38" s="16" t="s">
        <v>62</v>
      </c>
      <c r="M38" s="16" t="s">
        <v>20</v>
      </c>
      <c r="N38" s="16" t="s">
        <v>13</v>
      </c>
      <c r="O38" s="16">
        <v>3</v>
      </c>
      <c r="P38" s="16" t="s">
        <v>30</v>
      </c>
      <c r="Q38" s="24" t="s">
        <v>171</v>
      </c>
      <c r="R38" s="22" t="s">
        <v>172</v>
      </c>
      <c r="S38" s="2" t="str">
        <f t="shared" si="2"/>
        <v/>
      </c>
    </row>
    <row r="39" spans="1:19" s="2" customFormat="1" x14ac:dyDescent="0.25">
      <c r="A39" s="13">
        <v>41523</v>
      </c>
      <c r="B39" s="14">
        <v>0.49027777777777781</v>
      </c>
      <c r="C39" s="14">
        <v>0.49027777777777781</v>
      </c>
      <c r="D39" s="14">
        <v>0.49236111111111108</v>
      </c>
      <c r="E39" s="14">
        <v>0.52361111111111114</v>
      </c>
      <c r="F39" s="14">
        <v>0.53472222222222221</v>
      </c>
      <c r="G39" s="15">
        <f t="shared" si="1"/>
        <v>24.044444444444444</v>
      </c>
      <c r="H39" s="16" t="s">
        <v>90</v>
      </c>
      <c r="I39" s="16">
        <v>752351</v>
      </c>
      <c r="J39" s="16">
        <v>29613</v>
      </c>
      <c r="K39" s="16" t="s">
        <v>50</v>
      </c>
      <c r="L39" s="16" t="s">
        <v>59</v>
      </c>
      <c r="M39" s="16" t="s">
        <v>10</v>
      </c>
      <c r="N39" s="16" t="s">
        <v>28</v>
      </c>
      <c r="O39" s="16">
        <v>3</v>
      </c>
      <c r="P39" s="16" t="s">
        <v>29</v>
      </c>
      <c r="Q39" s="24" t="s">
        <v>173</v>
      </c>
      <c r="R39" s="22" t="s">
        <v>174</v>
      </c>
      <c r="S39" s="2">
        <f t="shared" si="2"/>
        <v>35</v>
      </c>
    </row>
    <row r="40" spans="1:19" s="2" customFormat="1" x14ac:dyDescent="0.25">
      <c r="A40" s="13">
        <v>41523</v>
      </c>
      <c r="B40" s="14">
        <v>0.79861111111111116</v>
      </c>
      <c r="C40" s="14">
        <v>0.79999999999999993</v>
      </c>
      <c r="D40" s="14">
        <v>0.8027777777777777</v>
      </c>
      <c r="E40" s="14">
        <v>0.8125</v>
      </c>
      <c r="F40" s="14">
        <v>0.82291666666666663</v>
      </c>
      <c r="G40" s="15">
        <f t="shared" si="1"/>
        <v>24.022916666666667</v>
      </c>
      <c r="H40" s="16" t="s">
        <v>90</v>
      </c>
      <c r="I40" s="16">
        <v>752353</v>
      </c>
      <c r="J40" s="16">
        <v>29686</v>
      </c>
      <c r="K40" s="16" t="s">
        <v>48</v>
      </c>
      <c r="L40" s="16" t="s">
        <v>62</v>
      </c>
      <c r="M40" s="16" t="s">
        <v>11</v>
      </c>
      <c r="N40" s="16" t="s">
        <v>9</v>
      </c>
      <c r="O40" s="16">
        <v>4</v>
      </c>
      <c r="P40" s="16" t="s">
        <v>29</v>
      </c>
      <c r="Q40" s="24" t="s">
        <v>175</v>
      </c>
      <c r="R40" s="22" t="s">
        <v>176</v>
      </c>
      <c r="S40" s="2" t="str">
        <f t="shared" si="2"/>
        <v/>
      </c>
    </row>
    <row r="41" spans="1:19" s="2" customFormat="1" x14ac:dyDescent="0.25">
      <c r="A41" s="13">
        <v>41523</v>
      </c>
      <c r="B41" s="14">
        <v>0.40972222222222227</v>
      </c>
      <c r="C41" s="14">
        <v>0.41111111111111115</v>
      </c>
      <c r="D41" s="14">
        <v>0.41597222222222219</v>
      </c>
      <c r="E41" s="14">
        <v>0.44027777777777777</v>
      </c>
      <c r="F41" s="14">
        <v>0.44444444444444442</v>
      </c>
      <c r="G41" s="15">
        <f t="shared" si="1"/>
        <v>24.033333333333335</v>
      </c>
      <c r="H41" s="16" t="s">
        <v>90</v>
      </c>
      <c r="I41" s="16">
        <v>752300</v>
      </c>
      <c r="J41" s="16">
        <v>29585</v>
      </c>
      <c r="K41" s="16" t="s">
        <v>50</v>
      </c>
      <c r="L41" s="16" t="s">
        <v>62</v>
      </c>
      <c r="M41" s="16" t="s">
        <v>28</v>
      </c>
      <c r="N41" s="16" t="s">
        <v>10</v>
      </c>
      <c r="O41" s="16">
        <v>4</v>
      </c>
      <c r="P41" s="16" t="s">
        <v>29</v>
      </c>
      <c r="Q41" s="24" t="s">
        <v>177</v>
      </c>
      <c r="R41" s="22" t="s">
        <v>178</v>
      </c>
      <c r="S41" s="2" t="str">
        <f t="shared" si="2"/>
        <v/>
      </c>
    </row>
    <row r="42" spans="1:19" s="2" customFormat="1" x14ac:dyDescent="0.25">
      <c r="A42" s="13">
        <v>41523</v>
      </c>
      <c r="B42" s="14">
        <v>0.60138888888888886</v>
      </c>
      <c r="C42" s="14">
        <v>0.60347222222222219</v>
      </c>
      <c r="D42" s="14">
        <v>0.61597222222222225</v>
      </c>
      <c r="E42" s="14">
        <v>0.63958333333333328</v>
      </c>
      <c r="F42" s="14">
        <v>0.64861111111111114</v>
      </c>
      <c r="G42" s="15">
        <f t="shared" si="1"/>
        <v>24.045138888888889</v>
      </c>
      <c r="H42" s="16" t="s">
        <v>90</v>
      </c>
      <c r="I42" s="16">
        <v>752352</v>
      </c>
      <c r="J42" s="16">
        <v>29643</v>
      </c>
      <c r="K42" s="16" t="s">
        <v>59</v>
      </c>
      <c r="L42" s="16" t="s">
        <v>62</v>
      </c>
      <c r="M42" s="16" t="s">
        <v>28</v>
      </c>
      <c r="N42" s="16" t="s">
        <v>10</v>
      </c>
      <c r="O42" s="16">
        <v>3</v>
      </c>
      <c r="P42" s="16" t="s">
        <v>30</v>
      </c>
      <c r="Q42" s="24" t="s">
        <v>179</v>
      </c>
      <c r="R42" s="22" t="s">
        <v>180</v>
      </c>
      <c r="S42" s="2">
        <f t="shared" si="2"/>
        <v>38</v>
      </c>
    </row>
    <row r="43" spans="1:19" s="2" customFormat="1" x14ac:dyDescent="0.25">
      <c r="A43" s="13">
        <v>41523</v>
      </c>
      <c r="B43" s="14">
        <v>0.88402777777777775</v>
      </c>
      <c r="C43" s="14">
        <v>0.88611111111111107</v>
      </c>
      <c r="D43" s="14">
        <v>0.89027777777777783</v>
      </c>
      <c r="E43" s="14"/>
      <c r="F43" s="14">
        <v>0.90625</v>
      </c>
      <c r="G43" s="15">
        <f t="shared" si="1"/>
        <v>24.020138888888887</v>
      </c>
      <c r="H43" s="16" t="s">
        <v>90</v>
      </c>
      <c r="I43" s="16">
        <v>752354</v>
      </c>
      <c r="J43" s="16">
        <v>29705</v>
      </c>
      <c r="K43" s="16" t="s">
        <v>50</v>
      </c>
      <c r="L43" s="16" t="s">
        <v>49</v>
      </c>
      <c r="M43" s="16" t="s">
        <v>9</v>
      </c>
      <c r="N43" s="16" t="s">
        <v>11</v>
      </c>
      <c r="O43" s="16">
        <v>1</v>
      </c>
      <c r="P43" s="16" t="s">
        <v>29</v>
      </c>
      <c r="Q43" s="24" t="s">
        <v>181</v>
      </c>
      <c r="R43" s="22" t="s">
        <v>182</v>
      </c>
      <c r="S43" s="2" t="str">
        <f t="shared" si="2"/>
        <v/>
      </c>
    </row>
    <row r="44" spans="1:19" s="2" customFormat="1" x14ac:dyDescent="0.25">
      <c r="A44" s="13">
        <v>41523</v>
      </c>
      <c r="B44" s="14">
        <v>2.4305555555555556E-2</v>
      </c>
      <c r="C44" s="14">
        <v>2.4999999999999998E-2</v>
      </c>
      <c r="D44" s="14">
        <v>2.8472222222222222E-2</v>
      </c>
      <c r="E44" s="14">
        <v>4.8611111111111112E-2</v>
      </c>
      <c r="F44" s="14">
        <v>5.5555555555555552E-2</v>
      </c>
      <c r="G44" s="15">
        <f t="shared" si="1"/>
        <v>24.030555555555555</v>
      </c>
      <c r="H44" s="16" t="s">
        <v>90</v>
      </c>
      <c r="I44" s="16">
        <v>752299</v>
      </c>
      <c r="J44" s="16">
        <v>29543</v>
      </c>
      <c r="K44" s="16" t="s">
        <v>50</v>
      </c>
      <c r="L44" s="16" t="s">
        <v>62</v>
      </c>
      <c r="M44" s="16" t="s">
        <v>27</v>
      </c>
      <c r="N44" s="16" t="s">
        <v>28</v>
      </c>
      <c r="O44" s="16">
        <v>2</v>
      </c>
      <c r="P44" s="16" t="s">
        <v>30</v>
      </c>
      <c r="Q44" s="24" t="s">
        <v>183</v>
      </c>
      <c r="R44" s="22" t="s">
        <v>184</v>
      </c>
      <c r="S44" s="2" t="str">
        <f t="shared" si="2"/>
        <v/>
      </c>
    </row>
    <row r="45" spans="1:19" s="2" customFormat="1" x14ac:dyDescent="0.25">
      <c r="A45" s="13">
        <v>41522</v>
      </c>
      <c r="B45" s="14">
        <v>0.66249999999999998</v>
      </c>
      <c r="C45" s="14">
        <v>0.66388888888888886</v>
      </c>
      <c r="D45" s="14">
        <v>0.67361111111111116</v>
      </c>
      <c r="E45" s="14">
        <v>0.69791666666666663</v>
      </c>
      <c r="F45" s="14">
        <v>0.70624999999999993</v>
      </c>
      <c r="G45" s="15">
        <f t="shared" si="1"/>
        <v>24.042361111111113</v>
      </c>
      <c r="H45" s="16" t="s">
        <v>90</v>
      </c>
      <c r="I45" s="16">
        <v>752298</v>
      </c>
      <c r="J45" s="16">
        <v>29489</v>
      </c>
      <c r="K45" s="16" t="s">
        <v>50</v>
      </c>
      <c r="L45" s="16" t="s">
        <v>59</v>
      </c>
      <c r="M45" s="16" t="s">
        <v>11</v>
      </c>
      <c r="N45" s="16" t="s">
        <v>9</v>
      </c>
      <c r="O45" s="16">
        <v>4</v>
      </c>
      <c r="P45" s="16" t="s">
        <v>29</v>
      </c>
      <c r="Q45" s="24" t="s">
        <v>185</v>
      </c>
      <c r="R45" s="22" t="s">
        <v>186</v>
      </c>
      <c r="S45" s="2">
        <f t="shared" si="2"/>
        <v>41</v>
      </c>
    </row>
    <row r="46" spans="1:19" s="2" customFormat="1" x14ac:dyDescent="0.25">
      <c r="A46" s="13">
        <v>41522</v>
      </c>
      <c r="B46" s="14">
        <v>0.61111111111111105</v>
      </c>
      <c r="C46" s="14">
        <v>0.61527777777777781</v>
      </c>
      <c r="D46" s="14">
        <v>0.62361111111111112</v>
      </c>
      <c r="E46" s="14">
        <v>0.63055555555555554</v>
      </c>
      <c r="F46" s="14">
        <v>0.63680555555555551</v>
      </c>
      <c r="G46" s="15">
        <f t="shared" si="1"/>
        <v>24.021527777777777</v>
      </c>
      <c r="H46" s="16" t="s">
        <v>91</v>
      </c>
      <c r="I46" s="16">
        <v>752187</v>
      </c>
      <c r="J46" s="16">
        <v>29474</v>
      </c>
      <c r="K46" s="16" t="s">
        <v>56</v>
      </c>
      <c r="L46" s="16" t="s">
        <v>43</v>
      </c>
      <c r="M46" s="16" t="s">
        <v>20</v>
      </c>
      <c r="N46" s="16" t="s">
        <v>66</v>
      </c>
      <c r="O46" s="16">
        <v>3</v>
      </c>
      <c r="P46" s="16" t="s">
        <v>31</v>
      </c>
      <c r="Q46" s="24" t="s">
        <v>187</v>
      </c>
      <c r="R46" s="22" t="s">
        <v>188</v>
      </c>
      <c r="S46" s="2" t="str">
        <f t="shared" si="2"/>
        <v/>
      </c>
    </row>
    <row r="47" spans="1:19" s="2" customFormat="1" x14ac:dyDescent="0.25">
      <c r="A47" s="13">
        <v>41522</v>
      </c>
      <c r="B47" s="14">
        <v>0.4916666666666667</v>
      </c>
      <c r="C47" s="14">
        <v>0.49444444444444446</v>
      </c>
      <c r="D47" s="14">
        <v>0.50624999999999998</v>
      </c>
      <c r="E47" s="14">
        <v>0.51041666666666663</v>
      </c>
      <c r="F47" s="14">
        <v>0.51388888888888895</v>
      </c>
      <c r="G47" s="15">
        <f t="shared" si="1"/>
        <v>24.019444444444446</v>
      </c>
      <c r="H47" s="16" t="s">
        <v>91</v>
      </c>
      <c r="I47" s="16">
        <v>752186</v>
      </c>
      <c r="J47" s="16">
        <v>29454</v>
      </c>
      <c r="K47" s="16" t="s">
        <v>50</v>
      </c>
      <c r="L47" s="16" t="s">
        <v>62</v>
      </c>
      <c r="M47" s="16" t="s">
        <v>20</v>
      </c>
      <c r="N47" s="16" t="s">
        <v>66</v>
      </c>
      <c r="O47" s="16">
        <v>3</v>
      </c>
      <c r="P47" s="16" t="s">
        <v>31</v>
      </c>
      <c r="Q47" s="24" t="s">
        <v>189</v>
      </c>
      <c r="R47" s="22" t="s">
        <v>190</v>
      </c>
      <c r="S47" s="2" t="str">
        <f t="shared" si="2"/>
        <v/>
      </c>
    </row>
    <row r="48" spans="1:19" s="2" customFormat="1" x14ac:dyDescent="0.25">
      <c r="A48" s="13">
        <v>41521</v>
      </c>
      <c r="B48" s="14">
        <v>0.88541666666666663</v>
      </c>
      <c r="C48" s="14">
        <v>0.88680555555555562</v>
      </c>
      <c r="D48" s="14">
        <v>0.88888888888888884</v>
      </c>
      <c r="E48" s="14">
        <v>0.9194444444444444</v>
      </c>
      <c r="F48" s="14">
        <v>0.92638888888888893</v>
      </c>
      <c r="G48" s="15">
        <f t="shared" si="1"/>
        <v>24.039583333333333</v>
      </c>
      <c r="H48" s="16" t="s">
        <v>90</v>
      </c>
      <c r="I48" s="16">
        <v>752297</v>
      </c>
      <c r="J48" s="16">
        <v>29393</v>
      </c>
      <c r="K48" s="16" t="s">
        <v>50</v>
      </c>
      <c r="L48" s="16" t="s">
        <v>62</v>
      </c>
      <c r="M48" s="16" t="s">
        <v>21</v>
      </c>
      <c r="N48" s="16" t="s">
        <v>27</v>
      </c>
      <c r="O48" s="16">
        <v>3</v>
      </c>
      <c r="P48" s="16" t="s">
        <v>29</v>
      </c>
      <c r="Q48" s="24" t="s">
        <v>191</v>
      </c>
      <c r="R48" s="22" t="s">
        <v>192</v>
      </c>
      <c r="S48" s="2" t="str">
        <f t="shared" si="2"/>
        <v/>
      </c>
    </row>
    <row r="49" spans="1:19" s="2" customFormat="1" x14ac:dyDescent="0.25">
      <c r="A49" s="13">
        <v>41521</v>
      </c>
      <c r="B49" s="14">
        <v>0.79027777777777775</v>
      </c>
      <c r="C49" s="14">
        <v>0.79166666666666663</v>
      </c>
      <c r="D49" s="14">
        <v>0.79375000000000007</v>
      </c>
      <c r="E49" s="14">
        <v>0.81458333333333333</v>
      </c>
      <c r="F49" s="14">
        <v>0.82013888888888886</v>
      </c>
      <c r="G49" s="15">
        <f t="shared" si="1"/>
        <v>24.028472222222224</v>
      </c>
      <c r="H49" s="16" t="s">
        <v>90</v>
      </c>
      <c r="I49" s="16">
        <v>752296</v>
      </c>
      <c r="J49" s="16">
        <v>29379</v>
      </c>
      <c r="K49" s="16" t="s">
        <v>57</v>
      </c>
      <c r="L49" s="16" t="s">
        <v>62</v>
      </c>
      <c r="M49" s="16" t="s">
        <v>27</v>
      </c>
      <c r="N49" s="16" t="s">
        <v>21</v>
      </c>
      <c r="O49" s="16">
        <v>5</v>
      </c>
      <c r="P49" s="16" t="s">
        <v>29</v>
      </c>
      <c r="Q49" s="24" t="s">
        <v>193</v>
      </c>
      <c r="R49" s="22" t="s">
        <v>194</v>
      </c>
      <c r="S49" s="2">
        <f t="shared" si="2"/>
        <v>45</v>
      </c>
    </row>
    <row r="50" spans="1:19" s="2" customFormat="1" x14ac:dyDescent="0.25">
      <c r="A50" s="13">
        <v>41521</v>
      </c>
      <c r="B50" s="14">
        <v>0.68333333333333324</v>
      </c>
      <c r="C50" s="14">
        <v>0.68472222222222223</v>
      </c>
      <c r="D50" s="14">
        <v>0.68819444444444444</v>
      </c>
      <c r="E50" s="14">
        <v>0.71319444444444446</v>
      </c>
      <c r="F50" s="14">
        <v>0.72916666666666663</v>
      </c>
      <c r="G50" s="15">
        <f t="shared" si="1"/>
        <v>24.044444444444444</v>
      </c>
      <c r="H50" s="16" t="s">
        <v>90</v>
      </c>
      <c r="I50" s="16">
        <v>752295</v>
      </c>
      <c r="J50" s="16">
        <v>29360</v>
      </c>
      <c r="K50" s="16" t="s">
        <v>52</v>
      </c>
      <c r="L50" s="16" t="s">
        <v>62</v>
      </c>
      <c r="M50" s="16" t="s">
        <v>11</v>
      </c>
      <c r="N50" s="16" t="s">
        <v>23</v>
      </c>
      <c r="O50" s="16">
        <v>3</v>
      </c>
      <c r="P50" s="16" t="s">
        <v>29</v>
      </c>
      <c r="Q50" s="24" t="s">
        <v>195</v>
      </c>
      <c r="R50" s="22" t="s">
        <v>196</v>
      </c>
      <c r="S50" s="2" t="str">
        <f t="shared" si="2"/>
        <v/>
      </c>
    </row>
    <row r="51" spans="1:19" s="2" customFormat="1" x14ac:dyDescent="0.25">
      <c r="A51" s="13">
        <v>41521</v>
      </c>
      <c r="B51" s="14">
        <v>0.60972222222222217</v>
      </c>
      <c r="C51" s="14">
        <v>0.6166666666666667</v>
      </c>
      <c r="D51" s="14">
        <v>0.625</v>
      </c>
      <c r="E51" s="14">
        <v>0.63541666666666663</v>
      </c>
      <c r="F51" s="14">
        <v>0.64930555555555558</v>
      </c>
      <c r="G51" s="15">
        <f t="shared" si="1"/>
        <v>24.03263888888889</v>
      </c>
      <c r="H51" s="16" t="s">
        <v>91</v>
      </c>
      <c r="I51" s="16">
        <v>752184</v>
      </c>
      <c r="J51" s="16">
        <v>2939</v>
      </c>
      <c r="K51" s="16" t="s">
        <v>50</v>
      </c>
      <c r="L51" s="16" t="s">
        <v>62</v>
      </c>
      <c r="M51" s="16" t="s">
        <v>66</v>
      </c>
      <c r="N51" s="16" t="s">
        <v>9</v>
      </c>
      <c r="O51" s="16">
        <v>3</v>
      </c>
      <c r="P51" s="16" t="s">
        <v>31</v>
      </c>
      <c r="Q51" s="24" t="s">
        <v>197</v>
      </c>
      <c r="R51" s="22" t="s">
        <v>198</v>
      </c>
      <c r="S51" s="2" t="str">
        <f t="shared" si="2"/>
        <v/>
      </c>
    </row>
    <row r="52" spans="1:19" s="2" customFormat="1" x14ac:dyDescent="0.25">
      <c r="A52" s="13">
        <v>41521</v>
      </c>
      <c r="B52" s="14">
        <v>0.66527777777777775</v>
      </c>
      <c r="C52" s="14">
        <v>0.66527777777777775</v>
      </c>
      <c r="D52" s="14">
        <v>0.67708333333333337</v>
      </c>
      <c r="E52" s="14">
        <v>0.68958333333333333</v>
      </c>
      <c r="F52" s="14">
        <v>0.69305555555555554</v>
      </c>
      <c r="G52" s="15">
        <f t="shared" si="1"/>
        <v>24.027777777777779</v>
      </c>
      <c r="H52" s="16" t="s">
        <v>91</v>
      </c>
      <c r="I52" s="16">
        <v>752185</v>
      </c>
      <c r="J52" s="16">
        <v>29352</v>
      </c>
      <c r="K52" s="16" t="s">
        <v>50</v>
      </c>
      <c r="L52" s="16" t="s">
        <v>62</v>
      </c>
      <c r="M52" s="16" t="s">
        <v>9</v>
      </c>
      <c r="N52" s="16" t="s">
        <v>66</v>
      </c>
      <c r="O52" s="16">
        <v>3</v>
      </c>
      <c r="P52" s="16" t="s">
        <v>31</v>
      </c>
      <c r="Q52" s="24" t="s">
        <v>199</v>
      </c>
      <c r="R52" s="22" t="s">
        <v>200</v>
      </c>
      <c r="S52" s="2" t="str">
        <f t="shared" si="2"/>
        <v/>
      </c>
    </row>
    <row r="53" spans="1:19" s="2" customFormat="1" x14ac:dyDescent="0.25">
      <c r="A53" s="13">
        <v>41521</v>
      </c>
      <c r="B53" s="14">
        <v>0.53125</v>
      </c>
      <c r="C53" s="14">
        <v>0.53819444444444442</v>
      </c>
      <c r="D53" s="14">
        <v>0.54513888888888895</v>
      </c>
      <c r="E53" s="14">
        <v>0.55347222222222225</v>
      </c>
      <c r="F53" s="14">
        <v>0.55555555555555558</v>
      </c>
      <c r="G53" s="15">
        <f t="shared" si="1"/>
        <v>24.017361111111111</v>
      </c>
      <c r="H53" s="16" t="s">
        <v>91</v>
      </c>
      <c r="I53" s="16">
        <v>752183</v>
      </c>
      <c r="J53" s="16">
        <v>29323</v>
      </c>
      <c r="K53" s="16" t="s">
        <v>46</v>
      </c>
      <c r="L53" s="16" t="s">
        <v>62</v>
      </c>
      <c r="M53" s="16" t="s">
        <v>9</v>
      </c>
      <c r="N53" s="16" t="s">
        <v>66</v>
      </c>
      <c r="O53" s="16">
        <v>3</v>
      </c>
      <c r="P53" s="16" t="s">
        <v>31</v>
      </c>
      <c r="Q53" s="24" t="s">
        <v>201</v>
      </c>
      <c r="R53" s="22" t="s">
        <v>202</v>
      </c>
      <c r="S53" s="2" t="str">
        <f t="shared" si="2"/>
        <v/>
      </c>
    </row>
    <row r="54" spans="1:19" s="2" customFormat="1" x14ac:dyDescent="0.25">
      <c r="A54" s="13">
        <v>41521</v>
      </c>
      <c r="B54" s="14">
        <v>0.3888888888888889</v>
      </c>
      <c r="C54" s="14">
        <v>0.39027777777777778</v>
      </c>
      <c r="D54" s="14">
        <v>0.39305555555555555</v>
      </c>
      <c r="E54" s="14">
        <v>0.40347222222222223</v>
      </c>
      <c r="F54" s="14">
        <v>0.41041666666666665</v>
      </c>
      <c r="G54" s="15">
        <f t="shared" si="1"/>
        <v>24.020138888888887</v>
      </c>
      <c r="H54" s="16" t="s">
        <v>90</v>
      </c>
      <c r="I54" s="16">
        <v>752294</v>
      </c>
      <c r="J54" s="16">
        <v>29287</v>
      </c>
      <c r="K54" s="16" t="s">
        <v>53</v>
      </c>
      <c r="L54" s="16" t="s">
        <v>62</v>
      </c>
      <c r="M54" s="16" t="s">
        <v>23</v>
      </c>
      <c r="N54" s="16" t="s">
        <v>11</v>
      </c>
      <c r="O54" s="16">
        <v>2</v>
      </c>
      <c r="P54" s="16" t="s">
        <v>29</v>
      </c>
      <c r="Q54" s="24" t="s">
        <v>203</v>
      </c>
      <c r="R54" s="22" t="s">
        <v>204</v>
      </c>
      <c r="S54" s="2" t="str">
        <f t="shared" si="2"/>
        <v/>
      </c>
    </row>
    <row r="55" spans="1:19" s="2" customFormat="1" x14ac:dyDescent="0.25">
      <c r="A55" s="13">
        <v>41521</v>
      </c>
      <c r="B55" s="14">
        <v>0.2590277777777778</v>
      </c>
      <c r="C55" s="14">
        <v>0.26041666666666669</v>
      </c>
      <c r="D55" s="14">
        <v>0.2638888888888889</v>
      </c>
      <c r="E55" s="14">
        <v>0.2673611111111111</v>
      </c>
      <c r="F55" s="14">
        <v>0.27430555555555552</v>
      </c>
      <c r="G55" s="15">
        <f t="shared" si="1"/>
        <v>24.013888888888889</v>
      </c>
      <c r="H55" s="16" t="s">
        <v>90</v>
      </c>
      <c r="I55" s="16">
        <v>752293</v>
      </c>
      <c r="J55" s="16">
        <v>29277</v>
      </c>
      <c r="K55" s="16" t="s">
        <v>51</v>
      </c>
      <c r="L55" s="16" t="s">
        <v>62</v>
      </c>
      <c r="M55" s="16" t="s">
        <v>88</v>
      </c>
      <c r="N55" s="16" t="s">
        <v>21</v>
      </c>
      <c r="O55" s="16">
        <v>2</v>
      </c>
      <c r="P55" s="16" t="s">
        <v>29</v>
      </c>
      <c r="Q55" s="24" t="s">
        <v>205</v>
      </c>
      <c r="R55" s="22" t="s">
        <v>206</v>
      </c>
      <c r="S55" s="2" t="str">
        <f t="shared" si="2"/>
        <v/>
      </c>
    </row>
    <row r="56" spans="1:19" s="2" customFormat="1" x14ac:dyDescent="0.25">
      <c r="A56" s="13">
        <v>41521</v>
      </c>
      <c r="B56" s="14">
        <v>7.8472222222222221E-2</v>
      </c>
      <c r="C56" s="14">
        <v>7.9861111111111105E-2</v>
      </c>
      <c r="D56" s="14">
        <v>8.5416666666666655E-2</v>
      </c>
      <c r="E56" s="14">
        <v>9.375E-2</v>
      </c>
      <c r="F56" s="14">
        <v>9.7222222222222224E-2</v>
      </c>
      <c r="G56" s="15">
        <f t="shared" si="1"/>
        <v>24.017361111111111</v>
      </c>
      <c r="H56" s="16" t="s">
        <v>90</v>
      </c>
      <c r="I56" s="16">
        <v>752292</v>
      </c>
      <c r="J56" s="16">
        <v>29269</v>
      </c>
      <c r="K56" s="16" t="s">
        <v>51</v>
      </c>
      <c r="L56" s="16" t="s">
        <v>62</v>
      </c>
      <c r="M56" s="16" t="s">
        <v>21</v>
      </c>
      <c r="N56" s="16" t="s">
        <v>88</v>
      </c>
      <c r="O56" s="16">
        <v>2</v>
      </c>
      <c r="P56" s="16" t="s">
        <v>29</v>
      </c>
      <c r="Q56" s="24" t="s">
        <v>207</v>
      </c>
      <c r="R56" s="22" t="s">
        <v>208</v>
      </c>
      <c r="S56" s="2" t="str">
        <f t="shared" si="2"/>
        <v/>
      </c>
    </row>
    <row r="57" spans="1:19" s="2" customFormat="1" x14ac:dyDescent="0.25">
      <c r="A57" s="13">
        <v>41520</v>
      </c>
      <c r="B57" s="14">
        <v>0.73125000000000007</v>
      </c>
      <c r="C57" s="14">
        <v>0.73333333333333339</v>
      </c>
      <c r="D57" s="14">
        <v>0.7368055555555556</v>
      </c>
      <c r="E57" s="14">
        <v>0.75</v>
      </c>
      <c r="F57" s="14">
        <v>0.75694444444444453</v>
      </c>
      <c r="G57" s="15">
        <f t="shared" si="1"/>
        <v>24.023611111111112</v>
      </c>
      <c r="H57" s="16" t="s">
        <v>90</v>
      </c>
      <c r="I57" s="16">
        <v>752289</v>
      </c>
      <c r="J57" s="16">
        <v>27228</v>
      </c>
      <c r="K57" s="16" t="s">
        <v>50</v>
      </c>
      <c r="L57" s="16" t="s">
        <v>62</v>
      </c>
      <c r="M57" s="16" t="s">
        <v>11</v>
      </c>
      <c r="N57" s="16" t="s">
        <v>24</v>
      </c>
      <c r="O57" s="16">
        <v>3</v>
      </c>
      <c r="P57" s="16" t="s">
        <v>29</v>
      </c>
      <c r="Q57" s="24" t="s">
        <v>209</v>
      </c>
      <c r="R57" s="22" t="s">
        <v>210</v>
      </c>
      <c r="S57" s="2" t="str">
        <f t="shared" si="2"/>
        <v/>
      </c>
    </row>
    <row r="58" spans="1:19" s="2" customFormat="1" x14ac:dyDescent="0.25">
      <c r="A58" s="13">
        <v>41520</v>
      </c>
      <c r="B58" s="14">
        <v>0.86249999999999993</v>
      </c>
      <c r="C58" s="14">
        <v>0.86388888888888893</v>
      </c>
      <c r="D58" s="14">
        <v>0.86736111111111114</v>
      </c>
      <c r="E58" s="14">
        <v>0.89583333333333337</v>
      </c>
      <c r="F58" s="14">
        <v>0.89861111111111114</v>
      </c>
      <c r="G58" s="15">
        <f t="shared" si="1"/>
        <v>24.034722222222221</v>
      </c>
      <c r="H58" s="16" t="s">
        <v>90</v>
      </c>
      <c r="I58" s="16">
        <v>752291</v>
      </c>
      <c r="J58" s="16">
        <v>29253</v>
      </c>
      <c r="K58" s="16" t="s">
        <v>50</v>
      </c>
      <c r="L58" s="16" t="s">
        <v>62</v>
      </c>
      <c r="M58" s="16" t="s">
        <v>88</v>
      </c>
      <c r="N58" s="16" t="s">
        <v>21</v>
      </c>
      <c r="O58" s="16">
        <v>3</v>
      </c>
      <c r="P58" s="16" t="s">
        <v>30</v>
      </c>
      <c r="Q58" s="24" t="s">
        <v>211</v>
      </c>
      <c r="R58" s="22" t="s">
        <v>212</v>
      </c>
      <c r="S58" s="2" t="str">
        <f t="shared" si="2"/>
        <v/>
      </c>
    </row>
    <row r="59" spans="1:19" s="2" customFormat="1" x14ac:dyDescent="0.25">
      <c r="A59" s="13">
        <v>41520</v>
      </c>
      <c r="B59" s="14">
        <v>0.77916666666666667</v>
      </c>
      <c r="C59" s="14">
        <v>0.77916666666666667</v>
      </c>
      <c r="D59" s="14">
        <v>0.79027777777777775</v>
      </c>
      <c r="E59" s="14"/>
      <c r="F59" s="14">
        <v>0.84722222222222221</v>
      </c>
      <c r="G59" s="15">
        <f t="shared" si="1"/>
        <v>24.068055555555556</v>
      </c>
      <c r="H59" s="16" t="s">
        <v>90</v>
      </c>
      <c r="I59" s="16">
        <v>752290</v>
      </c>
      <c r="J59" s="16">
        <v>29241</v>
      </c>
      <c r="K59" s="16" t="s">
        <v>52</v>
      </c>
      <c r="L59" s="16" t="s">
        <v>49</v>
      </c>
      <c r="M59" s="16" t="s">
        <v>24</v>
      </c>
      <c r="N59" s="16" t="s">
        <v>11</v>
      </c>
      <c r="O59" s="16">
        <v>3</v>
      </c>
      <c r="P59" s="16" t="s">
        <v>29</v>
      </c>
      <c r="Q59" s="24" t="s">
        <v>213</v>
      </c>
      <c r="R59" s="22" t="s">
        <v>214</v>
      </c>
      <c r="S59" s="2" t="str">
        <f t="shared" si="2"/>
        <v/>
      </c>
    </row>
    <row r="60" spans="1:19" s="2" customFormat="1" x14ac:dyDescent="0.25">
      <c r="A60" s="13">
        <v>41520</v>
      </c>
      <c r="B60" s="14">
        <v>0.64236111111111105</v>
      </c>
      <c r="C60" s="14">
        <v>0.64930555555555558</v>
      </c>
      <c r="D60" s="14">
        <v>0.65625</v>
      </c>
      <c r="E60" s="14">
        <v>0.66666666666666663</v>
      </c>
      <c r="F60" s="14">
        <v>0.68055555555555547</v>
      </c>
      <c r="G60" s="15">
        <f t="shared" si="1"/>
        <v>24.03125</v>
      </c>
      <c r="H60" s="16" t="s">
        <v>91</v>
      </c>
      <c r="I60" s="16">
        <v>752182</v>
      </c>
      <c r="J60" s="16">
        <v>29209</v>
      </c>
      <c r="K60" s="16" t="s">
        <v>50</v>
      </c>
      <c r="L60" s="16" t="s">
        <v>62</v>
      </c>
      <c r="M60" s="16" t="s">
        <v>66</v>
      </c>
      <c r="N60" s="16" t="s">
        <v>20</v>
      </c>
      <c r="O60" s="16">
        <v>3</v>
      </c>
      <c r="P60" s="16" t="s">
        <v>31</v>
      </c>
      <c r="Q60" s="24" t="s">
        <v>215</v>
      </c>
      <c r="R60" s="22" t="s">
        <v>216</v>
      </c>
      <c r="S60" s="2" t="str">
        <f t="shared" si="2"/>
        <v/>
      </c>
    </row>
    <row r="61" spans="1:19" s="2" customFormat="1" x14ac:dyDescent="0.25">
      <c r="A61" s="13">
        <v>41520</v>
      </c>
      <c r="B61" s="14">
        <v>0.54375000000000007</v>
      </c>
      <c r="C61" s="14">
        <v>0.54513888888888895</v>
      </c>
      <c r="D61" s="14">
        <v>0.54791666666666672</v>
      </c>
      <c r="E61" s="14">
        <v>0.56597222222222221</v>
      </c>
      <c r="F61" s="14">
        <v>0.57291666666666663</v>
      </c>
      <c r="G61" s="15">
        <f t="shared" si="1"/>
        <v>24.027777777777779</v>
      </c>
      <c r="H61" s="16" t="s">
        <v>90</v>
      </c>
      <c r="I61" s="16">
        <v>752288</v>
      </c>
      <c r="J61" s="16">
        <v>29186</v>
      </c>
      <c r="K61" s="16" t="s">
        <v>53</v>
      </c>
      <c r="L61" s="16" t="s">
        <v>62</v>
      </c>
      <c r="M61" s="16" t="s">
        <v>24</v>
      </c>
      <c r="N61" s="16" t="s">
        <v>11</v>
      </c>
      <c r="O61" s="16">
        <v>3</v>
      </c>
      <c r="P61" s="16" t="s">
        <v>29</v>
      </c>
      <c r="Q61" s="24" t="s">
        <v>217</v>
      </c>
      <c r="R61" s="22" t="s">
        <v>218</v>
      </c>
      <c r="S61" s="2" t="str">
        <f t="shared" si="2"/>
        <v/>
      </c>
    </row>
    <row r="62" spans="1:19" s="2" customFormat="1" x14ac:dyDescent="0.25">
      <c r="A62" s="13">
        <v>41520</v>
      </c>
      <c r="B62" s="14">
        <v>0.50694444444444442</v>
      </c>
      <c r="C62" s="14">
        <v>0.52083333333333337</v>
      </c>
      <c r="D62" s="14">
        <v>0.53333333333333333</v>
      </c>
      <c r="E62" s="14">
        <v>0.54166666666666663</v>
      </c>
      <c r="F62" s="14">
        <v>0.56111111111111112</v>
      </c>
      <c r="G62" s="15">
        <f t="shared" si="1"/>
        <v>24.040277777777778</v>
      </c>
      <c r="H62" s="16" t="s">
        <v>91</v>
      </c>
      <c r="I62" s="16">
        <v>752181</v>
      </c>
      <c r="J62" s="16">
        <v>29168</v>
      </c>
      <c r="K62" s="16" t="s">
        <v>48</v>
      </c>
      <c r="L62" s="16" t="s">
        <v>62</v>
      </c>
      <c r="M62" s="16" t="s">
        <v>20</v>
      </c>
      <c r="N62" s="16" t="s">
        <v>66</v>
      </c>
      <c r="O62" s="16">
        <v>3</v>
      </c>
      <c r="P62" s="16" t="s">
        <v>31</v>
      </c>
      <c r="Q62" s="24" t="s">
        <v>219</v>
      </c>
      <c r="R62" s="22" t="s">
        <v>220</v>
      </c>
      <c r="S62" s="2" t="str">
        <f t="shared" si="2"/>
        <v/>
      </c>
    </row>
    <row r="63" spans="1:19" s="2" customFormat="1" x14ac:dyDescent="0.25">
      <c r="A63" s="13">
        <v>41520</v>
      </c>
      <c r="B63" s="14">
        <v>0.40972222222222227</v>
      </c>
      <c r="C63" s="14">
        <v>0.41180555555555554</v>
      </c>
      <c r="D63" s="14">
        <v>0.41666666666666669</v>
      </c>
      <c r="E63" s="14">
        <v>0.42499999999999999</v>
      </c>
      <c r="F63" s="14">
        <v>0.43263888888888885</v>
      </c>
      <c r="G63" s="15">
        <f t="shared" si="1"/>
        <v>24.020833333333332</v>
      </c>
      <c r="H63" s="16" t="s">
        <v>90</v>
      </c>
      <c r="I63" s="16">
        <v>752287</v>
      </c>
      <c r="J63" s="16">
        <v>29160</v>
      </c>
      <c r="K63" s="16" t="s">
        <v>53</v>
      </c>
      <c r="L63" s="16" t="s">
        <v>62</v>
      </c>
      <c r="M63" s="16" t="s">
        <v>11</v>
      </c>
      <c r="N63" s="16" t="s">
        <v>24</v>
      </c>
      <c r="O63" s="16">
        <v>2</v>
      </c>
      <c r="P63" s="16" t="s">
        <v>30</v>
      </c>
      <c r="Q63" s="24" t="s">
        <v>221</v>
      </c>
      <c r="R63" s="22" t="s">
        <v>222</v>
      </c>
      <c r="S63" s="2" t="str">
        <f t="shared" si="2"/>
        <v/>
      </c>
    </row>
    <row r="64" spans="1:19" s="2" customFormat="1" x14ac:dyDescent="0.25">
      <c r="A64" s="13">
        <v>41519</v>
      </c>
      <c r="B64" s="14">
        <v>0.76388888888888884</v>
      </c>
      <c r="C64" s="14">
        <v>0.76527777777777783</v>
      </c>
      <c r="D64" s="14">
        <v>0.77013888888888893</v>
      </c>
      <c r="E64" s="14"/>
      <c r="F64" s="14">
        <v>0.79513888888888884</v>
      </c>
      <c r="G64" s="15">
        <f t="shared" si="1"/>
        <v>24.02986111111111</v>
      </c>
      <c r="H64" s="16" t="s">
        <v>90</v>
      </c>
      <c r="I64" s="16">
        <v>752283</v>
      </c>
      <c r="J64" s="16">
        <v>29088</v>
      </c>
      <c r="K64" s="16" t="s">
        <v>51</v>
      </c>
      <c r="L64" s="16" t="s">
        <v>49</v>
      </c>
      <c r="M64" s="16" t="s">
        <v>21</v>
      </c>
      <c r="N64" s="16" t="s">
        <v>88</v>
      </c>
      <c r="O64" s="16">
        <v>1</v>
      </c>
      <c r="P64" s="16" t="s">
        <v>29</v>
      </c>
      <c r="Q64" s="24" t="s">
        <v>223</v>
      </c>
      <c r="R64" s="22" t="s">
        <v>224</v>
      </c>
      <c r="S64" s="2" t="str">
        <f t="shared" si="2"/>
        <v/>
      </c>
    </row>
    <row r="65" spans="1:19" s="2" customFormat="1" x14ac:dyDescent="0.25">
      <c r="A65" s="13">
        <v>41519</v>
      </c>
      <c r="B65" s="14">
        <v>0.64444444444444449</v>
      </c>
      <c r="C65" s="14">
        <v>0.64583333333333337</v>
      </c>
      <c r="D65" s="14">
        <v>0.65416666666666667</v>
      </c>
      <c r="E65" s="14">
        <v>0.67708333333333337</v>
      </c>
      <c r="F65" s="14">
        <v>0.69444444444444453</v>
      </c>
      <c r="G65" s="15">
        <f t="shared" si="1"/>
        <v>24.048611111111111</v>
      </c>
      <c r="H65" s="16" t="s">
        <v>90</v>
      </c>
      <c r="I65" s="16">
        <v>752282</v>
      </c>
      <c r="J65" s="16">
        <v>29061</v>
      </c>
      <c r="K65" s="16" t="s">
        <v>50</v>
      </c>
      <c r="L65" s="16" t="s">
        <v>59</v>
      </c>
      <c r="M65" s="16" t="s">
        <v>21</v>
      </c>
      <c r="N65" s="16" t="s">
        <v>88</v>
      </c>
      <c r="O65" s="16">
        <v>3</v>
      </c>
      <c r="P65" s="16" t="s">
        <v>29</v>
      </c>
      <c r="Q65" s="24" t="s">
        <v>225</v>
      </c>
      <c r="R65" s="22" t="s">
        <v>226</v>
      </c>
      <c r="S65" s="2">
        <f t="shared" si="2"/>
        <v>61</v>
      </c>
    </row>
    <row r="66" spans="1:19" s="2" customFormat="1" x14ac:dyDescent="0.25">
      <c r="A66" s="13">
        <v>41519</v>
      </c>
      <c r="B66" s="14">
        <v>0.9868055555555556</v>
      </c>
      <c r="C66" s="14">
        <v>0.98819444444444438</v>
      </c>
      <c r="D66" s="14">
        <v>0.9902777777777777</v>
      </c>
      <c r="E66" s="14">
        <v>1.3194444444444444E-2</v>
      </c>
      <c r="F66" s="14">
        <v>1.6666666666666666E-2</v>
      </c>
      <c r="G66" s="15">
        <f t="shared" si="1"/>
        <v>23.028472222222224</v>
      </c>
      <c r="H66" s="16" t="s">
        <v>90</v>
      </c>
      <c r="I66" s="16">
        <v>752286</v>
      </c>
      <c r="J66" s="16">
        <v>29121</v>
      </c>
      <c r="K66" s="16" t="s">
        <v>50</v>
      </c>
      <c r="L66" s="16" t="s">
        <v>62</v>
      </c>
      <c r="M66" s="16" t="s">
        <v>14</v>
      </c>
      <c r="N66" s="16" t="s">
        <v>13</v>
      </c>
      <c r="O66" s="16">
        <v>3</v>
      </c>
      <c r="P66" s="16" t="s">
        <v>29</v>
      </c>
      <c r="Q66" s="24" t="s">
        <v>227</v>
      </c>
      <c r="R66" s="22" t="s">
        <v>228</v>
      </c>
      <c r="S66" s="2" t="str">
        <f t="shared" si="2"/>
        <v/>
      </c>
    </row>
    <row r="67" spans="1:19" s="2" customFormat="1" x14ac:dyDescent="0.25">
      <c r="A67" s="13">
        <v>41519</v>
      </c>
      <c r="B67" s="14">
        <v>0.86111111111111116</v>
      </c>
      <c r="C67" s="14">
        <v>0.86249999999999993</v>
      </c>
      <c r="D67" s="14">
        <v>0.86736111111111114</v>
      </c>
      <c r="E67" s="14">
        <v>0.88611111111111107</v>
      </c>
      <c r="F67" s="14">
        <v>0.89583333333333337</v>
      </c>
      <c r="G67" s="15">
        <f t="shared" si="1"/>
        <v>24.033333333333335</v>
      </c>
      <c r="H67" s="16" t="s">
        <v>90</v>
      </c>
      <c r="I67" s="16">
        <v>752285</v>
      </c>
      <c r="J67" s="16">
        <v>29103</v>
      </c>
      <c r="K67" s="16" t="s">
        <v>50</v>
      </c>
      <c r="L67" s="16" t="s">
        <v>62</v>
      </c>
      <c r="M67" s="16" t="s">
        <v>13</v>
      </c>
      <c r="N67" s="16" t="s">
        <v>14</v>
      </c>
      <c r="O67" s="16">
        <v>3</v>
      </c>
      <c r="P67" s="16" t="s">
        <v>29</v>
      </c>
      <c r="Q67" s="24" t="s">
        <v>229</v>
      </c>
      <c r="R67" s="22" t="s">
        <v>230</v>
      </c>
      <c r="S67" s="2" t="str">
        <f t="shared" si="2"/>
        <v/>
      </c>
    </row>
    <row r="68" spans="1:19" s="2" customFormat="1" x14ac:dyDescent="0.25">
      <c r="A68" s="13">
        <v>41519</v>
      </c>
      <c r="B68" s="14">
        <v>0.73263888888888884</v>
      </c>
      <c r="C68" s="14">
        <v>0.73333333333333339</v>
      </c>
      <c r="D68" s="14">
        <v>0.75277777777777777</v>
      </c>
      <c r="E68" s="14">
        <v>0.7597222222222223</v>
      </c>
      <c r="F68" s="14">
        <v>0.77430555555555547</v>
      </c>
      <c r="G68" s="15">
        <f t="shared" ref="G68:G131" si="3">F68-C68+24</f>
        <v>24.040972222222223</v>
      </c>
      <c r="H68" s="16" t="s">
        <v>91</v>
      </c>
      <c r="I68" s="16">
        <v>752180</v>
      </c>
      <c r="J68" s="16">
        <v>29078</v>
      </c>
      <c r="K68" s="16" t="s">
        <v>61</v>
      </c>
      <c r="L68" s="16" t="s">
        <v>62</v>
      </c>
      <c r="M68" s="16" t="s">
        <v>20</v>
      </c>
      <c r="N68" s="16" t="s">
        <v>66</v>
      </c>
      <c r="O68" s="16">
        <v>2</v>
      </c>
      <c r="P68" s="16" t="s">
        <v>31</v>
      </c>
      <c r="Q68" s="24" t="s">
        <v>231</v>
      </c>
      <c r="R68" s="22" t="s">
        <v>232</v>
      </c>
      <c r="S68" s="2" t="str">
        <f t="shared" si="2"/>
        <v/>
      </c>
    </row>
    <row r="69" spans="1:19" s="2" customFormat="1" x14ac:dyDescent="0.25">
      <c r="A69" s="13">
        <v>41519</v>
      </c>
      <c r="B69" s="14">
        <v>0.8041666666666667</v>
      </c>
      <c r="C69" s="14">
        <v>0.80555555555555547</v>
      </c>
      <c r="D69" s="14">
        <v>0.80694444444444446</v>
      </c>
      <c r="E69" s="14">
        <v>0.81111111111111101</v>
      </c>
      <c r="F69" s="14">
        <v>0.81666666666666676</v>
      </c>
      <c r="G69" s="15">
        <f t="shared" si="3"/>
        <v>24.011111111111113</v>
      </c>
      <c r="H69" s="16" t="s">
        <v>90</v>
      </c>
      <c r="I69" s="16">
        <v>752284</v>
      </c>
      <c r="J69" s="16">
        <v>29092</v>
      </c>
      <c r="K69" s="16" t="s">
        <v>51</v>
      </c>
      <c r="L69" s="16" t="s">
        <v>62</v>
      </c>
      <c r="M69" s="16" t="s">
        <v>14</v>
      </c>
      <c r="N69" s="16" t="s">
        <v>13</v>
      </c>
      <c r="O69" s="16">
        <v>2</v>
      </c>
      <c r="P69" s="16" t="s">
        <v>29</v>
      </c>
      <c r="Q69" s="24" t="s">
        <v>233</v>
      </c>
      <c r="R69" s="22" t="s">
        <v>234</v>
      </c>
      <c r="S69" s="2" t="str">
        <f t="shared" si="2"/>
        <v/>
      </c>
    </row>
    <row r="70" spans="1:19" s="2" customFormat="1" x14ac:dyDescent="0.25">
      <c r="A70" s="13">
        <v>41519</v>
      </c>
      <c r="B70" s="14">
        <v>0.65138888888888891</v>
      </c>
      <c r="C70" s="14">
        <v>0.65972222222222221</v>
      </c>
      <c r="D70" s="14">
        <v>0.68402777777777779</v>
      </c>
      <c r="E70" s="14">
        <v>0.69444444444444453</v>
      </c>
      <c r="F70" s="14">
        <v>0.70833333333333337</v>
      </c>
      <c r="G70" s="15">
        <f t="shared" si="3"/>
        <v>24.048611111111111</v>
      </c>
      <c r="H70" s="16" t="s">
        <v>91</v>
      </c>
      <c r="I70" s="16">
        <v>752179</v>
      </c>
      <c r="J70" s="16">
        <v>29043</v>
      </c>
      <c r="K70" s="16" t="s">
        <v>62</v>
      </c>
      <c r="L70" s="16" t="s">
        <v>62</v>
      </c>
      <c r="M70" s="16" t="s">
        <v>66</v>
      </c>
      <c r="N70" s="16" t="s">
        <v>20</v>
      </c>
      <c r="O70" s="16">
        <v>2</v>
      </c>
      <c r="P70" s="16" t="s">
        <v>31</v>
      </c>
      <c r="Q70" s="24" t="s">
        <v>235</v>
      </c>
      <c r="R70" s="22" t="s">
        <v>236</v>
      </c>
      <c r="S70" s="2" t="str">
        <f t="shared" si="2"/>
        <v/>
      </c>
    </row>
    <row r="71" spans="1:19" s="2" customFormat="1" x14ac:dyDescent="0.25">
      <c r="A71" s="13">
        <v>41519</v>
      </c>
      <c r="B71" s="14">
        <v>0.60347222222222219</v>
      </c>
      <c r="C71" s="14">
        <v>0.60486111111111118</v>
      </c>
      <c r="D71" s="14">
        <v>0.6069444444444444</v>
      </c>
      <c r="E71" s="14">
        <v>0.6166666666666667</v>
      </c>
      <c r="F71" s="14">
        <v>0.6166666666666667</v>
      </c>
      <c r="G71" s="15">
        <f t="shared" si="3"/>
        <v>24.011805555555554</v>
      </c>
      <c r="H71" s="16" t="s">
        <v>90</v>
      </c>
      <c r="I71" s="16">
        <v>752281</v>
      </c>
      <c r="J71" s="16">
        <v>29052</v>
      </c>
      <c r="K71" s="16" t="s">
        <v>51</v>
      </c>
      <c r="L71" s="16" t="s">
        <v>49</v>
      </c>
      <c r="M71" s="16" t="s">
        <v>21</v>
      </c>
      <c r="N71" s="16" t="s">
        <v>88</v>
      </c>
      <c r="O71" s="16">
        <v>1</v>
      </c>
      <c r="P71" s="16" t="s">
        <v>29</v>
      </c>
      <c r="Q71" s="24" t="s">
        <v>237</v>
      </c>
      <c r="R71" s="22" t="s">
        <v>238</v>
      </c>
      <c r="S71" s="2" t="str">
        <f t="shared" si="2"/>
        <v/>
      </c>
    </row>
    <row r="72" spans="1:19" s="2" customFormat="1" x14ac:dyDescent="0.25">
      <c r="A72" s="13">
        <v>41519</v>
      </c>
      <c r="B72" s="14">
        <v>0.53402777777777777</v>
      </c>
      <c r="C72" s="14">
        <v>0.53541666666666665</v>
      </c>
      <c r="D72" s="14">
        <v>0.54027777777777775</v>
      </c>
      <c r="E72" s="14">
        <v>0.5625</v>
      </c>
      <c r="F72" s="14">
        <v>0.57222222222222219</v>
      </c>
      <c r="G72" s="15">
        <f t="shared" si="3"/>
        <v>24.036805555555556</v>
      </c>
      <c r="H72" s="16" t="s">
        <v>90</v>
      </c>
      <c r="I72" s="16">
        <v>752280</v>
      </c>
      <c r="J72" s="16">
        <v>29036</v>
      </c>
      <c r="K72" s="16" t="s">
        <v>51</v>
      </c>
      <c r="L72" s="16" t="s">
        <v>62</v>
      </c>
      <c r="M72" s="16" t="s">
        <v>88</v>
      </c>
      <c r="N72" s="16" t="s">
        <v>21</v>
      </c>
      <c r="O72" s="16">
        <v>3</v>
      </c>
      <c r="P72" s="16" t="s">
        <v>29</v>
      </c>
      <c r="Q72" s="24" t="s">
        <v>239</v>
      </c>
      <c r="R72" s="22" t="s">
        <v>240</v>
      </c>
      <c r="S72" s="2" t="str">
        <f t="shared" si="2"/>
        <v/>
      </c>
    </row>
    <row r="73" spans="1:19" s="2" customFormat="1" x14ac:dyDescent="0.25">
      <c r="A73" s="13">
        <v>41519</v>
      </c>
      <c r="B73" s="14">
        <v>0.4236111111111111</v>
      </c>
      <c r="C73" s="14">
        <v>0.43055555555555558</v>
      </c>
      <c r="D73" s="14">
        <v>0.44097222222222227</v>
      </c>
      <c r="E73" s="14">
        <v>0.44791666666666669</v>
      </c>
      <c r="F73" s="14">
        <v>0.4548611111111111</v>
      </c>
      <c r="G73" s="15">
        <f t="shared" si="3"/>
        <v>24.024305555555557</v>
      </c>
      <c r="H73" s="16" t="s">
        <v>91</v>
      </c>
      <c r="I73" s="16">
        <v>752178</v>
      </c>
      <c r="J73" s="16">
        <v>29004</v>
      </c>
      <c r="K73" s="16" t="s">
        <v>55</v>
      </c>
      <c r="L73" s="16" t="s">
        <v>62</v>
      </c>
      <c r="M73" s="16" t="s">
        <v>20</v>
      </c>
      <c r="N73" s="16" t="s">
        <v>66</v>
      </c>
      <c r="O73" s="16">
        <v>3</v>
      </c>
      <c r="P73" s="16" t="s">
        <v>31</v>
      </c>
      <c r="Q73" s="24" t="s">
        <v>241</v>
      </c>
      <c r="R73" s="22" t="s">
        <v>242</v>
      </c>
      <c r="S73" s="2" t="str">
        <f t="shared" ref="S73:S136" si="4">IF(AND(OR(L73=Carouge,L73=LATOUR,K73=Carouge,K73=LATOUR),AND(A73&gt;=DATE1,A73&lt;=DATE2)),ROW(A69),"")</f>
        <v/>
      </c>
    </row>
    <row r="74" spans="1:19" s="2" customFormat="1" x14ac:dyDescent="0.25">
      <c r="A74" s="13">
        <v>41518</v>
      </c>
      <c r="B74" s="14">
        <v>0.93194444444444446</v>
      </c>
      <c r="C74" s="14">
        <v>0.93333333333333324</v>
      </c>
      <c r="D74" s="14">
        <v>0.93611111111111101</v>
      </c>
      <c r="E74" s="14"/>
      <c r="F74" s="14"/>
      <c r="G74" s="15">
        <f t="shared" si="3"/>
        <v>23.066666666666666</v>
      </c>
      <c r="H74" s="16" t="s">
        <v>90</v>
      </c>
      <c r="I74" s="16">
        <v>752279</v>
      </c>
      <c r="J74" s="16">
        <v>28965</v>
      </c>
      <c r="K74" s="16" t="s">
        <v>51</v>
      </c>
      <c r="L74" s="16" t="s">
        <v>49</v>
      </c>
      <c r="M74" s="16" t="s">
        <v>24</v>
      </c>
      <c r="N74" s="16" t="s">
        <v>10</v>
      </c>
      <c r="O74" s="16">
        <v>9</v>
      </c>
      <c r="P74" s="16" t="s">
        <v>29</v>
      </c>
      <c r="Q74" s="24" t="s">
        <v>243</v>
      </c>
      <c r="R74" s="22" t="s">
        <v>244</v>
      </c>
      <c r="S74" s="2" t="str">
        <f t="shared" si="4"/>
        <v/>
      </c>
    </row>
    <row r="75" spans="1:19" s="2" customFormat="1" x14ac:dyDescent="0.25">
      <c r="A75" s="13">
        <v>41518</v>
      </c>
      <c r="B75" s="14">
        <v>0.74652777777777779</v>
      </c>
      <c r="C75" s="14">
        <v>0.74791666666666667</v>
      </c>
      <c r="D75" s="14">
        <v>0.75347222222222221</v>
      </c>
      <c r="E75" s="14">
        <v>0.76388888888888884</v>
      </c>
      <c r="F75" s="14">
        <v>0.76736111111111116</v>
      </c>
      <c r="G75" s="15">
        <f t="shared" si="3"/>
        <v>24.019444444444446</v>
      </c>
      <c r="H75" s="16" t="s">
        <v>90</v>
      </c>
      <c r="I75" s="16">
        <v>752277</v>
      </c>
      <c r="J75" s="16">
        <v>28934</v>
      </c>
      <c r="K75" s="16" t="s">
        <v>52</v>
      </c>
      <c r="L75" s="16" t="s">
        <v>62</v>
      </c>
      <c r="M75" s="16" t="s">
        <v>88</v>
      </c>
      <c r="N75" s="16" t="s">
        <v>13</v>
      </c>
      <c r="O75" s="16">
        <v>3</v>
      </c>
      <c r="P75" s="16" t="s">
        <v>29</v>
      </c>
      <c r="Q75" s="24" t="s">
        <v>245</v>
      </c>
      <c r="R75" s="22" t="s">
        <v>246</v>
      </c>
      <c r="S75" s="2" t="str">
        <f t="shared" si="4"/>
        <v/>
      </c>
    </row>
    <row r="76" spans="1:19" s="2" customFormat="1" x14ac:dyDescent="0.25">
      <c r="A76" s="13">
        <v>41518</v>
      </c>
      <c r="B76" s="14">
        <v>0.71875</v>
      </c>
      <c r="C76" s="14">
        <v>0.72013888888888899</v>
      </c>
      <c r="D76" s="14">
        <v>0.72430555555555554</v>
      </c>
      <c r="E76" s="14"/>
      <c r="F76" s="14">
        <v>0.7284722222222223</v>
      </c>
      <c r="G76" s="15">
        <f t="shared" si="3"/>
        <v>24.008333333333333</v>
      </c>
      <c r="H76" s="16" t="s">
        <v>90</v>
      </c>
      <c r="I76" s="16">
        <v>752276</v>
      </c>
      <c r="J76" s="16">
        <v>28928</v>
      </c>
      <c r="K76" s="16" t="s">
        <v>51</v>
      </c>
      <c r="L76" s="16" t="s">
        <v>49</v>
      </c>
      <c r="M76" s="16" t="s">
        <v>13</v>
      </c>
      <c r="N76" s="16" t="s">
        <v>88</v>
      </c>
      <c r="O76" s="16">
        <v>0</v>
      </c>
      <c r="P76" s="16" t="s">
        <v>29</v>
      </c>
      <c r="Q76" s="24" t="s">
        <v>247</v>
      </c>
      <c r="R76" s="22" t="s">
        <v>248</v>
      </c>
      <c r="S76" s="2" t="str">
        <f t="shared" si="4"/>
        <v/>
      </c>
    </row>
    <row r="77" spans="1:19" s="2" customFormat="1" x14ac:dyDescent="0.25">
      <c r="A77" s="13">
        <v>41518</v>
      </c>
      <c r="B77" s="14">
        <v>0.625</v>
      </c>
      <c r="C77" s="14">
        <v>0.62638888888888888</v>
      </c>
      <c r="D77" s="14">
        <v>0.62847222222222221</v>
      </c>
      <c r="E77" s="14">
        <v>0.63541666666666663</v>
      </c>
      <c r="F77" s="14">
        <v>0.64236111111111105</v>
      </c>
      <c r="G77" s="15">
        <f t="shared" si="3"/>
        <v>24.015972222222221</v>
      </c>
      <c r="H77" s="16" t="s">
        <v>90</v>
      </c>
      <c r="I77" s="16">
        <v>752275</v>
      </c>
      <c r="J77" s="16">
        <v>28890</v>
      </c>
      <c r="K77" s="16" t="s">
        <v>52</v>
      </c>
      <c r="L77" s="16" t="s">
        <v>62</v>
      </c>
      <c r="M77" s="16" t="s">
        <v>88</v>
      </c>
      <c r="N77" s="16" t="s">
        <v>13</v>
      </c>
      <c r="O77" s="16">
        <v>3</v>
      </c>
      <c r="P77" s="16" t="s">
        <v>29</v>
      </c>
      <c r="Q77" s="24" t="s">
        <v>249</v>
      </c>
      <c r="R77" s="22" t="s">
        <v>250</v>
      </c>
      <c r="S77" s="2" t="str">
        <f t="shared" si="4"/>
        <v/>
      </c>
    </row>
    <row r="78" spans="1:19" s="2" customFormat="1" x14ac:dyDescent="0.25">
      <c r="A78" s="13">
        <v>41518</v>
      </c>
      <c r="B78" s="14">
        <v>0.55902777777777779</v>
      </c>
      <c r="C78" s="14">
        <v>0.56041666666666667</v>
      </c>
      <c r="D78" s="14">
        <v>0.56319444444444444</v>
      </c>
      <c r="E78" s="14">
        <v>0.57152777777777775</v>
      </c>
      <c r="F78" s="14">
        <v>0.57777777777777783</v>
      </c>
      <c r="G78" s="15">
        <f t="shared" si="3"/>
        <v>24.017361111111111</v>
      </c>
      <c r="H78" s="16" t="s">
        <v>90</v>
      </c>
      <c r="I78" s="16">
        <v>752274</v>
      </c>
      <c r="J78" s="16">
        <v>28909</v>
      </c>
      <c r="K78" s="16" t="s">
        <v>48</v>
      </c>
      <c r="L78" s="16" t="s">
        <v>62</v>
      </c>
      <c r="M78" s="16" t="s">
        <v>13</v>
      </c>
      <c r="N78" s="16" t="s">
        <v>88</v>
      </c>
      <c r="O78" s="16">
        <v>3</v>
      </c>
      <c r="P78" s="16" t="s">
        <v>29</v>
      </c>
      <c r="Q78" s="24" t="s">
        <v>251</v>
      </c>
      <c r="R78" s="22" t="s">
        <v>252</v>
      </c>
      <c r="S78" s="2" t="str">
        <f t="shared" si="4"/>
        <v/>
      </c>
    </row>
    <row r="79" spans="1:19" s="2" customFormat="1" x14ac:dyDescent="0.25">
      <c r="A79" s="13">
        <v>41518</v>
      </c>
      <c r="B79" s="14">
        <v>0.41388888888888892</v>
      </c>
      <c r="C79" s="14">
        <v>0.4152777777777778</v>
      </c>
      <c r="D79" s="14">
        <v>0.4201388888888889</v>
      </c>
      <c r="E79" s="14"/>
      <c r="F79" s="14">
        <v>0.4458333333333333</v>
      </c>
      <c r="G79" s="15">
        <f t="shared" si="3"/>
        <v>24.030555555555555</v>
      </c>
      <c r="H79" s="16" t="s">
        <v>90</v>
      </c>
      <c r="I79" s="16">
        <v>752273</v>
      </c>
      <c r="J79" s="16">
        <v>28880</v>
      </c>
      <c r="K79" s="16" t="s">
        <v>50</v>
      </c>
      <c r="L79" s="16" t="s">
        <v>49</v>
      </c>
      <c r="M79" s="16" t="s">
        <v>88</v>
      </c>
      <c r="N79" s="16" t="s">
        <v>13</v>
      </c>
      <c r="O79" s="16">
        <v>2</v>
      </c>
      <c r="P79" s="16" t="s">
        <v>29</v>
      </c>
      <c r="Q79" s="24" t="s">
        <v>253</v>
      </c>
      <c r="R79" s="22" t="s">
        <v>254</v>
      </c>
      <c r="S79" s="2" t="str">
        <f t="shared" si="4"/>
        <v/>
      </c>
    </row>
    <row r="80" spans="1:19" s="2" customFormat="1" x14ac:dyDescent="0.25">
      <c r="A80" s="13">
        <v>41518</v>
      </c>
      <c r="B80" s="14">
        <v>0.15902777777777777</v>
      </c>
      <c r="C80" s="14">
        <v>0.16041666666666668</v>
      </c>
      <c r="D80" s="14">
        <v>0.16250000000000001</v>
      </c>
      <c r="E80" s="14">
        <v>0.17083333333333331</v>
      </c>
      <c r="F80" s="14">
        <v>0.17500000000000002</v>
      </c>
      <c r="G80" s="15">
        <f t="shared" si="3"/>
        <v>24.014583333333334</v>
      </c>
      <c r="H80" s="16" t="s">
        <v>90</v>
      </c>
      <c r="I80" s="16">
        <v>752272</v>
      </c>
      <c r="J80" s="16">
        <v>28863</v>
      </c>
      <c r="K80" s="16" t="s">
        <v>50</v>
      </c>
      <c r="L80" s="16" t="s">
        <v>62</v>
      </c>
      <c r="M80" s="16" t="s">
        <v>14</v>
      </c>
      <c r="N80" s="16" t="s">
        <v>10</v>
      </c>
      <c r="O80" s="16">
        <v>3</v>
      </c>
      <c r="P80" s="16" t="s">
        <v>30</v>
      </c>
      <c r="Q80" s="24" t="s">
        <v>255</v>
      </c>
      <c r="R80" s="22" t="s">
        <v>256</v>
      </c>
      <c r="S80" s="2" t="str">
        <f t="shared" si="4"/>
        <v/>
      </c>
    </row>
    <row r="81" spans="1:19" s="2" customFormat="1" x14ac:dyDescent="0.25">
      <c r="A81" s="13">
        <v>41518</v>
      </c>
      <c r="B81" s="14">
        <v>6.6666666666666666E-2</v>
      </c>
      <c r="C81" s="14">
        <v>6.805555555555555E-2</v>
      </c>
      <c r="D81" s="14">
        <v>7.013888888888889E-2</v>
      </c>
      <c r="E81" s="14">
        <v>7.9861111111111105E-2</v>
      </c>
      <c r="F81" s="14">
        <v>8.3333333333333329E-2</v>
      </c>
      <c r="G81" s="15">
        <f t="shared" si="3"/>
        <v>24.015277777777779</v>
      </c>
      <c r="H81" s="16" t="s">
        <v>90</v>
      </c>
      <c r="I81" s="16">
        <v>752271</v>
      </c>
      <c r="J81" s="16">
        <v>28857</v>
      </c>
      <c r="K81" s="16" t="s">
        <v>51</v>
      </c>
      <c r="L81" s="16" t="s">
        <v>62</v>
      </c>
      <c r="M81" s="16" t="s">
        <v>10</v>
      </c>
      <c r="N81" s="16" t="s">
        <v>14</v>
      </c>
      <c r="O81" s="16">
        <v>2</v>
      </c>
      <c r="P81" s="16" t="s">
        <v>29</v>
      </c>
      <c r="Q81" s="24" t="s">
        <v>257</v>
      </c>
      <c r="R81" s="22" t="s">
        <v>258</v>
      </c>
      <c r="S81" s="2" t="str">
        <f t="shared" si="4"/>
        <v/>
      </c>
    </row>
    <row r="82" spans="1:19" s="2" customFormat="1" x14ac:dyDescent="0.25">
      <c r="A82" s="13">
        <v>41517</v>
      </c>
      <c r="B82" s="14">
        <v>0.86875000000000002</v>
      </c>
      <c r="C82" s="14">
        <v>0.87083333333333324</v>
      </c>
      <c r="D82" s="14">
        <v>0.88055555555555554</v>
      </c>
      <c r="E82" s="14">
        <v>0.90277777777777779</v>
      </c>
      <c r="F82" s="14">
        <v>0.91180555555555554</v>
      </c>
      <c r="G82" s="15">
        <f t="shared" si="3"/>
        <v>24.040972222222223</v>
      </c>
      <c r="H82" s="16" t="s">
        <v>90</v>
      </c>
      <c r="I82" s="16">
        <v>752270</v>
      </c>
      <c r="J82" s="16">
        <v>28817</v>
      </c>
      <c r="K82" s="16" t="s">
        <v>50</v>
      </c>
      <c r="L82" s="16" t="s">
        <v>62</v>
      </c>
      <c r="M82" s="16" t="s">
        <v>14</v>
      </c>
      <c r="N82" s="16" t="s">
        <v>10</v>
      </c>
      <c r="O82" s="16">
        <v>3</v>
      </c>
      <c r="P82" s="16" t="s">
        <v>29</v>
      </c>
      <c r="Q82" s="24" t="s">
        <v>259</v>
      </c>
      <c r="R82" s="22" t="s">
        <v>260</v>
      </c>
      <c r="S82" s="2" t="str">
        <f t="shared" si="4"/>
        <v/>
      </c>
    </row>
    <row r="83" spans="1:19" s="2" customFormat="1" x14ac:dyDescent="0.25">
      <c r="A83" s="13">
        <v>41517</v>
      </c>
      <c r="B83" s="14">
        <v>0.68263888888888891</v>
      </c>
      <c r="C83" s="14">
        <v>0.68472222222222223</v>
      </c>
      <c r="D83" s="14">
        <v>0.69027777777777777</v>
      </c>
      <c r="E83" s="14">
        <v>0.70277777777777783</v>
      </c>
      <c r="F83" s="14">
        <v>0.7104166666666667</v>
      </c>
      <c r="G83" s="15">
        <f t="shared" si="3"/>
        <v>24.025694444444444</v>
      </c>
      <c r="H83" s="16" t="s">
        <v>90</v>
      </c>
      <c r="I83" s="16">
        <v>752269</v>
      </c>
      <c r="J83" s="16">
        <v>28790</v>
      </c>
      <c r="K83" s="16" t="s">
        <v>50</v>
      </c>
      <c r="L83" s="16" t="s">
        <v>62</v>
      </c>
      <c r="M83" s="16" t="s">
        <v>13</v>
      </c>
      <c r="N83" s="16" t="s">
        <v>14</v>
      </c>
      <c r="O83" s="16">
        <v>3</v>
      </c>
      <c r="P83" s="16" t="s">
        <v>30</v>
      </c>
      <c r="Q83" s="24" t="s">
        <v>261</v>
      </c>
      <c r="R83" s="22" t="s">
        <v>262</v>
      </c>
      <c r="S83" s="2" t="str">
        <f t="shared" si="4"/>
        <v/>
      </c>
    </row>
    <row r="84" spans="1:19" s="2" customFormat="1" x14ac:dyDescent="0.25">
      <c r="A84" s="13">
        <v>41517</v>
      </c>
      <c r="B84" s="14">
        <v>0.53888888888888886</v>
      </c>
      <c r="C84" s="14">
        <v>0.54027777777777775</v>
      </c>
      <c r="D84" s="14">
        <v>0.54722222222222217</v>
      </c>
      <c r="E84" s="14">
        <v>0.55694444444444446</v>
      </c>
      <c r="F84" s="14">
        <v>0.57430555555555551</v>
      </c>
      <c r="G84" s="15">
        <f t="shared" si="3"/>
        <v>24.034027777777776</v>
      </c>
      <c r="H84" s="16" t="s">
        <v>90</v>
      </c>
      <c r="I84" s="16">
        <v>752268</v>
      </c>
      <c r="J84" s="16">
        <v>28774</v>
      </c>
      <c r="K84" s="16" t="s">
        <v>50</v>
      </c>
      <c r="L84" s="16" t="s">
        <v>46</v>
      </c>
      <c r="M84" s="16" t="s">
        <v>14</v>
      </c>
      <c r="N84" s="16" t="s">
        <v>13</v>
      </c>
      <c r="O84" s="16">
        <v>3</v>
      </c>
      <c r="P84" s="16" t="s">
        <v>29</v>
      </c>
      <c r="Q84" s="24" t="s">
        <v>263</v>
      </c>
      <c r="R84" s="22" t="s">
        <v>264</v>
      </c>
      <c r="S84" s="2" t="str">
        <f t="shared" si="4"/>
        <v/>
      </c>
    </row>
    <row r="85" spans="1:19" s="2" customFormat="1" x14ac:dyDescent="0.25">
      <c r="A85" s="13">
        <v>41517</v>
      </c>
      <c r="B85" s="14">
        <v>0.38055555555555554</v>
      </c>
      <c r="C85" s="14">
        <v>0.38194444444444442</v>
      </c>
      <c r="D85" s="14">
        <v>0.3833333333333333</v>
      </c>
      <c r="E85" s="14">
        <v>0.41319444444444442</v>
      </c>
      <c r="F85" s="14">
        <v>0.41666666666666669</v>
      </c>
      <c r="G85" s="15">
        <f t="shared" si="3"/>
        <v>24.034722222222221</v>
      </c>
      <c r="H85" s="16" t="s">
        <v>90</v>
      </c>
      <c r="I85" s="16">
        <v>752267</v>
      </c>
      <c r="J85" s="16">
        <v>28751</v>
      </c>
      <c r="K85" s="16" t="s">
        <v>51</v>
      </c>
      <c r="L85" s="16" t="s">
        <v>62</v>
      </c>
      <c r="M85" s="16" t="s">
        <v>13</v>
      </c>
      <c r="N85" s="16" t="s">
        <v>14</v>
      </c>
      <c r="O85" s="16">
        <v>6</v>
      </c>
      <c r="P85" s="16" t="s">
        <v>29</v>
      </c>
      <c r="Q85" s="24" t="s">
        <v>265</v>
      </c>
      <c r="R85" s="22" t="s">
        <v>266</v>
      </c>
      <c r="S85" s="2" t="str">
        <f t="shared" si="4"/>
        <v/>
      </c>
    </row>
    <row r="86" spans="1:19" s="2" customFormat="1" x14ac:dyDescent="0.25">
      <c r="A86" s="13">
        <v>41517</v>
      </c>
      <c r="B86" s="14">
        <v>0.14861111111111111</v>
      </c>
      <c r="C86" s="14">
        <v>0.15069444444444444</v>
      </c>
      <c r="D86" s="14">
        <v>0.15625</v>
      </c>
      <c r="E86" s="14">
        <v>0.18055555555555555</v>
      </c>
      <c r="F86" s="14">
        <v>0.18124999999999999</v>
      </c>
      <c r="G86" s="15">
        <f t="shared" si="3"/>
        <v>24.030555555555555</v>
      </c>
      <c r="H86" s="16" t="s">
        <v>90</v>
      </c>
      <c r="I86" s="16">
        <v>752266</v>
      </c>
      <c r="J86" s="16">
        <v>28728</v>
      </c>
      <c r="K86" s="16" t="s">
        <v>50</v>
      </c>
      <c r="L86" s="16" t="s">
        <v>62</v>
      </c>
      <c r="M86" s="16" t="s">
        <v>9</v>
      </c>
      <c r="N86" s="16" t="s">
        <v>21</v>
      </c>
      <c r="O86" s="16">
        <v>3</v>
      </c>
      <c r="P86" s="16" t="s">
        <v>29</v>
      </c>
      <c r="Q86" s="24" t="s">
        <v>267</v>
      </c>
      <c r="R86" s="22" t="s">
        <v>268</v>
      </c>
      <c r="S86" s="2" t="str">
        <f t="shared" si="4"/>
        <v/>
      </c>
    </row>
    <row r="87" spans="1:19" s="2" customFormat="1" x14ac:dyDescent="0.25">
      <c r="A87" s="13">
        <v>41516</v>
      </c>
      <c r="B87" s="14">
        <v>0.93125000000000002</v>
      </c>
      <c r="C87" s="14">
        <v>0.93263888888888891</v>
      </c>
      <c r="D87" s="14">
        <v>0.93819444444444444</v>
      </c>
      <c r="E87" s="14">
        <v>0.94791666666666663</v>
      </c>
      <c r="F87" s="14">
        <v>0.95486111111111116</v>
      </c>
      <c r="G87" s="15">
        <f t="shared" si="3"/>
        <v>24.022222222222222</v>
      </c>
      <c r="H87" s="16" t="s">
        <v>90</v>
      </c>
      <c r="I87" s="16">
        <v>752265</v>
      </c>
      <c r="J87" s="16">
        <v>28713</v>
      </c>
      <c r="K87" s="16" t="s">
        <v>51</v>
      </c>
      <c r="L87" s="16" t="s">
        <v>62</v>
      </c>
      <c r="M87" s="16" t="s">
        <v>21</v>
      </c>
      <c r="N87" s="16" t="s">
        <v>9</v>
      </c>
      <c r="O87" s="16">
        <v>3</v>
      </c>
      <c r="P87" s="16" t="s">
        <v>29</v>
      </c>
      <c r="Q87" s="24" t="s">
        <v>269</v>
      </c>
      <c r="R87" s="22" t="s">
        <v>270</v>
      </c>
      <c r="S87" s="2" t="str">
        <f t="shared" si="4"/>
        <v/>
      </c>
    </row>
    <row r="88" spans="1:19" s="2" customFormat="1" x14ac:dyDescent="0.25">
      <c r="A88" s="13">
        <v>41516</v>
      </c>
      <c r="B88" s="14">
        <v>0.74791666666666667</v>
      </c>
      <c r="C88" s="14">
        <v>0.74930555555555556</v>
      </c>
      <c r="D88" s="14">
        <v>0.76041666666666663</v>
      </c>
      <c r="E88" s="14">
        <v>0.76736111111111116</v>
      </c>
      <c r="F88" s="14">
        <v>0.77430555555555547</v>
      </c>
      <c r="G88" s="15">
        <f t="shared" si="3"/>
        <v>24.024999999999999</v>
      </c>
      <c r="H88" s="16" t="s">
        <v>91</v>
      </c>
      <c r="I88" s="16">
        <v>752177</v>
      </c>
      <c r="J88" s="16">
        <v>28676</v>
      </c>
      <c r="K88" s="16" t="s">
        <v>53</v>
      </c>
      <c r="L88" s="16" t="s">
        <v>48</v>
      </c>
      <c r="M88" s="16" t="s">
        <v>66</v>
      </c>
      <c r="N88" s="16" t="s">
        <v>10</v>
      </c>
      <c r="O88" s="16">
        <v>2</v>
      </c>
      <c r="P88" s="16" t="s">
        <v>31</v>
      </c>
      <c r="Q88" s="24" t="s">
        <v>271</v>
      </c>
      <c r="R88" s="22" t="s">
        <v>272</v>
      </c>
      <c r="S88" s="2" t="str">
        <f t="shared" si="4"/>
        <v/>
      </c>
    </row>
    <row r="89" spans="1:19" s="2" customFormat="1" x14ac:dyDescent="0.25">
      <c r="A89" s="13">
        <v>41516</v>
      </c>
      <c r="B89" s="14">
        <v>0.54097222222222219</v>
      </c>
      <c r="C89" s="14">
        <v>0.54236111111111118</v>
      </c>
      <c r="D89" s="14">
        <v>0.5444444444444444</v>
      </c>
      <c r="E89" s="14">
        <v>0.55069444444444449</v>
      </c>
      <c r="F89" s="14">
        <v>0.56597222222222221</v>
      </c>
      <c r="G89" s="15">
        <f t="shared" si="3"/>
        <v>24.023611111111112</v>
      </c>
      <c r="H89" s="16" t="s">
        <v>91</v>
      </c>
      <c r="I89" s="16">
        <v>752176</v>
      </c>
      <c r="J89" s="16">
        <v>28626</v>
      </c>
      <c r="K89" s="16" t="s">
        <v>44</v>
      </c>
      <c r="L89" s="16" t="s">
        <v>46</v>
      </c>
      <c r="M89" s="16" t="s">
        <v>10</v>
      </c>
      <c r="N89" s="16" t="s">
        <v>66</v>
      </c>
      <c r="O89" s="16">
        <v>3</v>
      </c>
      <c r="P89" s="16" t="s">
        <v>31</v>
      </c>
      <c r="Q89" s="24" t="s">
        <v>273</v>
      </c>
      <c r="R89" s="22" t="s">
        <v>274</v>
      </c>
      <c r="S89" s="2" t="str">
        <f t="shared" si="4"/>
        <v/>
      </c>
    </row>
    <row r="90" spans="1:19" s="2" customFormat="1" x14ac:dyDescent="0.25">
      <c r="A90" s="13">
        <v>41516</v>
      </c>
      <c r="B90" s="14">
        <v>0.625</v>
      </c>
      <c r="C90" s="14">
        <v>0.6430555555555556</v>
      </c>
      <c r="D90" s="14"/>
      <c r="E90" s="14"/>
      <c r="F90" s="14">
        <v>0.6479166666666667</v>
      </c>
      <c r="G90" s="15">
        <f t="shared" si="3"/>
        <v>24.004861111111111</v>
      </c>
      <c r="H90" s="16" t="s">
        <v>91</v>
      </c>
      <c r="I90" s="16">
        <v>752401</v>
      </c>
      <c r="J90" s="16">
        <v>28637</v>
      </c>
      <c r="K90" s="16" t="s">
        <v>50</v>
      </c>
      <c r="L90" s="16" t="s">
        <v>49</v>
      </c>
      <c r="M90" s="16" t="s">
        <v>66</v>
      </c>
      <c r="N90" s="16" t="s">
        <v>10</v>
      </c>
      <c r="O90" s="16">
        <v>9</v>
      </c>
      <c r="P90" s="16" t="s">
        <v>31</v>
      </c>
      <c r="Q90" s="24" t="s">
        <v>275</v>
      </c>
      <c r="R90" s="22" t="s">
        <v>276</v>
      </c>
      <c r="S90" s="2" t="str">
        <f t="shared" si="4"/>
        <v/>
      </c>
    </row>
    <row r="91" spans="1:19" s="2" customFormat="1" x14ac:dyDescent="0.25">
      <c r="A91" s="13">
        <v>41516</v>
      </c>
      <c r="B91" s="14">
        <v>0.6645833333333333</v>
      </c>
      <c r="C91" s="14">
        <v>0.66527777777777775</v>
      </c>
      <c r="D91" s="14">
        <v>0.67013888888888884</v>
      </c>
      <c r="E91" s="14">
        <v>0.6777777777777777</v>
      </c>
      <c r="F91" s="14">
        <v>0.70138888888888884</v>
      </c>
      <c r="G91" s="15">
        <f t="shared" si="3"/>
        <v>24.036111111111111</v>
      </c>
      <c r="H91" s="16" t="s">
        <v>90</v>
      </c>
      <c r="I91" s="16">
        <v>752264</v>
      </c>
      <c r="J91" s="16">
        <v>28657</v>
      </c>
      <c r="K91" s="16" t="s">
        <v>51</v>
      </c>
      <c r="L91" s="16" t="s">
        <v>62</v>
      </c>
      <c r="M91" s="16" t="s">
        <v>27</v>
      </c>
      <c r="N91" s="16" t="s">
        <v>24</v>
      </c>
      <c r="O91" s="16">
        <v>3</v>
      </c>
      <c r="P91" s="16" t="s">
        <v>29</v>
      </c>
      <c r="Q91" s="24" t="s">
        <v>277</v>
      </c>
      <c r="R91" s="22" t="s">
        <v>278</v>
      </c>
      <c r="S91" s="2" t="str">
        <f t="shared" si="4"/>
        <v/>
      </c>
    </row>
    <row r="92" spans="1:19" s="2" customFormat="1" x14ac:dyDescent="0.25">
      <c r="A92" s="13">
        <v>41516</v>
      </c>
      <c r="B92" s="14">
        <v>0.59236111111111112</v>
      </c>
      <c r="C92" s="14">
        <v>0.59375</v>
      </c>
      <c r="D92" s="14">
        <v>0.59444444444444444</v>
      </c>
      <c r="E92" s="14">
        <v>0.61041666666666672</v>
      </c>
      <c r="F92" s="14">
        <v>0.61458333333333337</v>
      </c>
      <c r="G92" s="15">
        <f t="shared" si="3"/>
        <v>24.020833333333332</v>
      </c>
      <c r="H92" s="16" t="s">
        <v>90</v>
      </c>
      <c r="I92" s="16">
        <v>752263</v>
      </c>
      <c r="J92" s="16">
        <v>28875</v>
      </c>
      <c r="K92" s="16" t="s">
        <v>51</v>
      </c>
      <c r="L92" s="16" t="s">
        <v>62</v>
      </c>
      <c r="M92" s="16" t="s">
        <v>24</v>
      </c>
      <c r="N92" s="16" t="s">
        <v>27</v>
      </c>
      <c r="O92" s="16">
        <v>3</v>
      </c>
      <c r="P92" s="16" t="s">
        <v>29</v>
      </c>
      <c r="Q92" s="24" t="s">
        <v>279</v>
      </c>
      <c r="R92" s="22" t="s">
        <v>280</v>
      </c>
      <c r="S92" s="2" t="str">
        <f t="shared" si="4"/>
        <v/>
      </c>
    </row>
    <row r="93" spans="1:19" s="2" customFormat="1" x14ac:dyDescent="0.25">
      <c r="A93" s="13">
        <v>41516</v>
      </c>
      <c r="B93" s="14">
        <v>0.42222222222222222</v>
      </c>
      <c r="C93" s="14">
        <v>0.42291666666666666</v>
      </c>
      <c r="D93" s="14">
        <v>0.42499999999999999</v>
      </c>
      <c r="E93" s="14">
        <v>0.4381944444444445</v>
      </c>
      <c r="F93" s="14">
        <v>0.4465277777777778</v>
      </c>
      <c r="G93" s="15">
        <f t="shared" si="3"/>
        <v>24.023611111111112</v>
      </c>
      <c r="H93" s="16" t="s">
        <v>90</v>
      </c>
      <c r="I93" s="16">
        <v>752262</v>
      </c>
      <c r="J93" s="16">
        <v>28588</v>
      </c>
      <c r="K93" s="16" t="s">
        <v>50</v>
      </c>
      <c r="L93" s="16" t="s">
        <v>62</v>
      </c>
      <c r="M93" s="16" t="s">
        <v>27</v>
      </c>
      <c r="N93" s="16" t="s">
        <v>24</v>
      </c>
      <c r="O93" s="16">
        <v>3</v>
      </c>
      <c r="P93" s="16" t="s">
        <v>29</v>
      </c>
      <c r="Q93" s="24" t="s">
        <v>281</v>
      </c>
      <c r="R93" s="22" t="s">
        <v>282</v>
      </c>
      <c r="S93" s="2" t="str">
        <f t="shared" si="4"/>
        <v/>
      </c>
    </row>
    <row r="94" spans="1:19" s="2" customFormat="1" x14ac:dyDescent="0.25">
      <c r="A94" s="13">
        <v>41515</v>
      </c>
      <c r="B94" s="14">
        <v>0.95416666666666661</v>
      </c>
      <c r="C94" s="14">
        <v>0.95624999999999993</v>
      </c>
      <c r="D94" s="14">
        <v>0.96250000000000002</v>
      </c>
      <c r="E94" s="14">
        <v>0.97222222222222221</v>
      </c>
      <c r="F94" s="14">
        <v>0.98263888888888884</v>
      </c>
      <c r="G94" s="15">
        <f t="shared" si="3"/>
        <v>24.026388888888889</v>
      </c>
      <c r="H94" s="16" t="s">
        <v>90</v>
      </c>
      <c r="I94" s="16">
        <v>752261</v>
      </c>
      <c r="J94" s="16">
        <v>28553</v>
      </c>
      <c r="K94" s="16" t="s">
        <v>50</v>
      </c>
      <c r="L94" s="16" t="s">
        <v>62</v>
      </c>
      <c r="M94" s="16" t="s">
        <v>9</v>
      </c>
      <c r="N94" s="16" t="s">
        <v>21</v>
      </c>
      <c r="O94" s="16">
        <v>2</v>
      </c>
      <c r="P94" s="16" t="s">
        <v>30</v>
      </c>
      <c r="Q94" s="24" t="s">
        <v>283</v>
      </c>
      <c r="R94" s="22" t="s">
        <v>284</v>
      </c>
      <c r="S94" s="2" t="str">
        <f t="shared" si="4"/>
        <v/>
      </c>
    </row>
    <row r="95" spans="1:19" s="2" customFormat="1" x14ac:dyDescent="0.25">
      <c r="A95" s="13">
        <v>41515</v>
      </c>
      <c r="B95" s="14">
        <v>0.81736111111111109</v>
      </c>
      <c r="C95" s="14">
        <v>0.81805555555555554</v>
      </c>
      <c r="D95" s="14">
        <v>0.82013888888888886</v>
      </c>
      <c r="E95" s="14">
        <v>0.83333333333333337</v>
      </c>
      <c r="F95" s="14">
        <v>0.84166666666666667</v>
      </c>
      <c r="G95" s="15">
        <f t="shared" si="3"/>
        <v>24.023611111111112</v>
      </c>
      <c r="H95" s="16" t="s">
        <v>90</v>
      </c>
      <c r="I95" s="16">
        <v>752260</v>
      </c>
      <c r="J95" s="16">
        <v>28543</v>
      </c>
      <c r="K95" s="16" t="s">
        <v>51</v>
      </c>
      <c r="L95" s="16" t="s">
        <v>62</v>
      </c>
      <c r="M95" s="16" t="s">
        <v>21</v>
      </c>
      <c r="N95" s="16" t="s">
        <v>9</v>
      </c>
      <c r="O95" s="16">
        <v>2</v>
      </c>
      <c r="P95" s="16" t="s">
        <v>29</v>
      </c>
      <c r="Q95" s="24" t="s">
        <v>285</v>
      </c>
      <c r="R95" s="22" t="s">
        <v>286</v>
      </c>
      <c r="S95" s="2" t="str">
        <f t="shared" si="4"/>
        <v/>
      </c>
    </row>
    <row r="96" spans="1:19" s="2" customFormat="1" x14ac:dyDescent="0.25">
      <c r="A96" s="13">
        <v>41515</v>
      </c>
      <c r="B96" s="14">
        <v>0.76666666666666661</v>
      </c>
      <c r="C96" s="14">
        <v>0.7680555555555556</v>
      </c>
      <c r="D96" s="14">
        <v>0.77013888888888893</v>
      </c>
      <c r="E96" s="14">
        <v>0.78680555555555554</v>
      </c>
      <c r="F96" s="14">
        <v>0.79166666666666663</v>
      </c>
      <c r="G96" s="15">
        <f t="shared" si="3"/>
        <v>24.023611111111112</v>
      </c>
      <c r="H96" s="16" t="s">
        <v>90</v>
      </c>
      <c r="I96" s="16">
        <v>752259</v>
      </c>
      <c r="J96" s="16">
        <v>28535</v>
      </c>
      <c r="K96" s="16" t="s">
        <v>51</v>
      </c>
      <c r="L96" s="16" t="s">
        <v>48</v>
      </c>
      <c r="M96" s="16" t="s">
        <v>21</v>
      </c>
      <c r="N96" s="16" t="s">
        <v>24</v>
      </c>
      <c r="O96" s="16">
        <v>2</v>
      </c>
      <c r="P96" s="16" t="s">
        <v>29</v>
      </c>
      <c r="Q96" s="24" t="s">
        <v>287</v>
      </c>
      <c r="R96" s="22" t="s">
        <v>288</v>
      </c>
      <c r="S96" s="2" t="str">
        <f t="shared" si="4"/>
        <v/>
      </c>
    </row>
    <row r="97" spans="1:19" s="2" customFormat="1" x14ac:dyDescent="0.25">
      <c r="A97" s="13">
        <v>41515</v>
      </c>
      <c r="B97" s="14">
        <v>0.65138888888888891</v>
      </c>
      <c r="C97" s="14">
        <v>0.65625</v>
      </c>
      <c r="D97" s="14">
        <v>0.67361111111111116</v>
      </c>
      <c r="E97" s="14">
        <v>0.69097222222222221</v>
      </c>
      <c r="F97" s="14">
        <v>0.70833333333333337</v>
      </c>
      <c r="G97" s="15">
        <f t="shared" si="3"/>
        <v>24.052083333333332</v>
      </c>
      <c r="H97" s="16" t="s">
        <v>91</v>
      </c>
      <c r="I97" s="16">
        <v>752175</v>
      </c>
      <c r="J97" s="16">
        <v>28520</v>
      </c>
      <c r="K97" s="16" t="s">
        <v>43</v>
      </c>
      <c r="L97" s="16" t="s">
        <v>62</v>
      </c>
      <c r="M97" s="16" t="s">
        <v>66</v>
      </c>
      <c r="N97" s="16" t="s">
        <v>21</v>
      </c>
      <c r="O97" s="16">
        <v>3</v>
      </c>
      <c r="P97" s="16" t="s">
        <v>31</v>
      </c>
      <c r="Q97" s="24" t="s">
        <v>289</v>
      </c>
      <c r="R97" s="22" t="s">
        <v>290</v>
      </c>
      <c r="S97" s="2" t="str">
        <f t="shared" si="4"/>
        <v/>
      </c>
    </row>
    <row r="98" spans="1:19" s="2" customFormat="1" x14ac:dyDescent="0.25">
      <c r="A98" s="13">
        <v>41515</v>
      </c>
      <c r="B98" s="14">
        <v>0.52777777777777779</v>
      </c>
      <c r="C98" s="14">
        <v>0.54305555555555551</v>
      </c>
      <c r="D98" s="14">
        <v>0.54861111111111105</v>
      </c>
      <c r="E98" s="14">
        <v>0.57638888888888895</v>
      </c>
      <c r="F98" s="14">
        <v>0.59166666666666667</v>
      </c>
      <c r="G98" s="15">
        <f t="shared" si="3"/>
        <v>24.048611111111111</v>
      </c>
      <c r="H98" s="16" t="s">
        <v>91</v>
      </c>
      <c r="I98" s="16">
        <v>752174</v>
      </c>
      <c r="J98" s="16">
        <v>28490</v>
      </c>
      <c r="K98" s="16" t="s">
        <v>62</v>
      </c>
      <c r="L98" s="16" t="s">
        <v>62</v>
      </c>
      <c r="M98" s="16" t="s">
        <v>21</v>
      </c>
      <c r="N98" s="16" t="s">
        <v>66</v>
      </c>
      <c r="O98" s="16">
        <v>3</v>
      </c>
      <c r="P98" s="16" t="s">
        <v>33</v>
      </c>
      <c r="Q98" s="24" t="s">
        <v>291</v>
      </c>
      <c r="R98" s="22" t="s">
        <v>292</v>
      </c>
      <c r="S98" s="2" t="str">
        <f t="shared" si="4"/>
        <v/>
      </c>
    </row>
    <row r="99" spans="1:19" s="2" customFormat="1" x14ac:dyDescent="0.25">
      <c r="A99" s="13">
        <v>41515</v>
      </c>
      <c r="B99" s="14">
        <v>0.63750000000000007</v>
      </c>
      <c r="C99" s="14">
        <v>0.63888888888888895</v>
      </c>
      <c r="D99" s="14">
        <v>0.64374999999999993</v>
      </c>
      <c r="E99" s="14">
        <v>0.65694444444444444</v>
      </c>
      <c r="F99" s="14">
        <v>0.6743055555555556</v>
      </c>
      <c r="G99" s="15">
        <f t="shared" si="3"/>
        <v>24.035416666666666</v>
      </c>
      <c r="H99" s="16" t="s">
        <v>90</v>
      </c>
      <c r="I99" s="16">
        <v>752258</v>
      </c>
      <c r="J99" s="16">
        <v>28518</v>
      </c>
      <c r="K99" s="16" t="s">
        <v>53</v>
      </c>
      <c r="L99" s="16" t="s">
        <v>62</v>
      </c>
      <c r="M99" s="16" t="s">
        <v>24</v>
      </c>
      <c r="N99" s="16" t="s">
        <v>13</v>
      </c>
      <c r="O99" s="16">
        <v>3</v>
      </c>
      <c r="P99" s="16" t="s">
        <v>29</v>
      </c>
      <c r="Q99" s="24" t="s">
        <v>293</v>
      </c>
      <c r="R99" s="22" t="s">
        <v>294</v>
      </c>
      <c r="S99" s="2" t="str">
        <f t="shared" si="4"/>
        <v/>
      </c>
    </row>
    <row r="100" spans="1:19" s="2" customFormat="1" x14ac:dyDescent="0.25">
      <c r="A100" s="13">
        <v>41515</v>
      </c>
      <c r="B100" s="14">
        <v>0.61875000000000002</v>
      </c>
      <c r="C100" s="14">
        <v>0.61944444444444446</v>
      </c>
      <c r="D100" s="14"/>
      <c r="E100" s="14"/>
      <c r="F100" s="14">
        <v>0.62013888888888891</v>
      </c>
      <c r="G100" s="15">
        <f t="shared" si="3"/>
        <v>24.000694444444445</v>
      </c>
      <c r="H100" s="16" t="s">
        <v>90</v>
      </c>
      <c r="I100" s="16">
        <v>752257</v>
      </c>
      <c r="J100" s="16">
        <v>28510</v>
      </c>
      <c r="K100" s="16" t="s">
        <v>50</v>
      </c>
      <c r="L100" s="16" t="s">
        <v>49</v>
      </c>
      <c r="M100" s="16" t="s">
        <v>24</v>
      </c>
      <c r="N100" s="16" t="s">
        <v>13</v>
      </c>
      <c r="O100" s="16">
        <v>9</v>
      </c>
      <c r="P100" s="16" t="s">
        <v>29</v>
      </c>
      <c r="Q100" s="24" t="s">
        <v>295</v>
      </c>
      <c r="R100" s="22" t="s">
        <v>296</v>
      </c>
      <c r="S100" s="2" t="str">
        <f t="shared" si="4"/>
        <v/>
      </c>
    </row>
    <row r="101" spans="1:19" s="2" customFormat="1" x14ac:dyDescent="0.25">
      <c r="A101" s="13">
        <v>41515</v>
      </c>
      <c r="B101" s="14">
        <v>0.49583333333333335</v>
      </c>
      <c r="C101" s="14">
        <v>0.49722222222222223</v>
      </c>
      <c r="D101" s="14">
        <v>0.50694444444444442</v>
      </c>
      <c r="E101" s="14">
        <v>0.53749999999999998</v>
      </c>
      <c r="F101" s="14">
        <v>0.53749999999999998</v>
      </c>
      <c r="G101" s="15">
        <f t="shared" si="3"/>
        <v>24.040277777777778</v>
      </c>
      <c r="H101" s="16" t="s">
        <v>90</v>
      </c>
      <c r="I101" s="16">
        <v>752256</v>
      </c>
      <c r="J101" s="16">
        <v>28485</v>
      </c>
      <c r="K101" s="16" t="s">
        <v>51</v>
      </c>
      <c r="L101" s="16" t="s">
        <v>49</v>
      </c>
      <c r="M101" s="16" t="s">
        <v>13</v>
      </c>
      <c r="N101" s="16" t="s">
        <v>24</v>
      </c>
      <c r="O101" s="16">
        <v>1</v>
      </c>
      <c r="P101" s="16" t="s">
        <v>29</v>
      </c>
      <c r="Q101" s="24" t="s">
        <v>297</v>
      </c>
      <c r="R101" s="22" t="s">
        <v>298</v>
      </c>
      <c r="S101" s="2" t="str">
        <f t="shared" si="4"/>
        <v/>
      </c>
    </row>
    <row r="102" spans="1:19" s="2" customFormat="1" x14ac:dyDescent="0.25">
      <c r="A102" s="13">
        <v>41515</v>
      </c>
      <c r="B102" s="14">
        <v>0.41111111111111115</v>
      </c>
      <c r="C102" s="14">
        <v>0.41250000000000003</v>
      </c>
      <c r="D102" s="14">
        <v>0.4236111111111111</v>
      </c>
      <c r="E102" s="14">
        <v>0.43263888888888885</v>
      </c>
      <c r="F102" s="14">
        <v>0.44236111111111115</v>
      </c>
      <c r="G102" s="15">
        <f t="shared" si="3"/>
        <v>24.02986111111111</v>
      </c>
      <c r="H102" s="16" t="s">
        <v>90</v>
      </c>
      <c r="I102" s="16">
        <v>152255</v>
      </c>
      <c r="J102" s="16">
        <v>28468</v>
      </c>
      <c r="K102" s="16" t="s">
        <v>53</v>
      </c>
      <c r="L102" s="16" t="s">
        <v>62</v>
      </c>
      <c r="M102" s="16" t="s">
        <v>24</v>
      </c>
      <c r="N102" s="16" t="s">
        <v>13</v>
      </c>
      <c r="O102" s="16">
        <v>2</v>
      </c>
      <c r="P102" s="16" t="s">
        <v>30</v>
      </c>
      <c r="Q102" s="24" t="s">
        <v>299</v>
      </c>
      <c r="R102" s="22" t="s">
        <v>300</v>
      </c>
      <c r="S102" s="2" t="str">
        <f t="shared" si="4"/>
        <v/>
      </c>
    </row>
    <row r="103" spans="1:19" s="2" customFormat="1" x14ac:dyDescent="0.25">
      <c r="A103" s="13">
        <v>41515</v>
      </c>
      <c r="B103" s="14">
        <v>0.15763888888888888</v>
      </c>
      <c r="C103" s="14">
        <v>0.15972222222222224</v>
      </c>
      <c r="D103" s="14">
        <v>0.16180555555555556</v>
      </c>
      <c r="E103" s="14">
        <v>0.16874999999999998</v>
      </c>
      <c r="F103" s="14">
        <v>0.1763888888888889</v>
      </c>
      <c r="G103" s="15">
        <f t="shared" si="3"/>
        <v>24.016666666666666</v>
      </c>
      <c r="H103" s="16" t="s">
        <v>90</v>
      </c>
      <c r="I103" s="16">
        <v>752254</v>
      </c>
      <c r="J103" s="16">
        <v>24444</v>
      </c>
      <c r="K103" s="16" t="s">
        <v>48</v>
      </c>
      <c r="L103" s="16" t="s">
        <v>62</v>
      </c>
      <c r="M103" s="16" t="s">
        <v>14</v>
      </c>
      <c r="N103" s="16" t="s">
        <v>11</v>
      </c>
      <c r="O103" s="16">
        <v>3</v>
      </c>
      <c r="P103" s="16" t="s">
        <v>29</v>
      </c>
      <c r="Q103" s="24" t="s">
        <v>301</v>
      </c>
      <c r="R103" s="22" t="s">
        <v>302</v>
      </c>
      <c r="S103" s="2" t="str">
        <f t="shared" si="4"/>
        <v/>
      </c>
    </row>
    <row r="104" spans="1:19" s="2" customFormat="1" x14ac:dyDescent="0.25">
      <c r="A104" s="13">
        <v>41514</v>
      </c>
      <c r="B104" s="14">
        <v>0.9472222222222223</v>
      </c>
      <c r="C104" s="14">
        <v>0.94791666666666663</v>
      </c>
      <c r="D104" s="14">
        <v>0.95000000000000007</v>
      </c>
      <c r="E104" s="14">
        <v>0.96388888888888891</v>
      </c>
      <c r="F104" s="14">
        <v>0.97222222222222221</v>
      </c>
      <c r="G104" s="15">
        <f t="shared" si="3"/>
        <v>24.024305555555557</v>
      </c>
      <c r="H104" s="16" t="s">
        <v>90</v>
      </c>
      <c r="I104" s="16">
        <v>752253</v>
      </c>
      <c r="J104" s="16">
        <v>28431</v>
      </c>
      <c r="K104" s="16" t="s">
        <v>50</v>
      </c>
      <c r="L104" s="16" t="s">
        <v>62</v>
      </c>
      <c r="M104" s="16" t="s">
        <v>11</v>
      </c>
      <c r="N104" s="16" t="s">
        <v>14</v>
      </c>
      <c r="O104" s="16">
        <v>3</v>
      </c>
      <c r="P104" s="16" t="s">
        <v>29</v>
      </c>
      <c r="Q104" s="24" t="s">
        <v>303</v>
      </c>
      <c r="R104" s="22" t="s">
        <v>304</v>
      </c>
      <c r="S104" s="2" t="str">
        <f t="shared" si="4"/>
        <v/>
      </c>
    </row>
    <row r="105" spans="1:19" s="2" customFormat="1" x14ac:dyDescent="0.25">
      <c r="A105" s="13">
        <v>41514</v>
      </c>
      <c r="B105" s="14">
        <v>0.87986111111111109</v>
      </c>
      <c r="C105" s="14">
        <v>0.88055555555555554</v>
      </c>
      <c r="D105" s="14">
        <v>0.88263888888888886</v>
      </c>
      <c r="E105" s="14">
        <v>0.90625</v>
      </c>
      <c r="F105" s="14">
        <v>0.91180555555555554</v>
      </c>
      <c r="G105" s="15">
        <f t="shared" si="3"/>
        <v>24.03125</v>
      </c>
      <c r="H105" s="16" t="s">
        <v>90</v>
      </c>
      <c r="I105" s="16">
        <v>752252</v>
      </c>
      <c r="J105" s="16">
        <v>28423</v>
      </c>
      <c r="K105" s="16" t="s">
        <v>50</v>
      </c>
      <c r="L105" s="16" t="s">
        <v>62</v>
      </c>
      <c r="M105" s="16" t="s">
        <v>14</v>
      </c>
      <c r="N105" s="16" t="s">
        <v>11</v>
      </c>
      <c r="O105" s="16">
        <v>3</v>
      </c>
      <c r="P105" s="16" t="s">
        <v>29</v>
      </c>
      <c r="Q105" s="24" t="s">
        <v>305</v>
      </c>
      <c r="R105" s="22" t="s">
        <v>306</v>
      </c>
      <c r="S105" s="2" t="str">
        <f t="shared" si="4"/>
        <v/>
      </c>
    </row>
    <row r="106" spans="1:19" s="2" customFormat="1" x14ac:dyDescent="0.25">
      <c r="A106" s="13">
        <v>41514</v>
      </c>
      <c r="B106" s="14">
        <v>0.72569444444444453</v>
      </c>
      <c r="C106" s="14">
        <v>0.7270833333333333</v>
      </c>
      <c r="D106" s="14">
        <v>0.73055555555555562</v>
      </c>
      <c r="E106" s="14">
        <v>0.75694444444444453</v>
      </c>
      <c r="F106" s="14">
        <v>0.76597222222222217</v>
      </c>
      <c r="G106" s="15">
        <f t="shared" si="3"/>
        <v>24.038888888888888</v>
      </c>
      <c r="H106" s="16" t="s">
        <v>90</v>
      </c>
      <c r="I106" s="16">
        <v>752251</v>
      </c>
      <c r="J106" s="16">
        <v>28406</v>
      </c>
      <c r="K106" s="16" t="s">
        <v>44</v>
      </c>
      <c r="L106" s="16" t="s">
        <v>62</v>
      </c>
      <c r="M106" s="16" t="s">
        <v>11</v>
      </c>
      <c r="N106" s="16" t="s">
        <v>25</v>
      </c>
      <c r="O106" s="16">
        <v>4</v>
      </c>
      <c r="P106" s="16" t="s">
        <v>29</v>
      </c>
      <c r="Q106" s="24" t="s">
        <v>307</v>
      </c>
      <c r="R106" s="22" t="s">
        <v>308</v>
      </c>
      <c r="S106" s="2" t="str">
        <f t="shared" si="4"/>
        <v/>
      </c>
    </row>
    <row r="107" spans="1:19" s="2" customFormat="1" x14ac:dyDescent="0.25">
      <c r="A107" s="13">
        <v>41514</v>
      </c>
      <c r="B107" s="14">
        <v>0.63680555555555551</v>
      </c>
      <c r="C107" s="14">
        <v>0.63750000000000007</v>
      </c>
      <c r="D107" s="14"/>
      <c r="E107" s="14"/>
      <c r="F107" s="14">
        <v>0.63888888888888895</v>
      </c>
      <c r="G107" s="15">
        <f t="shared" si="3"/>
        <v>24.00138888888889</v>
      </c>
      <c r="H107" s="16" t="s">
        <v>90</v>
      </c>
      <c r="I107" s="16">
        <v>752250</v>
      </c>
      <c r="J107" s="16">
        <v>28382</v>
      </c>
      <c r="K107" s="16" t="s">
        <v>50</v>
      </c>
      <c r="L107" s="16" t="s">
        <v>49</v>
      </c>
      <c r="M107" s="16" t="s">
        <v>11</v>
      </c>
      <c r="N107" s="16" t="s">
        <v>25</v>
      </c>
      <c r="O107" s="16">
        <v>9</v>
      </c>
      <c r="P107" s="16" t="s">
        <v>30</v>
      </c>
      <c r="Q107" s="24" t="s">
        <v>309</v>
      </c>
      <c r="R107" s="22" t="s">
        <v>310</v>
      </c>
      <c r="S107" s="2" t="str">
        <f t="shared" si="4"/>
        <v/>
      </c>
    </row>
    <row r="108" spans="1:19" s="2" customFormat="1" x14ac:dyDescent="0.25">
      <c r="A108" s="13">
        <v>41514</v>
      </c>
      <c r="B108" s="14">
        <v>0.55694444444444446</v>
      </c>
      <c r="C108" s="14">
        <v>0.55902777777777779</v>
      </c>
      <c r="D108" s="14">
        <v>0.56597222222222221</v>
      </c>
      <c r="E108" s="14">
        <v>0.58194444444444449</v>
      </c>
      <c r="F108" s="14">
        <v>0.59722222222222221</v>
      </c>
      <c r="G108" s="15">
        <f t="shared" si="3"/>
        <v>24.038194444444443</v>
      </c>
      <c r="H108" s="16" t="s">
        <v>90</v>
      </c>
      <c r="I108" s="16">
        <v>752249</v>
      </c>
      <c r="J108" s="16">
        <v>28367</v>
      </c>
      <c r="K108" s="16" t="s">
        <v>50</v>
      </c>
      <c r="L108" s="16" t="s">
        <v>62</v>
      </c>
      <c r="M108" s="16" t="s">
        <v>25</v>
      </c>
      <c r="N108" s="16" t="s">
        <v>11</v>
      </c>
      <c r="O108" s="16">
        <v>3</v>
      </c>
      <c r="P108" s="16" t="s">
        <v>30</v>
      </c>
      <c r="Q108" s="24" t="s">
        <v>311</v>
      </c>
      <c r="R108" s="22" t="s">
        <v>312</v>
      </c>
      <c r="S108" s="2" t="str">
        <f t="shared" si="4"/>
        <v/>
      </c>
    </row>
    <row r="109" spans="1:19" s="2" customFormat="1" x14ac:dyDescent="0.25">
      <c r="A109" s="13">
        <v>41514</v>
      </c>
      <c r="B109" s="14">
        <v>0.39930555555555558</v>
      </c>
      <c r="C109" s="14">
        <v>0.40069444444444446</v>
      </c>
      <c r="D109" s="14">
        <v>0.40277777777777773</v>
      </c>
      <c r="E109" s="14">
        <v>0.4291666666666667</v>
      </c>
      <c r="F109" s="14">
        <v>0.43472222222222223</v>
      </c>
      <c r="G109" s="15">
        <f t="shared" si="3"/>
        <v>24.034027777777776</v>
      </c>
      <c r="H109" s="16" t="s">
        <v>90</v>
      </c>
      <c r="I109" s="16">
        <v>752248</v>
      </c>
      <c r="J109" s="16">
        <v>29321</v>
      </c>
      <c r="K109" s="16" t="s">
        <v>50</v>
      </c>
      <c r="L109" s="16" t="s">
        <v>62</v>
      </c>
      <c r="M109" s="16" t="s">
        <v>11</v>
      </c>
      <c r="N109" s="16" t="s">
        <v>25</v>
      </c>
      <c r="O109" s="16">
        <v>4</v>
      </c>
      <c r="P109" s="16" t="s">
        <v>29</v>
      </c>
      <c r="Q109" s="24" t="s">
        <v>313</v>
      </c>
      <c r="R109" s="22" t="s">
        <v>314</v>
      </c>
      <c r="S109" s="2" t="str">
        <f t="shared" si="4"/>
        <v/>
      </c>
    </row>
    <row r="110" spans="1:19" s="2" customFormat="1" x14ac:dyDescent="0.25">
      <c r="A110" s="13">
        <v>41514</v>
      </c>
      <c r="B110" s="14">
        <v>0.97013888888888899</v>
      </c>
      <c r="C110" s="14">
        <v>0.97152777777777777</v>
      </c>
      <c r="D110" s="14">
        <v>0.97916666666666663</v>
      </c>
      <c r="E110" s="14">
        <v>5.5555555555555558E-3</v>
      </c>
      <c r="F110" s="14">
        <v>1.2499999999999999E-2</v>
      </c>
      <c r="G110" s="15">
        <f t="shared" si="3"/>
        <v>23.040972222222223</v>
      </c>
      <c r="H110" s="16" t="s">
        <v>90</v>
      </c>
      <c r="I110" s="16">
        <v>752247</v>
      </c>
      <c r="J110" s="16">
        <v>28299</v>
      </c>
      <c r="K110" s="16" t="s">
        <v>50</v>
      </c>
      <c r="L110" s="16" t="s">
        <v>62</v>
      </c>
      <c r="M110" s="16" t="s">
        <v>9</v>
      </c>
      <c r="N110" s="16" t="s">
        <v>20</v>
      </c>
      <c r="O110" s="16">
        <v>4</v>
      </c>
      <c r="P110" s="16" t="s">
        <v>29</v>
      </c>
      <c r="Q110" s="24" t="s">
        <v>315</v>
      </c>
      <c r="R110" s="22" t="s">
        <v>316</v>
      </c>
      <c r="S110" s="2" t="str">
        <f t="shared" si="4"/>
        <v/>
      </c>
    </row>
    <row r="111" spans="1:19" s="2" customFormat="1" x14ac:dyDescent="0.25">
      <c r="A111" s="13">
        <v>41514</v>
      </c>
      <c r="B111" s="14">
        <v>0.78611111111111109</v>
      </c>
      <c r="C111" s="14">
        <v>0.78819444444444453</v>
      </c>
      <c r="D111" s="14">
        <v>0.79513888888888884</v>
      </c>
      <c r="E111" s="14">
        <v>0.82013888888888886</v>
      </c>
      <c r="F111" s="14">
        <v>0.83333333333333337</v>
      </c>
      <c r="G111" s="15">
        <f t="shared" si="3"/>
        <v>24.045138888888889</v>
      </c>
      <c r="H111" s="16" t="s">
        <v>90</v>
      </c>
      <c r="I111" s="16">
        <v>752246</v>
      </c>
      <c r="J111" s="16">
        <v>28281</v>
      </c>
      <c r="K111" s="16" t="s">
        <v>50</v>
      </c>
      <c r="L111" s="16" t="s">
        <v>62</v>
      </c>
      <c r="M111" s="16" t="s">
        <v>20</v>
      </c>
      <c r="N111" s="16" t="s">
        <v>9</v>
      </c>
      <c r="O111" s="16">
        <v>3</v>
      </c>
      <c r="P111" s="16" t="s">
        <v>30</v>
      </c>
      <c r="Q111" s="24" t="s">
        <v>317</v>
      </c>
      <c r="R111" s="22" t="s">
        <v>318</v>
      </c>
      <c r="S111" s="2" t="str">
        <f t="shared" si="4"/>
        <v/>
      </c>
    </row>
    <row r="112" spans="1:19" s="2" customFormat="1" x14ac:dyDescent="0.25">
      <c r="A112" s="13">
        <v>41513</v>
      </c>
      <c r="B112" s="14">
        <v>0.53819444444444442</v>
      </c>
      <c r="C112" s="14">
        <v>0.5395833333333333</v>
      </c>
      <c r="D112" s="14">
        <v>0.54097222222222219</v>
      </c>
      <c r="E112" s="14">
        <v>0.55694444444444446</v>
      </c>
      <c r="F112" s="14">
        <v>0.56736111111111109</v>
      </c>
      <c r="G112" s="15">
        <f t="shared" si="3"/>
        <v>24.027777777777779</v>
      </c>
      <c r="H112" s="16" t="s">
        <v>90</v>
      </c>
      <c r="I112" s="16">
        <v>752244</v>
      </c>
      <c r="J112" s="16">
        <v>28229</v>
      </c>
      <c r="K112" s="16" t="s">
        <v>44</v>
      </c>
      <c r="L112" s="16" t="s">
        <v>62</v>
      </c>
      <c r="M112" s="16" t="s">
        <v>11</v>
      </c>
      <c r="N112" s="16" t="s">
        <v>23</v>
      </c>
      <c r="O112" s="16">
        <v>3</v>
      </c>
      <c r="P112" s="16" t="s">
        <v>29</v>
      </c>
      <c r="Q112" s="24" t="s">
        <v>319</v>
      </c>
      <c r="R112" s="22" t="s">
        <v>320</v>
      </c>
      <c r="S112" s="2" t="str">
        <f t="shared" si="4"/>
        <v/>
      </c>
    </row>
    <row r="113" spans="1:19" s="2" customFormat="1" x14ac:dyDescent="0.25">
      <c r="A113" s="13">
        <v>41513</v>
      </c>
      <c r="B113" s="14">
        <v>0.56944444444444442</v>
      </c>
      <c r="C113" s="14">
        <v>0.57361111111111118</v>
      </c>
      <c r="D113" s="14">
        <v>0.58263888888888882</v>
      </c>
      <c r="E113" s="14">
        <v>0.62152777777777779</v>
      </c>
      <c r="F113" s="14">
        <v>0.63541666666666663</v>
      </c>
      <c r="G113" s="15">
        <f t="shared" si="3"/>
        <v>24.061805555555555</v>
      </c>
      <c r="H113" s="16" t="s">
        <v>90</v>
      </c>
      <c r="I113" s="16">
        <v>754614</v>
      </c>
      <c r="J113" s="16">
        <v>28233</v>
      </c>
      <c r="K113" s="16" t="s">
        <v>50</v>
      </c>
      <c r="L113" s="16" t="s">
        <v>62</v>
      </c>
      <c r="M113" s="16" t="s">
        <v>10</v>
      </c>
      <c r="N113" s="16" t="s">
        <v>9</v>
      </c>
      <c r="O113" s="16">
        <v>3</v>
      </c>
      <c r="P113" s="16" t="s">
        <v>31</v>
      </c>
      <c r="Q113" s="24" t="s">
        <v>321</v>
      </c>
      <c r="R113" s="22" t="s">
        <v>322</v>
      </c>
      <c r="S113" s="2" t="str">
        <f t="shared" si="4"/>
        <v/>
      </c>
    </row>
    <row r="114" spans="1:19" s="2" customFormat="1" x14ac:dyDescent="0.25">
      <c r="A114" s="13">
        <v>41513</v>
      </c>
      <c r="B114" s="14">
        <v>0.65625</v>
      </c>
      <c r="C114" s="14">
        <v>0.65763888888888888</v>
      </c>
      <c r="D114" s="14">
        <v>0.66388888888888886</v>
      </c>
      <c r="E114" s="14"/>
      <c r="F114" s="14">
        <v>0.67708333333333337</v>
      </c>
      <c r="G114" s="15">
        <f t="shared" si="3"/>
        <v>24.019444444444446</v>
      </c>
      <c r="H114" s="16" t="s">
        <v>90</v>
      </c>
      <c r="I114" s="16">
        <v>752245</v>
      </c>
      <c r="J114" s="16">
        <v>28251</v>
      </c>
      <c r="K114" s="16" t="s">
        <v>61</v>
      </c>
      <c r="L114" s="16" t="s">
        <v>49</v>
      </c>
      <c r="M114" s="16" t="s">
        <v>23</v>
      </c>
      <c r="N114" s="16" t="s">
        <v>11</v>
      </c>
      <c r="O114" s="16">
        <v>1</v>
      </c>
      <c r="P114" s="16" t="s">
        <v>29</v>
      </c>
      <c r="Q114" s="24" t="s">
        <v>323</v>
      </c>
      <c r="R114" s="22" t="s">
        <v>324</v>
      </c>
      <c r="S114" s="2" t="str">
        <f t="shared" si="4"/>
        <v/>
      </c>
    </row>
    <row r="115" spans="1:19" s="2" customFormat="1" x14ac:dyDescent="0.25">
      <c r="A115" s="13">
        <v>41513</v>
      </c>
      <c r="B115" s="14">
        <v>0.46597222222222223</v>
      </c>
      <c r="C115" s="14">
        <v>0.46736111111111112</v>
      </c>
      <c r="D115" s="14">
        <v>0.47152777777777777</v>
      </c>
      <c r="E115" s="14"/>
      <c r="F115" s="14">
        <v>0.47430555555555554</v>
      </c>
      <c r="G115" s="15">
        <f t="shared" si="3"/>
        <v>24.006944444444443</v>
      </c>
      <c r="H115" s="16" t="s">
        <v>90</v>
      </c>
      <c r="I115" s="16">
        <v>752243</v>
      </c>
      <c r="J115" s="16">
        <v>28209</v>
      </c>
      <c r="K115" s="16" t="s">
        <v>51</v>
      </c>
      <c r="L115" s="16" t="s">
        <v>49</v>
      </c>
      <c r="M115" s="16" t="s">
        <v>11</v>
      </c>
      <c r="N115" s="16" t="s">
        <v>23</v>
      </c>
      <c r="O115" s="16">
        <v>9</v>
      </c>
      <c r="P115" s="16" t="s">
        <v>29</v>
      </c>
      <c r="Q115" s="24" t="s">
        <v>325</v>
      </c>
      <c r="R115" s="22" t="s">
        <v>326</v>
      </c>
      <c r="S115" s="2" t="str">
        <f t="shared" si="4"/>
        <v/>
      </c>
    </row>
    <row r="116" spans="1:19" s="2" customFormat="1" x14ac:dyDescent="0.25">
      <c r="A116" s="13">
        <v>41513</v>
      </c>
      <c r="B116" s="14">
        <v>0.39999999999999997</v>
      </c>
      <c r="C116" s="14">
        <v>0.40208333333333335</v>
      </c>
      <c r="D116" s="14">
        <v>0.40486111111111112</v>
      </c>
      <c r="E116" s="14">
        <v>0.4152777777777778</v>
      </c>
      <c r="F116" s="14">
        <v>0.42083333333333334</v>
      </c>
      <c r="G116" s="15">
        <f t="shared" si="3"/>
        <v>24.018750000000001</v>
      </c>
      <c r="H116" s="16" t="s">
        <v>90</v>
      </c>
      <c r="I116" s="16">
        <v>752242</v>
      </c>
      <c r="J116" s="16">
        <v>28193</v>
      </c>
      <c r="K116" s="16" t="s">
        <v>51</v>
      </c>
      <c r="L116" s="16" t="s">
        <v>62</v>
      </c>
      <c r="M116" s="16" t="s">
        <v>23</v>
      </c>
      <c r="N116" s="16" t="s">
        <v>11</v>
      </c>
      <c r="O116" s="16">
        <v>3</v>
      </c>
      <c r="P116" s="16" t="s">
        <v>29</v>
      </c>
      <c r="Q116" s="24" t="s">
        <v>327</v>
      </c>
      <c r="R116" s="22" t="s">
        <v>328</v>
      </c>
      <c r="S116" s="2" t="str">
        <f t="shared" si="4"/>
        <v/>
      </c>
    </row>
    <row r="117" spans="1:19" s="2" customFormat="1" x14ac:dyDescent="0.25">
      <c r="A117" s="13">
        <v>41513</v>
      </c>
      <c r="B117" s="14">
        <v>0.27083333333333331</v>
      </c>
      <c r="C117" s="14">
        <v>0.2722222222222222</v>
      </c>
      <c r="D117" s="14">
        <v>0.28263888888888888</v>
      </c>
      <c r="E117" s="14">
        <v>0.30208333333333331</v>
      </c>
      <c r="F117" s="14">
        <v>0.30208333333333331</v>
      </c>
      <c r="G117" s="15">
        <f t="shared" si="3"/>
        <v>24.02986111111111</v>
      </c>
      <c r="H117" s="16" t="s">
        <v>90</v>
      </c>
      <c r="I117" s="16">
        <v>752241</v>
      </c>
      <c r="J117" s="16">
        <v>28184</v>
      </c>
      <c r="K117" s="16" t="s">
        <v>50</v>
      </c>
      <c r="L117" s="16" t="s">
        <v>62</v>
      </c>
      <c r="M117" s="16" t="s">
        <v>88</v>
      </c>
      <c r="N117" s="16" t="s">
        <v>20</v>
      </c>
      <c r="O117" s="16">
        <v>1</v>
      </c>
      <c r="P117" s="16" t="s">
        <v>29</v>
      </c>
      <c r="Q117" s="24" t="s">
        <v>329</v>
      </c>
      <c r="R117" s="22" t="s">
        <v>330</v>
      </c>
      <c r="S117" s="2" t="str">
        <f t="shared" si="4"/>
        <v/>
      </c>
    </row>
    <row r="118" spans="1:19" s="2" customFormat="1" x14ac:dyDescent="0.25">
      <c r="A118" s="13">
        <v>41512</v>
      </c>
      <c r="B118" s="14">
        <v>0.96111111111111114</v>
      </c>
      <c r="C118" s="14">
        <v>0.96250000000000002</v>
      </c>
      <c r="D118" s="14">
        <v>0.96458333333333324</v>
      </c>
      <c r="E118" s="14">
        <v>4.8611111111111112E-3</v>
      </c>
      <c r="F118" s="14">
        <v>8.3333333333333332E-3</v>
      </c>
      <c r="G118" s="15">
        <f t="shared" si="3"/>
        <v>23.045833333333334</v>
      </c>
      <c r="H118" s="16" t="s">
        <v>90</v>
      </c>
      <c r="I118" s="16">
        <v>752240</v>
      </c>
      <c r="J118" s="16">
        <v>28161</v>
      </c>
      <c r="K118" s="16" t="s">
        <v>50</v>
      </c>
      <c r="L118" s="16" t="s">
        <v>62</v>
      </c>
      <c r="M118" s="16" t="s">
        <v>20</v>
      </c>
      <c r="N118" s="16" t="s">
        <v>88</v>
      </c>
      <c r="O118" s="16">
        <v>5</v>
      </c>
      <c r="P118" s="16" t="s">
        <v>29</v>
      </c>
      <c r="Q118" s="24" t="s">
        <v>331</v>
      </c>
      <c r="R118" s="22" t="s">
        <v>332</v>
      </c>
      <c r="S118" s="2" t="str">
        <f t="shared" si="4"/>
        <v/>
      </c>
    </row>
    <row r="119" spans="1:19" s="2" customFormat="1" x14ac:dyDescent="0.25">
      <c r="A119" s="13">
        <v>41512</v>
      </c>
      <c r="B119" s="14">
        <v>0.85138888888888886</v>
      </c>
      <c r="C119" s="14">
        <v>0.85277777777777775</v>
      </c>
      <c r="D119" s="14">
        <v>0.85555555555555562</v>
      </c>
      <c r="E119" s="14">
        <v>0.875</v>
      </c>
      <c r="F119" s="14">
        <v>0.87986111111111109</v>
      </c>
      <c r="G119" s="15">
        <f t="shared" si="3"/>
        <v>24.027083333333334</v>
      </c>
      <c r="H119" s="16" t="s">
        <v>90</v>
      </c>
      <c r="I119" s="16">
        <v>752239</v>
      </c>
      <c r="J119" s="16">
        <v>28146</v>
      </c>
      <c r="K119" s="16" t="s">
        <v>51</v>
      </c>
      <c r="L119" s="16" t="s">
        <v>62</v>
      </c>
      <c r="M119" s="16" t="s">
        <v>88</v>
      </c>
      <c r="N119" s="16" t="s">
        <v>20</v>
      </c>
      <c r="O119" s="16">
        <v>3</v>
      </c>
      <c r="P119" s="16" t="s">
        <v>29</v>
      </c>
      <c r="Q119" s="24" t="s">
        <v>333</v>
      </c>
      <c r="R119" s="22" t="s">
        <v>334</v>
      </c>
      <c r="S119" s="2" t="str">
        <f t="shared" si="4"/>
        <v/>
      </c>
    </row>
    <row r="120" spans="1:19" s="2" customFormat="1" x14ac:dyDescent="0.25">
      <c r="A120" s="13">
        <v>41512</v>
      </c>
      <c r="B120" s="14">
        <v>0.64930555555555558</v>
      </c>
      <c r="C120" s="14">
        <v>0.65069444444444446</v>
      </c>
      <c r="D120" s="14">
        <v>0.65833333333333333</v>
      </c>
      <c r="E120" s="14">
        <v>0.68402777777777779</v>
      </c>
      <c r="F120" s="14">
        <v>0.69861111111111107</v>
      </c>
      <c r="G120" s="15">
        <f t="shared" si="3"/>
        <v>24.047916666666666</v>
      </c>
      <c r="H120" s="16" t="s">
        <v>90</v>
      </c>
      <c r="I120" s="16">
        <v>752001</v>
      </c>
      <c r="J120" s="16">
        <v>28109</v>
      </c>
      <c r="K120" s="16" t="s">
        <v>50</v>
      </c>
      <c r="L120" s="16" t="s">
        <v>62</v>
      </c>
      <c r="M120" s="16" t="s">
        <v>25</v>
      </c>
      <c r="N120" s="16" t="s">
        <v>11</v>
      </c>
      <c r="O120" s="16">
        <v>4</v>
      </c>
      <c r="P120" s="16" t="s">
        <v>30</v>
      </c>
      <c r="Q120" s="24" t="s">
        <v>335</v>
      </c>
      <c r="R120" s="22" t="s">
        <v>336</v>
      </c>
      <c r="S120" s="2" t="str">
        <f t="shared" si="4"/>
        <v/>
      </c>
    </row>
    <row r="121" spans="1:19" s="2" customFormat="1" x14ac:dyDescent="0.25">
      <c r="A121" s="13">
        <v>41512</v>
      </c>
      <c r="B121" s="14">
        <v>0.41180555555555554</v>
      </c>
      <c r="C121" s="14">
        <v>0.41180555555555554</v>
      </c>
      <c r="D121" s="14">
        <v>0.41597222222222219</v>
      </c>
      <c r="E121" s="14">
        <v>0.43402777777777773</v>
      </c>
      <c r="F121" s="14">
        <v>0.44305555555555554</v>
      </c>
      <c r="G121" s="15">
        <f t="shared" si="3"/>
        <v>24.03125</v>
      </c>
      <c r="H121" s="16" t="s">
        <v>92</v>
      </c>
      <c r="I121" s="16">
        <v>743500</v>
      </c>
      <c r="J121" s="16">
        <v>28050</v>
      </c>
      <c r="K121" s="16" t="s">
        <v>53</v>
      </c>
      <c r="L121" s="16" t="s">
        <v>62</v>
      </c>
      <c r="M121" s="16" t="s">
        <v>11</v>
      </c>
      <c r="N121" s="16" t="s">
        <v>25</v>
      </c>
      <c r="O121" s="16">
        <v>2</v>
      </c>
      <c r="P121" s="16" t="s">
        <v>29</v>
      </c>
      <c r="Q121" s="24" t="s">
        <v>337</v>
      </c>
      <c r="R121" s="22" t="s">
        <v>338</v>
      </c>
      <c r="S121" s="2" t="str">
        <f t="shared" si="4"/>
        <v/>
      </c>
    </row>
    <row r="122" spans="1:19" s="2" customFormat="1" x14ac:dyDescent="0.25">
      <c r="A122" s="13">
        <v>41511</v>
      </c>
      <c r="B122" s="14">
        <v>0.77708333333333324</v>
      </c>
      <c r="C122" s="14">
        <v>0.77847222222222223</v>
      </c>
      <c r="D122" s="14">
        <v>0.78263888888888899</v>
      </c>
      <c r="E122" s="14">
        <v>0.79861111111111116</v>
      </c>
      <c r="F122" s="14">
        <v>0.80069444444444438</v>
      </c>
      <c r="G122" s="15">
        <f t="shared" si="3"/>
        <v>24.022222222222222</v>
      </c>
      <c r="H122" s="16" t="s">
        <v>90</v>
      </c>
      <c r="I122" s="16">
        <v>752238</v>
      </c>
      <c r="J122" s="16">
        <v>28003</v>
      </c>
      <c r="K122" s="16" t="s">
        <v>50</v>
      </c>
      <c r="L122" s="16" t="s">
        <v>62</v>
      </c>
      <c r="M122" s="16" t="s">
        <v>14</v>
      </c>
      <c r="N122" s="16" t="s">
        <v>88</v>
      </c>
      <c r="O122" s="16">
        <v>4</v>
      </c>
      <c r="P122" s="16" t="s">
        <v>29</v>
      </c>
      <c r="Q122" s="24" t="s">
        <v>339</v>
      </c>
      <c r="R122" s="22" t="s">
        <v>340</v>
      </c>
      <c r="S122" s="2" t="str">
        <f t="shared" si="4"/>
        <v/>
      </c>
    </row>
    <row r="123" spans="1:19" s="2" customFormat="1" x14ac:dyDescent="0.25">
      <c r="A123" s="13">
        <v>41511</v>
      </c>
      <c r="B123" s="14">
        <v>0.62638888888888888</v>
      </c>
      <c r="C123" s="14">
        <v>0.62777777777777777</v>
      </c>
      <c r="D123" s="14">
        <v>0.63472222222222219</v>
      </c>
      <c r="E123" s="14">
        <v>0.65208333333333335</v>
      </c>
      <c r="F123" s="14">
        <v>0.66041666666666665</v>
      </c>
      <c r="G123" s="15">
        <f t="shared" si="3"/>
        <v>24.03263888888889</v>
      </c>
      <c r="H123" s="16" t="s">
        <v>90</v>
      </c>
      <c r="I123" s="16">
        <v>752237</v>
      </c>
      <c r="J123" s="16">
        <v>27979</v>
      </c>
      <c r="K123" s="16" t="s">
        <v>43</v>
      </c>
      <c r="L123" s="16" t="s">
        <v>62</v>
      </c>
      <c r="M123" s="16" t="s">
        <v>20</v>
      </c>
      <c r="N123" s="16" t="s">
        <v>24</v>
      </c>
      <c r="O123" s="16">
        <v>3</v>
      </c>
      <c r="P123" s="16" t="s">
        <v>29</v>
      </c>
      <c r="Q123" s="24" t="s">
        <v>341</v>
      </c>
      <c r="R123" s="22" t="s">
        <v>342</v>
      </c>
      <c r="S123" s="2" t="str">
        <f t="shared" si="4"/>
        <v/>
      </c>
    </row>
    <row r="124" spans="1:19" s="2" customFormat="1" x14ac:dyDescent="0.25">
      <c r="A124" s="13">
        <v>41511</v>
      </c>
      <c r="B124" s="14">
        <v>0.25763888888888892</v>
      </c>
      <c r="C124" s="14">
        <v>0.25972222222222224</v>
      </c>
      <c r="D124" s="14">
        <v>0.26041666666666669</v>
      </c>
      <c r="E124" s="14"/>
      <c r="F124" s="14">
        <v>0.26458333333333334</v>
      </c>
      <c r="G124" s="15">
        <f t="shared" si="3"/>
        <v>24.004861111111111</v>
      </c>
      <c r="H124" s="16" t="s">
        <v>90</v>
      </c>
      <c r="I124" s="16">
        <v>752236</v>
      </c>
      <c r="J124" s="16">
        <v>27950</v>
      </c>
      <c r="K124" s="16" t="s">
        <v>51</v>
      </c>
      <c r="L124" s="16" t="s">
        <v>49</v>
      </c>
      <c r="M124" s="16" t="s">
        <v>20</v>
      </c>
      <c r="N124" s="16" t="s">
        <v>21</v>
      </c>
      <c r="O124" s="16">
        <v>1</v>
      </c>
      <c r="P124" s="16" t="s">
        <v>29</v>
      </c>
      <c r="Q124" s="24" t="s">
        <v>343</v>
      </c>
      <c r="R124" s="22" t="s">
        <v>344</v>
      </c>
      <c r="S124" s="2" t="str">
        <f t="shared" si="4"/>
        <v/>
      </c>
    </row>
    <row r="125" spans="1:19" s="2" customFormat="1" x14ac:dyDescent="0.25">
      <c r="A125" s="13">
        <v>41511</v>
      </c>
      <c r="B125" s="14">
        <v>2.8472222222222222E-2</v>
      </c>
      <c r="C125" s="14">
        <v>2.9861111111111113E-2</v>
      </c>
      <c r="D125" s="14">
        <v>3.125E-2</v>
      </c>
      <c r="E125" s="14">
        <v>4.0972222222222222E-2</v>
      </c>
      <c r="F125" s="14">
        <v>4.0972222222222222E-2</v>
      </c>
      <c r="G125" s="15">
        <f t="shared" si="3"/>
        <v>24.011111111111113</v>
      </c>
      <c r="H125" s="16" t="s">
        <v>90</v>
      </c>
      <c r="I125" s="16">
        <v>752234</v>
      </c>
      <c r="J125" s="16">
        <v>27934</v>
      </c>
      <c r="K125" s="16" t="s">
        <v>50</v>
      </c>
      <c r="L125" s="16" t="s">
        <v>49</v>
      </c>
      <c r="M125" s="16" t="s">
        <v>10</v>
      </c>
      <c r="N125" s="16" t="s">
        <v>21</v>
      </c>
      <c r="O125" s="16">
        <v>1</v>
      </c>
      <c r="P125" s="16" t="s">
        <v>29</v>
      </c>
      <c r="Q125" s="24" t="s">
        <v>345</v>
      </c>
      <c r="R125" s="22" t="s">
        <v>346</v>
      </c>
      <c r="S125" s="2" t="str">
        <f t="shared" si="4"/>
        <v/>
      </c>
    </row>
    <row r="126" spans="1:19" s="2" customFormat="1" x14ac:dyDescent="0.25">
      <c r="A126" s="13">
        <v>41510</v>
      </c>
      <c r="B126" s="14">
        <v>0.78749999999999998</v>
      </c>
      <c r="C126" s="14">
        <v>0.78888888888888886</v>
      </c>
      <c r="D126" s="14">
        <v>0.79305555555555562</v>
      </c>
      <c r="E126" s="14">
        <v>0.8125</v>
      </c>
      <c r="F126" s="14">
        <v>0.81805555555555554</v>
      </c>
      <c r="G126" s="15">
        <f t="shared" si="3"/>
        <v>24.029166666666665</v>
      </c>
      <c r="H126" s="16" t="s">
        <v>90</v>
      </c>
      <c r="I126" s="16">
        <v>752233</v>
      </c>
      <c r="J126" s="16">
        <v>27899</v>
      </c>
      <c r="K126" s="16" t="s">
        <v>50</v>
      </c>
      <c r="L126" s="16" t="s">
        <v>62</v>
      </c>
      <c r="M126" s="16" t="s">
        <v>21</v>
      </c>
      <c r="N126" s="16" t="s">
        <v>10</v>
      </c>
      <c r="O126" s="16">
        <v>3</v>
      </c>
      <c r="P126" s="16" t="s">
        <v>29</v>
      </c>
      <c r="Q126" s="24" t="s">
        <v>347</v>
      </c>
      <c r="R126" s="22" t="s">
        <v>348</v>
      </c>
      <c r="S126" s="2" t="str">
        <f t="shared" si="4"/>
        <v/>
      </c>
    </row>
    <row r="127" spans="1:19" s="2" customFormat="1" x14ac:dyDescent="0.25">
      <c r="A127" s="13">
        <v>41510</v>
      </c>
      <c r="B127" s="14">
        <v>0.64513888888888882</v>
      </c>
      <c r="C127" s="14">
        <v>0.64722222222222225</v>
      </c>
      <c r="D127" s="14">
        <v>0.65</v>
      </c>
      <c r="E127" s="14">
        <v>0.6645833333333333</v>
      </c>
      <c r="F127" s="14">
        <v>0.66805555555555562</v>
      </c>
      <c r="G127" s="15">
        <f t="shared" si="3"/>
        <v>24.020833333333332</v>
      </c>
      <c r="H127" s="16" t="s">
        <v>90</v>
      </c>
      <c r="I127" s="16">
        <v>752232</v>
      </c>
      <c r="J127" s="16"/>
      <c r="K127" s="16" t="s">
        <v>54</v>
      </c>
      <c r="L127" s="16" t="s">
        <v>62</v>
      </c>
      <c r="M127" s="16" t="s">
        <v>20</v>
      </c>
      <c r="N127" s="16" t="s">
        <v>24</v>
      </c>
      <c r="O127" s="16">
        <v>3</v>
      </c>
      <c r="P127" s="16" t="s">
        <v>29</v>
      </c>
      <c r="Q127" s="24" t="s">
        <v>349</v>
      </c>
      <c r="R127" s="22" t="s">
        <v>350</v>
      </c>
      <c r="S127" s="2" t="str">
        <f t="shared" si="4"/>
        <v/>
      </c>
    </row>
    <row r="128" spans="1:19" s="2" customFormat="1" x14ac:dyDescent="0.25">
      <c r="A128" s="13">
        <v>41510</v>
      </c>
      <c r="B128" s="14">
        <v>0.57847222222222217</v>
      </c>
      <c r="C128" s="14">
        <v>0.57986111111111105</v>
      </c>
      <c r="D128" s="14">
        <v>0.5444444444444444</v>
      </c>
      <c r="E128" s="14"/>
      <c r="F128" s="14">
        <v>0.59305555555555556</v>
      </c>
      <c r="G128" s="15">
        <f t="shared" si="3"/>
        <v>24.013194444444444</v>
      </c>
      <c r="H128" s="16" t="s">
        <v>90</v>
      </c>
      <c r="I128" s="16">
        <v>752231</v>
      </c>
      <c r="J128" s="16">
        <v>27872</v>
      </c>
      <c r="K128" s="16" t="s">
        <v>50</v>
      </c>
      <c r="L128" s="16" t="s">
        <v>49</v>
      </c>
      <c r="M128" s="16" t="s">
        <v>20</v>
      </c>
      <c r="N128" s="16" t="s">
        <v>24</v>
      </c>
      <c r="O128" s="16">
        <v>1</v>
      </c>
      <c r="P128" s="16" t="s">
        <v>30</v>
      </c>
      <c r="Q128" s="24" t="s">
        <v>351</v>
      </c>
      <c r="R128" s="22" t="s">
        <v>352</v>
      </c>
      <c r="S128" s="2" t="str">
        <f t="shared" si="4"/>
        <v/>
      </c>
    </row>
    <row r="129" spans="1:19" s="2" customFormat="1" x14ac:dyDescent="0.25">
      <c r="A129" s="13">
        <v>41510</v>
      </c>
      <c r="B129" s="14">
        <v>0.42291666666666666</v>
      </c>
      <c r="C129" s="14">
        <v>0.4236111111111111</v>
      </c>
      <c r="D129" s="14">
        <v>0.42777777777777781</v>
      </c>
      <c r="E129" s="14">
        <v>0.44861111111111113</v>
      </c>
      <c r="F129" s="14">
        <v>0.4597222222222222</v>
      </c>
      <c r="G129" s="15">
        <f t="shared" si="3"/>
        <v>24.036111111111111</v>
      </c>
      <c r="H129" s="16" t="s">
        <v>90</v>
      </c>
      <c r="I129" s="16">
        <v>752230</v>
      </c>
      <c r="J129" s="16">
        <v>27850</v>
      </c>
      <c r="K129" s="16" t="s">
        <v>51</v>
      </c>
      <c r="L129" s="16" t="s">
        <v>62</v>
      </c>
      <c r="M129" s="16" t="s">
        <v>24</v>
      </c>
      <c r="N129" s="16" t="s">
        <v>20</v>
      </c>
      <c r="O129" s="16">
        <v>3</v>
      </c>
      <c r="P129" s="16" t="s">
        <v>29</v>
      </c>
      <c r="Q129" s="24" t="s">
        <v>353</v>
      </c>
      <c r="R129" s="22" t="s">
        <v>354</v>
      </c>
      <c r="S129" s="2" t="str">
        <f t="shared" si="4"/>
        <v/>
      </c>
    </row>
    <row r="130" spans="1:19" s="2" customFormat="1" x14ac:dyDescent="0.25">
      <c r="A130" s="13">
        <v>41509</v>
      </c>
      <c r="B130" s="14">
        <v>0.82500000000000007</v>
      </c>
      <c r="C130" s="14">
        <v>0.82638888888888884</v>
      </c>
      <c r="D130" s="14">
        <v>0.8340277777777777</v>
      </c>
      <c r="E130" s="14">
        <v>0.8534722222222223</v>
      </c>
      <c r="F130" s="14">
        <v>0.85902777777777783</v>
      </c>
      <c r="G130" s="15">
        <f t="shared" si="3"/>
        <v>24.03263888888889</v>
      </c>
      <c r="H130" s="16" t="s">
        <v>90</v>
      </c>
      <c r="I130" s="16">
        <v>752229</v>
      </c>
      <c r="J130" s="16">
        <v>27789</v>
      </c>
      <c r="K130" s="16" t="s">
        <v>50</v>
      </c>
      <c r="L130" s="16" t="s">
        <v>62</v>
      </c>
      <c r="M130" s="16" t="s">
        <v>27</v>
      </c>
      <c r="N130" s="16" t="s">
        <v>25</v>
      </c>
      <c r="O130" s="16">
        <v>4</v>
      </c>
      <c r="P130" s="16" t="s">
        <v>29</v>
      </c>
      <c r="Q130" s="24" t="s">
        <v>355</v>
      </c>
      <c r="R130" s="22" t="s">
        <v>356</v>
      </c>
      <c r="S130" s="2" t="str">
        <f t="shared" si="4"/>
        <v/>
      </c>
    </row>
    <row r="131" spans="1:19" s="2" customFormat="1" x14ac:dyDescent="0.25">
      <c r="A131" s="13">
        <v>41509</v>
      </c>
      <c r="B131" s="14">
        <v>0.76388888888888884</v>
      </c>
      <c r="C131" s="14">
        <v>0.76736111111111116</v>
      </c>
      <c r="D131" s="14">
        <v>0.7680555555555556</v>
      </c>
      <c r="E131" s="14">
        <v>0.77708333333333324</v>
      </c>
      <c r="F131" s="14">
        <v>0.78819444444444453</v>
      </c>
      <c r="G131" s="15">
        <f t="shared" si="3"/>
        <v>24.020833333333332</v>
      </c>
      <c r="H131" s="16" t="s">
        <v>91</v>
      </c>
      <c r="I131" s="16">
        <v>752173</v>
      </c>
      <c r="J131" s="16">
        <v>27780</v>
      </c>
      <c r="K131" s="16" t="s">
        <v>50</v>
      </c>
      <c r="L131" s="16" t="s">
        <v>62</v>
      </c>
      <c r="M131" s="16" t="s">
        <v>66</v>
      </c>
      <c r="N131" s="16" t="s">
        <v>12</v>
      </c>
      <c r="O131" s="16">
        <v>3</v>
      </c>
      <c r="P131" s="16" t="s">
        <v>31</v>
      </c>
      <c r="Q131" s="24" t="s">
        <v>357</v>
      </c>
      <c r="R131" s="22" t="s">
        <v>358</v>
      </c>
      <c r="S131" s="2" t="str">
        <f t="shared" si="4"/>
        <v/>
      </c>
    </row>
    <row r="132" spans="1:19" s="2" customFormat="1" x14ac:dyDescent="0.25">
      <c r="A132" s="13">
        <v>41509</v>
      </c>
      <c r="B132" s="14">
        <v>0.67499999999999993</v>
      </c>
      <c r="C132" s="14">
        <v>0.67638888888888893</v>
      </c>
      <c r="D132" s="14">
        <v>0.68263888888888891</v>
      </c>
      <c r="E132" s="14">
        <v>0.70416666666666661</v>
      </c>
      <c r="F132" s="14">
        <v>0.71875</v>
      </c>
      <c r="G132" s="15">
        <f t="shared" ref="G132:G195" si="5">F132-C132+24</f>
        <v>24.042361111111113</v>
      </c>
      <c r="H132" s="16" t="s">
        <v>90</v>
      </c>
      <c r="I132" s="16">
        <v>752228</v>
      </c>
      <c r="J132" s="16">
        <v>27767</v>
      </c>
      <c r="K132" s="16" t="s">
        <v>53</v>
      </c>
      <c r="L132" s="16" t="s">
        <v>62</v>
      </c>
      <c r="M132" s="16" t="s">
        <v>25</v>
      </c>
      <c r="N132" s="16" t="s">
        <v>13</v>
      </c>
      <c r="O132" s="16">
        <v>4</v>
      </c>
      <c r="P132" s="16" t="s">
        <v>29</v>
      </c>
      <c r="Q132" s="24" t="s">
        <v>359</v>
      </c>
      <c r="R132" s="22" t="s">
        <v>360</v>
      </c>
      <c r="S132" s="2" t="str">
        <f t="shared" si="4"/>
        <v/>
      </c>
    </row>
    <row r="133" spans="1:19" s="2" customFormat="1" x14ac:dyDescent="0.25">
      <c r="A133" s="13">
        <v>41509</v>
      </c>
      <c r="B133" s="14">
        <v>0.53333333333333333</v>
      </c>
      <c r="C133" s="14">
        <v>0.53472222222222221</v>
      </c>
      <c r="D133" s="14">
        <v>0.54375000000000007</v>
      </c>
      <c r="E133" s="14">
        <v>0.57152777777777775</v>
      </c>
      <c r="F133" s="14">
        <v>0.57986111111111105</v>
      </c>
      <c r="G133" s="15">
        <f t="shared" si="5"/>
        <v>24.045138888888889</v>
      </c>
      <c r="H133" s="16" t="s">
        <v>90</v>
      </c>
      <c r="I133" s="16">
        <v>752227</v>
      </c>
      <c r="J133" s="16">
        <v>27745</v>
      </c>
      <c r="K133" s="16" t="s">
        <v>50</v>
      </c>
      <c r="L133" s="16" t="s">
        <v>62</v>
      </c>
      <c r="M133" s="16" t="s">
        <v>13</v>
      </c>
      <c r="N133" s="16" t="s">
        <v>25</v>
      </c>
      <c r="O133" s="16">
        <v>3</v>
      </c>
      <c r="P133" s="16" t="s">
        <v>30</v>
      </c>
      <c r="Q133" s="24" t="s">
        <v>361</v>
      </c>
      <c r="R133" s="22" t="s">
        <v>362</v>
      </c>
      <c r="S133" s="2" t="str">
        <f t="shared" si="4"/>
        <v/>
      </c>
    </row>
    <row r="134" spans="1:19" s="2" customFormat="1" x14ac:dyDescent="0.25">
      <c r="A134" s="13">
        <v>41509</v>
      </c>
      <c r="B134" s="14">
        <v>0.42430555555555555</v>
      </c>
      <c r="C134" s="14">
        <v>0.42569444444444443</v>
      </c>
      <c r="D134" s="14">
        <v>0.4291666666666667</v>
      </c>
      <c r="E134" s="14">
        <v>0.44791666666666669</v>
      </c>
      <c r="F134" s="14">
        <v>0.45763888888888887</v>
      </c>
      <c r="G134" s="15">
        <f t="shared" si="5"/>
        <v>24.031944444444445</v>
      </c>
      <c r="H134" s="16" t="s">
        <v>90</v>
      </c>
      <c r="I134" s="16">
        <v>752226</v>
      </c>
      <c r="J134" s="16">
        <v>27722</v>
      </c>
      <c r="K134" s="16" t="s">
        <v>50</v>
      </c>
      <c r="L134" s="16" t="s">
        <v>62</v>
      </c>
      <c r="M134" s="16" t="s">
        <v>25</v>
      </c>
      <c r="N134" s="16" t="s">
        <v>13</v>
      </c>
      <c r="O134" s="16">
        <v>3</v>
      </c>
      <c r="P134" s="16" t="s">
        <v>29</v>
      </c>
      <c r="Q134" s="24" t="s">
        <v>363</v>
      </c>
      <c r="R134" s="22" t="s">
        <v>364</v>
      </c>
      <c r="S134" s="2" t="str">
        <f t="shared" si="4"/>
        <v/>
      </c>
    </row>
    <row r="135" spans="1:19" s="2" customFormat="1" x14ac:dyDescent="0.25">
      <c r="A135" s="13">
        <v>41509</v>
      </c>
      <c r="B135" s="14">
        <v>0.3444444444444445</v>
      </c>
      <c r="C135" s="14">
        <v>0.34583333333333338</v>
      </c>
      <c r="D135" s="14">
        <v>0.34930555555555554</v>
      </c>
      <c r="E135" s="14">
        <v>0.36388888888888887</v>
      </c>
      <c r="F135" s="14">
        <v>0.37152777777777773</v>
      </c>
      <c r="G135" s="15">
        <f t="shared" si="5"/>
        <v>24.025694444444444</v>
      </c>
      <c r="H135" s="16" t="s">
        <v>90</v>
      </c>
      <c r="I135" s="16">
        <v>752225</v>
      </c>
      <c r="J135" s="16">
        <v>27710</v>
      </c>
      <c r="K135" s="16" t="s">
        <v>51</v>
      </c>
      <c r="L135" s="16" t="s">
        <v>62</v>
      </c>
      <c r="M135" s="16" t="s">
        <v>13</v>
      </c>
      <c r="N135" s="16" t="s">
        <v>25</v>
      </c>
      <c r="O135" s="16">
        <v>2</v>
      </c>
      <c r="P135" s="16" t="s">
        <v>29</v>
      </c>
      <c r="Q135" s="24" t="s">
        <v>365</v>
      </c>
      <c r="R135" s="22" t="s">
        <v>366</v>
      </c>
      <c r="S135" s="2" t="str">
        <f t="shared" si="4"/>
        <v/>
      </c>
    </row>
    <row r="136" spans="1:19" s="2" customFormat="1" x14ac:dyDescent="0.25">
      <c r="A136" s="13">
        <v>41508</v>
      </c>
      <c r="B136" s="14">
        <v>0.90902777777777777</v>
      </c>
      <c r="C136" s="14">
        <v>0.91041666666666676</v>
      </c>
      <c r="D136" s="14">
        <v>0.91319444444444453</v>
      </c>
      <c r="E136" s="14">
        <v>0.93888888888888899</v>
      </c>
      <c r="F136" s="14">
        <v>0.9506944444444444</v>
      </c>
      <c r="G136" s="15">
        <f t="shared" si="5"/>
        <v>24.040277777777778</v>
      </c>
      <c r="H136" s="16" t="s">
        <v>90</v>
      </c>
      <c r="I136" s="16">
        <v>752224</v>
      </c>
      <c r="J136" s="16">
        <v>27669</v>
      </c>
      <c r="K136" s="16" t="s">
        <v>53</v>
      </c>
      <c r="L136" s="16" t="s">
        <v>62</v>
      </c>
      <c r="M136" s="16" t="s">
        <v>21</v>
      </c>
      <c r="N136" s="16" t="s">
        <v>27</v>
      </c>
      <c r="O136" s="16">
        <v>3</v>
      </c>
      <c r="P136" s="16" t="s">
        <v>29</v>
      </c>
      <c r="Q136" s="24" t="s">
        <v>367</v>
      </c>
      <c r="R136" s="22" t="s">
        <v>368</v>
      </c>
      <c r="S136" s="2" t="str">
        <f t="shared" si="4"/>
        <v/>
      </c>
    </row>
    <row r="137" spans="1:19" s="2" customFormat="1" x14ac:dyDescent="0.25">
      <c r="A137" s="13">
        <v>41508</v>
      </c>
      <c r="B137" s="14">
        <v>0.77430555555555547</v>
      </c>
      <c r="C137" s="14">
        <v>0.77569444444444446</v>
      </c>
      <c r="D137" s="14">
        <v>0.78263888888888899</v>
      </c>
      <c r="E137" s="14">
        <v>0.79513888888888884</v>
      </c>
      <c r="F137" s="14">
        <v>0.80902777777777779</v>
      </c>
      <c r="G137" s="15">
        <f t="shared" si="5"/>
        <v>24.033333333333335</v>
      </c>
      <c r="H137" s="16" t="s">
        <v>90</v>
      </c>
      <c r="I137" s="16">
        <v>752223</v>
      </c>
      <c r="J137" s="16">
        <v>29655</v>
      </c>
      <c r="K137" s="16" t="s">
        <v>62</v>
      </c>
      <c r="L137" s="16" t="s">
        <v>62</v>
      </c>
      <c r="M137" s="16" t="s">
        <v>27</v>
      </c>
      <c r="N137" s="16" t="s">
        <v>21</v>
      </c>
      <c r="O137" s="16">
        <v>4</v>
      </c>
      <c r="P137" s="16" t="s">
        <v>29</v>
      </c>
      <c r="Q137" s="24" t="s">
        <v>369</v>
      </c>
      <c r="R137" s="22" t="s">
        <v>370</v>
      </c>
      <c r="S137" s="2" t="str">
        <f t="shared" ref="S137:S200" si="6">IF(AND(OR(L137=Carouge,L137=LATOUR,K137=Carouge,K137=LATOUR),AND(A137&gt;=DATE1,A137&lt;=DATE2)),ROW(A133),"")</f>
        <v/>
      </c>
    </row>
    <row r="138" spans="1:19" s="2" customFormat="1" x14ac:dyDescent="0.25">
      <c r="A138" s="13">
        <v>41508</v>
      </c>
      <c r="B138" s="14">
        <v>0.56874999999999998</v>
      </c>
      <c r="C138" s="14">
        <v>0.57777777777777783</v>
      </c>
      <c r="D138" s="14">
        <v>0.59027777777777779</v>
      </c>
      <c r="E138" s="14">
        <v>0.60416666666666663</v>
      </c>
      <c r="F138" s="14">
        <v>0.61458333333333337</v>
      </c>
      <c r="G138" s="15">
        <f t="shared" si="5"/>
        <v>24.036805555555556</v>
      </c>
      <c r="H138" s="16" t="s">
        <v>91</v>
      </c>
      <c r="I138" s="16">
        <v>752172</v>
      </c>
      <c r="J138" s="16">
        <v>27609</v>
      </c>
      <c r="K138" s="16" t="s">
        <v>50</v>
      </c>
      <c r="L138" s="16" t="s">
        <v>62</v>
      </c>
      <c r="M138" s="16" t="s">
        <v>66</v>
      </c>
      <c r="N138" s="16" t="s">
        <v>12</v>
      </c>
      <c r="O138" s="16">
        <v>3</v>
      </c>
      <c r="P138" s="16" t="s">
        <v>31</v>
      </c>
      <c r="Q138" s="24" t="s">
        <v>371</v>
      </c>
      <c r="R138" s="22" t="s">
        <v>372</v>
      </c>
      <c r="S138" s="2" t="str">
        <f t="shared" si="6"/>
        <v/>
      </c>
    </row>
    <row r="139" spans="1:19" s="2" customFormat="1" x14ac:dyDescent="0.25">
      <c r="A139" s="13">
        <v>41508</v>
      </c>
      <c r="B139" s="14">
        <v>0.46249999999999997</v>
      </c>
      <c r="C139" s="14">
        <v>0.4680555555555555</v>
      </c>
      <c r="D139" s="14">
        <v>0.47916666666666669</v>
      </c>
      <c r="E139" s="14">
        <v>0.4916666666666667</v>
      </c>
      <c r="F139" s="14">
        <v>0.50347222222222221</v>
      </c>
      <c r="G139" s="15">
        <f t="shared" si="5"/>
        <v>24.035416666666666</v>
      </c>
      <c r="H139" s="16" t="s">
        <v>91</v>
      </c>
      <c r="I139" s="16">
        <v>752171</v>
      </c>
      <c r="J139" s="16">
        <v>27785</v>
      </c>
      <c r="K139" s="16" t="s">
        <v>50</v>
      </c>
      <c r="L139" s="16" t="s">
        <v>62</v>
      </c>
      <c r="M139" s="16" t="s">
        <v>12</v>
      </c>
      <c r="N139" s="16" t="s">
        <v>66</v>
      </c>
      <c r="O139" s="16">
        <v>3</v>
      </c>
      <c r="P139" s="16" t="s">
        <v>31</v>
      </c>
      <c r="Q139" s="24" t="s">
        <v>373</v>
      </c>
      <c r="R139" s="22" t="s">
        <v>374</v>
      </c>
      <c r="S139" s="2" t="str">
        <f t="shared" si="6"/>
        <v/>
      </c>
    </row>
    <row r="140" spans="1:19" s="2" customFormat="1" x14ac:dyDescent="0.25">
      <c r="A140" s="13">
        <v>41508</v>
      </c>
      <c r="B140" s="14">
        <v>0.39097222222222222</v>
      </c>
      <c r="C140" s="14">
        <v>0.39166666666666666</v>
      </c>
      <c r="D140" s="14">
        <v>0.39374999999999999</v>
      </c>
      <c r="E140" s="14">
        <v>0.4152777777777778</v>
      </c>
      <c r="F140" s="14">
        <v>0.4201388888888889</v>
      </c>
      <c r="G140" s="15">
        <f t="shared" si="5"/>
        <v>24.028472222222224</v>
      </c>
      <c r="H140" s="16" t="s">
        <v>90</v>
      </c>
      <c r="I140" s="16">
        <v>752222</v>
      </c>
      <c r="J140" s="16">
        <v>27563</v>
      </c>
      <c r="K140" s="16" t="s">
        <v>50</v>
      </c>
      <c r="L140" s="16" t="s">
        <v>62</v>
      </c>
      <c r="M140" s="16" t="s">
        <v>13</v>
      </c>
      <c r="N140" s="16" t="s">
        <v>27</v>
      </c>
      <c r="O140" s="16">
        <v>4</v>
      </c>
      <c r="P140" s="16" t="s">
        <v>29</v>
      </c>
      <c r="Q140" s="24" t="s">
        <v>375</v>
      </c>
      <c r="R140" s="22" t="s">
        <v>376</v>
      </c>
      <c r="S140" s="2" t="str">
        <f t="shared" si="6"/>
        <v/>
      </c>
    </row>
    <row r="141" spans="1:19" s="2" customFormat="1" x14ac:dyDescent="0.25">
      <c r="A141" s="13">
        <v>41507</v>
      </c>
      <c r="B141" s="14">
        <v>0.8027777777777777</v>
      </c>
      <c r="C141" s="14">
        <v>0.8041666666666667</v>
      </c>
      <c r="D141" s="14">
        <v>0.80763888888888891</v>
      </c>
      <c r="E141" s="14">
        <v>0.82291666666666663</v>
      </c>
      <c r="F141" s="14">
        <v>0.82638888888888884</v>
      </c>
      <c r="G141" s="15">
        <f t="shared" si="5"/>
        <v>24.022222222222222</v>
      </c>
      <c r="H141" s="16" t="s">
        <v>90</v>
      </c>
      <c r="I141" s="16">
        <v>752221</v>
      </c>
      <c r="J141" s="16">
        <v>27506</v>
      </c>
      <c r="K141" s="16" t="s">
        <v>48</v>
      </c>
      <c r="L141" s="16" t="s">
        <v>62</v>
      </c>
      <c r="M141" s="16" t="s">
        <v>88</v>
      </c>
      <c r="N141" s="16" t="s">
        <v>10</v>
      </c>
      <c r="O141" s="16">
        <v>3</v>
      </c>
      <c r="P141" s="16" t="s">
        <v>29</v>
      </c>
      <c r="Q141" s="24" t="s">
        <v>377</v>
      </c>
      <c r="R141" s="22" t="s">
        <v>378</v>
      </c>
      <c r="S141" s="2" t="str">
        <f t="shared" si="6"/>
        <v/>
      </c>
    </row>
    <row r="142" spans="1:19" s="2" customFormat="1" x14ac:dyDescent="0.25">
      <c r="A142" s="13">
        <v>41507</v>
      </c>
      <c r="B142" s="14">
        <v>0.55347222222222225</v>
      </c>
      <c r="C142" s="14">
        <v>0.55486111111111114</v>
      </c>
      <c r="D142" s="14">
        <v>0.55694444444444446</v>
      </c>
      <c r="E142" s="14">
        <v>0.56597222222222221</v>
      </c>
      <c r="F142" s="14">
        <v>0.57847222222222217</v>
      </c>
      <c r="G142" s="15">
        <f t="shared" si="5"/>
        <v>24.023611111111112</v>
      </c>
      <c r="H142" s="16" t="s">
        <v>90</v>
      </c>
      <c r="I142" s="16">
        <v>752220</v>
      </c>
      <c r="J142" s="16">
        <v>27464</v>
      </c>
      <c r="K142" s="16" t="s">
        <v>51</v>
      </c>
      <c r="L142" s="16" t="s">
        <v>62</v>
      </c>
      <c r="M142" s="16" t="s">
        <v>20</v>
      </c>
      <c r="N142" s="16" t="s">
        <v>27</v>
      </c>
      <c r="O142" s="16">
        <v>3</v>
      </c>
      <c r="P142" s="16" t="s">
        <v>29</v>
      </c>
      <c r="Q142" s="24" t="s">
        <v>379</v>
      </c>
      <c r="R142" s="22" t="s">
        <v>380</v>
      </c>
      <c r="S142" s="2" t="str">
        <f t="shared" si="6"/>
        <v/>
      </c>
    </row>
    <row r="143" spans="1:19" s="2" customFormat="1" x14ac:dyDescent="0.25">
      <c r="A143" s="13">
        <v>41507</v>
      </c>
      <c r="B143" s="14">
        <v>0.37847222222222227</v>
      </c>
      <c r="C143" s="14">
        <v>0.37986111111111115</v>
      </c>
      <c r="D143" s="14">
        <v>0.38194444444444442</v>
      </c>
      <c r="E143" s="14">
        <v>0.39861111111111108</v>
      </c>
      <c r="F143" s="14">
        <v>0.40902777777777777</v>
      </c>
      <c r="G143" s="15">
        <f t="shared" si="5"/>
        <v>24.029166666666665</v>
      </c>
      <c r="H143" s="16" t="s">
        <v>90</v>
      </c>
      <c r="I143" s="16">
        <v>752219</v>
      </c>
      <c r="J143" s="16">
        <v>27429</v>
      </c>
      <c r="K143" s="16" t="s">
        <v>51</v>
      </c>
      <c r="L143" s="16" t="s">
        <v>62</v>
      </c>
      <c r="M143" s="16" t="s">
        <v>27</v>
      </c>
      <c r="N143" s="16" t="s">
        <v>20</v>
      </c>
      <c r="O143" s="16">
        <v>2</v>
      </c>
      <c r="P143" s="16" t="s">
        <v>30</v>
      </c>
      <c r="Q143" s="24" t="s">
        <v>381</v>
      </c>
      <c r="R143" s="22" t="s">
        <v>382</v>
      </c>
      <c r="S143" s="2" t="str">
        <f t="shared" si="6"/>
        <v/>
      </c>
    </row>
    <row r="144" spans="1:19" s="2" customFormat="1" x14ac:dyDescent="0.25">
      <c r="A144" s="13">
        <v>41507</v>
      </c>
      <c r="B144" s="14">
        <v>0.30277777777777776</v>
      </c>
      <c r="C144" s="14">
        <v>0.30486111111111108</v>
      </c>
      <c r="D144" s="14">
        <v>0.30763888888888891</v>
      </c>
      <c r="E144" s="14">
        <v>0.32430555555555557</v>
      </c>
      <c r="F144" s="14">
        <v>0.32777777777777778</v>
      </c>
      <c r="G144" s="15">
        <f t="shared" si="5"/>
        <v>24.022916666666667</v>
      </c>
      <c r="H144" s="16" t="s">
        <v>90</v>
      </c>
      <c r="I144" s="16">
        <v>752218</v>
      </c>
      <c r="J144" s="16">
        <v>27415</v>
      </c>
      <c r="K144" s="16" t="s">
        <v>50</v>
      </c>
      <c r="L144" s="16" t="s">
        <v>62</v>
      </c>
      <c r="M144" s="16" t="s">
        <v>20</v>
      </c>
      <c r="N144" s="16" t="s">
        <v>27</v>
      </c>
      <c r="O144" s="16">
        <v>3</v>
      </c>
      <c r="P144" s="16" t="s">
        <v>30</v>
      </c>
      <c r="Q144" s="24" t="s">
        <v>383</v>
      </c>
      <c r="R144" s="22" t="s">
        <v>384</v>
      </c>
      <c r="S144" s="2" t="str">
        <f t="shared" si="6"/>
        <v/>
      </c>
    </row>
    <row r="145" spans="1:19" s="2" customFormat="1" x14ac:dyDescent="0.25">
      <c r="A145" s="13">
        <v>41506</v>
      </c>
      <c r="B145" s="14">
        <v>0.91249999999999998</v>
      </c>
      <c r="C145" s="14">
        <v>0.91388888888888886</v>
      </c>
      <c r="D145" s="14">
        <v>0.91527777777777775</v>
      </c>
      <c r="E145" s="14"/>
      <c r="F145" s="14">
        <v>0.94236111111111109</v>
      </c>
      <c r="G145" s="15">
        <f t="shared" si="5"/>
        <v>24.028472222222224</v>
      </c>
      <c r="H145" s="16" t="s">
        <v>90</v>
      </c>
      <c r="I145" s="16">
        <v>752217</v>
      </c>
      <c r="J145" s="16">
        <v>27403</v>
      </c>
      <c r="K145" s="16" t="s">
        <v>50</v>
      </c>
      <c r="L145" s="16" t="s">
        <v>49</v>
      </c>
      <c r="M145" s="16" t="s">
        <v>14</v>
      </c>
      <c r="N145" s="16" t="s">
        <v>11</v>
      </c>
      <c r="O145" s="16">
        <v>2</v>
      </c>
      <c r="P145" s="16" t="s">
        <v>29</v>
      </c>
      <c r="Q145" s="24" t="s">
        <v>385</v>
      </c>
      <c r="R145" s="22" t="s">
        <v>386</v>
      </c>
      <c r="S145" s="2" t="str">
        <f t="shared" si="6"/>
        <v/>
      </c>
    </row>
    <row r="146" spans="1:19" s="2" customFormat="1" x14ac:dyDescent="0.25">
      <c r="A146" s="13">
        <v>41506</v>
      </c>
      <c r="B146" s="14">
        <v>0.87083333333333324</v>
      </c>
      <c r="C146" s="14">
        <v>0.87152777777777779</v>
      </c>
      <c r="D146" s="14">
        <v>0.875</v>
      </c>
      <c r="E146" s="14">
        <v>0.88611111111111107</v>
      </c>
      <c r="F146" s="14">
        <v>0.89236111111111116</v>
      </c>
      <c r="G146" s="15">
        <f t="shared" si="5"/>
        <v>24.020833333333332</v>
      </c>
      <c r="H146" s="16" t="s">
        <v>90</v>
      </c>
      <c r="I146" s="16">
        <v>752216</v>
      </c>
      <c r="J146" s="16">
        <v>27400</v>
      </c>
      <c r="K146" s="16" t="s">
        <v>50</v>
      </c>
      <c r="L146" s="16" t="s">
        <v>62</v>
      </c>
      <c r="M146" s="16" t="s">
        <v>11</v>
      </c>
      <c r="N146" s="16" t="s">
        <v>14</v>
      </c>
      <c r="O146" s="16">
        <v>3</v>
      </c>
      <c r="P146" s="16" t="s">
        <v>29</v>
      </c>
      <c r="Q146" s="24" t="s">
        <v>387</v>
      </c>
      <c r="R146" s="22" t="s">
        <v>388</v>
      </c>
      <c r="S146" s="2" t="str">
        <f t="shared" si="6"/>
        <v/>
      </c>
    </row>
    <row r="147" spans="1:19" s="2" customFormat="1" x14ac:dyDescent="0.25">
      <c r="A147" s="13">
        <v>41506</v>
      </c>
      <c r="B147" s="14">
        <v>0.8041666666666667</v>
      </c>
      <c r="C147" s="14">
        <v>0.80555555555555547</v>
      </c>
      <c r="D147" s="14">
        <v>0.81041666666666667</v>
      </c>
      <c r="E147" s="14">
        <v>0.83472222222222225</v>
      </c>
      <c r="F147" s="14">
        <v>0.84097222222222223</v>
      </c>
      <c r="G147" s="15">
        <f t="shared" si="5"/>
        <v>24.035416666666666</v>
      </c>
      <c r="H147" s="16" t="s">
        <v>90</v>
      </c>
      <c r="I147" s="16">
        <v>752215</v>
      </c>
      <c r="J147" s="16">
        <v>27392</v>
      </c>
      <c r="K147" s="16" t="s">
        <v>50</v>
      </c>
      <c r="L147" s="16" t="s">
        <v>62</v>
      </c>
      <c r="M147" s="16" t="s">
        <v>14</v>
      </c>
      <c r="N147" s="16" t="s">
        <v>11</v>
      </c>
      <c r="O147" s="16">
        <v>5</v>
      </c>
      <c r="P147" s="16" t="s">
        <v>29</v>
      </c>
      <c r="Q147" s="24" t="s">
        <v>389</v>
      </c>
      <c r="R147" s="22" t="s">
        <v>390</v>
      </c>
      <c r="S147" s="2" t="str">
        <f t="shared" si="6"/>
        <v/>
      </c>
    </row>
    <row r="148" spans="1:19" s="2" customFormat="1" x14ac:dyDescent="0.25">
      <c r="A148" s="13">
        <v>41506</v>
      </c>
      <c r="B148" s="14">
        <v>0.75416666666666676</v>
      </c>
      <c r="C148" s="14">
        <v>0.75555555555555554</v>
      </c>
      <c r="D148" s="14">
        <v>0.7597222222222223</v>
      </c>
      <c r="E148" s="14">
        <v>0.76388888888888884</v>
      </c>
      <c r="F148" s="14">
        <v>0.77013888888888893</v>
      </c>
      <c r="G148" s="15">
        <f t="shared" si="5"/>
        <v>24.014583333333334</v>
      </c>
      <c r="H148" s="16" t="s">
        <v>90</v>
      </c>
      <c r="I148" s="16">
        <v>752214</v>
      </c>
      <c r="J148" s="16">
        <v>27383</v>
      </c>
      <c r="K148" s="16" t="s">
        <v>51</v>
      </c>
      <c r="L148" s="16" t="s">
        <v>62</v>
      </c>
      <c r="M148" s="16" t="s">
        <v>11</v>
      </c>
      <c r="N148" s="16" t="s">
        <v>20</v>
      </c>
      <c r="O148" s="16">
        <v>3</v>
      </c>
      <c r="P148" s="16" t="s">
        <v>29</v>
      </c>
      <c r="Q148" s="24" t="s">
        <v>391</v>
      </c>
      <c r="R148" s="22" t="s">
        <v>392</v>
      </c>
      <c r="S148" s="2" t="str">
        <f t="shared" si="6"/>
        <v/>
      </c>
    </row>
    <row r="149" spans="1:19" s="2" customFormat="1" x14ac:dyDescent="0.25">
      <c r="A149" s="13">
        <v>41506</v>
      </c>
      <c r="B149" s="14">
        <v>0.67013888888888884</v>
      </c>
      <c r="C149" s="14">
        <v>0.67152777777777783</v>
      </c>
      <c r="D149" s="14">
        <v>0.6791666666666667</v>
      </c>
      <c r="E149" s="14">
        <v>0.69097222222222221</v>
      </c>
      <c r="F149" s="14">
        <v>0.70138888888888884</v>
      </c>
      <c r="G149" s="15">
        <f t="shared" si="5"/>
        <v>24.02986111111111</v>
      </c>
      <c r="H149" s="16" t="s">
        <v>90</v>
      </c>
      <c r="I149" s="16">
        <v>752213</v>
      </c>
      <c r="J149" s="16">
        <v>27352</v>
      </c>
      <c r="K149" s="16" t="s">
        <v>55</v>
      </c>
      <c r="L149" s="16" t="s">
        <v>62</v>
      </c>
      <c r="M149" s="16" t="s">
        <v>20</v>
      </c>
      <c r="N149" s="16" t="s">
        <v>11</v>
      </c>
      <c r="O149" s="16">
        <v>3</v>
      </c>
      <c r="P149" s="16" t="s">
        <v>30</v>
      </c>
      <c r="Q149" s="24" t="s">
        <v>393</v>
      </c>
      <c r="R149" s="22" t="s">
        <v>394</v>
      </c>
      <c r="S149" s="2" t="str">
        <f t="shared" si="6"/>
        <v/>
      </c>
    </row>
    <row r="150" spans="1:19" s="2" customFormat="1" x14ac:dyDescent="0.25">
      <c r="A150" s="13">
        <v>41506</v>
      </c>
      <c r="B150" s="14">
        <v>0.58472222222222225</v>
      </c>
      <c r="C150" s="14">
        <v>0.58611111111111114</v>
      </c>
      <c r="D150" s="14">
        <v>0.58888888888888891</v>
      </c>
      <c r="E150" s="14">
        <v>0.61458333333333337</v>
      </c>
      <c r="F150" s="14">
        <v>0.625</v>
      </c>
      <c r="G150" s="15">
        <f t="shared" si="5"/>
        <v>24.038888888888888</v>
      </c>
      <c r="H150" s="16" t="s">
        <v>90</v>
      </c>
      <c r="I150" s="16">
        <v>752212</v>
      </c>
      <c r="J150" s="16">
        <v>27337</v>
      </c>
      <c r="K150" s="16" t="s">
        <v>43</v>
      </c>
      <c r="L150" s="16" t="s">
        <v>62</v>
      </c>
      <c r="M150" s="16" t="s">
        <v>11</v>
      </c>
      <c r="N150" s="16" t="s">
        <v>20</v>
      </c>
      <c r="O150" s="16">
        <v>4</v>
      </c>
      <c r="P150" s="16" t="s">
        <v>29</v>
      </c>
      <c r="Q150" s="24" t="s">
        <v>395</v>
      </c>
      <c r="R150" s="22" t="s">
        <v>396</v>
      </c>
      <c r="S150" s="2" t="str">
        <f t="shared" si="6"/>
        <v/>
      </c>
    </row>
    <row r="151" spans="1:19" s="2" customFormat="1" x14ac:dyDescent="0.25">
      <c r="A151" s="13">
        <v>41506</v>
      </c>
      <c r="B151" s="14">
        <v>0.48749999999999999</v>
      </c>
      <c r="C151" s="14">
        <v>0.48888888888888887</v>
      </c>
      <c r="D151" s="14">
        <v>0.49305555555555558</v>
      </c>
      <c r="E151" s="14">
        <v>0.52777777777777779</v>
      </c>
      <c r="F151" s="14">
        <v>0.53402777777777777</v>
      </c>
      <c r="G151" s="15">
        <f t="shared" si="5"/>
        <v>24.045138888888889</v>
      </c>
      <c r="H151" s="16" t="s">
        <v>90</v>
      </c>
      <c r="I151" s="16">
        <v>752211</v>
      </c>
      <c r="J151" s="16">
        <v>27321</v>
      </c>
      <c r="K151" s="16" t="s">
        <v>50</v>
      </c>
      <c r="L151" s="16" t="s">
        <v>62</v>
      </c>
      <c r="M151" s="16" t="s">
        <v>20</v>
      </c>
      <c r="N151" s="16" t="s">
        <v>11</v>
      </c>
      <c r="O151" s="16">
        <v>3</v>
      </c>
      <c r="P151" s="16" t="s">
        <v>29</v>
      </c>
      <c r="Q151" s="24" t="s">
        <v>397</v>
      </c>
      <c r="R151" s="22" t="s">
        <v>398</v>
      </c>
      <c r="S151" s="2" t="str">
        <f t="shared" si="6"/>
        <v/>
      </c>
    </row>
    <row r="152" spans="1:19" s="2" customFormat="1" x14ac:dyDescent="0.25">
      <c r="A152" s="13">
        <v>41506</v>
      </c>
      <c r="B152" s="14">
        <v>0.36944444444444446</v>
      </c>
      <c r="C152" s="14">
        <v>0.37013888888888885</v>
      </c>
      <c r="D152" s="14">
        <v>0.37152777777777773</v>
      </c>
      <c r="E152" s="14">
        <v>0.40138888888888885</v>
      </c>
      <c r="F152" s="14">
        <v>0.40972222222222227</v>
      </c>
      <c r="G152" s="15">
        <f t="shared" si="5"/>
        <v>24.039583333333333</v>
      </c>
      <c r="H152" s="16" t="s">
        <v>90</v>
      </c>
      <c r="I152" s="16">
        <v>752210</v>
      </c>
      <c r="J152" s="16">
        <v>27299</v>
      </c>
      <c r="K152" s="16" t="s">
        <v>50</v>
      </c>
      <c r="L152" s="16" t="s">
        <v>62</v>
      </c>
      <c r="M152" s="16" t="s">
        <v>11</v>
      </c>
      <c r="N152" s="16" t="s">
        <v>20</v>
      </c>
      <c r="O152" s="16">
        <v>3</v>
      </c>
      <c r="P152" s="16" t="s">
        <v>29</v>
      </c>
      <c r="Q152" s="24" t="s">
        <v>399</v>
      </c>
      <c r="R152" s="22" t="s">
        <v>400</v>
      </c>
      <c r="S152" s="2" t="str">
        <f t="shared" si="6"/>
        <v/>
      </c>
    </row>
    <row r="153" spans="1:19" s="2" customFormat="1" x14ac:dyDescent="0.25">
      <c r="A153" s="13">
        <v>41505</v>
      </c>
      <c r="B153" s="14">
        <v>0.55902777777777779</v>
      </c>
      <c r="C153" s="14">
        <v>0.56041666666666667</v>
      </c>
      <c r="D153" s="14">
        <v>0.5625</v>
      </c>
      <c r="E153" s="14">
        <v>0.57361111111111118</v>
      </c>
      <c r="F153" s="14">
        <v>0.58402777777777781</v>
      </c>
      <c r="G153" s="15">
        <f t="shared" si="5"/>
        <v>24.023611111111112</v>
      </c>
      <c r="H153" s="16" t="s">
        <v>90</v>
      </c>
      <c r="I153" s="16">
        <v>752205</v>
      </c>
      <c r="J153" s="16">
        <v>27206</v>
      </c>
      <c r="K153" s="16" t="s">
        <v>53</v>
      </c>
      <c r="L153" s="16" t="s">
        <v>55</v>
      </c>
      <c r="M153" s="16" t="s">
        <v>14</v>
      </c>
      <c r="N153" s="16" t="s">
        <v>20</v>
      </c>
      <c r="O153" s="16">
        <v>2</v>
      </c>
      <c r="P153" s="16" t="s">
        <v>30</v>
      </c>
      <c r="Q153" s="24" t="s">
        <v>401</v>
      </c>
      <c r="R153" s="22" t="s">
        <v>402</v>
      </c>
      <c r="S153" s="2" t="str">
        <f t="shared" si="6"/>
        <v/>
      </c>
    </row>
    <row r="154" spans="1:19" s="2" customFormat="1" x14ac:dyDescent="0.25">
      <c r="A154" s="13">
        <v>41505</v>
      </c>
      <c r="B154" s="14">
        <v>0.95347222222222217</v>
      </c>
      <c r="C154" s="14">
        <v>0.95486111111111116</v>
      </c>
      <c r="D154" s="14">
        <v>0.9604166666666667</v>
      </c>
      <c r="E154" s="14">
        <v>0.97083333333333333</v>
      </c>
      <c r="F154" s="14">
        <v>0.98055555555555562</v>
      </c>
      <c r="G154" s="15">
        <f t="shared" si="5"/>
        <v>24.025694444444444</v>
      </c>
      <c r="H154" s="16" t="s">
        <v>90</v>
      </c>
      <c r="I154" s="16">
        <v>752209</v>
      </c>
      <c r="J154" s="16">
        <v>27268</v>
      </c>
      <c r="K154" s="16" t="s">
        <v>50</v>
      </c>
      <c r="L154" s="16" t="s">
        <v>62</v>
      </c>
      <c r="M154" s="16" t="s">
        <v>14</v>
      </c>
      <c r="N154" s="16" t="s">
        <v>21</v>
      </c>
      <c r="O154" s="16">
        <v>3</v>
      </c>
      <c r="P154" s="16" t="s">
        <v>29</v>
      </c>
      <c r="Q154" s="24" t="s">
        <v>403</v>
      </c>
      <c r="R154" s="22" t="s">
        <v>404</v>
      </c>
      <c r="S154" s="2" t="str">
        <f t="shared" si="6"/>
        <v/>
      </c>
    </row>
    <row r="155" spans="1:19" s="2" customFormat="1" x14ac:dyDescent="0.25">
      <c r="A155" s="13">
        <v>41505</v>
      </c>
      <c r="B155" s="14">
        <v>0.9</v>
      </c>
      <c r="C155" s="14">
        <v>0.90208333333333324</v>
      </c>
      <c r="D155" s="14">
        <v>0.90833333333333333</v>
      </c>
      <c r="E155" s="14">
        <v>0.91805555555555562</v>
      </c>
      <c r="F155" s="14">
        <v>0.92361111111111116</v>
      </c>
      <c r="G155" s="15">
        <f t="shared" si="5"/>
        <v>24.021527777777777</v>
      </c>
      <c r="H155" s="16" t="s">
        <v>90</v>
      </c>
      <c r="I155" s="16">
        <v>752208</v>
      </c>
      <c r="J155" s="16">
        <v>27259</v>
      </c>
      <c r="K155" s="16" t="s">
        <v>48</v>
      </c>
      <c r="L155" s="16" t="s">
        <v>62</v>
      </c>
      <c r="M155" s="16" t="s">
        <v>21</v>
      </c>
      <c r="N155" s="16" t="s">
        <v>14</v>
      </c>
      <c r="O155" s="16">
        <v>3</v>
      </c>
      <c r="P155" s="16" t="s">
        <v>30</v>
      </c>
      <c r="Q155" s="24" t="s">
        <v>405</v>
      </c>
      <c r="R155" s="22" t="s">
        <v>406</v>
      </c>
      <c r="S155" s="2" t="str">
        <f t="shared" si="6"/>
        <v/>
      </c>
    </row>
    <row r="156" spans="1:19" s="2" customFormat="1" x14ac:dyDescent="0.25">
      <c r="A156" s="13">
        <v>41505</v>
      </c>
      <c r="B156" s="14">
        <v>0.78819444444444453</v>
      </c>
      <c r="C156" s="14">
        <v>0.7895833333333333</v>
      </c>
      <c r="D156" s="14">
        <v>0.79236111111111107</v>
      </c>
      <c r="E156" s="14">
        <v>0.80138888888888893</v>
      </c>
      <c r="F156" s="14">
        <v>0.80555555555555547</v>
      </c>
      <c r="G156" s="15">
        <f t="shared" si="5"/>
        <v>24.015972222222221</v>
      </c>
      <c r="H156" s="16" t="s">
        <v>90</v>
      </c>
      <c r="I156" s="16">
        <v>752207</v>
      </c>
      <c r="J156" s="16">
        <v>27249</v>
      </c>
      <c r="K156" s="16" t="s">
        <v>51</v>
      </c>
      <c r="L156" s="16" t="s">
        <v>62</v>
      </c>
      <c r="M156" s="16" t="s">
        <v>14</v>
      </c>
      <c r="N156" s="16" t="s">
        <v>21</v>
      </c>
      <c r="O156" s="16">
        <v>3</v>
      </c>
      <c r="P156" s="16" t="s">
        <v>29</v>
      </c>
      <c r="Q156" s="24" t="s">
        <v>407</v>
      </c>
      <c r="R156" s="22" t="s">
        <v>408</v>
      </c>
      <c r="S156" s="2" t="str">
        <f t="shared" si="6"/>
        <v/>
      </c>
    </row>
    <row r="157" spans="1:19" s="2" customFormat="1" x14ac:dyDescent="0.25">
      <c r="A157" s="13">
        <v>41505</v>
      </c>
      <c r="B157" s="14">
        <v>0.73263888888888884</v>
      </c>
      <c r="C157" s="14">
        <v>0.73402777777777783</v>
      </c>
      <c r="D157" s="14">
        <v>0.73749999999999993</v>
      </c>
      <c r="E157" s="14"/>
      <c r="F157" s="14">
        <v>0.76666666666666661</v>
      </c>
      <c r="G157" s="15">
        <f t="shared" si="5"/>
        <v>24.03263888888889</v>
      </c>
      <c r="H157" s="16" t="s">
        <v>90</v>
      </c>
      <c r="I157" s="16">
        <v>752206</v>
      </c>
      <c r="J157" s="16">
        <v>27230</v>
      </c>
      <c r="K157" s="16" t="s">
        <v>52</v>
      </c>
      <c r="L157" s="16" t="s">
        <v>49</v>
      </c>
      <c r="M157" s="16" t="s">
        <v>20</v>
      </c>
      <c r="N157" s="16" t="s">
        <v>14</v>
      </c>
      <c r="O157" s="16">
        <v>2</v>
      </c>
      <c r="P157" s="16" t="s">
        <v>29</v>
      </c>
      <c r="Q157" s="24" t="s">
        <v>409</v>
      </c>
      <c r="R157" s="22" t="s">
        <v>410</v>
      </c>
      <c r="S157" s="2" t="str">
        <f t="shared" si="6"/>
        <v/>
      </c>
    </row>
    <row r="158" spans="1:19" s="2" customFormat="1" x14ac:dyDescent="0.25">
      <c r="A158" s="13">
        <v>41504</v>
      </c>
      <c r="B158" s="14">
        <v>0.83263888888888893</v>
      </c>
      <c r="C158" s="14">
        <v>0.83333333333333337</v>
      </c>
      <c r="D158" s="14">
        <v>0.84166666666666667</v>
      </c>
      <c r="E158" s="14">
        <v>0.8569444444444444</v>
      </c>
      <c r="F158" s="14">
        <v>0.8666666666666667</v>
      </c>
      <c r="G158" s="15">
        <f t="shared" si="5"/>
        <v>24.033333333333335</v>
      </c>
      <c r="H158" s="16" t="s">
        <v>90</v>
      </c>
      <c r="I158" s="16">
        <v>752204</v>
      </c>
      <c r="J158" s="16">
        <v>27133</v>
      </c>
      <c r="K158" s="16" t="s">
        <v>43</v>
      </c>
      <c r="L158" s="16" t="s">
        <v>62</v>
      </c>
      <c r="M158" s="16" t="s">
        <v>27</v>
      </c>
      <c r="N158" s="16" t="s">
        <v>25</v>
      </c>
      <c r="O158" s="16">
        <v>4</v>
      </c>
      <c r="P158" s="16" t="s">
        <v>29</v>
      </c>
      <c r="Q158" s="24" t="s">
        <v>411</v>
      </c>
      <c r="R158" s="22" t="s">
        <v>412</v>
      </c>
      <c r="S158" s="2" t="str">
        <f t="shared" si="6"/>
        <v/>
      </c>
    </row>
    <row r="159" spans="1:19" s="2" customFormat="1" x14ac:dyDescent="0.25">
      <c r="A159" s="13">
        <v>41504</v>
      </c>
      <c r="B159" s="14">
        <v>0.77708333333333324</v>
      </c>
      <c r="C159" s="14">
        <v>0.77847222222222223</v>
      </c>
      <c r="D159" s="14">
        <v>0.78749999999999998</v>
      </c>
      <c r="E159" s="14">
        <v>0.7944444444444444</v>
      </c>
      <c r="F159" s="14">
        <v>0.80902777777777779</v>
      </c>
      <c r="G159" s="15">
        <f t="shared" si="5"/>
        <v>24.030555555555555</v>
      </c>
      <c r="H159" s="16" t="s">
        <v>90</v>
      </c>
      <c r="I159" s="16">
        <v>752203</v>
      </c>
      <c r="J159" s="16">
        <v>27126</v>
      </c>
      <c r="K159" s="16" t="s">
        <v>48</v>
      </c>
      <c r="L159" s="16" t="s">
        <v>62</v>
      </c>
      <c r="M159" s="16" t="s">
        <v>25</v>
      </c>
      <c r="N159" s="16" t="s">
        <v>20</v>
      </c>
      <c r="O159" s="16">
        <v>4</v>
      </c>
      <c r="P159" s="16" t="s">
        <v>29</v>
      </c>
      <c r="Q159" s="24" t="s">
        <v>413</v>
      </c>
      <c r="R159" s="22" t="s">
        <v>414</v>
      </c>
      <c r="S159" s="2" t="str">
        <f t="shared" si="6"/>
        <v/>
      </c>
    </row>
    <row r="160" spans="1:19" s="2" customFormat="1" x14ac:dyDescent="0.25">
      <c r="A160" s="13">
        <v>41504</v>
      </c>
      <c r="B160" s="14">
        <v>0.61805555555555558</v>
      </c>
      <c r="C160" s="14">
        <v>0.61944444444444446</v>
      </c>
      <c r="D160" s="14">
        <v>0.62430555555555556</v>
      </c>
      <c r="E160" s="14">
        <v>0.63958333333333328</v>
      </c>
      <c r="F160" s="14">
        <v>0.65069444444444446</v>
      </c>
      <c r="G160" s="15">
        <f t="shared" si="5"/>
        <v>24.03125</v>
      </c>
      <c r="H160" s="16" t="s">
        <v>90</v>
      </c>
      <c r="I160" s="16">
        <v>752202</v>
      </c>
      <c r="J160" s="16">
        <v>27106</v>
      </c>
      <c r="K160" s="16" t="s">
        <v>50</v>
      </c>
      <c r="L160" s="16" t="s">
        <v>62</v>
      </c>
      <c r="M160" s="16" t="s">
        <v>20</v>
      </c>
      <c r="N160" s="16" t="s">
        <v>88</v>
      </c>
      <c r="O160" s="16">
        <v>3</v>
      </c>
      <c r="P160" s="16" t="s">
        <v>29</v>
      </c>
      <c r="Q160" s="24" t="s">
        <v>415</v>
      </c>
      <c r="R160" s="22" t="s">
        <v>416</v>
      </c>
      <c r="S160" s="2" t="str">
        <f t="shared" si="6"/>
        <v/>
      </c>
    </row>
    <row r="161" spans="1:19" s="2" customFormat="1" x14ac:dyDescent="0.25">
      <c r="A161" s="13">
        <v>41504</v>
      </c>
      <c r="B161" s="14">
        <v>0.53263888888888888</v>
      </c>
      <c r="C161" s="14">
        <v>0.53333333333333333</v>
      </c>
      <c r="D161" s="14">
        <v>0.53819444444444442</v>
      </c>
      <c r="E161" s="14">
        <v>0.55069444444444449</v>
      </c>
      <c r="F161" s="14">
        <v>0.55555555555555558</v>
      </c>
      <c r="G161" s="15">
        <f t="shared" si="5"/>
        <v>24.022222222222222</v>
      </c>
      <c r="H161" s="16" t="s">
        <v>90</v>
      </c>
      <c r="I161" s="16">
        <v>752201</v>
      </c>
      <c r="J161" s="16">
        <v>27091</v>
      </c>
      <c r="K161" s="16" t="s">
        <v>50</v>
      </c>
      <c r="L161" s="16" t="s">
        <v>62</v>
      </c>
      <c r="M161" s="16" t="s">
        <v>88</v>
      </c>
      <c r="N161" s="16" t="s">
        <v>20</v>
      </c>
      <c r="O161" s="16">
        <v>3</v>
      </c>
      <c r="P161" s="16" t="s">
        <v>30</v>
      </c>
      <c r="Q161" s="24" t="s">
        <v>417</v>
      </c>
      <c r="R161" s="22" t="s">
        <v>418</v>
      </c>
      <c r="S161" s="2" t="str">
        <f t="shared" si="6"/>
        <v/>
      </c>
    </row>
    <row r="162" spans="1:19" s="2" customFormat="1" x14ac:dyDescent="0.25">
      <c r="A162" s="13">
        <v>41504</v>
      </c>
      <c r="B162" s="14">
        <v>0.17222222222222225</v>
      </c>
      <c r="C162" s="14">
        <v>0.17430555555555557</v>
      </c>
      <c r="D162" s="14">
        <v>0.17986111111111111</v>
      </c>
      <c r="E162" s="14">
        <v>0.18680555555555556</v>
      </c>
      <c r="F162" s="14">
        <v>0.19652777777777777</v>
      </c>
      <c r="G162" s="15">
        <f t="shared" si="5"/>
        <v>24.022222222222222</v>
      </c>
      <c r="H162" s="16" t="s">
        <v>90</v>
      </c>
      <c r="I162" s="16">
        <v>752150</v>
      </c>
      <c r="J162" s="16">
        <v>27053</v>
      </c>
      <c r="K162" s="16" t="s">
        <v>51</v>
      </c>
      <c r="L162" s="16" t="s">
        <v>62</v>
      </c>
      <c r="M162" s="16" t="s">
        <v>13</v>
      </c>
      <c r="N162" s="16" t="s">
        <v>25</v>
      </c>
      <c r="O162" s="16">
        <v>2</v>
      </c>
      <c r="P162" s="16" t="s">
        <v>29</v>
      </c>
      <c r="Q162" s="24" t="s">
        <v>419</v>
      </c>
      <c r="R162" s="22" t="s">
        <v>420</v>
      </c>
      <c r="S162" s="2" t="str">
        <f t="shared" si="6"/>
        <v/>
      </c>
    </row>
    <row r="163" spans="1:19" s="2" customFormat="1" x14ac:dyDescent="0.25">
      <c r="A163" s="13">
        <v>41504</v>
      </c>
      <c r="B163" s="14">
        <v>8.2638888888888887E-2</v>
      </c>
      <c r="C163" s="14">
        <v>8.4027777777777771E-2</v>
      </c>
      <c r="D163" s="14">
        <v>8.819444444444445E-2</v>
      </c>
      <c r="E163" s="14">
        <v>9.2361111111111116E-2</v>
      </c>
      <c r="F163" s="14">
        <v>9.5833333333333326E-2</v>
      </c>
      <c r="G163" s="15">
        <f t="shared" si="5"/>
        <v>24.011805555555554</v>
      </c>
      <c r="H163" s="16" t="s">
        <v>90</v>
      </c>
      <c r="I163" s="16">
        <v>752149</v>
      </c>
      <c r="J163" s="16">
        <v>27042</v>
      </c>
      <c r="K163" s="16" t="s">
        <v>51</v>
      </c>
      <c r="L163" s="16" t="s">
        <v>62</v>
      </c>
      <c r="M163" s="16" t="s">
        <v>25</v>
      </c>
      <c r="N163" s="16" t="s">
        <v>13</v>
      </c>
      <c r="O163" s="16">
        <v>2</v>
      </c>
      <c r="P163" s="16" t="s">
        <v>30</v>
      </c>
      <c r="Q163" s="24" t="s">
        <v>421</v>
      </c>
      <c r="R163" s="22" t="s">
        <v>422</v>
      </c>
      <c r="S163" s="2" t="str">
        <f t="shared" si="6"/>
        <v/>
      </c>
    </row>
    <row r="164" spans="1:19" s="2" customFormat="1" x14ac:dyDescent="0.25">
      <c r="A164" s="13">
        <v>41504</v>
      </c>
      <c r="B164" s="14">
        <v>2.7777777777777776E-2</v>
      </c>
      <c r="C164" s="14">
        <v>2.9166666666666664E-2</v>
      </c>
      <c r="D164" s="14">
        <v>3.1944444444444449E-2</v>
      </c>
      <c r="E164" s="14">
        <v>3.7499999999999999E-2</v>
      </c>
      <c r="F164" s="14">
        <v>4.4444444444444446E-2</v>
      </c>
      <c r="G164" s="15">
        <f t="shared" si="5"/>
        <v>24.015277777777779</v>
      </c>
      <c r="H164" s="16" t="s">
        <v>90</v>
      </c>
      <c r="I164" s="16">
        <v>752148</v>
      </c>
      <c r="J164" s="16">
        <v>27039</v>
      </c>
      <c r="K164" s="16" t="s">
        <v>51</v>
      </c>
      <c r="L164" s="16" t="s">
        <v>62</v>
      </c>
      <c r="M164" s="16" t="s">
        <v>13</v>
      </c>
      <c r="N164" s="16" t="s">
        <v>25</v>
      </c>
      <c r="O164" s="16">
        <v>2</v>
      </c>
      <c r="P164" s="16" t="s">
        <v>29</v>
      </c>
      <c r="Q164" s="24" t="s">
        <v>423</v>
      </c>
      <c r="R164" s="22" t="s">
        <v>424</v>
      </c>
      <c r="S164" s="2" t="str">
        <f t="shared" si="6"/>
        <v/>
      </c>
    </row>
    <row r="165" spans="1:19" s="2" customFormat="1" x14ac:dyDescent="0.25">
      <c r="A165" s="13">
        <v>41503</v>
      </c>
      <c r="B165" s="14">
        <v>0.90625</v>
      </c>
      <c r="C165" s="14">
        <v>0.90763888888888899</v>
      </c>
      <c r="D165" s="14">
        <v>0.90972222222222221</v>
      </c>
      <c r="E165" s="14">
        <v>0.9472222222222223</v>
      </c>
      <c r="F165" s="14">
        <v>0.95833333333333337</v>
      </c>
      <c r="G165" s="15">
        <f t="shared" si="5"/>
        <v>24.050694444444446</v>
      </c>
      <c r="H165" s="16" t="s">
        <v>90</v>
      </c>
      <c r="I165" s="16">
        <v>752147</v>
      </c>
      <c r="J165" s="16">
        <v>27030</v>
      </c>
      <c r="K165" s="16" t="s">
        <v>50</v>
      </c>
      <c r="L165" s="16" t="s">
        <v>49</v>
      </c>
      <c r="M165" s="16" t="s">
        <v>25</v>
      </c>
      <c r="N165" s="16" t="s">
        <v>13</v>
      </c>
      <c r="O165" s="16">
        <v>1</v>
      </c>
      <c r="P165" s="16" t="s">
        <v>30</v>
      </c>
      <c r="Q165" s="24" t="s">
        <v>425</v>
      </c>
      <c r="R165" s="22" t="s">
        <v>426</v>
      </c>
      <c r="S165" s="2" t="str">
        <f t="shared" si="6"/>
        <v/>
      </c>
    </row>
    <row r="166" spans="1:19" s="2" customFormat="1" x14ac:dyDescent="0.25">
      <c r="A166" s="13">
        <v>41503</v>
      </c>
      <c r="B166" s="14">
        <v>0.61041666666666672</v>
      </c>
      <c r="C166" s="14">
        <v>0.6118055555555556</v>
      </c>
      <c r="D166" s="14">
        <v>0.61875000000000002</v>
      </c>
      <c r="E166" s="14">
        <v>0.65277777777777779</v>
      </c>
      <c r="F166" s="14">
        <v>0.66527777777777775</v>
      </c>
      <c r="G166" s="15">
        <f t="shared" si="5"/>
        <v>24.053472222222222</v>
      </c>
      <c r="H166" s="16" t="s">
        <v>90</v>
      </c>
      <c r="I166" s="16">
        <v>752145</v>
      </c>
      <c r="J166" s="16">
        <v>26993</v>
      </c>
      <c r="K166" s="16" t="s">
        <v>50</v>
      </c>
      <c r="L166" s="16" t="s">
        <v>58</v>
      </c>
      <c r="M166" s="16" t="s">
        <v>88</v>
      </c>
      <c r="N166" s="16" t="s">
        <v>11</v>
      </c>
      <c r="O166" s="16">
        <v>3</v>
      </c>
      <c r="P166" s="16" t="s">
        <v>29</v>
      </c>
      <c r="Q166" s="24" t="s">
        <v>427</v>
      </c>
      <c r="R166" s="22" t="s">
        <v>428</v>
      </c>
      <c r="S166" s="2" t="str">
        <f t="shared" si="6"/>
        <v/>
      </c>
    </row>
    <row r="167" spans="1:19" s="2" customFormat="1" x14ac:dyDescent="0.25">
      <c r="A167" s="13">
        <v>41503</v>
      </c>
      <c r="B167" s="14">
        <v>0.69374999999999998</v>
      </c>
      <c r="C167" s="14">
        <v>0.69444444444444453</v>
      </c>
      <c r="D167" s="14">
        <v>0.6972222222222223</v>
      </c>
      <c r="E167" s="14">
        <v>0.71875</v>
      </c>
      <c r="F167" s="14">
        <v>0.73541666666666661</v>
      </c>
      <c r="G167" s="15">
        <f t="shared" si="5"/>
        <v>24.040972222222223</v>
      </c>
      <c r="H167" s="16" t="s">
        <v>90</v>
      </c>
      <c r="I167" s="16">
        <v>752146</v>
      </c>
      <c r="J167" s="16">
        <v>27007</v>
      </c>
      <c r="K167" s="16" t="s">
        <v>50</v>
      </c>
      <c r="L167" s="16" t="s">
        <v>62</v>
      </c>
      <c r="M167" s="16" t="s">
        <v>11</v>
      </c>
      <c r="N167" s="16" t="s">
        <v>88</v>
      </c>
      <c r="O167" s="16">
        <v>3</v>
      </c>
      <c r="P167" s="16" t="s">
        <v>29</v>
      </c>
      <c r="Q167" s="24" t="s">
        <v>429</v>
      </c>
      <c r="R167" s="22" t="s">
        <v>430</v>
      </c>
      <c r="S167" s="2" t="str">
        <f t="shared" si="6"/>
        <v/>
      </c>
    </row>
    <row r="168" spans="1:19" s="2" customFormat="1" x14ac:dyDescent="0.25">
      <c r="A168" s="13">
        <v>41503</v>
      </c>
      <c r="B168" s="14">
        <v>0.53263888888888888</v>
      </c>
      <c r="C168" s="14">
        <v>0.53402777777777777</v>
      </c>
      <c r="D168" s="14">
        <v>0.53472222222222221</v>
      </c>
      <c r="E168" s="14">
        <v>0.55763888888888891</v>
      </c>
      <c r="F168" s="14">
        <v>0.56527777777777777</v>
      </c>
      <c r="G168" s="15">
        <f t="shared" si="5"/>
        <v>24.03125</v>
      </c>
      <c r="H168" s="16" t="s">
        <v>90</v>
      </c>
      <c r="I168" s="16">
        <v>752144</v>
      </c>
      <c r="J168" s="16">
        <v>26984</v>
      </c>
      <c r="K168" s="16" t="s">
        <v>50</v>
      </c>
      <c r="L168" s="16" t="s">
        <v>62</v>
      </c>
      <c r="M168" s="16" t="s">
        <v>11</v>
      </c>
      <c r="N168" s="16" t="s">
        <v>88</v>
      </c>
      <c r="O168" s="16">
        <v>4</v>
      </c>
      <c r="P168" s="16" t="s">
        <v>29</v>
      </c>
      <c r="Q168" s="24" t="s">
        <v>431</v>
      </c>
      <c r="R168" s="22" t="s">
        <v>432</v>
      </c>
      <c r="S168" s="2" t="str">
        <f t="shared" si="6"/>
        <v/>
      </c>
    </row>
    <row r="169" spans="1:19" s="2" customFormat="1" x14ac:dyDescent="0.25">
      <c r="A169" s="13">
        <v>41503</v>
      </c>
      <c r="B169" s="14">
        <v>0.32500000000000001</v>
      </c>
      <c r="C169" s="14">
        <v>0.3263888888888889</v>
      </c>
      <c r="D169" s="14">
        <v>0.33333333333333331</v>
      </c>
      <c r="E169" s="14">
        <v>0.34722222222222227</v>
      </c>
      <c r="F169" s="14">
        <v>0.35069444444444442</v>
      </c>
      <c r="G169" s="15">
        <f t="shared" si="5"/>
        <v>24.024305555555557</v>
      </c>
      <c r="H169" s="16" t="s">
        <v>90</v>
      </c>
      <c r="I169" s="16">
        <v>752143</v>
      </c>
      <c r="J169" s="16">
        <v>26957</v>
      </c>
      <c r="K169" s="16" t="s">
        <v>50</v>
      </c>
      <c r="L169" s="16" t="s">
        <v>62</v>
      </c>
      <c r="M169" s="16" t="s">
        <v>88</v>
      </c>
      <c r="N169" s="16" t="s">
        <v>11</v>
      </c>
      <c r="O169" s="16">
        <v>3</v>
      </c>
      <c r="P169" s="16" t="s">
        <v>29</v>
      </c>
      <c r="Q169" s="24" t="s">
        <v>433</v>
      </c>
      <c r="R169" s="22" t="s">
        <v>434</v>
      </c>
      <c r="S169" s="2" t="str">
        <f t="shared" si="6"/>
        <v/>
      </c>
    </row>
    <row r="170" spans="1:19" s="2" customFormat="1" x14ac:dyDescent="0.25">
      <c r="A170" s="13">
        <v>41503</v>
      </c>
      <c r="B170" s="14">
        <v>0.17222222222222225</v>
      </c>
      <c r="C170" s="14">
        <v>0.17361111111111113</v>
      </c>
      <c r="D170" s="14">
        <v>0.17708333333333334</v>
      </c>
      <c r="E170" s="14">
        <v>0.18263888888888891</v>
      </c>
      <c r="F170" s="14">
        <v>0.1875</v>
      </c>
      <c r="G170" s="15">
        <f t="shared" si="5"/>
        <v>24.013888888888889</v>
      </c>
      <c r="H170" s="16" t="s">
        <v>90</v>
      </c>
      <c r="I170" s="16">
        <v>752142</v>
      </c>
      <c r="J170" s="16">
        <v>26951</v>
      </c>
      <c r="K170" s="16" t="s">
        <v>51</v>
      </c>
      <c r="L170" s="16" t="s">
        <v>62</v>
      </c>
      <c r="M170" s="16" t="s">
        <v>25</v>
      </c>
      <c r="N170" s="16" t="s">
        <v>13</v>
      </c>
      <c r="O170" s="16">
        <v>3</v>
      </c>
      <c r="P170" s="16" t="s">
        <v>29</v>
      </c>
      <c r="Q170" s="24" t="s">
        <v>435</v>
      </c>
      <c r="R170" s="22" t="s">
        <v>436</v>
      </c>
      <c r="S170" s="2" t="str">
        <f t="shared" si="6"/>
        <v/>
      </c>
    </row>
    <row r="171" spans="1:19" s="2" customFormat="1" x14ac:dyDescent="0.25">
      <c r="A171" s="13">
        <v>41503</v>
      </c>
      <c r="B171" s="14">
        <v>0.10486111111111111</v>
      </c>
      <c r="C171" s="14">
        <v>0.10625</v>
      </c>
      <c r="D171" s="14">
        <v>0.11319444444444444</v>
      </c>
      <c r="E171" s="14">
        <v>0.12013888888888889</v>
      </c>
      <c r="F171" s="14">
        <v>0.12986111111111112</v>
      </c>
      <c r="G171" s="15">
        <f t="shared" si="5"/>
        <v>24.023611111111112</v>
      </c>
      <c r="H171" s="16" t="s">
        <v>90</v>
      </c>
      <c r="I171" s="16">
        <v>752141</v>
      </c>
      <c r="J171" s="16">
        <v>26949</v>
      </c>
      <c r="K171" s="16" t="s">
        <v>51</v>
      </c>
      <c r="L171" s="16" t="s">
        <v>62</v>
      </c>
      <c r="M171" s="16" t="s">
        <v>13</v>
      </c>
      <c r="N171" s="16" t="s">
        <v>25</v>
      </c>
      <c r="O171" s="16">
        <v>3</v>
      </c>
      <c r="P171" s="16" t="s">
        <v>29</v>
      </c>
      <c r="Q171" s="24" t="s">
        <v>437</v>
      </c>
      <c r="R171" s="22" t="s">
        <v>438</v>
      </c>
      <c r="S171" s="2" t="str">
        <f t="shared" si="6"/>
        <v/>
      </c>
    </row>
    <row r="172" spans="1:19" s="2" customFormat="1" x14ac:dyDescent="0.25">
      <c r="A172" s="13">
        <v>41502</v>
      </c>
      <c r="B172" s="14">
        <v>0.92499999999999993</v>
      </c>
      <c r="C172" s="14">
        <v>0.92708333333333337</v>
      </c>
      <c r="D172" s="14">
        <v>0.93194444444444446</v>
      </c>
      <c r="E172" s="14">
        <v>0.94791666666666663</v>
      </c>
      <c r="F172" s="14">
        <v>0.96111111111111114</v>
      </c>
      <c r="G172" s="15">
        <f t="shared" si="5"/>
        <v>24.034027777777776</v>
      </c>
      <c r="H172" s="16" t="s">
        <v>90</v>
      </c>
      <c r="I172" s="16">
        <v>752140</v>
      </c>
      <c r="J172" s="16">
        <v>26927</v>
      </c>
      <c r="K172" s="16" t="s">
        <v>48</v>
      </c>
      <c r="L172" s="16" t="s">
        <v>62</v>
      </c>
      <c r="M172" s="16" t="s">
        <v>25</v>
      </c>
      <c r="N172" s="16" t="s">
        <v>13</v>
      </c>
      <c r="O172" s="16">
        <v>3</v>
      </c>
      <c r="P172" s="16" t="s">
        <v>29</v>
      </c>
      <c r="Q172" s="24" t="s">
        <v>439</v>
      </c>
      <c r="R172" s="22" t="s">
        <v>440</v>
      </c>
      <c r="S172" s="2" t="str">
        <f t="shared" si="6"/>
        <v/>
      </c>
    </row>
    <row r="173" spans="1:19" s="2" customFormat="1" x14ac:dyDescent="0.25">
      <c r="A173" s="13">
        <v>41502</v>
      </c>
      <c r="B173" s="14">
        <v>0.65972222222222221</v>
      </c>
      <c r="C173" s="14">
        <v>0.66111111111111109</v>
      </c>
      <c r="D173" s="14">
        <v>0.66249999999999998</v>
      </c>
      <c r="E173" s="14">
        <v>0.67291666666666661</v>
      </c>
      <c r="F173" s="14">
        <v>0.68194444444444446</v>
      </c>
      <c r="G173" s="15">
        <f t="shared" si="5"/>
        <v>24.020833333333332</v>
      </c>
      <c r="H173" s="16" t="s">
        <v>90</v>
      </c>
      <c r="I173" s="16">
        <v>752139</v>
      </c>
      <c r="J173" s="16">
        <v>26882</v>
      </c>
      <c r="K173" s="16" t="s">
        <v>51</v>
      </c>
      <c r="L173" s="16" t="s">
        <v>62</v>
      </c>
      <c r="M173" s="16" t="s">
        <v>11</v>
      </c>
      <c r="N173" s="16" t="s">
        <v>25</v>
      </c>
      <c r="O173" s="16">
        <v>3</v>
      </c>
      <c r="P173" s="16" t="s">
        <v>29</v>
      </c>
      <c r="Q173" s="24" t="s">
        <v>441</v>
      </c>
      <c r="R173" s="22" t="s">
        <v>442</v>
      </c>
      <c r="S173" s="2" t="str">
        <f t="shared" si="6"/>
        <v/>
      </c>
    </row>
    <row r="174" spans="1:19" s="2" customFormat="1" x14ac:dyDescent="0.25">
      <c r="A174" s="13">
        <v>41502</v>
      </c>
      <c r="B174" s="14">
        <v>7.2222222222222229E-2</v>
      </c>
      <c r="C174" s="14">
        <v>7.3611111111111113E-2</v>
      </c>
      <c r="D174" s="14">
        <v>8.0555555555555561E-2</v>
      </c>
      <c r="E174" s="14">
        <v>9.0277777777777776E-2</v>
      </c>
      <c r="F174" s="14">
        <v>9.5138888888888884E-2</v>
      </c>
      <c r="G174" s="15">
        <f t="shared" si="5"/>
        <v>24.021527777777777</v>
      </c>
      <c r="H174" s="16" t="s">
        <v>90</v>
      </c>
      <c r="I174" s="16">
        <v>752138</v>
      </c>
      <c r="J174" s="16">
        <v>26814</v>
      </c>
      <c r="K174" s="16" t="s">
        <v>50</v>
      </c>
      <c r="L174" s="16" t="s">
        <v>62</v>
      </c>
      <c r="M174" s="16" t="s">
        <v>27</v>
      </c>
      <c r="N174" s="16" t="s">
        <v>23</v>
      </c>
      <c r="O174" s="16">
        <v>3</v>
      </c>
      <c r="P174" s="16" t="s">
        <v>29</v>
      </c>
      <c r="Q174" s="24" t="s">
        <v>443</v>
      </c>
      <c r="R174" s="22" t="s">
        <v>444</v>
      </c>
      <c r="S174" s="2" t="str">
        <f t="shared" si="6"/>
        <v/>
      </c>
    </row>
    <row r="175" spans="1:19" s="2" customFormat="1" x14ac:dyDescent="0.25">
      <c r="A175" s="13">
        <v>41501</v>
      </c>
      <c r="B175" s="14">
        <v>0.88611111111111107</v>
      </c>
      <c r="C175" s="14">
        <v>0.88680555555555562</v>
      </c>
      <c r="D175" s="14">
        <v>0.89236111111111116</v>
      </c>
      <c r="E175" s="14">
        <v>0.91180555555555554</v>
      </c>
      <c r="F175" s="14">
        <v>0.92013888888888884</v>
      </c>
      <c r="G175" s="15">
        <f t="shared" si="5"/>
        <v>24.033333333333331</v>
      </c>
      <c r="H175" s="16" t="s">
        <v>90</v>
      </c>
      <c r="I175" s="16">
        <v>752137</v>
      </c>
      <c r="J175" s="16">
        <v>26787</v>
      </c>
      <c r="K175" s="16" t="s">
        <v>52</v>
      </c>
      <c r="L175" s="16" t="s">
        <v>62</v>
      </c>
      <c r="M175" s="16" t="s">
        <v>23</v>
      </c>
      <c r="N175" s="16" t="s">
        <v>27</v>
      </c>
      <c r="O175" s="16">
        <v>3</v>
      </c>
      <c r="P175" s="16" t="s">
        <v>29</v>
      </c>
      <c r="Q175" s="24" t="s">
        <v>445</v>
      </c>
      <c r="R175" s="22" t="s">
        <v>446</v>
      </c>
      <c r="S175" s="2" t="str">
        <f t="shared" si="6"/>
        <v/>
      </c>
    </row>
    <row r="176" spans="1:19" s="2" customFormat="1" x14ac:dyDescent="0.25">
      <c r="A176" s="13">
        <v>41501</v>
      </c>
      <c r="B176" s="14">
        <v>0.80347222222222225</v>
      </c>
      <c r="C176" s="14">
        <v>0.80486111111111114</v>
      </c>
      <c r="D176" s="14">
        <v>0.80763888888888891</v>
      </c>
      <c r="E176" s="14">
        <v>0.8305555555555556</v>
      </c>
      <c r="F176" s="14">
        <v>0.8340277777777777</v>
      </c>
      <c r="G176" s="15">
        <f t="shared" si="5"/>
        <v>24.029166666666665</v>
      </c>
      <c r="H176" s="16" t="s">
        <v>90</v>
      </c>
      <c r="I176" s="16">
        <v>752136</v>
      </c>
      <c r="J176" s="16">
        <v>26775</v>
      </c>
      <c r="K176" s="16" t="s">
        <v>50</v>
      </c>
      <c r="L176" s="16" t="s">
        <v>62</v>
      </c>
      <c r="M176" s="16" t="s">
        <v>27</v>
      </c>
      <c r="N176" s="16" t="s">
        <v>23</v>
      </c>
      <c r="O176" s="16">
        <v>3</v>
      </c>
      <c r="P176" s="16" t="s">
        <v>29</v>
      </c>
      <c r="Q176" s="24" t="s">
        <v>447</v>
      </c>
      <c r="R176" s="22" t="s">
        <v>448</v>
      </c>
      <c r="S176" s="2" t="str">
        <f t="shared" si="6"/>
        <v/>
      </c>
    </row>
    <row r="177" spans="1:19" s="2" customFormat="1" x14ac:dyDescent="0.25">
      <c r="A177" s="13">
        <v>41501</v>
      </c>
      <c r="B177" s="14">
        <v>0.74930555555555556</v>
      </c>
      <c r="C177" s="14">
        <v>0.75069444444444444</v>
      </c>
      <c r="D177" s="14">
        <v>0.75277777777777777</v>
      </c>
      <c r="E177" s="14">
        <v>0.7631944444444444</v>
      </c>
      <c r="F177" s="14">
        <v>0.77083333333333337</v>
      </c>
      <c r="G177" s="15">
        <f t="shared" si="5"/>
        <v>24.020138888888887</v>
      </c>
      <c r="H177" s="16" t="s">
        <v>90</v>
      </c>
      <c r="I177" s="16">
        <v>752135</v>
      </c>
      <c r="J177" s="16">
        <v>26707</v>
      </c>
      <c r="K177" s="16" t="s">
        <v>61</v>
      </c>
      <c r="L177" s="16" t="s">
        <v>62</v>
      </c>
      <c r="M177" s="16" t="s">
        <v>13</v>
      </c>
      <c r="N177" s="16" t="s">
        <v>27</v>
      </c>
      <c r="O177" s="16">
        <v>4</v>
      </c>
      <c r="P177" s="16" t="s">
        <v>29</v>
      </c>
      <c r="Q177" s="24" t="s">
        <v>449</v>
      </c>
      <c r="R177" s="22" t="s">
        <v>450</v>
      </c>
      <c r="S177" s="2" t="str">
        <f t="shared" si="6"/>
        <v/>
      </c>
    </row>
    <row r="178" spans="1:19" s="2" customFormat="1" x14ac:dyDescent="0.25">
      <c r="A178" s="13">
        <v>41501</v>
      </c>
      <c r="B178" s="14">
        <v>0.34861111111111115</v>
      </c>
      <c r="C178" s="14">
        <v>0.36249999999999999</v>
      </c>
      <c r="D178" s="14">
        <v>0.3659722222222222</v>
      </c>
      <c r="E178" s="14">
        <v>0.38819444444444445</v>
      </c>
      <c r="F178" s="14">
        <v>0.39444444444444443</v>
      </c>
      <c r="G178" s="15">
        <f t="shared" si="5"/>
        <v>24.031944444444445</v>
      </c>
      <c r="H178" s="16" t="s">
        <v>91</v>
      </c>
      <c r="I178" s="16">
        <v>752170</v>
      </c>
      <c r="J178" s="16">
        <v>26709</v>
      </c>
      <c r="K178" s="16" t="s">
        <v>50</v>
      </c>
      <c r="L178" s="16" t="s">
        <v>62</v>
      </c>
      <c r="M178" s="16" t="s">
        <v>12</v>
      </c>
      <c r="N178" s="16" t="s">
        <v>66</v>
      </c>
      <c r="O178" s="16">
        <v>3</v>
      </c>
      <c r="P178" s="16" t="s">
        <v>31</v>
      </c>
      <c r="Q178" s="24" t="s">
        <v>451</v>
      </c>
      <c r="R178" s="22" t="s">
        <v>452</v>
      </c>
      <c r="S178" s="2" t="str">
        <f t="shared" si="6"/>
        <v/>
      </c>
    </row>
    <row r="179" spans="1:19" s="2" customFormat="1" x14ac:dyDescent="0.25">
      <c r="A179" s="13">
        <v>41501</v>
      </c>
      <c r="B179" s="14">
        <v>0.56388888888888888</v>
      </c>
      <c r="C179" s="14">
        <v>0.56527777777777777</v>
      </c>
      <c r="D179" s="14">
        <v>0.5756944444444444</v>
      </c>
      <c r="E179" s="14">
        <v>0.58472222222222225</v>
      </c>
      <c r="F179" s="14">
        <v>0.60277777777777775</v>
      </c>
      <c r="G179" s="15">
        <f t="shared" si="5"/>
        <v>24.037500000000001</v>
      </c>
      <c r="H179" s="16" t="s">
        <v>90</v>
      </c>
      <c r="I179" s="16">
        <v>752134</v>
      </c>
      <c r="J179" s="16">
        <v>26743</v>
      </c>
      <c r="K179" s="16" t="s">
        <v>44</v>
      </c>
      <c r="L179" s="16" t="s">
        <v>62</v>
      </c>
      <c r="M179" s="16" t="s">
        <v>27</v>
      </c>
      <c r="N179" s="16" t="s">
        <v>13</v>
      </c>
      <c r="O179" s="16">
        <v>3</v>
      </c>
      <c r="P179" s="16" t="s">
        <v>30</v>
      </c>
      <c r="Q179" s="24" t="s">
        <v>453</v>
      </c>
      <c r="R179" s="22" t="s">
        <v>454</v>
      </c>
      <c r="S179" s="2" t="str">
        <f t="shared" si="6"/>
        <v/>
      </c>
    </row>
    <row r="180" spans="1:19" s="2" customFormat="1" x14ac:dyDescent="0.25">
      <c r="A180" s="13">
        <v>41501</v>
      </c>
      <c r="B180" s="14">
        <v>0.4597222222222222</v>
      </c>
      <c r="C180" s="14">
        <v>0.46111111111111108</v>
      </c>
      <c r="D180" s="14">
        <v>0.46597222222222223</v>
      </c>
      <c r="E180" s="14">
        <v>0.4826388888888889</v>
      </c>
      <c r="F180" s="14">
        <v>0.5</v>
      </c>
      <c r="G180" s="15">
        <f t="shared" si="5"/>
        <v>24.038888888888888</v>
      </c>
      <c r="H180" s="16" t="s">
        <v>90</v>
      </c>
      <c r="I180" s="16">
        <v>752133</v>
      </c>
      <c r="J180" s="16">
        <v>26727</v>
      </c>
      <c r="K180" s="16" t="s">
        <v>53</v>
      </c>
      <c r="L180" s="16" t="s">
        <v>62</v>
      </c>
      <c r="M180" s="16" t="s">
        <v>13</v>
      </c>
      <c r="N180" s="16" t="s">
        <v>27</v>
      </c>
      <c r="O180" s="16">
        <v>3</v>
      </c>
      <c r="P180" s="16" t="s">
        <v>29</v>
      </c>
      <c r="Q180" s="24" t="s">
        <v>455</v>
      </c>
      <c r="R180" s="22" t="s">
        <v>456</v>
      </c>
      <c r="S180" s="2" t="str">
        <f t="shared" si="6"/>
        <v/>
      </c>
    </row>
    <row r="181" spans="1:19" s="2" customFormat="1" x14ac:dyDescent="0.25">
      <c r="A181" s="13">
        <v>41500</v>
      </c>
      <c r="B181" s="14">
        <v>0.73055555555555562</v>
      </c>
      <c r="C181" s="14">
        <v>0.73125000000000007</v>
      </c>
      <c r="D181" s="14">
        <v>0.73333333333333339</v>
      </c>
      <c r="E181" s="14">
        <v>0.74652777777777779</v>
      </c>
      <c r="F181" s="14">
        <v>0.75208333333333333</v>
      </c>
      <c r="G181" s="15">
        <f t="shared" si="5"/>
        <v>24.020833333333332</v>
      </c>
      <c r="H181" s="16" t="s">
        <v>90</v>
      </c>
      <c r="I181" s="16">
        <v>752132</v>
      </c>
      <c r="J181" s="16">
        <v>26635</v>
      </c>
      <c r="K181" s="16" t="s">
        <v>51</v>
      </c>
      <c r="L181" s="16" t="s">
        <v>62</v>
      </c>
      <c r="M181" s="16" t="s">
        <v>27</v>
      </c>
      <c r="N181" s="16" t="s">
        <v>13</v>
      </c>
      <c r="O181" s="16">
        <v>3</v>
      </c>
      <c r="P181" s="16" t="s">
        <v>29</v>
      </c>
      <c r="Q181" s="24" t="s">
        <v>457</v>
      </c>
      <c r="R181" s="22" t="s">
        <v>458</v>
      </c>
      <c r="S181" s="2" t="str">
        <f t="shared" si="6"/>
        <v/>
      </c>
    </row>
    <row r="182" spans="1:19" s="2" customFormat="1" x14ac:dyDescent="0.25">
      <c r="A182" s="13">
        <v>41500</v>
      </c>
      <c r="B182" s="14">
        <v>0.59375</v>
      </c>
      <c r="C182" s="14">
        <v>0.59513888888888888</v>
      </c>
      <c r="D182" s="14">
        <v>0.59791666666666665</v>
      </c>
      <c r="E182" s="14">
        <v>0.61597222222222225</v>
      </c>
      <c r="F182" s="14">
        <v>0.62847222222222221</v>
      </c>
      <c r="G182" s="15">
        <f t="shared" si="5"/>
        <v>24.033333333333335</v>
      </c>
      <c r="H182" s="16" t="s">
        <v>90</v>
      </c>
      <c r="I182" s="16">
        <v>752131</v>
      </c>
      <c r="J182" s="16">
        <v>26599</v>
      </c>
      <c r="K182" s="16" t="s">
        <v>50</v>
      </c>
      <c r="L182" s="16" t="s">
        <v>62</v>
      </c>
      <c r="M182" s="16" t="s">
        <v>13</v>
      </c>
      <c r="N182" s="16" t="s">
        <v>27</v>
      </c>
      <c r="O182" s="16">
        <v>3</v>
      </c>
      <c r="P182" s="16" t="s">
        <v>29</v>
      </c>
      <c r="Q182" s="24" t="s">
        <v>459</v>
      </c>
      <c r="R182" s="22" t="s">
        <v>460</v>
      </c>
      <c r="S182" s="2" t="str">
        <f t="shared" si="6"/>
        <v/>
      </c>
    </row>
    <row r="183" spans="1:19" s="2" customFormat="1" x14ac:dyDescent="0.25">
      <c r="A183" s="13">
        <v>41500</v>
      </c>
      <c r="B183" s="14">
        <v>0.50069444444444444</v>
      </c>
      <c r="C183" s="14">
        <v>0.51041666666666663</v>
      </c>
      <c r="D183" s="14">
        <v>0.52430555555555558</v>
      </c>
      <c r="E183" s="14">
        <v>0.53125</v>
      </c>
      <c r="F183" s="14">
        <v>0.55277777777777781</v>
      </c>
      <c r="G183" s="15">
        <f t="shared" si="5"/>
        <v>24.042361111111113</v>
      </c>
      <c r="H183" s="16" t="s">
        <v>91</v>
      </c>
      <c r="I183" s="16">
        <v>752169</v>
      </c>
      <c r="J183" s="16">
        <v>26584</v>
      </c>
      <c r="K183" s="16" t="s">
        <v>61</v>
      </c>
      <c r="L183" s="16" t="s">
        <v>62</v>
      </c>
      <c r="M183" s="16" t="s">
        <v>66</v>
      </c>
      <c r="N183" s="16" t="s">
        <v>12</v>
      </c>
      <c r="O183" s="16">
        <v>3</v>
      </c>
      <c r="P183" s="16" t="s">
        <v>31</v>
      </c>
      <c r="Q183" s="24" t="s">
        <v>461</v>
      </c>
      <c r="R183" s="22" t="s">
        <v>462</v>
      </c>
      <c r="S183" s="2" t="str">
        <f t="shared" si="6"/>
        <v/>
      </c>
    </row>
    <row r="184" spans="1:19" s="2" customFormat="1" x14ac:dyDescent="0.25">
      <c r="A184" s="13">
        <v>41500</v>
      </c>
      <c r="B184" s="14">
        <v>0.36805555555555558</v>
      </c>
      <c r="C184" s="14">
        <v>0.37847222222222227</v>
      </c>
      <c r="D184" s="14">
        <v>0.39583333333333331</v>
      </c>
      <c r="E184" s="14">
        <v>0.40972222222222227</v>
      </c>
      <c r="F184" s="14">
        <v>0.43124999999999997</v>
      </c>
      <c r="G184" s="15">
        <f t="shared" si="5"/>
        <v>24.052777777777777</v>
      </c>
      <c r="H184" s="16" t="s">
        <v>91</v>
      </c>
      <c r="I184" s="16">
        <v>752168</v>
      </c>
      <c r="J184" s="16">
        <v>26564</v>
      </c>
      <c r="K184" s="16" t="s">
        <v>50</v>
      </c>
      <c r="L184" s="16" t="s">
        <v>62</v>
      </c>
      <c r="M184" s="16" t="s">
        <v>12</v>
      </c>
      <c r="N184" s="16" t="s">
        <v>66</v>
      </c>
      <c r="O184" s="16">
        <v>3</v>
      </c>
      <c r="P184" s="16" t="s">
        <v>31</v>
      </c>
      <c r="Q184" s="24" t="s">
        <v>463</v>
      </c>
      <c r="R184" s="22" t="s">
        <v>464</v>
      </c>
      <c r="S184" s="2" t="str">
        <f t="shared" si="6"/>
        <v/>
      </c>
    </row>
    <row r="185" spans="1:19" s="2" customFormat="1" x14ac:dyDescent="0.25">
      <c r="A185" s="13">
        <v>41500</v>
      </c>
      <c r="B185" s="14">
        <v>0.26944444444444443</v>
      </c>
      <c r="C185" s="14">
        <v>0.27152777777777776</v>
      </c>
      <c r="D185" s="14">
        <v>0.27777777777777779</v>
      </c>
      <c r="E185" s="14">
        <v>0.29236111111111113</v>
      </c>
      <c r="F185" s="14">
        <v>0.30902777777777779</v>
      </c>
      <c r="G185" s="15">
        <f t="shared" si="5"/>
        <v>24.037500000000001</v>
      </c>
      <c r="H185" s="16" t="s">
        <v>90</v>
      </c>
      <c r="I185" s="16">
        <v>752130</v>
      </c>
      <c r="J185" s="16">
        <v>26547</v>
      </c>
      <c r="K185" s="16" t="s">
        <v>50</v>
      </c>
      <c r="L185" s="16" t="s">
        <v>62</v>
      </c>
      <c r="M185" s="16" t="s">
        <v>27</v>
      </c>
      <c r="N185" s="16" t="s">
        <v>13</v>
      </c>
      <c r="O185" s="16">
        <v>3</v>
      </c>
      <c r="P185" s="16" t="s">
        <v>30</v>
      </c>
      <c r="Q185" s="24" t="s">
        <v>465</v>
      </c>
      <c r="R185" s="22" t="s">
        <v>466</v>
      </c>
      <c r="S185" s="2" t="str">
        <f t="shared" si="6"/>
        <v/>
      </c>
    </row>
    <row r="186" spans="1:19" s="2" customFormat="1" x14ac:dyDescent="0.25">
      <c r="A186" s="13">
        <v>41499</v>
      </c>
      <c r="B186" s="14">
        <v>0.79652777777777783</v>
      </c>
      <c r="C186" s="14">
        <v>0.79861111111111116</v>
      </c>
      <c r="D186" s="14">
        <v>0.80069444444444438</v>
      </c>
      <c r="E186" s="14">
        <v>0.80763888888888891</v>
      </c>
      <c r="F186" s="14">
        <v>0.8125</v>
      </c>
      <c r="G186" s="15">
        <f t="shared" si="5"/>
        <v>24.013888888888889</v>
      </c>
      <c r="H186" s="16" t="s">
        <v>90</v>
      </c>
      <c r="I186" s="16">
        <v>752129</v>
      </c>
      <c r="J186" s="16">
        <v>26504</v>
      </c>
      <c r="K186" s="16" t="s">
        <v>62</v>
      </c>
      <c r="L186" s="16" t="s">
        <v>62</v>
      </c>
      <c r="M186" s="16" t="s">
        <v>11</v>
      </c>
      <c r="N186" s="16" t="s">
        <v>10</v>
      </c>
      <c r="O186" s="16">
        <v>3</v>
      </c>
      <c r="P186" s="16" t="s">
        <v>29</v>
      </c>
      <c r="Q186" s="24" t="s">
        <v>467</v>
      </c>
      <c r="R186" s="22" t="s">
        <v>468</v>
      </c>
      <c r="S186" s="2" t="str">
        <f t="shared" si="6"/>
        <v/>
      </c>
    </row>
    <row r="187" spans="1:19" s="2" customFormat="1" x14ac:dyDescent="0.25">
      <c r="A187" s="13">
        <v>41499</v>
      </c>
      <c r="B187" s="14">
        <v>0.63402777777777775</v>
      </c>
      <c r="C187" s="14">
        <v>0.64444444444444449</v>
      </c>
      <c r="D187" s="14">
        <v>0.65972222222222221</v>
      </c>
      <c r="E187" s="14">
        <v>0.6694444444444444</v>
      </c>
      <c r="F187" s="14">
        <v>0.6791666666666667</v>
      </c>
      <c r="G187" s="15">
        <f t="shared" si="5"/>
        <v>24.034722222222221</v>
      </c>
      <c r="H187" s="16" t="s">
        <v>91</v>
      </c>
      <c r="I187" s="16">
        <v>752167</v>
      </c>
      <c r="J187" s="16">
        <v>26973</v>
      </c>
      <c r="K187" s="16" t="s">
        <v>60</v>
      </c>
      <c r="L187" s="16" t="s">
        <v>61</v>
      </c>
      <c r="M187" s="16" t="s">
        <v>12</v>
      </c>
      <c r="N187" s="16" t="s">
        <v>66</v>
      </c>
      <c r="O187" s="16">
        <v>2</v>
      </c>
      <c r="P187" s="16" t="s">
        <v>31</v>
      </c>
      <c r="Q187" s="24" t="s">
        <v>469</v>
      </c>
      <c r="R187" s="22" t="s">
        <v>470</v>
      </c>
      <c r="S187" s="2" t="str">
        <f t="shared" si="6"/>
        <v/>
      </c>
    </row>
    <row r="188" spans="1:19" s="2" customFormat="1" x14ac:dyDescent="0.25">
      <c r="A188" s="13">
        <v>41499</v>
      </c>
      <c r="B188" s="14">
        <v>0.44027777777777777</v>
      </c>
      <c r="C188" s="14">
        <v>0.4458333333333333</v>
      </c>
      <c r="D188" s="14">
        <v>0.4513888888888889</v>
      </c>
      <c r="E188" s="14">
        <v>0.46666666666666662</v>
      </c>
      <c r="F188" s="14">
        <v>0.47916666666666669</v>
      </c>
      <c r="G188" s="15">
        <f t="shared" si="5"/>
        <v>24.033333333333335</v>
      </c>
      <c r="H188" s="16" t="s">
        <v>91</v>
      </c>
      <c r="I188" s="16">
        <v>752166</v>
      </c>
      <c r="J188" s="16">
        <v>26411</v>
      </c>
      <c r="K188" s="16" t="s">
        <v>62</v>
      </c>
      <c r="L188" s="16" t="s">
        <v>62</v>
      </c>
      <c r="M188" s="16" t="s">
        <v>66</v>
      </c>
      <c r="N188" s="16" t="s">
        <v>12</v>
      </c>
      <c r="O188" s="16">
        <v>3</v>
      </c>
      <c r="P188" s="16" t="s">
        <v>31</v>
      </c>
      <c r="Q188" s="24" t="s">
        <v>471</v>
      </c>
      <c r="R188" s="22" t="s">
        <v>472</v>
      </c>
      <c r="S188" s="2" t="str">
        <f t="shared" si="6"/>
        <v/>
      </c>
    </row>
    <row r="189" spans="1:19" s="2" customFormat="1" x14ac:dyDescent="0.25">
      <c r="A189" s="13">
        <v>41499</v>
      </c>
      <c r="B189" s="14">
        <v>0.62083333333333335</v>
      </c>
      <c r="C189" s="14">
        <v>0.62152777777777779</v>
      </c>
      <c r="D189" s="14">
        <v>0.62361111111111112</v>
      </c>
      <c r="E189" s="14">
        <v>0.62777777777777777</v>
      </c>
      <c r="F189" s="14">
        <v>0.63124999999999998</v>
      </c>
      <c r="G189" s="15">
        <f t="shared" si="5"/>
        <v>24.009722222222223</v>
      </c>
      <c r="H189" s="16" t="s">
        <v>90</v>
      </c>
      <c r="I189" s="16">
        <v>752128</v>
      </c>
      <c r="J189" s="16">
        <v>26466</v>
      </c>
      <c r="K189" s="16" t="s">
        <v>51</v>
      </c>
      <c r="L189" s="16" t="s">
        <v>62</v>
      </c>
      <c r="M189" s="16" t="s">
        <v>27</v>
      </c>
      <c r="N189" s="16" t="s">
        <v>14</v>
      </c>
      <c r="O189" s="16">
        <v>3</v>
      </c>
      <c r="P189" s="16" t="s">
        <v>29</v>
      </c>
      <c r="Q189" s="24" t="s">
        <v>473</v>
      </c>
      <c r="R189" s="22" t="s">
        <v>474</v>
      </c>
      <c r="S189" s="2" t="str">
        <f t="shared" si="6"/>
        <v/>
      </c>
    </row>
    <row r="190" spans="1:19" s="2" customFormat="1" x14ac:dyDescent="0.25">
      <c r="A190" s="13">
        <v>41499</v>
      </c>
      <c r="B190" s="14">
        <v>0.52569444444444446</v>
      </c>
      <c r="C190" s="14">
        <v>0.52708333333333335</v>
      </c>
      <c r="D190" s="14">
        <v>0.5444444444444444</v>
      </c>
      <c r="E190" s="14">
        <v>0.55138888888888882</v>
      </c>
      <c r="F190" s="14">
        <v>0.5708333333333333</v>
      </c>
      <c r="G190" s="15">
        <f t="shared" si="5"/>
        <v>24.043749999999999</v>
      </c>
      <c r="H190" s="16" t="s">
        <v>90</v>
      </c>
      <c r="I190" s="16">
        <v>752127</v>
      </c>
      <c r="J190" s="16">
        <v>26439</v>
      </c>
      <c r="K190" s="16" t="s">
        <v>50</v>
      </c>
      <c r="L190" s="16" t="s">
        <v>62</v>
      </c>
      <c r="M190" s="16" t="s">
        <v>14</v>
      </c>
      <c r="N190" s="16" t="s">
        <v>27</v>
      </c>
      <c r="O190" s="16">
        <v>3</v>
      </c>
      <c r="P190" s="16" t="s">
        <v>30</v>
      </c>
      <c r="Q190" s="24" t="s">
        <v>475</v>
      </c>
      <c r="R190" s="22" t="s">
        <v>476</v>
      </c>
      <c r="S190" s="2" t="str">
        <f t="shared" si="6"/>
        <v/>
      </c>
    </row>
    <row r="191" spans="1:19" s="2" customFormat="1" x14ac:dyDescent="0.25">
      <c r="A191" s="13">
        <v>41499</v>
      </c>
      <c r="B191" s="14">
        <v>0.18958333333333333</v>
      </c>
      <c r="C191" s="14">
        <v>0.19097222222222221</v>
      </c>
      <c r="D191" s="14">
        <v>0.19305555555555554</v>
      </c>
      <c r="E191" s="14">
        <v>0.19791666666666666</v>
      </c>
      <c r="F191" s="14">
        <v>0.19999999999999998</v>
      </c>
      <c r="G191" s="15">
        <f t="shared" si="5"/>
        <v>24.009027777777778</v>
      </c>
      <c r="H191" s="16" t="s">
        <v>90</v>
      </c>
      <c r="I191" s="16">
        <v>752126</v>
      </c>
      <c r="J191" s="16">
        <v>26386</v>
      </c>
      <c r="K191" s="16" t="s">
        <v>51</v>
      </c>
      <c r="L191" s="16" t="s">
        <v>62</v>
      </c>
      <c r="M191" s="16" t="s">
        <v>10</v>
      </c>
      <c r="N191" s="16" t="s">
        <v>14</v>
      </c>
      <c r="O191" s="16">
        <v>3</v>
      </c>
      <c r="P191" s="16" t="s">
        <v>29</v>
      </c>
      <c r="Q191" s="24" t="s">
        <v>477</v>
      </c>
      <c r="R191" s="22" t="s">
        <v>478</v>
      </c>
      <c r="S191" s="2" t="str">
        <f t="shared" si="6"/>
        <v/>
      </c>
    </row>
    <row r="192" spans="1:19" s="2" customFormat="1" x14ac:dyDescent="0.25">
      <c r="A192" s="13">
        <v>41499</v>
      </c>
      <c r="B192" s="14">
        <v>0.13055555555555556</v>
      </c>
      <c r="C192" s="14">
        <v>0.13263888888888889</v>
      </c>
      <c r="D192" s="14">
        <v>0.13749999999999998</v>
      </c>
      <c r="E192" s="14">
        <v>0.15208333333333332</v>
      </c>
      <c r="F192" s="14">
        <v>0.15486111111111112</v>
      </c>
      <c r="G192" s="15">
        <f t="shared" si="5"/>
        <v>24.022222222222222</v>
      </c>
      <c r="H192" s="16" t="s">
        <v>90</v>
      </c>
      <c r="I192" s="16">
        <v>752125</v>
      </c>
      <c r="J192" s="16">
        <v>26378</v>
      </c>
      <c r="K192" s="16" t="s">
        <v>50</v>
      </c>
      <c r="L192" s="16" t="s">
        <v>62</v>
      </c>
      <c r="M192" s="16" t="s">
        <v>14</v>
      </c>
      <c r="N192" s="16" t="s">
        <v>10</v>
      </c>
      <c r="O192" s="16">
        <v>3</v>
      </c>
      <c r="P192" s="16" t="s">
        <v>30</v>
      </c>
      <c r="Q192" s="24" t="s">
        <v>479</v>
      </c>
      <c r="R192" s="22" t="s">
        <v>480</v>
      </c>
      <c r="S192" s="2" t="str">
        <f t="shared" si="6"/>
        <v/>
      </c>
    </row>
    <row r="193" spans="1:19" s="2" customFormat="1" x14ac:dyDescent="0.25">
      <c r="A193" s="13">
        <v>41498</v>
      </c>
      <c r="B193" s="14">
        <v>0.97013888888888899</v>
      </c>
      <c r="C193" s="14">
        <v>0.97083333333333333</v>
      </c>
      <c r="D193" s="14">
        <v>0.97222222222222221</v>
      </c>
      <c r="E193" s="14">
        <v>0.98055555555555562</v>
      </c>
      <c r="F193" s="14">
        <v>0.98611111111111116</v>
      </c>
      <c r="G193" s="15">
        <f t="shared" si="5"/>
        <v>24.015277777777779</v>
      </c>
      <c r="H193" s="16" t="s">
        <v>90</v>
      </c>
      <c r="I193" s="16">
        <v>752124</v>
      </c>
      <c r="J193" s="16">
        <v>20367</v>
      </c>
      <c r="K193" s="16" t="s">
        <v>51</v>
      </c>
      <c r="L193" s="16" t="s">
        <v>62</v>
      </c>
      <c r="M193" s="16" t="s">
        <v>10</v>
      </c>
      <c r="N193" s="16" t="s">
        <v>14</v>
      </c>
      <c r="O193" s="16">
        <v>2</v>
      </c>
      <c r="P193" s="16" t="s">
        <v>29</v>
      </c>
      <c r="Q193" s="24" t="s">
        <v>481</v>
      </c>
      <c r="R193" s="22" t="s">
        <v>482</v>
      </c>
      <c r="S193" s="2" t="str">
        <f t="shared" si="6"/>
        <v/>
      </c>
    </row>
    <row r="194" spans="1:19" s="2" customFormat="1" x14ac:dyDescent="0.25">
      <c r="A194" s="13">
        <v>41498</v>
      </c>
      <c r="B194" s="14">
        <v>0.83333333333333337</v>
      </c>
      <c r="C194" s="14">
        <v>0.83472222222222225</v>
      </c>
      <c r="D194" s="14">
        <v>0.83819444444444446</v>
      </c>
      <c r="E194" s="14">
        <v>0.84722222222222221</v>
      </c>
      <c r="F194" s="14">
        <v>0.85625000000000007</v>
      </c>
      <c r="G194" s="15">
        <f t="shared" si="5"/>
        <v>24.021527777777777</v>
      </c>
      <c r="H194" s="16" t="s">
        <v>90</v>
      </c>
      <c r="I194" s="16">
        <v>752123</v>
      </c>
      <c r="J194" s="16">
        <v>20350</v>
      </c>
      <c r="K194" s="16" t="s">
        <v>50</v>
      </c>
      <c r="L194" s="16" t="s">
        <v>62</v>
      </c>
      <c r="M194" s="16" t="s">
        <v>14</v>
      </c>
      <c r="N194" s="16" t="s">
        <v>10</v>
      </c>
      <c r="O194" s="16">
        <v>3</v>
      </c>
      <c r="P194" s="16" t="s">
        <v>30</v>
      </c>
      <c r="Q194" s="24" t="s">
        <v>483</v>
      </c>
      <c r="R194" s="22" t="s">
        <v>484</v>
      </c>
      <c r="S194" s="2" t="str">
        <f t="shared" si="6"/>
        <v/>
      </c>
    </row>
    <row r="195" spans="1:19" s="2" customFormat="1" x14ac:dyDescent="0.25">
      <c r="A195" s="13">
        <v>41498</v>
      </c>
      <c r="B195" s="14">
        <v>0.75069444444444444</v>
      </c>
      <c r="C195" s="14">
        <v>0.75138888888888899</v>
      </c>
      <c r="D195" s="14">
        <v>0.75347222222222221</v>
      </c>
      <c r="E195" s="14">
        <v>0.76736111111111116</v>
      </c>
      <c r="F195" s="14">
        <v>0.77083333333333337</v>
      </c>
      <c r="G195" s="15">
        <f t="shared" si="5"/>
        <v>24.019444444444446</v>
      </c>
      <c r="H195" s="16" t="s">
        <v>90</v>
      </c>
      <c r="I195" s="16">
        <v>752122</v>
      </c>
      <c r="J195" s="16">
        <v>26341</v>
      </c>
      <c r="K195" s="16" t="s">
        <v>52</v>
      </c>
      <c r="L195" s="16" t="s">
        <v>62</v>
      </c>
      <c r="M195" s="16" t="s">
        <v>88</v>
      </c>
      <c r="N195" s="16" t="s">
        <v>10</v>
      </c>
      <c r="O195" s="16">
        <v>2</v>
      </c>
      <c r="P195" s="16" t="s">
        <v>29</v>
      </c>
      <c r="Q195" s="24" t="s">
        <v>485</v>
      </c>
      <c r="R195" s="22" t="s">
        <v>486</v>
      </c>
      <c r="S195" s="2" t="str">
        <f t="shared" si="6"/>
        <v/>
      </c>
    </row>
    <row r="196" spans="1:19" s="2" customFormat="1" x14ac:dyDescent="0.25">
      <c r="A196" s="13">
        <v>41498</v>
      </c>
      <c r="B196" s="14">
        <v>0.50555555555555554</v>
      </c>
      <c r="C196" s="14">
        <v>0.50694444444444442</v>
      </c>
      <c r="D196" s="14">
        <v>0.51111111111111118</v>
      </c>
      <c r="E196" s="14">
        <v>0.52777777777777779</v>
      </c>
      <c r="F196" s="14">
        <v>0.53680555555555554</v>
      </c>
      <c r="G196" s="15">
        <f t="shared" ref="G196:G226" si="7">F196-C196+24</f>
        <v>24.02986111111111</v>
      </c>
      <c r="H196" s="16" t="s">
        <v>90</v>
      </c>
      <c r="I196" s="16">
        <v>752121</v>
      </c>
      <c r="J196" s="16">
        <v>26284</v>
      </c>
      <c r="K196" s="16" t="s">
        <v>50</v>
      </c>
      <c r="L196" s="16" t="s">
        <v>62</v>
      </c>
      <c r="M196" s="16" t="s">
        <v>20</v>
      </c>
      <c r="N196" s="16" t="s">
        <v>88</v>
      </c>
      <c r="O196" s="16">
        <v>3</v>
      </c>
      <c r="P196" s="16" t="s">
        <v>29</v>
      </c>
      <c r="Q196" s="24" t="s">
        <v>487</v>
      </c>
      <c r="R196" s="22" t="s">
        <v>488</v>
      </c>
      <c r="S196" s="2" t="str">
        <f t="shared" si="6"/>
        <v/>
      </c>
    </row>
    <row r="197" spans="1:19" s="2" customFormat="1" x14ac:dyDescent="0.25">
      <c r="A197" s="13">
        <v>41498</v>
      </c>
      <c r="B197" s="14">
        <v>0.30208333333333331</v>
      </c>
      <c r="C197" s="14">
        <v>0.30208333333333331</v>
      </c>
      <c r="D197" s="14">
        <v>0.30208333333333331</v>
      </c>
      <c r="E197" s="14">
        <v>0.30208333333333331</v>
      </c>
      <c r="F197" s="14">
        <v>0.3125</v>
      </c>
      <c r="G197" s="15">
        <f t="shared" si="7"/>
        <v>24.010416666666668</v>
      </c>
      <c r="H197" s="16" t="s">
        <v>90</v>
      </c>
      <c r="I197" s="16">
        <v>752120</v>
      </c>
      <c r="J197" s="16">
        <v>26241</v>
      </c>
      <c r="K197" s="16" t="s">
        <v>51</v>
      </c>
      <c r="L197" s="16" t="s">
        <v>62</v>
      </c>
      <c r="M197" s="16" t="s">
        <v>88</v>
      </c>
      <c r="N197" s="16" t="s">
        <v>20</v>
      </c>
      <c r="O197" s="16">
        <v>2</v>
      </c>
      <c r="P197" s="16" t="s">
        <v>29</v>
      </c>
      <c r="Q197" s="24" t="s">
        <v>489</v>
      </c>
      <c r="R197" s="22" t="s">
        <v>490</v>
      </c>
      <c r="S197" s="2" t="str">
        <f t="shared" si="6"/>
        <v/>
      </c>
    </row>
    <row r="198" spans="1:19" s="2" customFormat="1" x14ac:dyDescent="0.25">
      <c r="A198" s="13">
        <v>41498</v>
      </c>
      <c r="B198" s="14">
        <v>6.1111111111111116E-2</v>
      </c>
      <c r="C198" s="14">
        <v>6.3194444444444442E-2</v>
      </c>
      <c r="D198" s="14">
        <v>7.6388888888888895E-2</v>
      </c>
      <c r="E198" s="14">
        <v>9.375E-2</v>
      </c>
      <c r="F198" s="14">
        <v>0.1111111111111111</v>
      </c>
      <c r="G198" s="15">
        <f t="shared" si="7"/>
        <v>24.047916666666666</v>
      </c>
      <c r="H198" s="16" t="s">
        <v>90</v>
      </c>
      <c r="I198" s="16">
        <v>752119</v>
      </c>
      <c r="J198" s="16">
        <v>26232</v>
      </c>
      <c r="K198" s="16" t="s">
        <v>50</v>
      </c>
      <c r="L198" s="16" t="s">
        <v>62</v>
      </c>
      <c r="M198" s="16" t="s">
        <v>25</v>
      </c>
      <c r="N198" s="16" t="s">
        <v>20</v>
      </c>
      <c r="O198" s="16">
        <v>3</v>
      </c>
      <c r="P198" s="16" t="s">
        <v>29</v>
      </c>
      <c r="Q198" s="24" t="s">
        <v>491</v>
      </c>
      <c r="R198" s="22" t="s">
        <v>492</v>
      </c>
      <c r="S198" s="2" t="str">
        <f t="shared" si="6"/>
        <v/>
      </c>
    </row>
    <row r="199" spans="1:19" s="2" customFormat="1" x14ac:dyDescent="0.25">
      <c r="A199" s="13">
        <v>41497</v>
      </c>
      <c r="B199" s="14">
        <v>0.79166666666666663</v>
      </c>
      <c r="C199" s="14">
        <v>0.79305555555555562</v>
      </c>
      <c r="D199" s="14">
        <v>0.79513888888888884</v>
      </c>
      <c r="E199" s="14">
        <v>0.80208333333333337</v>
      </c>
      <c r="F199" s="14">
        <v>0.81111111111111101</v>
      </c>
      <c r="G199" s="15">
        <f t="shared" si="7"/>
        <v>24.018055555555556</v>
      </c>
      <c r="H199" s="16" t="s">
        <v>90</v>
      </c>
      <c r="I199" s="16">
        <v>752117</v>
      </c>
      <c r="J199" s="16">
        <v>26207</v>
      </c>
      <c r="K199" s="16" t="s">
        <v>51</v>
      </c>
      <c r="L199" s="16" t="s">
        <v>62</v>
      </c>
      <c r="M199" s="16" t="s">
        <v>25</v>
      </c>
      <c r="N199" s="16" t="s">
        <v>20</v>
      </c>
      <c r="O199" s="16">
        <v>2</v>
      </c>
      <c r="P199" s="16" t="s">
        <v>29</v>
      </c>
      <c r="Q199" s="24" t="s">
        <v>493</v>
      </c>
      <c r="R199" s="22" t="s">
        <v>494</v>
      </c>
      <c r="S199" s="2" t="str">
        <f t="shared" si="6"/>
        <v/>
      </c>
    </row>
    <row r="200" spans="1:19" s="2" customFormat="1" x14ac:dyDescent="0.25">
      <c r="A200" s="13">
        <v>41497</v>
      </c>
      <c r="B200" s="14">
        <v>0.96527777777777779</v>
      </c>
      <c r="C200" s="14">
        <v>0.96666666666666667</v>
      </c>
      <c r="D200" s="14">
        <v>0.97222222222222221</v>
      </c>
      <c r="E200" s="14">
        <v>0.98541666666666661</v>
      </c>
      <c r="F200" s="14">
        <v>0.99513888888888891</v>
      </c>
      <c r="G200" s="15">
        <f t="shared" si="7"/>
        <v>24.028472222222224</v>
      </c>
      <c r="H200" s="16" t="s">
        <v>90</v>
      </c>
      <c r="I200" s="16">
        <v>752118</v>
      </c>
      <c r="J200" s="16">
        <v>26217</v>
      </c>
      <c r="K200" s="16" t="s">
        <v>50</v>
      </c>
      <c r="L200" s="16" t="s">
        <v>62</v>
      </c>
      <c r="M200" s="16" t="s">
        <v>20</v>
      </c>
      <c r="N200" s="16" t="s">
        <v>25</v>
      </c>
      <c r="O200" s="16">
        <v>3</v>
      </c>
      <c r="P200" s="16" t="s">
        <v>30</v>
      </c>
      <c r="Q200" s="24" t="s">
        <v>495</v>
      </c>
      <c r="R200" s="22" t="s">
        <v>496</v>
      </c>
      <c r="S200" s="2" t="str">
        <f t="shared" si="6"/>
        <v/>
      </c>
    </row>
    <row r="201" spans="1:19" s="2" customFormat="1" x14ac:dyDescent="0.25">
      <c r="A201" s="13">
        <v>41497</v>
      </c>
      <c r="B201" s="14">
        <v>0.51388888888888895</v>
      </c>
      <c r="C201" s="14">
        <v>0.51458333333333328</v>
      </c>
      <c r="D201" s="14">
        <v>0.51666666666666672</v>
      </c>
      <c r="E201" s="14">
        <v>0.5229166666666667</v>
      </c>
      <c r="F201" s="14">
        <v>0.52847222222222223</v>
      </c>
      <c r="G201" s="15">
        <f t="shared" si="7"/>
        <v>24.013888888888889</v>
      </c>
      <c r="H201" s="16" t="s">
        <v>90</v>
      </c>
      <c r="I201" s="16">
        <v>752115</v>
      </c>
      <c r="J201" s="16">
        <v>26160</v>
      </c>
      <c r="K201" s="16" t="s">
        <v>51</v>
      </c>
      <c r="L201" s="16" t="s">
        <v>62</v>
      </c>
      <c r="M201" s="16" t="s">
        <v>27</v>
      </c>
      <c r="N201" s="16" t="s">
        <v>88</v>
      </c>
      <c r="O201" s="16">
        <v>2</v>
      </c>
      <c r="P201" s="16" t="s">
        <v>29</v>
      </c>
      <c r="Q201" s="24" t="s">
        <v>497</v>
      </c>
      <c r="R201" s="22" t="s">
        <v>498</v>
      </c>
      <c r="S201" s="2" t="str">
        <f t="shared" ref="S201:S226" si="8">IF(AND(OR(L201=Carouge,L201=LATOUR,K201=Carouge,K201=LATOUR),AND(A201&gt;=DATE1,A201&lt;=DATE2)),ROW(A197),"")</f>
        <v/>
      </c>
    </row>
    <row r="202" spans="1:19" s="2" customFormat="1" x14ac:dyDescent="0.25">
      <c r="A202" s="13">
        <v>41497</v>
      </c>
      <c r="B202" s="14">
        <v>0.41666666666666669</v>
      </c>
      <c r="C202" s="14">
        <v>0.41805555555555557</v>
      </c>
      <c r="D202" s="14">
        <v>0.41944444444444445</v>
      </c>
      <c r="E202" s="14">
        <v>0.45763888888888887</v>
      </c>
      <c r="F202" s="14">
        <v>0.46180555555555558</v>
      </c>
      <c r="G202" s="15">
        <f t="shared" si="7"/>
        <v>24.043749999999999</v>
      </c>
      <c r="H202" s="16" t="s">
        <v>90</v>
      </c>
      <c r="I202" s="16">
        <v>752114</v>
      </c>
      <c r="J202" s="16">
        <v>26148</v>
      </c>
      <c r="K202" s="16" t="s">
        <v>52</v>
      </c>
      <c r="L202" s="16" t="s">
        <v>62</v>
      </c>
      <c r="M202" s="16" t="s">
        <v>88</v>
      </c>
      <c r="N202" s="16" t="s">
        <v>27</v>
      </c>
      <c r="O202" s="16">
        <v>3</v>
      </c>
      <c r="P202" s="16" t="s">
        <v>29</v>
      </c>
      <c r="Q202" s="24" t="s">
        <v>499</v>
      </c>
      <c r="R202" s="22" t="s">
        <v>500</v>
      </c>
      <c r="S202" s="2" t="str">
        <f t="shared" si="8"/>
        <v/>
      </c>
    </row>
    <row r="203" spans="1:19" s="2" customFormat="1" x14ac:dyDescent="0.25">
      <c r="A203" s="13">
        <v>41497</v>
      </c>
      <c r="B203" s="14">
        <v>0.33611111111111108</v>
      </c>
      <c r="C203" s="14">
        <v>0.33611111111111108</v>
      </c>
      <c r="D203" s="14">
        <v>0.33888888888888885</v>
      </c>
      <c r="E203" s="14">
        <v>0.35486111111111113</v>
      </c>
      <c r="F203" s="14">
        <v>0.36388888888888887</v>
      </c>
      <c r="G203" s="15">
        <f t="shared" si="7"/>
        <v>24.027777777777779</v>
      </c>
      <c r="H203" s="16" t="s">
        <v>90</v>
      </c>
      <c r="I203" s="16">
        <v>752113</v>
      </c>
      <c r="J203" s="16">
        <v>26140</v>
      </c>
      <c r="K203" s="16" t="s">
        <v>51</v>
      </c>
      <c r="L203" s="16" t="s">
        <v>62</v>
      </c>
      <c r="M203" s="16" t="s">
        <v>27</v>
      </c>
      <c r="N203" s="16" t="s">
        <v>88</v>
      </c>
      <c r="O203" s="16">
        <v>2</v>
      </c>
      <c r="P203" s="16" t="s">
        <v>29</v>
      </c>
      <c r="Q203" s="24" t="s">
        <v>501</v>
      </c>
      <c r="R203" s="22" t="s">
        <v>502</v>
      </c>
      <c r="S203" s="2" t="str">
        <f t="shared" si="8"/>
        <v/>
      </c>
    </row>
    <row r="204" spans="1:19" s="2" customFormat="1" x14ac:dyDescent="0.25">
      <c r="A204" s="13">
        <v>41497</v>
      </c>
      <c r="B204" s="14">
        <v>0.60277777777777775</v>
      </c>
      <c r="C204" s="14">
        <v>0.60416666666666663</v>
      </c>
      <c r="D204" s="14">
        <v>0.60833333333333328</v>
      </c>
      <c r="E204" s="14">
        <v>0.6333333333333333</v>
      </c>
      <c r="F204" s="14">
        <v>0.64236111111111105</v>
      </c>
      <c r="G204" s="15">
        <f t="shared" si="7"/>
        <v>24.038194444444443</v>
      </c>
      <c r="H204" s="16" t="s">
        <v>90</v>
      </c>
      <c r="I204" s="16">
        <v>752116</v>
      </c>
      <c r="J204" s="16">
        <v>26173</v>
      </c>
      <c r="K204" s="16" t="s">
        <v>50</v>
      </c>
      <c r="L204" s="16" t="s">
        <v>62</v>
      </c>
      <c r="M204" s="16" t="s">
        <v>88</v>
      </c>
      <c r="N204" s="16" t="s">
        <v>27</v>
      </c>
      <c r="O204" s="16">
        <v>3</v>
      </c>
      <c r="P204" s="16" t="s">
        <v>29</v>
      </c>
      <c r="Q204" s="24" t="s">
        <v>503</v>
      </c>
      <c r="R204" s="22" t="s">
        <v>504</v>
      </c>
      <c r="S204" s="2" t="str">
        <f t="shared" si="8"/>
        <v/>
      </c>
    </row>
    <row r="205" spans="1:19" s="2" customFormat="1" x14ac:dyDescent="0.25">
      <c r="A205" s="13">
        <v>41497</v>
      </c>
      <c r="B205" s="14">
        <v>0.99513888888888891</v>
      </c>
      <c r="C205" s="14">
        <v>0.99722222222222223</v>
      </c>
      <c r="D205" s="14">
        <v>6.9444444444444447E-4</v>
      </c>
      <c r="E205" s="14">
        <v>4.1666666666666666E-3</v>
      </c>
      <c r="F205" s="14">
        <v>7.6388888888888886E-3</v>
      </c>
      <c r="G205" s="15">
        <f t="shared" si="7"/>
        <v>23.010416666666668</v>
      </c>
      <c r="H205" s="16" t="s">
        <v>90</v>
      </c>
      <c r="I205" s="16">
        <v>752111</v>
      </c>
      <c r="J205" s="16">
        <v>26106</v>
      </c>
      <c r="K205" s="16" t="s">
        <v>51</v>
      </c>
      <c r="L205" s="16" t="s">
        <v>62</v>
      </c>
      <c r="M205" s="16" t="s">
        <v>20</v>
      </c>
      <c r="N205" s="16" t="s">
        <v>25</v>
      </c>
      <c r="O205" s="16">
        <v>2</v>
      </c>
      <c r="P205" s="16" t="s">
        <v>29</v>
      </c>
      <c r="Q205" s="24" t="s">
        <v>505</v>
      </c>
      <c r="R205" s="22" t="s">
        <v>506</v>
      </c>
      <c r="S205" s="2" t="str">
        <f t="shared" si="8"/>
        <v/>
      </c>
    </row>
    <row r="206" spans="1:19" s="2" customFormat="1" x14ac:dyDescent="0.25">
      <c r="A206" s="13">
        <v>41497</v>
      </c>
      <c r="B206" s="14">
        <v>0.83333333333333337</v>
      </c>
      <c r="C206" s="14">
        <v>0.8354166666666667</v>
      </c>
      <c r="D206" s="14">
        <v>0.84375</v>
      </c>
      <c r="E206" s="14">
        <v>0.90277777777777779</v>
      </c>
      <c r="F206" s="14">
        <v>0.91666666666666663</v>
      </c>
      <c r="G206" s="15">
        <f t="shared" si="7"/>
        <v>24.081250000000001</v>
      </c>
      <c r="H206" s="16" t="s">
        <v>90</v>
      </c>
      <c r="I206" s="16">
        <v>752110</v>
      </c>
      <c r="J206" s="16">
        <v>26085</v>
      </c>
      <c r="K206" s="16" t="s">
        <v>61</v>
      </c>
      <c r="L206" s="16" t="s">
        <v>46</v>
      </c>
      <c r="M206" s="16" t="s">
        <v>20</v>
      </c>
      <c r="N206" s="16" t="s">
        <v>25</v>
      </c>
      <c r="O206" s="16">
        <v>3</v>
      </c>
      <c r="P206" s="16" t="s">
        <v>30</v>
      </c>
      <c r="Q206" s="24" t="s">
        <v>507</v>
      </c>
      <c r="R206" s="22" t="s">
        <v>508</v>
      </c>
      <c r="S206" s="2" t="str">
        <f t="shared" si="8"/>
        <v/>
      </c>
    </row>
    <row r="207" spans="1:19" s="2" customFormat="1" x14ac:dyDescent="0.25">
      <c r="A207" s="13">
        <v>41497</v>
      </c>
      <c r="B207" s="14">
        <v>0.16111111111111112</v>
      </c>
      <c r="C207" s="14">
        <v>0.16319444444444445</v>
      </c>
      <c r="D207" s="14">
        <v>0.16388888888888889</v>
      </c>
      <c r="E207" s="14">
        <v>0.18055555555555555</v>
      </c>
      <c r="F207" s="14">
        <v>0.18402777777777779</v>
      </c>
      <c r="G207" s="15">
        <f t="shared" si="7"/>
        <v>24.020833333333332</v>
      </c>
      <c r="H207" s="16" t="s">
        <v>90</v>
      </c>
      <c r="I207" s="16">
        <v>752112</v>
      </c>
      <c r="J207" s="16">
        <v>26127</v>
      </c>
      <c r="K207" s="16" t="s">
        <v>51</v>
      </c>
      <c r="L207" s="16" t="s">
        <v>62</v>
      </c>
      <c r="M207" s="16" t="s">
        <v>20</v>
      </c>
      <c r="N207" s="16" t="s">
        <v>25</v>
      </c>
      <c r="O207" s="16">
        <v>4</v>
      </c>
      <c r="P207" s="16" t="s">
        <v>29</v>
      </c>
      <c r="Q207" s="24" t="s">
        <v>509</v>
      </c>
      <c r="R207" s="22" t="s">
        <v>510</v>
      </c>
      <c r="S207" s="2" t="str">
        <f t="shared" si="8"/>
        <v/>
      </c>
    </row>
    <row r="208" spans="1:19" s="2" customFormat="1" x14ac:dyDescent="0.25">
      <c r="A208" s="13">
        <v>41496</v>
      </c>
      <c r="B208" s="14">
        <v>0.47916666666666669</v>
      </c>
      <c r="C208" s="14">
        <v>0.48055555555555557</v>
      </c>
      <c r="D208" s="14">
        <v>0.48402777777777778</v>
      </c>
      <c r="E208" s="14">
        <v>0.49861111111111112</v>
      </c>
      <c r="F208" s="14">
        <v>0.50277777777777777</v>
      </c>
      <c r="G208" s="15">
        <f t="shared" si="7"/>
        <v>24.022222222222222</v>
      </c>
      <c r="H208" s="16" t="s">
        <v>90</v>
      </c>
      <c r="I208" s="16">
        <v>752107</v>
      </c>
      <c r="J208" s="16">
        <v>26038</v>
      </c>
      <c r="K208" s="16" t="s">
        <v>50</v>
      </c>
      <c r="L208" s="16" t="s">
        <v>62</v>
      </c>
      <c r="M208" s="16" t="s">
        <v>27</v>
      </c>
      <c r="N208" s="16" t="s">
        <v>10</v>
      </c>
      <c r="O208" s="16">
        <v>3</v>
      </c>
      <c r="P208" s="16" t="s">
        <v>30</v>
      </c>
      <c r="Q208" s="24" t="s">
        <v>511</v>
      </c>
      <c r="R208" s="22" t="s">
        <v>512</v>
      </c>
      <c r="S208" s="2" t="str">
        <f t="shared" si="8"/>
        <v/>
      </c>
    </row>
    <row r="209" spans="1:19" s="2" customFormat="1" x14ac:dyDescent="0.25">
      <c r="A209" s="13">
        <v>41496</v>
      </c>
      <c r="B209" s="14">
        <v>0.75902777777777775</v>
      </c>
      <c r="C209" s="14">
        <v>0.76041666666666663</v>
      </c>
      <c r="D209" s="14">
        <v>0.76458333333333339</v>
      </c>
      <c r="E209" s="14"/>
      <c r="F209" s="14"/>
      <c r="G209" s="15">
        <f t="shared" si="7"/>
        <v>23.239583333333332</v>
      </c>
      <c r="H209" s="16" t="s">
        <v>90</v>
      </c>
      <c r="I209" s="16">
        <v>752109</v>
      </c>
      <c r="J209" s="16">
        <v>26078</v>
      </c>
      <c r="K209" s="16" t="s">
        <v>50</v>
      </c>
      <c r="L209" s="16" t="s">
        <v>49</v>
      </c>
      <c r="M209" s="16" t="s">
        <v>20</v>
      </c>
      <c r="N209" s="16" t="s">
        <v>25</v>
      </c>
      <c r="O209" s="16">
        <v>7</v>
      </c>
      <c r="P209" s="16" t="s">
        <v>29</v>
      </c>
      <c r="Q209" s="24" t="s">
        <v>513</v>
      </c>
      <c r="R209" s="22" t="s">
        <v>514</v>
      </c>
      <c r="S209" s="2" t="str">
        <f t="shared" si="8"/>
        <v/>
      </c>
    </row>
    <row r="210" spans="1:19" s="2" customFormat="1" x14ac:dyDescent="0.25">
      <c r="A210" s="13">
        <v>41496</v>
      </c>
      <c r="B210" s="14">
        <v>0.63194444444444442</v>
      </c>
      <c r="C210" s="14">
        <v>0.6333333333333333</v>
      </c>
      <c r="D210" s="14">
        <v>0.63472222222222219</v>
      </c>
      <c r="E210" s="14">
        <v>0.65416666666666667</v>
      </c>
      <c r="F210" s="14">
        <v>0.66666666666666663</v>
      </c>
      <c r="G210" s="15">
        <f t="shared" si="7"/>
        <v>24.033333333333335</v>
      </c>
      <c r="H210" s="16" t="s">
        <v>90</v>
      </c>
      <c r="I210" s="16">
        <v>752108</v>
      </c>
      <c r="J210" s="16">
        <v>26063</v>
      </c>
      <c r="K210" s="16" t="s">
        <v>52</v>
      </c>
      <c r="L210" s="16" t="s">
        <v>62</v>
      </c>
      <c r="M210" s="16" t="s">
        <v>10</v>
      </c>
      <c r="N210" s="16" t="s">
        <v>27</v>
      </c>
      <c r="O210" s="16">
        <v>3</v>
      </c>
      <c r="P210" s="16" t="s">
        <v>29</v>
      </c>
      <c r="Q210" s="24" t="s">
        <v>515</v>
      </c>
      <c r="R210" s="22" t="s">
        <v>516</v>
      </c>
      <c r="S210" s="2" t="str">
        <f t="shared" si="8"/>
        <v/>
      </c>
    </row>
    <row r="211" spans="1:19" s="2" customFormat="1" x14ac:dyDescent="0.25">
      <c r="A211" s="13">
        <v>41496</v>
      </c>
      <c r="B211" s="14">
        <v>0.1451388888888889</v>
      </c>
      <c r="C211" s="14">
        <v>0.14652777777777778</v>
      </c>
      <c r="D211" s="14">
        <v>0.15</v>
      </c>
      <c r="E211" s="14">
        <v>0.17013888888888887</v>
      </c>
      <c r="F211" s="14">
        <v>0.17708333333333334</v>
      </c>
      <c r="G211" s="15">
        <f t="shared" si="7"/>
        <v>24.030555555555555</v>
      </c>
      <c r="H211" s="16" t="s">
        <v>90</v>
      </c>
      <c r="I211" s="16">
        <v>752106</v>
      </c>
      <c r="J211" s="16">
        <v>26009</v>
      </c>
      <c r="K211" s="16" t="s">
        <v>51</v>
      </c>
      <c r="L211" s="16" t="s">
        <v>62</v>
      </c>
      <c r="M211" s="16" t="s">
        <v>25</v>
      </c>
      <c r="N211" s="16" t="s">
        <v>13</v>
      </c>
      <c r="O211" s="16">
        <v>3</v>
      </c>
      <c r="P211" s="16" t="s">
        <v>29</v>
      </c>
      <c r="Q211" s="24" t="s">
        <v>517</v>
      </c>
      <c r="R211" s="22" t="s">
        <v>518</v>
      </c>
      <c r="S211" s="2" t="str">
        <f t="shared" si="8"/>
        <v/>
      </c>
    </row>
    <row r="212" spans="1:19" s="2" customFormat="1" x14ac:dyDescent="0.25">
      <c r="A212" s="13">
        <v>41496</v>
      </c>
      <c r="B212" s="14">
        <v>0.1173611111111111</v>
      </c>
      <c r="C212" s="14">
        <v>0.11875000000000001</v>
      </c>
      <c r="D212" s="14">
        <v>0.12013888888888889</v>
      </c>
      <c r="E212" s="14"/>
      <c r="F212" s="14">
        <v>0.12708333333333333</v>
      </c>
      <c r="G212" s="15">
        <f t="shared" si="7"/>
        <v>24.008333333333333</v>
      </c>
      <c r="H212" s="16" t="s">
        <v>90</v>
      </c>
      <c r="I212" s="16">
        <v>752105</v>
      </c>
      <c r="J212" s="16">
        <v>26002</v>
      </c>
      <c r="K212" s="16" t="s">
        <v>50</v>
      </c>
      <c r="L212" s="16" t="s">
        <v>49</v>
      </c>
      <c r="M212" s="16" t="s">
        <v>13</v>
      </c>
      <c r="N212" s="16" t="s">
        <v>25</v>
      </c>
      <c r="O212" s="16">
        <v>1</v>
      </c>
      <c r="P212" s="16" t="s">
        <v>29</v>
      </c>
      <c r="Q212" s="24" t="s">
        <v>519</v>
      </c>
      <c r="R212" s="22" t="s">
        <v>520</v>
      </c>
      <c r="S212" s="2" t="str">
        <f t="shared" si="8"/>
        <v/>
      </c>
    </row>
    <row r="213" spans="1:19" s="2" customFormat="1" x14ac:dyDescent="0.25">
      <c r="A213" s="13">
        <v>41496</v>
      </c>
      <c r="B213" s="14">
        <v>9.7222222222222224E-2</v>
      </c>
      <c r="C213" s="14">
        <v>9.8611111111111108E-2</v>
      </c>
      <c r="D213" s="14">
        <v>0.1013888888888889</v>
      </c>
      <c r="E213" s="14"/>
      <c r="F213" s="14">
        <v>0.1013888888888889</v>
      </c>
      <c r="G213" s="15">
        <f t="shared" si="7"/>
        <v>24.002777777777776</v>
      </c>
      <c r="H213" s="16" t="s">
        <v>90</v>
      </c>
      <c r="I213" s="16">
        <v>752104</v>
      </c>
      <c r="J213" s="16">
        <v>26000</v>
      </c>
      <c r="K213" s="16" t="s">
        <v>51</v>
      </c>
      <c r="L213" s="16" t="s">
        <v>49</v>
      </c>
      <c r="M213" s="16" t="s">
        <v>13</v>
      </c>
      <c r="N213" s="16" t="s">
        <v>25</v>
      </c>
      <c r="O213" s="16">
        <v>9</v>
      </c>
      <c r="P213" s="16" t="s">
        <v>29</v>
      </c>
      <c r="Q213" s="24" t="s">
        <v>521</v>
      </c>
      <c r="R213" s="22" t="s">
        <v>522</v>
      </c>
      <c r="S213" s="2" t="str">
        <f t="shared" si="8"/>
        <v/>
      </c>
    </row>
    <row r="214" spans="1:19" s="2" customFormat="1" x14ac:dyDescent="0.25">
      <c r="A214" s="13">
        <v>41495</v>
      </c>
      <c r="B214" s="14">
        <v>0.82291666666666663</v>
      </c>
      <c r="C214" s="14">
        <v>0.82430555555555562</v>
      </c>
      <c r="D214" s="14">
        <v>0.82986111111111116</v>
      </c>
      <c r="E214" s="14">
        <v>0.84861111111111109</v>
      </c>
      <c r="F214" s="14">
        <v>0.86111111111111116</v>
      </c>
      <c r="G214" s="15">
        <f t="shared" si="7"/>
        <v>24.036805555555556</v>
      </c>
      <c r="H214" s="16" t="s">
        <v>90</v>
      </c>
      <c r="I214" s="16">
        <v>752103</v>
      </c>
      <c r="J214" s="16">
        <v>25976</v>
      </c>
      <c r="K214" s="16" t="s">
        <v>52</v>
      </c>
      <c r="L214" s="16" t="s">
        <v>62</v>
      </c>
      <c r="M214" s="16" t="s">
        <v>25</v>
      </c>
      <c r="N214" s="16" t="s">
        <v>13</v>
      </c>
      <c r="O214" s="16">
        <v>3</v>
      </c>
      <c r="P214" s="16" t="s">
        <v>29</v>
      </c>
      <c r="Q214" s="24" t="s">
        <v>523</v>
      </c>
      <c r="R214" s="22" t="s">
        <v>524</v>
      </c>
      <c r="S214" s="2" t="str">
        <f t="shared" si="8"/>
        <v/>
      </c>
    </row>
    <row r="215" spans="1:19" s="2" customFormat="1" x14ac:dyDescent="0.25">
      <c r="A215" s="13">
        <v>41495</v>
      </c>
      <c r="B215" s="14">
        <v>0.74583333333333324</v>
      </c>
      <c r="C215" s="14">
        <v>0.75069444444444444</v>
      </c>
      <c r="D215" s="14">
        <v>0.75624999999999998</v>
      </c>
      <c r="E215" s="14">
        <v>0.76527777777777783</v>
      </c>
      <c r="F215" s="14">
        <v>0.77638888888888891</v>
      </c>
      <c r="G215" s="15">
        <f t="shared" si="7"/>
        <v>24.025694444444444</v>
      </c>
      <c r="H215" s="16" t="s">
        <v>91</v>
      </c>
      <c r="I215" s="16">
        <v>752165</v>
      </c>
      <c r="J215" s="16">
        <v>25963</v>
      </c>
      <c r="K215" s="16" t="s">
        <v>62</v>
      </c>
      <c r="L215" s="16" t="s">
        <v>50</v>
      </c>
      <c r="M215" s="16" t="s">
        <v>12</v>
      </c>
      <c r="N215" s="16" t="s">
        <v>13</v>
      </c>
      <c r="O215" s="16">
        <v>9</v>
      </c>
      <c r="P215" s="16" t="s">
        <v>31</v>
      </c>
      <c r="Q215" s="24" t="s">
        <v>525</v>
      </c>
      <c r="R215" s="22" t="s">
        <v>526</v>
      </c>
      <c r="S215" s="2" t="str">
        <f t="shared" si="8"/>
        <v/>
      </c>
    </row>
    <row r="216" spans="1:19" s="2" customFormat="1" x14ac:dyDescent="0.25">
      <c r="A216" s="13">
        <v>41495</v>
      </c>
      <c r="B216" s="14">
        <v>0.60833333333333328</v>
      </c>
      <c r="C216" s="14">
        <v>0.61041666666666672</v>
      </c>
      <c r="D216" s="14">
        <v>0.61597222222222225</v>
      </c>
      <c r="E216" s="14">
        <v>0.63541666666666663</v>
      </c>
      <c r="F216" s="14">
        <v>0.64583333333333337</v>
      </c>
      <c r="G216" s="15">
        <f t="shared" si="7"/>
        <v>24.035416666666666</v>
      </c>
      <c r="H216" s="16" t="s">
        <v>90</v>
      </c>
      <c r="I216" s="16">
        <v>752102</v>
      </c>
      <c r="J216" s="16">
        <v>25945</v>
      </c>
      <c r="K216" s="16" t="s">
        <v>52</v>
      </c>
      <c r="L216" s="16" t="s">
        <v>48</v>
      </c>
      <c r="M216" s="16" t="s">
        <v>28</v>
      </c>
      <c r="N216" s="16" t="s">
        <v>20</v>
      </c>
      <c r="O216" s="16">
        <v>2</v>
      </c>
      <c r="P216" s="16" t="s">
        <v>30</v>
      </c>
      <c r="Q216" s="24" t="s">
        <v>527</v>
      </c>
      <c r="R216" s="22" t="s">
        <v>528</v>
      </c>
      <c r="S216" s="2" t="str">
        <f t="shared" si="8"/>
        <v/>
      </c>
    </row>
    <row r="217" spans="1:19" s="2" customFormat="1" x14ac:dyDescent="0.25">
      <c r="A217" s="13">
        <v>41495</v>
      </c>
      <c r="B217" s="14">
        <v>0.59236111111111112</v>
      </c>
      <c r="C217" s="14">
        <v>0.59930555555555554</v>
      </c>
      <c r="D217" s="14">
        <v>0.61875000000000002</v>
      </c>
      <c r="E217" s="14">
        <v>0.62569444444444444</v>
      </c>
      <c r="F217" s="14">
        <v>0.63958333333333328</v>
      </c>
      <c r="G217" s="15">
        <f t="shared" si="7"/>
        <v>24.040277777777778</v>
      </c>
      <c r="H217" s="16" t="s">
        <v>91</v>
      </c>
      <c r="I217" s="16">
        <v>752163</v>
      </c>
      <c r="J217" s="16">
        <v>25934</v>
      </c>
      <c r="K217" s="16" t="s">
        <v>50</v>
      </c>
      <c r="L217" s="16" t="s">
        <v>62</v>
      </c>
      <c r="M217" s="16" t="s">
        <v>12</v>
      </c>
      <c r="N217" s="16" t="s">
        <v>66</v>
      </c>
      <c r="O217" s="16">
        <v>3</v>
      </c>
      <c r="P217" s="16" t="s">
        <v>31</v>
      </c>
      <c r="Q217" s="24" t="s">
        <v>529</v>
      </c>
      <c r="R217" s="22" t="s">
        <v>530</v>
      </c>
      <c r="S217" s="2" t="str">
        <f t="shared" si="8"/>
        <v/>
      </c>
    </row>
    <row r="218" spans="1:19" s="2" customFormat="1" x14ac:dyDescent="0.25">
      <c r="A218" s="13">
        <v>41495</v>
      </c>
      <c r="B218" s="14">
        <v>0.51250000000000007</v>
      </c>
      <c r="C218" s="14">
        <v>0.51944444444444449</v>
      </c>
      <c r="D218" s="14">
        <v>0.52708333333333335</v>
      </c>
      <c r="E218" s="14">
        <v>0.54375000000000007</v>
      </c>
      <c r="F218" s="14">
        <v>0.55486111111111114</v>
      </c>
      <c r="G218" s="15">
        <f t="shared" si="7"/>
        <v>24.035416666666666</v>
      </c>
      <c r="H218" s="16" t="s">
        <v>91</v>
      </c>
      <c r="I218" s="16">
        <v>752162</v>
      </c>
      <c r="J218" s="16">
        <v>25926</v>
      </c>
      <c r="K218" s="16" t="s">
        <v>50</v>
      </c>
      <c r="L218" s="16" t="s">
        <v>62</v>
      </c>
      <c r="M218" s="16" t="s">
        <v>66</v>
      </c>
      <c r="N218" s="16" t="s">
        <v>12</v>
      </c>
      <c r="O218" s="16">
        <v>3</v>
      </c>
      <c r="P218" s="16" t="s">
        <v>31</v>
      </c>
      <c r="Q218" s="24" t="s">
        <v>531</v>
      </c>
      <c r="R218" s="22" t="s">
        <v>532</v>
      </c>
      <c r="S218" s="2" t="str">
        <f t="shared" si="8"/>
        <v/>
      </c>
    </row>
    <row r="219" spans="1:19" s="2" customFormat="1" x14ac:dyDescent="0.25">
      <c r="A219" s="13">
        <v>41495</v>
      </c>
      <c r="B219" s="14">
        <v>0.39444444444444443</v>
      </c>
      <c r="C219" s="14">
        <v>0.39652777777777781</v>
      </c>
      <c r="D219" s="14">
        <v>0.40277777777777773</v>
      </c>
      <c r="E219" s="14">
        <v>0.4284722222222222</v>
      </c>
      <c r="F219" s="14">
        <v>0.43541666666666662</v>
      </c>
      <c r="G219" s="15">
        <f t="shared" si="7"/>
        <v>24.038888888888888</v>
      </c>
      <c r="H219" s="16" t="s">
        <v>90</v>
      </c>
      <c r="I219" s="16">
        <v>752100</v>
      </c>
      <c r="J219" s="16">
        <v>25904</v>
      </c>
      <c r="K219" s="16" t="s">
        <v>50</v>
      </c>
      <c r="L219" s="16" t="s">
        <v>62</v>
      </c>
      <c r="M219" s="16" t="s">
        <v>20</v>
      </c>
      <c r="N219" s="16" t="s">
        <v>28</v>
      </c>
      <c r="O219" s="16">
        <v>3</v>
      </c>
      <c r="P219" s="16" t="s">
        <v>30</v>
      </c>
      <c r="Q219" s="24" t="s">
        <v>533</v>
      </c>
      <c r="R219" s="22" t="s">
        <v>534</v>
      </c>
      <c r="S219" s="2" t="str">
        <f t="shared" si="8"/>
        <v/>
      </c>
    </row>
    <row r="220" spans="1:19" s="2" customFormat="1" x14ac:dyDescent="0.25">
      <c r="A220" s="13">
        <v>41495</v>
      </c>
      <c r="B220" s="14">
        <v>3.8194444444444441E-2</v>
      </c>
      <c r="C220" s="14">
        <v>3.9583333333333331E-2</v>
      </c>
      <c r="D220" s="14">
        <v>4.027777777777778E-2</v>
      </c>
      <c r="E220" s="14">
        <v>5.6250000000000001E-2</v>
      </c>
      <c r="F220" s="14">
        <v>5.8333333333333327E-2</v>
      </c>
      <c r="G220" s="15">
        <f t="shared" si="7"/>
        <v>24.018750000000001</v>
      </c>
      <c r="H220" s="16" t="s">
        <v>90</v>
      </c>
      <c r="I220" s="16">
        <v>752099</v>
      </c>
      <c r="J220" s="16" t="s">
        <v>99</v>
      </c>
      <c r="K220" s="16" t="s">
        <v>51</v>
      </c>
      <c r="L220" s="16" t="s">
        <v>62</v>
      </c>
      <c r="M220" s="16" t="s">
        <v>27</v>
      </c>
      <c r="N220" s="16" t="s">
        <v>13</v>
      </c>
      <c r="O220" s="16">
        <v>3</v>
      </c>
      <c r="P220" s="16" t="s">
        <v>29</v>
      </c>
      <c r="Q220" s="24" t="s">
        <v>535</v>
      </c>
      <c r="R220" s="22" t="s">
        <v>536</v>
      </c>
      <c r="S220" s="2" t="str">
        <f t="shared" si="8"/>
        <v/>
      </c>
    </row>
    <row r="221" spans="1:19" s="2" customFormat="1" x14ac:dyDescent="0.25">
      <c r="A221" s="13">
        <v>41494</v>
      </c>
      <c r="B221" s="14">
        <v>0.68402777777777779</v>
      </c>
      <c r="C221" s="14">
        <v>0.69097222222222221</v>
      </c>
      <c r="D221" s="14">
        <v>0.6972222222222223</v>
      </c>
      <c r="E221" s="14">
        <v>0.7055555555555556</v>
      </c>
      <c r="F221" s="14">
        <v>0.71388888888888891</v>
      </c>
      <c r="G221" s="15">
        <f t="shared" si="7"/>
        <v>24.022916666666667</v>
      </c>
      <c r="H221" s="16" t="s">
        <v>91</v>
      </c>
      <c r="I221" s="16">
        <v>752161</v>
      </c>
      <c r="J221" s="16">
        <v>25838</v>
      </c>
      <c r="K221" s="16" t="s">
        <v>57</v>
      </c>
      <c r="L221" s="16" t="s">
        <v>62</v>
      </c>
      <c r="M221" s="16" t="s">
        <v>66</v>
      </c>
      <c r="N221" s="16" t="s">
        <v>12</v>
      </c>
      <c r="O221" s="16">
        <v>3</v>
      </c>
      <c r="P221" s="16" t="s">
        <v>31</v>
      </c>
      <c r="Q221" s="24" t="s">
        <v>537</v>
      </c>
      <c r="R221" s="22" t="s">
        <v>538</v>
      </c>
      <c r="S221" s="2">
        <f t="shared" si="8"/>
        <v>217</v>
      </c>
    </row>
    <row r="222" spans="1:19" s="2" customFormat="1" x14ac:dyDescent="0.25">
      <c r="A222" s="13">
        <v>41494</v>
      </c>
      <c r="B222" s="14">
        <v>0.5541666666666667</v>
      </c>
      <c r="C222" s="14">
        <v>0.56319444444444444</v>
      </c>
      <c r="D222" s="14">
        <v>0.56944444444444442</v>
      </c>
      <c r="E222" s="14">
        <v>0.59583333333333333</v>
      </c>
      <c r="F222" s="14">
        <v>0.61111111111111105</v>
      </c>
      <c r="G222" s="15">
        <f t="shared" si="7"/>
        <v>24.047916666666666</v>
      </c>
      <c r="H222" s="16" t="s">
        <v>91</v>
      </c>
      <c r="I222" s="16">
        <v>752160</v>
      </c>
      <c r="J222" s="16">
        <v>25820</v>
      </c>
      <c r="K222" s="16" t="s">
        <v>62</v>
      </c>
      <c r="L222" s="16" t="s">
        <v>62</v>
      </c>
      <c r="M222" s="16" t="s">
        <v>12</v>
      </c>
      <c r="N222" s="16" t="s">
        <v>66</v>
      </c>
      <c r="O222" s="16">
        <v>3</v>
      </c>
      <c r="P222" s="16" t="s">
        <v>31</v>
      </c>
      <c r="Q222" s="24" t="s">
        <v>539</v>
      </c>
      <c r="R222" s="22" t="s">
        <v>540</v>
      </c>
      <c r="S222" s="2" t="str">
        <f t="shared" si="8"/>
        <v/>
      </c>
    </row>
    <row r="223" spans="1:19" s="2" customFormat="1" x14ac:dyDescent="0.25">
      <c r="A223" s="13">
        <v>41494</v>
      </c>
      <c r="B223" s="14">
        <v>0.58750000000000002</v>
      </c>
      <c r="C223" s="14">
        <v>0.58888888888888891</v>
      </c>
      <c r="D223" s="14">
        <v>0.59444444444444444</v>
      </c>
      <c r="E223" s="14">
        <v>0.61111111111111105</v>
      </c>
      <c r="F223" s="14">
        <v>0.61458333333333337</v>
      </c>
      <c r="G223" s="15">
        <f t="shared" si="7"/>
        <v>24.025694444444444</v>
      </c>
      <c r="H223" s="16" t="s">
        <v>90</v>
      </c>
      <c r="I223" s="16">
        <v>752098</v>
      </c>
      <c r="J223" s="16">
        <v>25823</v>
      </c>
      <c r="K223" s="16" t="s">
        <v>51</v>
      </c>
      <c r="L223" s="16" t="s">
        <v>62</v>
      </c>
      <c r="M223" s="16" t="s">
        <v>25</v>
      </c>
      <c r="N223" s="16" t="s">
        <v>20</v>
      </c>
      <c r="O223" s="16">
        <v>2</v>
      </c>
      <c r="P223" s="16" t="s">
        <v>29</v>
      </c>
      <c r="Q223" s="24" t="s">
        <v>541</v>
      </c>
      <c r="R223" s="22" t="s">
        <v>542</v>
      </c>
      <c r="S223" s="2" t="str">
        <f t="shared" si="8"/>
        <v/>
      </c>
    </row>
    <row r="224" spans="1:19" s="2" customFormat="1" x14ac:dyDescent="0.25">
      <c r="A224" s="13">
        <v>41494</v>
      </c>
      <c r="B224" s="14">
        <v>0.2076388888888889</v>
      </c>
      <c r="C224" s="14">
        <v>0.20902777777777778</v>
      </c>
      <c r="D224" s="14">
        <v>0.21597222222222223</v>
      </c>
      <c r="E224" s="14">
        <v>0.22291666666666665</v>
      </c>
      <c r="F224" s="14">
        <v>0.2298611111111111</v>
      </c>
      <c r="G224" s="15">
        <f t="shared" si="7"/>
        <v>24.020833333333332</v>
      </c>
      <c r="H224" s="16" t="s">
        <v>90</v>
      </c>
      <c r="I224" s="16">
        <v>752097</v>
      </c>
      <c r="J224" s="16">
        <v>25794</v>
      </c>
      <c r="K224" s="16" t="s">
        <v>50</v>
      </c>
      <c r="L224" s="16" t="s">
        <v>62</v>
      </c>
      <c r="M224" s="16" t="s">
        <v>27</v>
      </c>
      <c r="N224" s="16" t="s">
        <v>10</v>
      </c>
      <c r="O224" s="16">
        <v>3</v>
      </c>
      <c r="P224" s="16" t="s">
        <v>30</v>
      </c>
      <c r="Q224" s="24" t="s">
        <v>543</v>
      </c>
      <c r="R224" s="22" t="s">
        <v>544</v>
      </c>
      <c r="S224" s="2" t="str">
        <f t="shared" si="8"/>
        <v/>
      </c>
    </row>
    <row r="225" spans="1:19" s="2" customFormat="1" x14ac:dyDescent="0.25">
      <c r="A225" s="13">
        <v>41493</v>
      </c>
      <c r="B225" s="14">
        <v>0.78819444444444453</v>
      </c>
      <c r="C225" s="14">
        <v>0.7895833333333333</v>
      </c>
      <c r="D225" s="14">
        <v>0.79236111111111107</v>
      </c>
      <c r="E225" s="14">
        <v>0.80625000000000002</v>
      </c>
      <c r="F225" s="14">
        <v>0.81388888888888899</v>
      </c>
      <c r="G225" s="15">
        <f t="shared" si="7"/>
        <v>24.024305555555557</v>
      </c>
      <c r="H225" s="16" t="s">
        <v>90</v>
      </c>
      <c r="I225" s="16">
        <v>752096</v>
      </c>
      <c r="J225" s="16">
        <v>25756</v>
      </c>
      <c r="K225" s="16" t="s">
        <v>50</v>
      </c>
      <c r="L225" s="16" t="s">
        <v>62</v>
      </c>
      <c r="M225" s="16" t="s">
        <v>10</v>
      </c>
      <c r="N225" s="16" t="s">
        <v>25</v>
      </c>
      <c r="O225" s="16">
        <v>3</v>
      </c>
      <c r="P225" s="16" t="s">
        <v>29</v>
      </c>
      <c r="Q225" s="24" t="s">
        <v>545</v>
      </c>
      <c r="R225" s="22" t="s">
        <v>546</v>
      </c>
      <c r="S225" s="2" t="str">
        <f t="shared" si="8"/>
        <v/>
      </c>
    </row>
    <row r="226" spans="1:19" s="2" customFormat="1" x14ac:dyDescent="0.25">
      <c r="A226" s="13">
        <v>41493</v>
      </c>
      <c r="B226" s="14">
        <v>0.75138888888888899</v>
      </c>
      <c r="C226" s="14">
        <v>0.75555555555555554</v>
      </c>
      <c r="D226" s="14">
        <v>0.76388888888888884</v>
      </c>
      <c r="E226" s="14"/>
      <c r="F226" s="14">
        <v>0.76388888888888884</v>
      </c>
      <c r="G226" s="15">
        <f t="shared" si="7"/>
        <v>24.008333333333333</v>
      </c>
      <c r="H226" s="16" t="s">
        <v>91</v>
      </c>
      <c r="I226" s="16">
        <v>752159</v>
      </c>
      <c r="J226" s="16">
        <v>25750</v>
      </c>
      <c r="K226" s="16" t="s">
        <v>50</v>
      </c>
      <c r="L226" s="16" t="s">
        <v>49</v>
      </c>
      <c r="M226" s="16" t="s">
        <v>66</v>
      </c>
      <c r="N226" s="16" t="s">
        <v>12</v>
      </c>
      <c r="O226" s="16">
        <v>1</v>
      </c>
      <c r="P226" s="16" t="s">
        <v>31</v>
      </c>
      <c r="Q226" s="24" t="s">
        <v>547</v>
      </c>
      <c r="R226" s="22" t="s">
        <v>548</v>
      </c>
      <c r="S226" s="2" t="str">
        <f t="shared" si="8"/>
        <v/>
      </c>
    </row>
  </sheetData>
  <sheetProtection sheet="1" objects="1" scenarios="1" selectLockedCells="1"/>
  <sortState ref="A5:R871">
    <sortCondition descending="1" ref="A5:A871"/>
  </sortState>
  <mergeCells count="4">
    <mergeCell ref="B2:F2"/>
    <mergeCell ref="M2:N2"/>
    <mergeCell ref="Q2:R2"/>
    <mergeCell ref="A1:R1"/>
  </mergeCells>
  <conditionalFormatting sqref="J1:J3 J227:J1048576">
    <cfRule type="cellIs" dxfId="224" priority="857" operator="lessThan">
      <formula>1</formula>
    </cfRule>
  </conditionalFormatting>
  <conditionalFormatting sqref="J226">
    <cfRule type="cellIs" dxfId="223" priority="226" operator="lessThan">
      <formula>1</formula>
    </cfRule>
  </conditionalFormatting>
  <conditionalFormatting sqref="J225">
    <cfRule type="cellIs" dxfId="222" priority="225" operator="lessThan">
      <formula>1</formula>
    </cfRule>
  </conditionalFormatting>
  <conditionalFormatting sqref="J224">
    <cfRule type="cellIs" dxfId="221" priority="224" operator="lessThan">
      <formula>1</formula>
    </cfRule>
  </conditionalFormatting>
  <conditionalFormatting sqref="J223">
    <cfRule type="cellIs" dxfId="220" priority="223" operator="lessThan">
      <formula>1</formula>
    </cfRule>
  </conditionalFormatting>
  <conditionalFormatting sqref="J222">
    <cfRule type="cellIs" dxfId="219" priority="222" operator="lessThan">
      <formula>1</formula>
    </cfRule>
  </conditionalFormatting>
  <conditionalFormatting sqref="J221">
    <cfRule type="cellIs" dxfId="218" priority="221" operator="lessThan">
      <formula>1</formula>
    </cfRule>
  </conditionalFormatting>
  <conditionalFormatting sqref="J220">
    <cfRule type="cellIs" dxfId="217" priority="220" operator="lessThan">
      <formula>1</formula>
    </cfRule>
  </conditionalFormatting>
  <conditionalFormatting sqref="J219">
    <cfRule type="cellIs" dxfId="216" priority="219" operator="lessThan">
      <formula>1</formula>
    </cfRule>
  </conditionalFormatting>
  <conditionalFormatting sqref="J218">
    <cfRule type="cellIs" dxfId="215" priority="218" operator="lessThan">
      <formula>1</formula>
    </cfRule>
  </conditionalFormatting>
  <conditionalFormatting sqref="J217">
    <cfRule type="cellIs" dxfId="214" priority="217" operator="lessThan">
      <formula>1</formula>
    </cfRule>
  </conditionalFormatting>
  <conditionalFormatting sqref="J216">
    <cfRule type="cellIs" dxfId="213" priority="216" operator="lessThan">
      <formula>1</formula>
    </cfRule>
  </conditionalFormatting>
  <conditionalFormatting sqref="J215">
    <cfRule type="cellIs" dxfId="212" priority="215" operator="lessThan">
      <formula>1</formula>
    </cfRule>
  </conditionalFormatting>
  <conditionalFormatting sqref="J214">
    <cfRule type="cellIs" dxfId="211" priority="214" operator="lessThan">
      <formula>1</formula>
    </cfRule>
  </conditionalFormatting>
  <conditionalFormatting sqref="J213">
    <cfRule type="cellIs" dxfId="210" priority="213" operator="lessThan">
      <formula>1</formula>
    </cfRule>
  </conditionalFormatting>
  <conditionalFormatting sqref="J212">
    <cfRule type="cellIs" dxfId="209" priority="212" operator="lessThan">
      <formula>1</formula>
    </cfRule>
  </conditionalFormatting>
  <conditionalFormatting sqref="J211">
    <cfRule type="cellIs" dxfId="208" priority="211" operator="lessThan">
      <formula>1</formula>
    </cfRule>
  </conditionalFormatting>
  <conditionalFormatting sqref="J210">
    <cfRule type="cellIs" dxfId="207" priority="210" operator="lessThan">
      <formula>1</formula>
    </cfRule>
  </conditionalFormatting>
  <conditionalFormatting sqref="J209">
    <cfRule type="cellIs" dxfId="206" priority="209" operator="lessThan">
      <formula>1</formula>
    </cfRule>
  </conditionalFormatting>
  <conditionalFormatting sqref="J208">
    <cfRule type="cellIs" dxfId="205" priority="208" operator="lessThan">
      <formula>1</formula>
    </cfRule>
  </conditionalFormatting>
  <conditionalFormatting sqref="J207">
    <cfRule type="cellIs" dxfId="204" priority="207" operator="lessThan">
      <formula>1</formula>
    </cfRule>
  </conditionalFormatting>
  <conditionalFormatting sqref="J206">
    <cfRule type="cellIs" dxfId="203" priority="206" operator="lessThan">
      <formula>1</formula>
    </cfRule>
  </conditionalFormatting>
  <conditionalFormatting sqref="J205">
    <cfRule type="cellIs" dxfId="202" priority="205" operator="lessThan">
      <formula>1</formula>
    </cfRule>
  </conditionalFormatting>
  <conditionalFormatting sqref="J204">
    <cfRule type="cellIs" dxfId="201" priority="204" operator="lessThan">
      <formula>1</formula>
    </cfRule>
  </conditionalFormatting>
  <conditionalFormatting sqref="J203">
    <cfRule type="cellIs" dxfId="200" priority="203" operator="lessThan">
      <formula>1</formula>
    </cfRule>
  </conditionalFormatting>
  <conditionalFormatting sqref="J202">
    <cfRule type="cellIs" dxfId="199" priority="202" operator="lessThan">
      <formula>1</formula>
    </cfRule>
  </conditionalFormatting>
  <conditionalFormatting sqref="J201">
    <cfRule type="cellIs" dxfId="198" priority="201" operator="lessThan">
      <formula>1</formula>
    </cfRule>
  </conditionalFormatting>
  <conditionalFormatting sqref="J200">
    <cfRule type="cellIs" dxfId="197" priority="200" operator="lessThan">
      <formula>1</formula>
    </cfRule>
  </conditionalFormatting>
  <conditionalFormatting sqref="J199">
    <cfRule type="cellIs" dxfId="196" priority="199" operator="lessThan">
      <formula>1</formula>
    </cfRule>
  </conditionalFormatting>
  <conditionalFormatting sqref="J198">
    <cfRule type="cellIs" dxfId="195" priority="198" operator="lessThan">
      <formula>1</formula>
    </cfRule>
  </conditionalFormatting>
  <conditionalFormatting sqref="J197">
    <cfRule type="cellIs" dxfId="194" priority="197" operator="lessThan">
      <formula>1</formula>
    </cfRule>
  </conditionalFormatting>
  <conditionalFormatting sqref="J196">
    <cfRule type="cellIs" dxfId="193" priority="196" operator="lessThan">
      <formula>1</formula>
    </cfRule>
  </conditionalFormatting>
  <conditionalFormatting sqref="J195">
    <cfRule type="cellIs" dxfId="192" priority="195" operator="lessThan">
      <formula>1</formula>
    </cfRule>
  </conditionalFormatting>
  <conditionalFormatting sqref="J194">
    <cfRule type="cellIs" dxfId="191" priority="194" operator="lessThan">
      <formula>1</formula>
    </cfRule>
  </conditionalFormatting>
  <conditionalFormatting sqref="J193">
    <cfRule type="cellIs" dxfId="190" priority="193" operator="lessThan">
      <formula>1</formula>
    </cfRule>
  </conditionalFormatting>
  <conditionalFormatting sqref="J192">
    <cfRule type="cellIs" dxfId="189" priority="192" operator="lessThan">
      <formula>1</formula>
    </cfRule>
  </conditionalFormatting>
  <conditionalFormatting sqref="J191">
    <cfRule type="cellIs" dxfId="188" priority="191" operator="lessThan">
      <formula>1</formula>
    </cfRule>
  </conditionalFormatting>
  <conditionalFormatting sqref="J190">
    <cfRule type="cellIs" dxfId="187" priority="190" operator="lessThan">
      <formula>1</formula>
    </cfRule>
  </conditionalFormatting>
  <conditionalFormatting sqref="J189">
    <cfRule type="cellIs" dxfId="186" priority="189" operator="lessThan">
      <formula>1</formula>
    </cfRule>
  </conditionalFormatting>
  <conditionalFormatting sqref="J188">
    <cfRule type="cellIs" dxfId="185" priority="188" operator="lessThan">
      <formula>1</formula>
    </cfRule>
  </conditionalFormatting>
  <conditionalFormatting sqref="J187">
    <cfRule type="cellIs" dxfId="184" priority="187" operator="lessThan">
      <formula>1</formula>
    </cfRule>
  </conditionalFormatting>
  <conditionalFormatting sqref="J186">
    <cfRule type="cellIs" dxfId="183" priority="186" operator="lessThan">
      <formula>1</formula>
    </cfRule>
  </conditionalFormatting>
  <conditionalFormatting sqref="J185">
    <cfRule type="cellIs" dxfId="182" priority="185" operator="lessThan">
      <formula>1</formula>
    </cfRule>
  </conditionalFormatting>
  <conditionalFormatting sqref="J184">
    <cfRule type="cellIs" dxfId="181" priority="184" operator="lessThan">
      <formula>1</formula>
    </cfRule>
  </conditionalFormatting>
  <conditionalFormatting sqref="J183">
    <cfRule type="cellIs" dxfId="180" priority="183" operator="lessThan">
      <formula>1</formula>
    </cfRule>
  </conditionalFormatting>
  <conditionalFormatting sqref="J182">
    <cfRule type="cellIs" dxfId="179" priority="182" operator="lessThan">
      <formula>1</formula>
    </cfRule>
  </conditionalFormatting>
  <conditionalFormatting sqref="J181">
    <cfRule type="cellIs" dxfId="178" priority="181" operator="lessThan">
      <formula>1</formula>
    </cfRule>
  </conditionalFormatting>
  <conditionalFormatting sqref="J180">
    <cfRule type="cellIs" dxfId="177" priority="180" operator="lessThan">
      <formula>1</formula>
    </cfRule>
  </conditionalFormatting>
  <conditionalFormatting sqref="J179">
    <cfRule type="cellIs" dxfId="176" priority="179" operator="lessThan">
      <formula>1</formula>
    </cfRule>
  </conditionalFormatting>
  <conditionalFormatting sqref="J178">
    <cfRule type="cellIs" dxfId="175" priority="178" operator="lessThan">
      <formula>1</formula>
    </cfRule>
  </conditionalFormatting>
  <conditionalFormatting sqref="J177">
    <cfRule type="cellIs" dxfId="174" priority="177" operator="lessThan">
      <formula>1</formula>
    </cfRule>
  </conditionalFormatting>
  <conditionalFormatting sqref="J176">
    <cfRule type="cellIs" dxfId="173" priority="176" operator="lessThan">
      <formula>1</formula>
    </cfRule>
  </conditionalFormatting>
  <conditionalFormatting sqref="J175">
    <cfRule type="cellIs" dxfId="172" priority="175" operator="lessThan">
      <formula>1</formula>
    </cfRule>
  </conditionalFormatting>
  <conditionalFormatting sqref="J174">
    <cfRule type="cellIs" dxfId="171" priority="174" operator="lessThan">
      <formula>1</formula>
    </cfRule>
  </conditionalFormatting>
  <conditionalFormatting sqref="J173">
    <cfRule type="cellIs" dxfId="170" priority="173" operator="lessThan">
      <formula>1</formula>
    </cfRule>
  </conditionalFormatting>
  <conditionalFormatting sqref="J172">
    <cfRule type="cellIs" dxfId="169" priority="172" operator="lessThan">
      <formula>1</formula>
    </cfRule>
  </conditionalFormatting>
  <conditionalFormatting sqref="J171">
    <cfRule type="cellIs" dxfId="168" priority="171" operator="lessThan">
      <formula>1</formula>
    </cfRule>
  </conditionalFormatting>
  <conditionalFormatting sqref="J170">
    <cfRule type="cellIs" dxfId="167" priority="170" operator="lessThan">
      <formula>1</formula>
    </cfRule>
  </conditionalFormatting>
  <conditionalFormatting sqref="J169">
    <cfRule type="cellIs" dxfId="166" priority="169" operator="lessThan">
      <formula>1</formula>
    </cfRule>
  </conditionalFormatting>
  <conditionalFormatting sqref="J168">
    <cfRule type="cellIs" dxfId="165" priority="168" operator="lessThan">
      <formula>1</formula>
    </cfRule>
  </conditionalFormatting>
  <conditionalFormatting sqref="J167">
    <cfRule type="cellIs" dxfId="164" priority="167" operator="lessThan">
      <formula>1</formula>
    </cfRule>
  </conditionalFormatting>
  <conditionalFormatting sqref="J166">
    <cfRule type="cellIs" dxfId="163" priority="166" operator="lessThan">
      <formula>1</formula>
    </cfRule>
  </conditionalFormatting>
  <conditionalFormatting sqref="J165">
    <cfRule type="cellIs" dxfId="162" priority="165" operator="lessThan">
      <formula>1</formula>
    </cfRule>
  </conditionalFormatting>
  <conditionalFormatting sqref="J164">
    <cfRule type="cellIs" dxfId="161" priority="164" operator="lessThan">
      <formula>1</formula>
    </cfRule>
  </conditionalFormatting>
  <conditionalFormatting sqref="J163">
    <cfRule type="cellIs" dxfId="160" priority="163" operator="lessThan">
      <formula>1</formula>
    </cfRule>
  </conditionalFormatting>
  <conditionalFormatting sqref="J162">
    <cfRule type="cellIs" dxfId="159" priority="162" operator="lessThan">
      <formula>1</formula>
    </cfRule>
  </conditionalFormatting>
  <conditionalFormatting sqref="J161">
    <cfRule type="cellIs" dxfId="158" priority="161" operator="lessThan">
      <formula>1</formula>
    </cfRule>
  </conditionalFormatting>
  <conditionalFormatting sqref="J160">
    <cfRule type="cellIs" dxfId="157" priority="160" operator="lessThan">
      <formula>1</formula>
    </cfRule>
  </conditionalFormatting>
  <conditionalFormatting sqref="J159">
    <cfRule type="cellIs" dxfId="156" priority="159" operator="lessThan">
      <formula>1</formula>
    </cfRule>
  </conditionalFormatting>
  <conditionalFormatting sqref="J157:J158">
    <cfRule type="cellIs" dxfId="155" priority="158" operator="lessThan">
      <formula>1</formula>
    </cfRule>
  </conditionalFormatting>
  <conditionalFormatting sqref="J156">
    <cfRule type="cellIs" dxfId="154" priority="157" operator="lessThan">
      <formula>1</formula>
    </cfRule>
  </conditionalFormatting>
  <conditionalFormatting sqref="J155">
    <cfRule type="cellIs" dxfId="153" priority="156" operator="lessThan">
      <formula>1</formula>
    </cfRule>
  </conditionalFormatting>
  <conditionalFormatting sqref="J154">
    <cfRule type="cellIs" dxfId="152" priority="155" operator="lessThan">
      <formula>1</formula>
    </cfRule>
  </conditionalFormatting>
  <conditionalFormatting sqref="J153">
    <cfRule type="cellIs" dxfId="151" priority="154" operator="lessThan">
      <formula>1</formula>
    </cfRule>
  </conditionalFormatting>
  <conditionalFormatting sqref="J152">
    <cfRule type="cellIs" dxfId="150" priority="153" operator="lessThan">
      <formula>1</formula>
    </cfRule>
  </conditionalFormatting>
  <conditionalFormatting sqref="J151">
    <cfRule type="cellIs" dxfId="149" priority="152" operator="lessThan">
      <formula>1</formula>
    </cfRule>
  </conditionalFormatting>
  <conditionalFormatting sqref="J150">
    <cfRule type="cellIs" dxfId="148" priority="151" operator="lessThan">
      <formula>1</formula>
    </cfRule>
  </conditionalFormatting>
  <conditionalFormatting sqref="J149">
    <cfRule type="cellIs" dxfId="147" priority="150" operator="lessThan">
      <formula>1</formula>
    </cfRule>
  </conditionalFormatting>
  <conditionalFormatting sqref="J148">
    <cfRule type="cellIs" dxfId="146" priority="149" operator="lessThan">
      <formula>1</formula>
    </cfRule>
  </conditionalFormatting>
  <conditionalFormatting sqref="J147">
    <cfRule type="cellIs" dxfId="145" priority="148" operator="lessThan">
      <formula>1</formula>
    </cfRule>
  </conditionalFormatting>
  <conditionalFormatting sqref="J146">
    <cfRule type="cellIs" dxfId="144" priority="147" operator="lessThan">
      <formula>1</formula>
    </cfRule>
  </conditionalFormatting>
  <conditionalFormatting sqref="J145">
    <cfRule type="cellIs" dxfId="143" priority="146" operator="lessThan">
      <formula>1</formula>
    </cfRule>
  </conditionalFormatting>
  <conditionalFormatting sqref="J144">
    <cfRule type="cellIs" dxfId="142" priority="145" operator="lessThan">
      <formula>1</formula>
    </cfRule>
  </conditionalFormatting>
  <conditionalFormatting sqref="J143">
    <cfRule type="cellIs" dxfId="141" priority="144" operator="lessThan">
      <formula>1</formula>
    </cfRule>
  </conditionalFormatting>
  <conditionalFormatting sqref="J142">
    <cfRule type="cellIs" dxfId="140" priority="143" operator="lessThan">
      <formula>1</formula>
    </cfRule>
  </conditionalFormatting>
  <conditionalFormatting sqref="J141">
    <cfRule type="cellIs" dxfId="139" priority="142" operator="lessThan">
      <formula>1</formula>
    </cfRule>
  </conditionalFormatting>
  <conditionalFormatting sqref="J140">
    <cfRule type="cellIs" dxfId="138" priority="141" operator="lessThan">
      <formula>1</formula>
    </cfRule>
  </conditionalFormatting>
  <conditionalFormatting sqref="J139">
    <cfRule type="cellIs" dxfId="137" priority="140" operator="lessThan">
      <formula>1</formula>
    </cfRule>
  </conditionalFormatting>
  <conditionalFormatting sqref="J138">
    <cfRule type="cellIs" dxfId="136" priority="139" operator="lessThan">
      <formula>1</formula>
    </cfRule>
  </conditionalFormatting>
  <conditionalFormatting sqref="J137">
    <cfRule type="cellIs" dxfId="135" priority="138" operator="lessThan">
      <formula>1</formula>
    </cfRule>
  </conditionalFormatting>
  <conditionalFormatting sqref="J136">
    <cfRule type="cellIs" dxfId="134" priority="137" operator="lessThan">
      <formula>1</formula>
    </cfRule>
  </conditionalFormatting>
  <conditionalFormatting sqref="J135">
    <cfRule type="cellIs" dxfId="133" priority="136" operator="lessThan">
      <formula>1</formula>
    </cfRule>
  </conditionalFormatting>
  <conditionalFormatting sqref="J134">
    <cfRule type="cellIs" dxfId="132" priority="135" operator="lessThan">
      <formula>1</formula>
    </cfRule>
  </conditionalFormatting>
  <conditionalFormatting sqref="J133">
    <cfRule type="cellIs" dxfId="131" priority="134" operator="lessThan">
      <formula>1</formula>
    </cfRule>
  </conditionalFormatting>
  <conditionalFormatting sqref="J132">
    <cfRule type="cellIs" dxfId="130" priority="133" operator="lessThan">
      <formula>1</formula>
    </cfRule>
  </conditionalFormatting>
  <conditionalFormatting sqref="J131">
    <cfRule type="cellIs" dxfId="129" priority="132" operator="lessThan">
      <formula>1</formula>
    </cfRule>
  </conditionalFormatting>
  <conditionalFormatting sqref="J130">
    <cfRule type="cellIs" dxfId="128" priority="131" operator="lessThan">
      <formula>1</formula>
    </cfRule>
  </conditionalFormatting>
  <conditionalFormatting sqref="J129">
    <cfRule type="cellIs" dxfId="127" priority="130" operator="lessThan">
      <formula>1</formula>
    </cfRule>
  </conditionalFormatting>
  <conditionalFormatting sqref="J128">
    <cfRule type="cellIs" dxfId="126" priority="129" operator="lessThan">
      <formula>1</formula>
    </cfRule>
  </conditionalFormatting>
  <conditionalFormatting sqref="J127">
    <cfRule type="cellIs" dxfId="125" priority="128" operator="lessThan">
      <formula>1</formula>
    </cfRule>
  </conditionalFormatting>
  <conditionalFormatting sqref="J126">
    <cfRule type="cellIs" dxfId="124" priority="127" operator="lessThan">
      <formula>1</formula>
    </cfRule>
  </conditionalFormatting>
  <conditionalFormatting sqref="J125">
    <cfRule type="cellIs" dxfId="123" priority="126" operator="lessThan">
      <formula>1</formula>
    </cfRule>
  </conditionalFormatting>
  <conditionalFormatting sqref="J124">
    <cfRule type="cellIs" dxfId="122" priority="125" operator="lessThan">
      <formula>1</formula>
    </cfRule>
  </conditionalFormatting>
  <conditionalFormatting sqref="J123">
    <cfRule type="cellIs" dxfId="121" priority="124" operator="lessThan">
      <formula>1</formula>
    </cfRule>
  </conditionalFormatting>
  <conditionalFormatting sqref="J122">
    <cfRule type="cellIs" dxfId="120" priority="123" operator="lessThan">
      <formula>1</formula>
    </cfRule>
  </conditionalFormatting>
  <conditionalFormatting sqref="J121">
    <cfRule type="cellIs" dxfId="119" priority="122" operator="lessThan">
      <formula>1</formula>
    </cfRule>
  </conditionalFormatting>
  <conditionalFormatting sqref="J120">
    <cfRule type="cellIs" dxfId="118" priority="121" operator="lessThan">
      <formula>1</formula>
    </cfRule>
  </conditionalFormatting>
  <conditionalFormatting sqref="J119">
    <cfRule type="cellIs" dxfId="117" priority="120" operator="lessThan">
      <formula>1</formula>
    </cfRule>
  </conditionalFormatting>
  <conditionalFormatting sqref="J118">
    <cfRule type="cellIs" dxfId="116" priority="119" operator="lessThan">
      <formula>1</formula>
    </cfRule>
  </conditionalFormatting>
  <conditionalFormatting sqref="J117">
    <cfRule type="cellIs" dxfId="115" priority="118" operator="lessThan">
      <formula>1</formula>
    </cfRule>
  </conditionalFormatting>
  <conditionalFormatting sqref="J116">
    <cfRule type="cellIs" dxfId="114" priority="117" operator="lessThan">
      <formula>1</formula>
    </cfRule>
  </conditionalFormatting>
  <conditionalFormatting sqref="J115">
    <cfRule type="cellIs" dxfId="113" priority="116" operator="lessThan">
      <formula>1</formula>
    </cfRule>
  </conditionalFormatting>
  <conditionalFormatting sqref="J114">
    <cfRule type="cellIs" dxfId="112" priority="115" operator="lessThan">
      <formula>1</formula>
    </cfRule>
  </conditionalFormatting>
  <conditionalFormatting sqref="J113">
    <cfRule type="cellIs" dxfId="111" priority="114" operator="lessThan">
      <formula>1</formula>
    </cfRule>
  </conditionalFormatting>
  <conditionalFormatting sqref="J112">
    <cfRule type="cellIs" dxfId="110" priority="113" operator="lessThan">
      <formula>1</formula>
    </cfRule>
  </conditionalFormatting>
  <conditionalFormatting sqref="J111">
    <cfRule type="cellIs" dxfId="109" priority="112" operator="lessThan">
      <formula>1</formula>
    </cfRule>
  </conditionalFormatting>
  <conditionalFormatting sqref="J110">
    <cfRule type="cellIs" dxfId="108" priority="111" operator="lessThan">
      <formula>1</formula>
    </cfRule>
  </conditionalFormatting>
  <conditionalFormatting sqref="J109">
    <cfRule type="cellIs" dxfId="107" priority="110" operator="lessThan">
      <formula>1</formula>
    </cfRule>
  </conditionalFormatting>
  <conditionalFormatting sqref="J108">
    <cfRule type="cellIs" dxfId="106" priority="109" operator="lessThan">
      <formula>1</formula>
    </cfRule>
  </conditionalFormatting>
  <conditionalFormatting sqref="J107">
    <cfRule type="cellIs" dxfId="105" priority="108" operator="lessThan">
      <formula>1</formula>
    </cfRule>
  </conditionalFormatting>
  <conditionalFormatting sqref="J106">
    <cfRule type="cellIs" dxfId="104" priority="107" operator="lessThan">
      <formula>1</formula>
    </cfRule>
  </conditionalFormatting>
  <conditionalFormatting sqref="J105">
    <cfRule type="cellIs" dxfId="103" priority="106" operator="lessThan">
      <formula>1</formula>
    </cfRule>
  </conditionalFormatting>
  <conditionalFormatting sqref="J104">
    <cfRule type="cellIs" dxfId="102" priority="105" operator="lessThan">
      <formula>1</formula>
    </cfRule>
  </conditionalFormatting>
  <conditionalFormatting sqref="J103">
    <cfRule type="cellIs" dxfId="101" priority="104" operator="lessThan">
      <formula>1</formula>
    </cfRule>
  </conditionalFormatting>
  <conditionalFormatting sqref="J102">
    <cfRule type="cellIs" dxfId="100" priority="103" operator="lessThan">
      <formula>1</formula>
    </cfRule>
  </conditionalFormatting>
  <conditionalFormatting sqref="J101">
    <cfRule type="cellIs" dxfId="99" priority="102" operator="lessThan">
      <formula>1</formula>
    </cfRule>
  </conditionalFormatting>
  <conditionalFormatting sqref="J100">
    <cfRule type="cellIs" dxfId="98" priority="101" operator="lessThan">
      <formula>1</formula>
    </cfRule>
  </conditionalFormatting>
  <conditionalFormatting sqref="J99">
    <cfRule type="cellIs" dxfId="97" priority="100" operator="lessThan">
      <formula>1</formula>
    </cfRule>
  </conditionalFormatting>
  <conditionalFormatting sqref="J98">
    <cfRule type="cellIs" dxfId="96" priority="99" operator="lessThan">
      <formula>1</formula>
    </cfRule>
  </conditionalFormatting>
  <conditionalFormatting sqref="J97">
    <cfRule type="cellIs" dxfId="95" priority="98" operator="lessThan">
      <formula>1</formula>
    </cfRule>
  </conditionalFormatting>
  <conditionalFormatting sqref="J96">
    <cfRule type="cellIs" dxfId="94" priority="97" operator="lessThan">
      <formula>1</formula>
    </cfRule>
  </conditionalFormatting>
  <conditionalFormatting sqref="J95">
    <cfRule type="cellIs" dxfId="93" priority="96" operator="lessThan">
      <formula>1</formula>
    </cfRule>
  </conditionalFormatting>
  <conditionalFormatting sqref="J94">
    <cfRule type="cellIs" dxfId="92" priority="95" operator="lessThan">
      <formula>1</formula>
    </cfRule>
  </conditionalFormatting>
  <conditionalFormatting sqref="J93">
    <cfRule type="cellIs" dxfId="91" priority="94" operator="lessThan">
      <formula>1</formula>
    </cfRule>
  </conditionalFormatting>
  <conditionalFormatting sqref="J92">
    <cfRule type="cellIs" dxfId="90" priority="93" operator="lessThan">
      <formula>1</formula>
    </cfRule>
  </conditionalFormatting>
  <conditionalFormatting sqref="J91">
    <cfRule type="cellIs" dxfId="89" priority="92" operator="lessThan">
      <formula>1</formula>
    </cfRule>
  </conditionalFormatting>
  <conditionalFormatting sqref="J90">
    <cfRule type="cellIs" dxfId="88" priority="91" operator="lessThan">
      <formula>1</formula>
    </cfRule>
  </conditionalFormatting>
  <conditionalFormatting sqref="J89">
    <cfRule type="cellIs" dxfId="87" priority="90" operator="lessThan">
      <formula>1</formula>
    </cfRule>
  </conditionalFormatting>
  <conditionalFormatting sqref="J88">
    <cfRule type="cellIs" dxfId="86" priority="89" operator="lessThan">
      <formula>1</formula>
    </cfRule>
  </conditionalFormatting>
  <conditionalFormatting sqref="J87">
    <cfRule type="cellIs" dxfId="85" priority="88" operator="lessThan">
      <formula>1</formula>
    </cfRule>
  </conditionalFormatting>
  <conditionalFormatting sqref="J86">
    <cfRule type="cellIs" dxfId="84" priority="87" operator="lessThan">
      <formula>1</formula>
    </cfRule>
  </conditionalFormatting>
  <conditionalFormatting sqref="J85">
    <cfRule type="cellIs" dxfId="83" priority="86" operator="lessThan">
      <formula>1</formula>
    </cfRule>
  </conditionalFormatting>
  <conditionalFormatting sqref="J84">
    <cfRule type="cellIs" dxfId="82" priority="85" operator="lessThan">
      <formula>1</formula>
    </cfRule>
  </conditionalFormatting>
  <conditionalFormatting sqref="J83">
    <cfRule type="cellIs" dxfId="81" priority="84" operator="lessThan">
      <formula>1</formula>
    </cfRule>
  </conditionalFormatting>
  <conditionalFormatting sqref="J82">
    <cfRule type="cellIs" dxfId="80" priority="83" operator="lessThan">
      <formula>1</formula>
    </cfRule>
  </conditionalFormatting>
  <conditionalFormatting sqref="J81">
    <cfRule type="cellIs" dxfId="79" priority="82" operator="lessThan">
      <formula>1</formula>
    </cfRule>
  </conditionalFormatting>
  <conditionalFormatting sqref="J80">
    <cfRule type="cellIs" dxfId="78" priority="81" operator="lessThan">
      <formula>1</formula>
    </cfRule>
  </conditionalFormatting>
  <conditionalFormatting sqref="J79">
    <cfRule type="cellIs" dxfId="77" priority="80" operator="lessThan">
      <formula>1</formula>
    </cfRule>
  </conditionalFormatting>
  <conditionalFormatting sqref="J78">
    <cfRule type="cellIs" dxfId="76" priority="79" operator="lessThan">
      <formula>1</formula>
    </cfRule>
  </conditionalFormatting>
  <conditionalFormatting sqref="J77">
    <cfRule type="cellIs" dxfId="75" priority="78" operator="lessThan">
      <formula>1</formula>
    </cfRule>
  </conditionalFormatting>
  <conditionalFormatting sqref="J76">
    <cfRule type="cellIs" dxfId="74" priority="77" operator="lessThan">
      <formula>1</formula>
    </cfRule>
  </conditionalFormatting>
  <conditionalFormatting sqref="J75">
    <cfRule type="cellIs" dxfId="73" priority="76" operator="lessThan">
      <formula>1</formula>
    </cfRule>
  </conditionalFormatting>
  <conditionalFormatting sqref="J74">
    <cfRule type="cellIs" dxfId="72" priority="75" operator="lessThan">
      <formula>1</formula>
    </cfRule>
  </conditionalFormatting>
  <conditionalFormatting sqref="J73">
    <cfRule type="cellIs" dxfId="71" priority="74" operator="lessThan">
      <formula>1</formula>
    </cfRule>
  </conditionalFormatting>
  <conditionalFormatting sqref="J72">
    <cfRule type="cellIs" dxfId="70" priority="73" operator="lessThan">
      <formula>1</formula>
    </cfRule>
  </conditionalFormatting>
  <conditionalFormatting sqref="J71">
    <cfRule type="cellIs" dxfId="69" priority="72" operator="lessThan">
      <formula>1</formula>
    </cfRule>
  </conditionalFormatting>
  <conditionalFormatting sqref="J70">
    <cfRule type="cellIs" dxfId="68" priority="71" operator="lessThan">
      <formula>1</formula>
    </cfRule>
  </conditionalFormatting>
  <conditionalFormatting sqref="J69">
    <cfRule type="cellIs" dxfId="67" priority="70" operator="lessThan">
      <formula>1</formula>
    </cfRule>
  </conditionalFormatting>
  <conditionalFormatting sqref="J68">
    <cfRule type="cellIs" dxfId="66" priority="69" operator="lessThan">
      <formula>1</formula>
    </cfRule>
  </conditionalFormatting>
  <conditionalFormatting sqref="J67">
    <cfRule type="cellIs" dxfId="65" priority="68" operator="lessThan">
      <formula>1</formula>
    </cfRule>
  </conditionalFormatting>
  <conditionalFormatting sqref="J66">
    <cfRule type="cellIs" dxfId="64" priority="67" operator="lessThan">
      <formula>1</formula>
    </cfRule>
  </conditionalFormatting>
  <conditionalFormatting sqref="J65">
    <cfRule type="cellIs" dxfId="63" priority="66" operator="lessThan">
      <formula>1</formula>
    </cfRule>
  </conditionalFormatting>
  <conditionalFormatting sqref="J64">
    <cfRule type="cellIs" dxfId="62" priority="65" operator="lessThan">
      <formula>1</formula>
    </cfRule>
  </conditionalFormatting>
  <conditionalFormatting sqref="J63">
    <cfRule type="cellIs" dxfId="61" priority="64" operator="lessThan">
      <formula>1</formula>
    </cfRule>
  </conditionalFormatting>
  <conditionalFormatting sqref="J62">
    <cfRule type="cellIs" dxfId="60" priority="63" operator="lessThan">
      <formula>1</formula>
    </cfRule>
  </conditionalFormatting>
  <conditionalFormatting sqref="J61">
    <cfRule type="cellIs" dxfId="59" priority="62" operator="lessThan">
      <formula>1</formula>
    </cfRule>
  </conditionalFormatting>
  <conditionalFormatting sqref="J60">
    <cfRule type="cellIs" dxfId="58" priority="61" operator="lessThan">
      <formula>1</formula>
    </cfRule>
  </conditionalFormatting>
  <conditionalFormatting sqref="J59">
    <cfRule type="cellIs" dxfId="57" priority="60" operator="lessThan">
      <formula>1</formula>
    </cfRule>
  </conditionalFormatting>
  <conditionalFormatting sqref="J58">
    <cfRule type="cellIs" dxfId="56" priority="59" operator="lessThan">
      <formula>1</formula>
    </cfRule>
  </conditionalFormatting>
  <conditionalFormatting sqref="J57">
    <cfRule type="cellIs" dxfId="55" priority="58" operator="lessThan">
      <formula>1</formula>
    </cfRule>
  </conditionalFormatting>
  <conditionalFormatting sqref="J56">
    <cfRule type="cellIs" dxfId="54" priority="57" operator="lessThan">
      <formula>1</formula>
    </cfRule>
  </conditionalFormatting>
  <conditionalFormatting sqref="J55">
    <cfRule type="cellIs" dxfId="53" priority="56" operator="lessThan">
      <formula>1</formula>
    </cfRule>
  </conditionalFormatting>
  <conditionalFormatting sqref="J54">
    <cfRule type="cellIs" dxfId="52" priority="55" operator="lessThan">
      <formula>1</formula>
    </cfRule>
  </conditionalFormatting>
  <conditionalFormatting sqref="J53">
    <cfRule type="cellIs" dxfId="51" priority="54" operator="lessThan">
      <formula>1</formula>
    </cfRule>
  </conditionalFormatting>
  <conditionalFormatting sqref="J52">
    <cfRule type="cellIs" dxfId="50" priority="53" operator="lessThan">
      <formula>1</formula>
    </cfRule>
  </conditionalFormatting>
  <conditionalFormatting sqref="J51">
    <cfRule type="cellIs" dxfId="49" priority="52" operator="lessThan">
      <formula>1</formula>
    </cfRule>
  </conditionalFormatting>
  <conditionalFormatting sqref="J50">
    <cfRule type="cellIs" dxfId="48" priority="51" operator="lessThan">
      <formula>1</formula>
    </cfRule>
  </conditionalFormatting>
  <conditionalFormatting sqref="J49">
    <cfRule type="cellIs" dxfId="47" priority="50" operator="lessThan">
      <formula>1</formula>
    </cfRule>
  </conditionalFormatting>
  <conditionalFormatting sqref="J48">
    <cfRule type="cellIs" dxfId="46" priority="49" operator="lessThan">
      <formula>1</formula>
    </cfRule>
  </conditionalFormatting>
  <conditionalFormatting sqref="J47">
    <cfRule type="cellIs" dxfId="45" priority="48" operator="lessThan">
      <formula>1</formula>
    </cfRule>
  </conditionalFormatting>
  <conditionalFormatting sqref="J46">
    <cfRule type="cellIs" dxfId="44" priority="47" operator="lessThan">
      <formula>1</formula>
    </cfRule>
  </conditionalFormatting>
  <conditionalFormatting sqref="J45">
    <cfRule type="cellIs" dxfId="43" priority="46" operator="lessThan">
      <formula>1</formula>
    </cfRule>
  </conditionalFormatting>
  <conditionalFormatting sqref="J44">
    <cfRule type="cellIs" dxfId="42" priority="45" operator="lessThan">
      <formula>1</formula>
    </cfRule>
  </conditionalFormatting>
  <conditionalFormatting sqref="J43">
    <cfRule type="cellIs" dxfId="41" priority="44" operator="lessThan">
      <formula>1</formula>
    </cfRule>
  </conditionalFormatting>
  <conditionalFormatting sqref="J42">
    <cfRule type="cellIs" dxfId="40" priority="43" operator="lessThan">
      <formula>1</formula>
    </cfRule>
  </conditionalFormatting>
  <conditionalFormatting sqref="J41">
    <cfRule type="cellIs" dxfId="39" priority="42" operator="lessThan">
      <formula>1</formula>
    </cfRule>
  </conditionalFormatting>
  <conditionalFormatting sqref="J40">
    <cfRule type="cellIs" dxfId="38" priority="41" operator="lessThan">
      <formula>1</formula>
    </cfRule>
  </conditionalFormatting>
  <conditionalFormatting sqref="J39">
    <cfRule type="cellIs" dxfId="37" priority="40" operator="lessThan">
      <formula>1</formula>
    </cfRule>
  </conditionalFormatting>
  <conditionalFormatting sqref="J38">
    <cfRule type="cellIs" dxfId="36" priority="39" operator="lessThan">
      <formula>1</formula>
    </cfRule>
  </conditionalFormatting>
  <conditionalFormatting sqref="J37">
    <cfRule type="cellIs" dxfId="35" priority="38" operator="lessThan">
      <formula>1</formula>
    </cfRule>
  </conditionalFormatting>
  <conditionalFormatting sqref="J36">
    <cfRule type="cellIs" dxfId="34" priority="37" operator="lessThan">
      <formula>1</formula>
    </cfRule>
  </conditionalFormatting>
  <conditionalFormatting sqref="J35">
    <cfRule type="cellIs" dxfId="33" priority="36" operator="lessThan">
      <formula>1</formula>
    </cfRule>
  </conditionalFormatting>
  <conditionalFormatting sqref="J34">
    <cfRule type="cellIs" dxfId="32" priority="35" operator="lessThan">
      <formula>1</formula>
    </cfRule>
  </conditionalFormatting>
  <conditionalFormatting sqref="J33">
    <cfRule type="cellIs" dxfId="31" priority="34" operator="lessThan">
      <formula>1</formula>
    </cfRule>
  </conditionalFormatting>
  <conditionalFormatting sqref="J32">
    <cfRule type="cellIs" dxfId="30" priority="33" operator="lessThan">
      <formula>1</formula>
    </cfRule>
  </conditionalFormatting>
  <conditionalFormatting sqref="J31">
    <cfRule type="cellIs" dxfId="29" priority="32" operator="lessThan">
      <formula>1</formula>
    </cfRule>
  </conditionalFormatting>
  <conditionalFormatting sqref="J30">
    <cfRule type="cellIs" dxfId="28" priority="31" operator="lessThan">
      <formula>1</formula>
    </cfRule>
  </conditionalFormatting>
  <conditionalFormatting sqref="J29">
    <cfRule type="cellIs" dxfId="27" priority="30" operator="lessThan">
      <formula>1</formula>
    </cfRule>
  </conditionalFormatting>
  <conditionalFormatting sqref="J28">
    <cfRule type="cellIs" dxfId="26" priority="29" operator="lessThan">
      <formula>1</formula>
    </cfRule>
  </conditionalFormatting>
  <conditionalFormatting sqref="J27">
    <cfRule type="cellIs" dxfId="25" priority="28" operator="lessThan">
      <formula>1</formula>
    </cfRule>
  </conditionalFormatting>
  <conditionalFormatting sqref="J26">
    <cfRule type="cellIs" dxfId="24" priority="27" operator="lessThan">
      <formula>1</formula>
    </cfRule>
  </conditionalFormatting>
  <conditionalFormatting sqref="J25">
    <cfRule type="cellIs" dxfId="23" priority="26" operator="lessThan">
      <formula>1</formula>
    </cfRule>
  </conditionalFormatting>
  <conditionalFormatting sqref="J24">
    <cfRule type="cellIs" dxfId="22" priority="25" operator="lessThan">
      <formula>1</formula>
    </cfRule>
  </conditionalFormatting>
  <conditionalFormatting sqref="J23">
    <cfRule type="cellIs" dxfId="21" priority="24" operator="lessThan">
      <formula>1</formula>
    </cfRule>
  </conditionalFormatting>
  <conditionalFormatting sqref="J22">
    <cfRule type="cellIs" dxfId="20" priority="23" operator="lessThan">
      <formula>1</formula>
    </cfRule>
  </conditionalFormatting>
  <conditionalFormatting sqref="J21">
    <cfRule type="cellIs" dxfId="19" priority="22" operator="lessThan">
      <formula>1</formula>
    </cfRule>
  </conditionalFormatting>
  <conditionalFormatting sqref="J20">
    <cfRule type="cellIs" dxfId="18" priority="21" operator="lessThan">
      <formula>1</formula>
    </cfRule>
  </conditionalFormatting>
  <conditionalFormatting sqref="J19">
    <cfRule type="cellIs" dxfId="17" priority="20" operator="lessThan">
      <formula>1</formula>
    </cfRule>
  </conditionalFormatting>
  <conditionalFormatting sqref="J18">
    <cfRule type="cellIs" dxfId="16" priority="19" operator="lessThan">
      <formula>1</formula>
    </cfRule>
  </conditionalFormatting>
  <conditionalFormatting sqref="J17">
    <cfRule type="cellIs" dxfId="15" priority="18" operator="lessThan">
      <formula>1</formula>
    </cfRule>
  </conditionalFormatting>
  <conditionalFormatting sqref="J16">
    <cfRule type="cellIs" dxfId="14" priority="17" operator="lessThan">
      <formula>1</formula>
    </cfRule>
  </conditionalFormatting>
  <conditionalFormatting sqref="J15">
    <cfRule type="cellIs" dxfId="13" priority="16" operator="lessThan">
      <formula>1</formula>
    </cfRule>
  </conditionalFormatting>
  <conditionalFormatting sqref="J14">
    <cfRule type="cellIs" dxfId="12" priority="15" operator="lessThan">
      <formula>1</formula>
    </cfRule>
  </conditionalFormatting>
  <conditionalFormatting sqref="J13">
    <cfRule type="cellIs" dxfId="11" priority="14" operator="lessThan">
      <formula>1</formula>
    </cfRule>
  </conditionalFormatting>
  <conditionalFormatting sqref="J12">
    <cfRule type="cellIs" dxfId="10" priority="13" operator="lessThan">
      <formula>1</formula>
    </cfRule>
  </conditionalFormatting>
  <conditionalFormatting sqref="J11">
    <cfRule type="cellIs" dxfId="9" priority="12" operator="lessThan">
      <formula>1</formula>
    </cfRule>
  </conditionalFormatting>
  <conditionalFormatting sqref="J10">
    <cfRule type="cellIs" dxfId="8" priority="11" operator="lessThan">
      <formula>1</formula>
    </cfRule>
  </conditionalFormatting>
  <conditionalFormatting sqref="J9">
    <cfRule type="cellIs" dxfId="7" priority="10" operator="lessThan">
      <formula>1</formula>
    </cfRule>
  </conditionalFormatting>
  <conditionalFormatting sqref="J8">
    <cfRule type="cellIs" dxfId="6" priority="9" operator="lessThan">
      <formula>1</formula>
    </cfRule>
  </conditionalFormatting>
  <conditionalFormatting sqref="J7">
    <cfRule type="cellIs" dxfId="5" priority="6" operator="lessThan">
      <formula>1</formula>
    </cfRule>
  </conditionalFormatting>
  <conditionalFormatting sqref="J6">
    <cfRule type="cellIs" dxfId="4" priority="5" operator="lessThan">
      <formula>1</formula>
    </cfRule>
  </conditionalFormatting>
  <conditionalFormatting sqref="J4">
    <cfRule type="cellIs" dxfId="3" priority="4" operator="lessThan">
      <formula>1</formula>
    </cfRule>
  </conditionalFormatting>
  <conditionalFormatting sqref="J5">
    <cfRule type="cellIs" dxfId="2" priority="3" operator="lessThan">
      <formula>1</formula>
    </cfRule>
  </conditionalFormatting>
  <dataValidations count="4">
    <dataValidation type="list" allowBlank="1" showErrorMessage="1" error="Entrée non autorisée" sqref="H4:H226">
      <formula1>Véhicules</formula1>
    </dataValidation>
    <dataValidation type="list" allowBlank="1" showInputMessage="1" showErrorMessage="1" sqref="K4:L226">
      <formula1>PeC</formula1>
    </dataValidation>
    <dataValidation type="list" allowBlank="1" showErrorMessage="1" error="Entrée non autorisée, merci de faire votre choix au moyen de la liste déroulante" sqref="M4:N226">
      <formula1>Personnel280413</formula1>
    </dataValidation>
    <dataValidation type="list" allowBlank="1" showErrorMessage="1" error="Entrée non autorisée, merci de faire votre choix au moyen de la liste déroulante" sqref="P4:P226">
      <formula1>Genre</formula1>
    </dataValidation>
  </dataValidations>
  <pageMargins left="3.9370078740157501E-2" right="3.9E-2" top="0.196850393700787" bottom="0.74803149606299202" header="0" footer="0.31496062992126"/>
  <pageSetup paperSize="9" fitToWidth="0" fitToHeight="0" orientation="landscape" r:id="rId1"/>
  <headerFooter>
    <oddFooter>&amp;C&amp;D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Validation130913">
                <anchor moveWithCells="1" sizeWithCells="1">
                  <from>
                    <xdr:col>14</xdr:col>
                    <xdr:colOff>19050</xdr:colOff>
                    <xdr:row>0</xdr:row>
                    <xdr:rowOff>57150</xdr:rowOff>
                  </from>
                  <to>
                    <xdr:col>17</xdr:col>
                    <xdr:colOff>676275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Retour_accueil">
                <anchor moveWithCells="1" sizeWithCells="1">
                  <from>
                    <xdr:col>14</xdr:col>
                    <xdr:colOff>304800</xdr:colOff>
                    <xdr:row>0</xdr:row>
                    <xdr:rowOff>628650</xdr:rowOff>
                  </from>
                  <to>
                    <xdr:col>17</xdr:col>
                    <xdr:colOff>466725</xdr:colOff>
                    <xdr:row>0</xdr:row>
                    <xdr:rowOff>876300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" name="Button 631">
              <controlPr defaultSize="0" print="0" autoFill="0" autoPict="0" macro="[0]!Triselondate">
                <anchor moveWithCells="1" sizeWithCells="1">
                  <from>
                    <xdr:col>4</xdr:col>
                    <xdr:colOff>47625</xdr:colOff>
                    <xdr:row>0</xdr:row>
                    <xdr:rowOff>266700</xdr:rowOff>
                  </from>
                  <to>
                    <xdr:col>7</xdr:col>
                    <xdr:colOff>0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7" r:id="rId7" name="Button 1557">
              <controlPr defaultSize="0" print="0" autoFill="0" autoPict="0" macro="[0]!Erreur">
                <anchor moveWithCells="1" sizeWithCells="1">
                  <from>
                    <xdr:col>18</xdr:col>
                    <xdr:colOff>0</xdr:colOff>
                    <xdr:row>0</xdr:row>
                    <xdr:rowOff>0</xdr:rowOff>
                  </from>
                  <to>
                    <xdr:col>21</xdr:col>
                    <xdr:colOff>752475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7" r:id="rId8" name="Button 2911">
              <controlPr defaultSize="0" print="0" autoFill="0" autoPict="0" macro="[0]!Etude_OH">
                <anchor moveWithCells="1" sizeWithCells="1">
                  <from>
                    <xdr:col>22</xdr:col>
                    <xdr:colOff>152400</xdr:colOff>
                    <xdr:row>0</xdr:row>
                    <xdr:rowOff>85725</xdr:rowOff>
                  </from>
                  <to>
                    <xdr:col>25</xdr:col>
                    <xdr:colOff>95250</xdr:colOff>
                    <xdr:row>0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103"/>
  <sheetViews>
    <sheetView topLeftCell="A13" workbookViewId="0">
      <selection activeCell="A33" sqref="A33"/>
    </sheetView>
  </sheetViews>
  <sheetFormatPr baseColWidth="10" defaultRowHeight="15" x14ac:dyDescent="0.25"/>
  <cols>
    <col min="1" max="1" width="18.7109375" bestFit="1" customWidth="1"/>
    <col min="19" max="19" width="12" style="1" bestFit="1" customWidth="1"/>
  </cols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  <row r="7" spans="1:1" x14ac:dyDescent="0.25">
      <c r="A7" t="s">
        <v>56</v>
      </c>
    </row>
    <row r="8" spans="1:1" x14ac:dyDescent="0.25">
      <c r="A8" t="s">
        <v>57</v>
      </c>
    </row>
    <row r="9" spans="1:1" x14ac:dyDescent="0.25">
      <c r="A9" t="s">
        <v>59</v>
      </c>
    </row>
    <row r="10" spans="1:1" x14ac:dyDescent="0.25">
      <c r="A10" t="s">
        <v>61</v>
      </c>
    </row>
    <row r="11" spans="1:1" x14ac:dyDescent="0.25">
      <c r="A11" t="s">
        <v>62</v>
      </c>
    </row>
    <row r="12" spans="1:1" x14ac:dyDescent="0.25">
      <c r="A12" t="s">
        <v>45</v>
      </c>
    </row>
    <row r="13" spans="1:1" x14ac:dyDescent="0.25">
      <c r="A13" t="s">
        <v>47</v>
      </c>
    </row>
    <row r="14" spans="1:1" x14ac:dyDescent="0.25">
      <c r="A14" t="s">
        <v>46</v>
      </c>
    </row>
    <row r="15" spans="1:1" x14ac:dyDescent="0.25">
      <c r="A15" t="s">
        <v>48</v>
      </c>
    </row>
    <row r="16" spans="1:1" x14ac:dyDescent="0.25">
      <c r="A16" t="s">
        <v>43</v>
      </c>
    </row>
    <row r="17" spans="1:1" x14ac:dyDescent="0.25">
      <c r="A17" t="s">
        <v>44</v>
      </c>
    </row>
    <row r="18" spans="1:1" x14ac:dyDescent="0.25">
      <c r="A18" t="s">
        <v>42</v>
      </c>
    </row>
    <row r="19" spans="1:1" x14ac:dyDescent="0.25">
      <c r="A19" t="s">
        <v>49</v>
      </c>
    </row>
    <row r="21" spans="1:1" x14ac:dyDescent="0.25">
      <c r="A21" t="s">
        <v>15</v>
      </c>
    </row>
    <row r="22" spans="1:1" x14ac:dyDescent="0.25">
      <c r="A22" t="s">
        <v>27</v>
      </c>
    </row>
    <row r="23" spans="1:1" x14ac:dyDescent="0.25">
      <c r="A23" t="s">
        <v>21</v>
      </c>
    </row>
    <row r="24" spans="1:1" x14ac:dyDescent="0.25">
      <c r="A24" t="s">
        <v>11</v>
      </c>
    </row>
    <row r="25" spans="1:1" x14ac:dyDescent="0.25">
      <c r="A25" t="s">
        <v>24</v>
      </c>
    </row>
    <row r="26" spans="1:1" x14ac:dyDescent="0.25">
      <c r="A26" t="s">
        <v>10</v>
      </c>
    </row>
    <row r="27" spans="1:1" x14ac:dyDescent="0.25">
      <c r="A27" t="s">
        <v>9</v>
      </c>
    </row>
    <row r="28" spans="1:1" x14ac:dyDescent="0.25">
      <c r="A28" t="s">
        <v>22</v>
      </c>
    </row>
    <row r="29" spans="1:1" x14ac:dyDescent="0.25">
      <c r="A29" t="s">
        <v>20</v>
      </c>
    </row>
    <row r="30" spans="1:1" x14ac:dyDescent="0.25">
      <c r="A30" t="s">
        <v>12</v>
      </c>
    </row>
    <row r="31" spans="1:1" x14ac:dyDescent="0.25">
      <c r="A31" t="s">
        <v>66</v>
      </c>
    </row>
    <row r="32" spans="1:1" x14ac:dyDescent="0.25">
      <c r="A32" t="s">
        <v>23</v>
      </c>
    </row>
    <row r="34" spans="1:1" x14ac:dyDescent="0.25">
      <c r="A34" t="s">
        <v>13</v>
      </c>
    </row>
    <row r="35" spans="1:1" x14ac:dyDescent="0.25">
      <c r="A35" t="s">
        <v>28</v>
      </c>
    </row>
    <row r="36" spans="1:1" x14ac:dyDescent="0.25">
      <c r="A36" t="s">
        <v>25</v>
      </c>
    </row>
    <row r="37" spans="1:1" x14ac:dyDescent="0.25">
      <c r="A37" t="s">
        <v>88</v>
      </c>
    </row>
    <row r="38" spans="1:1" x14ac:dyDescent="0.25">
      <c r="A38" t="s">
        <v>89</v>
      </c>
    </row>
    <row r="39" spans="1:1" x14ac:dyDescent="0.25">
      <c r="A39" t="s">
        <v>14</v>
      </c>
    </row>
    <row r="42" spans="1:1" x14ac:dyDescent="0.25">
      <c r="A42" t="s">
        <v>90</v>
      </c>
    </row>
    <row r="43" spans="1:1" x14ac:dyDescent="0.25">
      <c r="A43" t="s">
        <v>91</v>
      </c>
    </row>
    <row r="44" spans="1:1" x14ac:dyDescent="0.25">
      <c r="A44" t="s">
        <v>92</v>
      </c>
    </row>
    <row r="45" spans="1:1" x14ac:dyDescent="0.25">
      <c r="A45" t="s">
        <v>93</v>
      </c>
    </row>
    <row r="46" spans="1:1" x14ac:dyDescent="0.25">
      <c r="A46" t="s">
        <v>94</v>
      </c>
    </row>
    <row r="47" spans="1:1" x14ac:dyDescent="0.25">
      <c r="A47" t="s">
        <v>95</v>
      </c>
    </row>
    <row r="48" spans="1:1" x14ac:dyDescent="0.25">
      <c r="A48" t="s">
        <v>96</v>
      </c>
    </row>
    <row r="49" spans="1:1" x14ac:dyDescent="0.25">
      <c r="A49" t="s">
        <v>97</v>
      </c>
    </row>
    <row r="50" spans="1:1" x14ac:dyDescent="0.25">
      <c r="A50" t="s">
        <v>98</v>
      </c>
    </row>
    <row r="52" spans="1:1" x14ac:dyDescent="0.25">
      <c r="A52" t="s">
        <v>29</v>
      </c>
    </row>
    <row r="53" spans="1:1" x14ac:dyDescent="0.25">
      <c r="A53" t="s">
        <v>30</v>
      </c>
    </row>
    <row r="54" spans="1:1" x14ac:dyDescent="0.25">
      <c r="A54" t="s">
        <v>31</v>
      </c>
    </row>
    <row r="55" spans="1:1" x14ac:dyDescent="0.25">
      <c r="A55" t="s">
        <v>32</v>
      </c>
    </row>
    <row r="56" spans="1:1" x14ac:dyDescent="0.25">
      <c r="A56" t="s">
        <v>33</v>
      </c>
    </row>
    <row r="57" spans="1:1" x14ac:dyDescent="0.25">
      <c r="A57" t="s">
        <v>34</v>
      </c>
    </row>
    <row r="58" spans="1:1" x14ac:dyDescent="0.25">
      <c r="A58" t="s">
        <v>35</v>
      </c>
    </row>
    <row r="60" spans="1:1" x14ac:dyDescent="0.25">
      <c r="A60">
        <v>0</v>
      </c>
    </row>
    <row r="61" spans="1:1" x14ac:dyDescent="0.25">
      <c r="A61">
        <v>1</v>
      </c>
    </row>
    <row r="62" spans="1:1" x14ac:dyDescent="0.25">
      <c r="A62">
        <v>2</v>
      </c>
    </row>
    <row r="63" spans="1:1" x14ac:dyDescent="0.25">
      <c r="A63">
        <v>3</v>
      </c>
    </row>
    <row r="64" spans="1:1" x14ac:dyDescent="0.25">
      <c r="A64">
        <v>4</v>
      </c>
    </row>
    <row r="65" spans="1:1" x14ac:dyDescent="0.25">
      <c r="A65">
        <v>5</v>
      </c>
    </row>
    <row r="66" spans="1:1" x14ac:dyDescent="0.25">
      <c r="A66">
        <v>6</v>
      </c>
    </row>
    <row r="67" spans="1:1" x14ac:dyDescent="0.25">
      <c r="A67">
        <v>7</v>
      </c>
    </row>
    <row r="68" spans="1:1" x14ac:dyDescent="0.25">
      <c r="A68">
        <v>9</v>
      </c>
    </row>
    <row r="70" spans="1:1" x14ac:dyDescent="0.25">
      <c r="A70" t="s">
        <v>67</v>
      </c>
    </row>
    <row r="71" spans="1:1" x14ac:dyDescent="0.25">
      <c r="A71" t="s">
        <v>68</v>
      </c>
    </row>
    <row r="72" spans="1:1" x14ac:dyDescent="0.25">
      <c r="A72" t="s">
        <v>69</v>
      </c>
    </row>
    <row r="73" spans="1:1" x14ac:dyDescent="0.25">
      <c r="A73" t="s">
        <v>70</v>
      </c>
    </row>
    <row r="75" spans="1:1" x14ac:dyDescent="0.25">
      <c r="A75" t="s">
        <v>71</v>
      </c>
    </row>
    <row r="76" spans="1:1" x14ac:dyDescent="0.25">
      <c r="A76" t="s">
        <v>67</v>
      </c>
    </row>
    <row r="77" spans="1:1" x14ac:dyDescent="0.25">
      <c r="A77" t="s">
        <v>72</v>
      </c>
    </row>
    <row r="78" spans="1:1" x14ac:dyDescent="0.25">
      <c r="A78" t="s">
        <v>86</v>
      </c>
    </row>
    <row r="79" spans="1:1" x14ac:dyDescent="0.25">
      <c r="A79" t="s">
        <v>87</v>
      </c>
    </row>
    <row r="80" spans="1:1" x14ac:dyDescent="0.25">
      <c r="A80" t="s">
        <v>70</v>
      </c>
    </row>
    <row r="82" spans="1:1" x14ac:dyDescent="0.25">
      <c r="A82" t="s">
        <v>73</v>
      </c>
    </row>
    <row r="83" spans="1:1" x14ac:dyDescent="0.25">
      <c r="A83" t="s">
        <v>74</v>
      </c>
    </row>
    <row r="84" spans="1:1" x14ac:dyDescent="0.25">
      <c r="A84" t="s">
        <v>75</v>
      </c>
    </row>
    <row r="85" spans="1:1" x14ac:dyDescent="0.25">
      <c r="A85" t="s">
        <v>76</v>
      </c>
    </row>
    <row r="87" spans="1:1" x14ac:dyDescent="0.25">
      <c r="A87" t="s">
        <v>77</v>
      </c>
    </row>
    <row r="88" spans="1:1" x14ac:dyDescent="0.25">
      <c r="A88" t="s">
        <v>78</v>
      </c>
    </row>
    <row r="89" spans="1:1" x14ac:dyDescent="0.25">
      <c r="A89" t="s">
        <v>79</v>
      </c>
    </row>
    <row r="91" spans="1:1" x14ac:dyDescent="0.25">
      <c r="A91" t="s">
        <v>80</v>
      </c>
    </row>
    <row r="92" spans="1:1" x14ac:dyDescent="0.25">
      <c r="A92" t="s">
        <v>81</v>
      </c>
    </row>
    <row r="94" spans="1:1" x14ac:dyDescent="0.25">
      <c r="A94" s="20" t="s">
        <v>82</v>
      </c>
    </row>
    <row r="95" spans="1:1" x14ac:dyDescent="0.25">
      <c r="A95" s="20" t="s">
        <v>72</v>
      </c>
    </row>
    <row r="96" spans="1:1" x14ac:dyDescent="0.25">
      <c r="A96" s="20" t="s">
        <v>83</v>
      </c>
    </row>
    <row r="97" spans="1:1" x14ac:dyDescent="0.25">
      <c r="A97" s="20">
        <v>144</v>
      </c>
    </row>
    <row r="98" spans="1:1" x14ac:dyDescent="0.25">
      <c r="A98" s="20" t="s">
        <v>70</v>
      </c>
    </row>
    <row r="100" spans="1:1" x14ac:dyDescent="0.25">
      <c r="A100" s="20" t="s">
        <v>84</v>
      </c>
    </row>
    <row r="101" spans="1:1" x14ac:dyDescent="0.25">
      <c r="A101" s="20" t="s">
        <v>85</v>
      </c>
    </row>
    <row r="103" spans="1:1" x14ac:dyDescent="0.25">
      <c r="A103" s="20"/>
    </row>
  </sheetData>
  <sheetProtection selectLockedCells="1"/>
  <sortState ref="A1:A21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5"/>
  <sheetViews>
    <sheetView workbookViewId="0">
      <selection activeCell="L27" sqref="L27"/>
    </sheetView>
  </sheetViews>
  <sheetFormatPr baseColWidth="10" defaultRowHeight="15" x14ac:dyDescent="0.25"/>
  <cols>
    <col min="1" max="1" width="7" style="26" bestFit="1" customWidth="1"/>
    <col min="2" max="2" width="5.7109375" style="18" customWidth="1"/>
    <col min="3" max="3" width="7" style="18" bestFit="1" customWidth="1"/>
    <col min="4" max="5" width="13.7109375" style="18" customWidth="1"/>
    <col min="6" max="6" width="7.140625" style="18" bestFit="1" customWidth="1"/>
    <col min="7" max="7" width="13.140625" style="18" bestFit="1" customWidth="1"/>
    <col min="8" max="8" width="11" style="18" bestFit="1" customWidth="1"/>
    <col min="9" max="9" width="11.42578125" style="36"/>
    <col min="10" max="16384" width="11.42578125" style="18"/>
  </cols>
  <sheetData>
    <row r="1" spans="1:17" ht="78.75" customHeight="1" thickBot="1" x14ac:dyDescent="0.3">
      <c r="A1" s="50" t="s">
        <v>106</v>
      </c>
      <c r="B1" s="50"/>
      <c r="C1" s="50"/>
      <c r="D1" s="50"/>
      <c r="E1" s="50"/>
      <c r="F1" s="50"/>
      <c r="G1" s="50"/>
      <c r="H1" s="50"/>
      <c r="N1" s="27" t="s">
        <v>104</v>
      </c>
      <c r="O1" s="34">
        <v>41365</v>
      </c>
      <c r="P1" s="28" t="s">
        <v>105</v>
      </c>
      <c r="Q1" s="35">
        <v>41530</v>
      </c>
    </row>
    <row r="2" spans="1:17" s="33" customFormat="1" ht="1.5" hidden="1" customHeight="1" x14ac:dyDescent="0.25">
      <c r="A2" s="33" t="s">
        <v>103</v>
      </c>
      <c r="B2" s="33">
        <v>2</v>
      </c>
      <c r="C2" s="33">
        <v>9</v>
      </c>
      <c r="D2" s="33">
        <v>11</v>
      </c>
      <c r="E2" s="33">
        <v>12</v>
      </c>
      <c r="F2" s="33">
        <v>16</v>
      </c>
      <c r="G2" s="33">
        <v>17</v>
      </c>
      <c r="H2" s="33">
        <v>18</v>
      </c>
    </row>
    <row r="3" spans="1:17" x14ac:dyDescent="0.25">
      <c r="A3" s="44" t="s">
        <v>19</v>
      </c>
      <c r="B3" s="46" t="s">
        <v>100</v>
      </c>
      <c r="C3" s="48" t="s">
        <v>5</v>
      </c>
      <c r="D3" s="48" t="s">
        <v>39</v>
      </c>
      <c r="E3" s="48" t="s">
        <v>40</v>
      </c>
      <c r="F3" s="48" t="s">
        <v>36</v>
      </c>
      <c r="G3" s="49" t="s">
        <v>101</v>
      </c>
      <c r="H3" s="49"/>
      <c r="I3" s="29" t="s">
        <v>102</v>
      </c>
      <c r="J3" s="19"/>
      <c r="K3" s="32"/>
      <c r="L3" s="19"/>
      <c r="M3" s="19"/>
      <c r="N3" s="19"/>
      <c r="O3" s="19"/>
      <c r="P3" s="19"/>
      <c r="Q3" s="19"/>
    </row>
    <row r="4" spans="1:17" x14ac:dyDescent="0.25">
      <c r="A4" s="45"/>
      <c r="B4" s="47"/>
      <c r="C4" s="45"/>
      <c r="D4" s="45"/>
      <c r="E4" s="45"/>
      <c r="F4" s="45"/>
      <c r="G4" s="31" t="s">
        <v>16</v>
      </c>
      <c r="H4" s="31" t="s">
        <v>17</v>
      </c>
      <c r="I4" s="18"/>
      <c r="K4" s="30"/>
    </row>
    <row r="5" spans="1:17" x14ac:dyDescent="0.25">
      <c r="A5" s="37">
        <f t="shared" ref="A5:A35" si="0">IF(ROW(A2)&gt;COUNT(cols),"",INDEX(cola,SMALL(cols,ROW(A2))))</f>
        <v>41523</v>
      </c>
      <c r="B5" s="38">
        <f t="shared" ref="B5:B35" si="1">IF(ROW(A2)&gt;COUNT(cols),"",INDEX(BDD,SMALL(cols,ROW(A2)),2))</f>
        <v>0.49027777777777781</v>
      </c>
      <c r="C5" s="39">
        <f t="shared" ref="C5:C35" si="2">IF(ROW(B2)&gt;COUNT(cols),"",INDEX(BDD,SMALL(cols,ROW($A2)),9))</f>
        <v>752351</v>
      </c>
      <c r="D5" s="38" t="str">
        <f t="shared" ref="D5:D35" si="3">IF(ROW(C2)&gt;COUNT(cols),"",INDEX(BDD,SMALL(cols,ROW($A2)),11))</f>
        <v>01 Domicile</v>
      </c>
      <c r="E5" s="38" t="str">
        <f t="shared" ref="E5:E35" si="4">IF(ROW(D2)&gt;COUNT(cols),"",INDEX(BDD,SMALL(cols,ROW($A2)),12))</f>
        <v>07 La Tour</v>
      </c>
      <c r="F5" s="38" t="str">
        <f t="shared" ref="F5:F35" si="5">IF(ROW(E2)&gt;COUNT(cols),"",INDEX(BDD,SMALL(cols,ROW($A2)),16))</f>
        <v>P1</v>
      </c>
      <c r="G5" s="38" t="str">
        <f t="shared" ref="G5:G35" si="6">IF(ROW(F2)&gt;COUNT(cols),"",INDEX(BDD,SMALL(cols,ROW($A2)),17))</f>
        <v>Ouin-ouin34</v>
      </c>
      <c r="H5" s="38" t="str">
        <f t="shared" ref="H5:H35" si="7">IF(ROW(G2)&gt;COUNT(cols),"",INDEX(BDD,SMALL(cols,ROW($A2)),18))</f>
        <v>Jules34</v>
      </c>
      <c r="I5" s="25"/>
      <c r="K5" s="30"/>
    </row>
    <row r="6" spans="1:17" x14ac:dyDescent="0.25">
      <c r="A6" s="37">
        <f t="shared" si="0"/>
        <v>41523</v>
      </c>
      <c r="B6" s="38">
        <f t="shared" si="1"/>
        <v>0.60138888888888886</v>
      </c>
      <c r="C6" s="39">
        <f t="shared" si="2"/>
        <v>752352</v>
      </c>
      <c r="D6" s="38" t="str">
        <f t="shared" si="3"/>
        <v>07 La Tour</v>
      </c>
      <c r="E6" s="38" t="str">
        <f t="shared" si="4"/>
        <v>09 CHU</v>
      </c>
      <c r="F6" s="38" t="str">
        <f t="shared" si="5"/>
        <v>P2</v>
      </c>
      <c r="G6" s="38" t="str">
        <f t="shared" si="6"/>
        <v>Ouin-ouin37</v>
      </c>
      <c r="H6" s="38" t="str">
        <f t="shared" si="7"/>
        <v>Jules37</v>
      </c>
      <c r="I6" s="18"/>
    </row>
    <row r="7" spans="1:17" x14ac:dyDescent="0.25">
      <c r="A7" s="37">
        <f t="shared" si="0"/>
        <v>41522</v>
      </c>
      <c r="B7" s="38">
        <f t="shared" si="1"/>
        <v>0.66249999999999998</v>
      </c>
      <c r="C7" s="39">
        <f t="shared" si="2"/>
        <v>752298</v>
      </c>
      <c r="D7" s="38" t="str">
        <f t="shared" si="3"/>
        <v>01 Domicile</v>
      </c>
      <c r="E7" s="38" t="str">
        <f t="shared" si="4"/>
        <v>07 La Tour</v>
      </c>
      <c r="F7" s="38" t="str">
        <f t="shared" si="5"/>
        <v>P1</v>
      </c>
      <c r="G7" s="38" t="str">
        <f t="shared" si="6"/>
        <v>Ouin-ouin40</v>
      </c>
      <c r="H7" s="38" t="str">
        <f t="shared" si="7"/>
        <v>Jules40</v>
      </c>
      <c r="I7" s="18"/>
    </row>
    <row r="8" spans="1:17" x14ac:dyDescent="0.25">
      <c r="A8" s="37">
        <f t="shared" si="0"/>
        <v>41521</v>
      </c>
      <c r="B8" s="38">
        <f t="shared" si="1"/>
        <v>0.79027777777777775</v>
      </c>
      <c r="C8" s="39">
        <f t="shared" si="2"/>
        <v>752296</v>
      </c>
      <c r="D8" s="38" t="str">
        <f t="shared" si="3"/>
        <v>07 Clinique Carouge</v>
      </c>
      <c r="E8" s="38" t="str">
        <f t="shared" si="4"/>
        <v>09 CHU</v>
      </c>
      <c r="F8" s="38" t="str">
        <f t="shared" si="5"/>
        <v>P1</v>
      </c>
      <c r="G8" s="38" t="str">
        <f t="shared" si="6"/>
        <v>Ouin-ouin44</v>
      </c>
      <c r="H8" s="38" t="str">
        <f t="shared" si="7"/>
        <v>Jules44</v>
      </c>
      <c r="I8" s="18"/>
    </row>
    <row r="9" spans="1:17" x14ac:dyDescent="0.25">
      <c r="A9" s="37">
        <f t="shared" si="0"/>
        <v>41519</v>
      </c>
      <c r="B9" s="38">
        <f t="shared" si="1"/>
        <v>0.64444444444444449</v>
      </c>
      <c r="C9" s="39">
        <f t="shared" si="2"/>
        <v>752282</v>
      </c>
      <c r="D9" s="38" t="str">
        <f t="shared" si="3"/>
        <v>01 Domicile</v>
      </c>
      <c r="E9" s="38" t="str">
        <f t="shared" si="4"/>
        <v>07 La Tour</v>
      </c>
      <c r="F9" s="38" t="str">
        <f t="shared" si="5"/>
        <v>P1</v>
      </c>
      <c r="G9" s="38" t="str">
        <f t="shared" si="6"/>
        <v>Ouin-ouin60</v>
      </c>
      <c r="H9" s="38" t="str">
        <f t="shared" si="7"/>
        <v>Jules60</v>
      </c>
      <c r="I9" s="18"/>
    </row>
    <row r="10" spans="1:17" x14ac:dyDescent="0.25">
      <c r="A10" s="37">
        <f t="shared" si="0"/>
        <v>41494</v>
      </c>
      <c r="B10" s="38">
        <f t="shared" si="1"/>
        <v>0.68402777777777779</v>
      </c>
      <c r="C10" s="39">
        <f t="shared" si="2"/>
        <v>752161</v>
      </c>
      <c r="D10" s="38" t="str">
        <f t="shared" si="3"/>
        <v>07 Clinique Carouge</v>
      </c>
      <c r="E10" s="38" t="str">
        <f t="shared" si="4"/>
        <v>09 CHU</v>
      </c>
      <c r="F10" s="38" t="str">
        <f t="shared" si="5"/>
        <v>P3</v>
      </c>
      <c r="G10" s="38" t="str">
        <f t="shared" si="6"/>
        <v>Ouin-ouin216</v>
      </c>
      <c r="H10" s="38" t="str">
        <f t="shared" si="7"/>
        <v>Jules216</v>
      </c>
      <c r="I10" s="18"/>
    </row>
    <row r="11" spans="1:17" x14ac:dyDescent="0.25">
      <c r="A11" s="37" t="str">
        <f t="shared" si="0"/>
        <v/>
      </c>
      <c r="B11" s="38" t="str">
        <f t="shared" si="1"/>
        <v/>
      </c>
      <c r="C11" s="39" t="str">
        <f t="shared" si="2"/>
        <v/>
      </c>
      <c r="D11" s="38" t="str">
        <f t="shared" si="3"/>
        <v/>
      </c>
      <c r="E11" s="38" t="str">
        <f t="shared" si="4"/>
        <v/>
      </c>
      <c r="F11" s="38" t="str">
        <f t="shared" si="5"/>
        <v/>
      </c>
      <c r="G11" s="38" t="str">
        <f t="shared" si="6"/>
        <v/>
      </c>
      <c r="H11" s="38" t="str">
        <f t="shared" si="7"/>
        <v/>
      </c>
      <c r="I11" s="18"/>
    </row>
    <row r="12" spans="1:17" x14ac:dyDescent="0.25">
      <c r="A12" s="37" t="str">
        <f t="shared" si="0"/>
        <v/>
      </c>
      <c r="B12" s="38" t="str">
        <f t="shared" si="1"/>
        <v/>
      </c>
      <c r="C12" s="39" t="str">
        <f t="shared" si="2"/>
        <v/>
      </c>
      <c r="D12" s="38" t="str">
        <f t="shared" si="3"/>
        <v/>
      </c>
      <c r="E12" s="38" t="str">
        <f t="shared" si="4"/>
        <v/>
      </c>
      <c r="F12" s="38" t="str">
        <f t="shared" si="5"/>
        <v/>
      </c>
      <c r="G12" s="38" t="str">
        <f t="shared" si="6"/>
        <v/>
      </c>
      <c r="H12" s="38" t="str">
        <f t="shared" si="7"/>
        <v/>
      </c>
      <c r="I12" s="18"/>
    </row>
    <row r="13" spans="1:17" x14ac:dyDescent="0.25">
      <c r="A13" s="37" t="str">
        <f t="shared" si="0"/>
        <v/>
      </c>
      <c r="B13" s="38" t="str">
        <f t="shared" si="1"/>
        <v/>
      </c>
      <c r="C13" s="39" t="str">
        <f t="shared" si="2"/>
        <v/>
      </c>
      <c r="D13" s="38" t="str">
        <f t="shared" si="3"/>
        <v/>
      </c>
      <c r="E13" s="38" t="str">
        <f t="shared" si="4"/>
        <v/>
      </c>
      <c r="F13" s="38" t="str">
        <f t="shared" si="5"/>
        <v/>
      </c>
      <c r="G13" s="38" t="str">
        <f t="shared" si="6"/>
        <v/>
      </c>
      <c r="H13" s="38" t="str">
        <f t="shared" si="7"/>
        <v/>
      </c>
      <c r="I13" s="18"/>
    </row>
    <row r="14" spans="1:17" x14ac:dyDescent="0.25">
      <c r="A14" s="37" t="str">
        <f t="shared" si="0"/>
        <v/>
      </c>
      <c r="B14" s="38" t="str">
        <f t="shared" si="1"/>
        <v/>
      </c>
      <c r="C14" s="39" t="str">
        <f t="shared" si="2"/>
        <v/>
      </c>
      <c r="D14" s="38" t="str">
        <f t="shared" si="3"/>
        <v/>
      </c>
      <c r="E14" s="38" t="str">
        <f t="shared" si="4"/>
        <v/>
      </c>
      <c r="F14" s="38" t="str">
        <f t="shared" si="5"/>
        <v/>
      </c>
      <c r="G14" s="38" t="str">
        <f t="shared" si="6"/>
        <v/>
      </c>
      <c r="H14" s="38" t="str">
        <f t="shared" si="7"/>
        <v/>
      </c>
      <c r="I14" s="18"/>
    </row>
    <row r="15" spans="1:17" x14ac:dyDescent="0.25">
      <c r="A15" s="37" t="str">
        <f t="shared" si="0"/>
        <v/>
      </c>
      <c r="B15" s="38" t="str">
        <f t="shared" si="1"/>
        <v/>
      </c>
      <c r="C15" s="39" t="str">
        <f t="shared" si="2"/>
        <v/>
      </c>
      <c r="D15" s="38" t="str">
        <f t="shared" si="3"/>
        <v/>
      </c>
      <c r="E15" s="38" t="str">
        <f t="shared" si="4"/>
        <v/>
      </c>
      <c r="F15" s="38" t="str">
        <f t="shared" si="5"/>
        <v/>
      </c>
      <c r="G15" s="38" t="str">
        <f t="shared" si="6"/>
        <v/>
      </c>
      <c r="H15" s="38" t="str">
        <f t="shared" si="7"/>
        <v/>
      </c>
      <c r="I15" s="18"/>
    </row>
    <row r="16" spans="1:17" x14ac:dyDescent="0.25">
      <c r="A16" s="37" t="str">
        <f t="shared" si="0"/>
        <v/>
      </c>
      <c r="B16" s="38" t="str">
        <f t="shared" si="1"/>
        <v/>
      </c>
      <c r="C16" s="39" t="str">
        <f t="shared" si="2"/>
        <v/>
      </c>
      <c r="D16" s="38" t="str">
        <f t="shared" si="3"/>
        <v/>
      </c>
      <c r="E16" s="38" t="str">
        <f t="shared" si="4"/>
        <v/>
      </c>
      <c r="F16" s="38" t="str">
        <f t="shared" si="5"/>
        <v/>
      </c>
      <c r="G16" s="38" t="str">
        <f t="shared" si="6"/>
        <v/>
      </c>
      <c r="H16" s="38" t="str">
        <f t="shared" si="7"/>
        <v/>
      </c>
      <c r="I16" s="18"/>
    </row>
    <row r="17" spans="1:9" x14ac:dyDescent="0.25">
      <c r="A17" s="37" t="str">
        <f t="shared" si="0"/>
        <v/>
      </c>
      <c r="B17" s="38" t="str">
        <f t="shared" si="1"/>
        <v/>
      </c>
      <c r="C17" s="39" t="str">
        <f t="shared" si="2"/>
        <v/>
      </c>
      <c r="D17" s="38" t="str">
        <f t="shared" si="3"/>
        <v/>
      </c>
      <c r="E17" s="38" t="str">
        <f t="shared" si="4"/>
        <v/>
      </c>
      <c r="F17" s="38" t="str">
        <f t="shared" si="5"/>
        <v/>
      </c>
      <c r="G17" s="38" t="str">
        <f t="shared" si="6"/>
        <v/>
      </c>
      <c r="H17" s="38" t="str">
        <f t="shared" si="7"/>
        <v/>
      </c>
      <c r="I17" s="18"/>
    </row>
    <row r="18" spans="1:9" x14ac:dyDescent="0.25">
      <c r="A18" s="37" t="str">
        <f t="shared" si="0"/>
        <v/>
      </c>
      <c r="B18" s="38" t="str">
        <f t="shared" si="1"/>
        <v/>
      </c>
      <c r="C18" s="39" t="str">
        <f t="shared" si="2"/>
        <v/>
      </c>
      <c r="D18" s="38" t="str">
        <f t="shared" si="3"/>
        <v/>
      </c>
      <c r="E18" s="38" t="str">
        <f t="shared" si="4"/>
        <v/>
      </c>
      <c r="F18" s="38" t="str">
        <f t="shared" si="5"/>
        <v/>
      </c>
      <c r="G18" s="38" t="str">
        <f t="shared" si="6"/>
        <v/>
      </c>
      <c r="H18" s="38" t="str">
        <f t="shared" si="7"/>
        <v/>
      </c>
      <c r="I18" s="18"/>
    </row>
    <row r="19" spans="1:9" x14ac:dyDescent="0.25">
      <c r="A19" s="37" t="str">
        <f t="shared" si="0"/>
        <v/>
      </c>
      <c r="B19" s="38" t="str">
        <f t="shared" si="1"/>
        <v/>
      </c>
      <c r="C19" s="39" t="str">
        <f t="shared" si="2"/>
        <v/>
      </c>
      <c r="D19" s="38" t="str">
        <f t="shared" si="3"/>
        <v/>
      </c>
      <c r="E19" s="38" t="str">
        <f t="shared" si="4"/>
        <v/>
      </c>
      <c r="F19" s="38" t="str">
        <f t="shared" si="5"/>
        <v/>
      </c>
      <c r="G19" s="38" t="str">
        <f t="shared" si="6"/>
        <v/>
      </c>
      <c r="H19" s="38" t="str">
        <f t="shared" si="7"/>
        <v/>
      </c>
      <c r="I19" s="18"/>
    </row>
    <row r="20" spans="1:9" x14ac:dyDescent="0.25">
      <c r="A20" s="37" t="str">
        <f t="shared" si="0"/>
        <v/>
      </c>
      <c r="B20" s="38" t="str">
        <f t="shared" si="1"/>
        <v/>
      </c>
      <c r="C20" s="39" t="str">
        <f t="shared" si="2"/>
        <v/>
      </c>
      <c r="D20" s="38" t="str">
        <f t="shared" si="3"/>
        <v/>
      </c>
      <c r="E20" s="38" t="str">
        <f t="shared" si="4"/>
        <v/>
      </c>
      <c r="F20" s="38" t="str">
        <f t="shared" si="5"/>
        <v/>
      </c>
      <c r="G20" s="38" t="str">
        <f t="shared" si="6"/>
        <v/>
      </c>
      <c r="H20" s="38" t="str">
        <f t="shared" si="7"/>
        <v/>
      </c>
      <c r="I20" s="18"/>
    </row>
    <row r="21" spans="1:9" x14ac:dyDescent="0.25">
      <c r="A21" s="37" t="str">
        <f t="shared" si="0"/>
        <v/>
      </c>
      <c r="B21" s="38" t="str">
        <f t="shared" si="1"/>
        <v/>
      </c>
      <c r="C21" s="39" t="str">
        <f t="shared" si="2"/>
        <v/>
      </c>
      <c r="D21" s="38" t="str">
        <f t="shared" si="3"/>
        <v/>
      </c>
      <c r="E21" s="38" t="str">
        <f t="shared" si="4"/>
        <v/>
      </c>
      <c r="F21" s="38" t="str">
        <f t="shared" si="5"/>
        <v/>
      </c>
      <c r="G21" s="38" t="str">
        <f t="shared" si="6"/>
        <v/>
      </c>
      <c r="H21" s="38" t="str">
        <f t="shared" si="7"/>
        <v/>
      </c>
      <c r="I21" s="18"/>
    </row>
    <row r="22" spans="1:9" x14ac:dyDescent="0.25">
      <c r="A22" s="37" t="str">
        <f t="shared" si="0"/>
        <v/>
      </c>
      <c r="B22" s="38" t="str">
        <f t="shared" si="1"/>
        <v/>
      </c>
      <c r="C22" s="39" t="str">
        <f t="shared" si="2"/>
        <v/>
      </c>
      <c r="D22" s="38" t="str">
        <f t="shared" si="3"/>
        <v/>
      </c>
      <c r="E22" s="38" t="str">
        <f t="shared" si="4"/>
        <v/>
      </c>
      <c r="F22" s="38" t="str">
        <f t="shared" si="5"/>
        <v/>
      </c>
      <c r="G22" s="38" t="str">
        <f t="shared" si="6"/>
        <v/>
      </c>
      <c r="H22" s="38" t="str">
        <f t="shared" si="7"/>
        <v/>
      </c>
      <c r="I22" s="18"/>
    </row>
    <row r="23" spans="1:9" x14ac:dyDescent="0.25">
      <c r="A23" s="37" t="str">
        <f t="shared" si="0"/>
        <v/>
      </c>
      <c r="B23" s="38" t="str">
        <f t="shared" si="1"/>
        <v/>
      </c>
      <c r="C23" s="39" t="str">
        <f t="shared" si="2"/>
        <v/>
      </c>
      <c r="D23" s="38" t="str">
        <f t="shared" si="3"/>
        <v/>
      </c>
      <c r="E23" s="38" t="str">
        <f t="shared" si="4"/>
        <v/>
      </c>
      <c r="F23" s="38" t="str">
        <f t="shared" si="5"/>
        <v/>
      </c>
      <c r="G23" s="38" t="str">
        <f t="shared" si="6"/>
        <v/>
      </c>
      <c r="H23" s="38" t="str">
        <f t="shared" si="7"/>
        <v/>
      </c>
      <c r="I23" s="18"/>
    </row>
    <row r="24" spans="1:9" x14ac:dyDescent="0.25">
      <c r="A24" s="37" t="str">
        <f t="shared" si="0"/>
        <v/>
      </c>
      <c r="B24" s="38" t="str">
        <f t="shared" si="1"/>
        <v/>
      </c>
      <c r="C24" s="39" t="str">
        <f t="shared" si="2"/>
        <v/>
      </c>
      <c r="D24" s="38" t="str">
        <f t="shared" si="3"/>
        <v/>
      </c>
      <c r="E24" s="38" t="str">
        <f t="shared" si="4"/>
        <v/>
      </c>
      <c r="F24" s="38" t="str">
        <f t="shared" si="5"/>
        <v/>
      </c>
      <c r="G24" s="38" t="str">
        <f t="shared" si="6"/>
        <v/>
      </c>
      <c r="H24" s="38" t="str">
        <f t="shared" si="7"/>
        <v/>
      </c>
      <c r="I24" s="18"/>
    </row>
    <row r="25" spans="1:9" x14ac:dyDescent="0.25">
      <c r="A25" s="37" t="str">
        <f t="shared" si="0"/>
        <v/>
      </c>
      <c r="B25" s="38" t="str">
        <f t="shared" si="1"/>
        <v/>
      </c>
      <c r="C25" s="39" t="str">
        <f t="shared" si="2"/>
        <v/>
      </c>
      <c r="D25" s="38" t="str">
        <f t="shared" si="3"/>
        <v/>
      </c>
      <c r="E25" s="38" t="str">
        <f t="shared" si="4"/>
        <v/>
      </c>
      <c r="F25" s="38" t="str">
        <f t="shared" si="5"/>
        <v/>
      </c>
      <c r="G25" s="38" t="str">
        <f t="shared" si="6"/>
        <v/>
      </c>
      <c r="H25" s="38" t="str">
        <f t="shared" si="7"/>
        <v/>
      </c>
      <c r="I25" s="18"/>
    </row>
    <row r="26" spans="1:9" x14ac:dyDescent="0.25">
      <c r="A26" s="37" t="str">
        <f t="shared" si="0"/>
        <v/>
      </c>
      <c r="B26" s="38" t="str">
        <f t="shared" si="1"/>
        <v/>
      </c>
      <c r="C26" s="39" t="str">
        <f t="shared" si="2"/>
        <v/>
      </c>
      <c r="D26" s="38" t="str">
        <f t="shared" si="3"/>
        <v/>
      </c>
      <c r="E26" s="38" t="str">
        <f t="shared" si="4"/>
        <v/>
      </c>
      <c r="F26" s="38" t="str">
        <f t="shared" si="5"/>
        <v/>
      </c>
      <c r="G26" s="38" t="str">
        <f t="shared" si="6"/>
        <v/>
      </c>
      <c r="H26" s="38" t="str">
        <f t="shared" si="7"/>
        <v/>
      </c>
      <c r="I26" s="18"/>
    </row>
    <row r="27" spans="1:9" x14ac:dyDescent="0.25">
      <c r="A27" s="37" t="str">
        <f t="shared" si="0"/>
        <v/>
      </c>
      <c r="B27" s="38" t="str">
        <f t="shared" si="1"/>
        <v/>
      </c>
      <c r="C27" s="39" t="str">
        <f t="shared" si="2"/>
        <v/>
      </c>
      <c r="D27" s="38" t="str">
        <f t="shared" si="3"/>
        <v/>
      </c>
      <c r="E27" s="38" t="str">
        <f t="shared" si="4"/>
        <v/>
      </c>
      <c r="F27" s="38" t="str">
        <f t="shared" si="5"/>
        <v/>
      </c>
      <c r="G27" s="38" t="str">
        <f t="shared" si="6"/>
        <v/>
      </c>
      <c r="H27" s="38" t="str">
        <f t="shared" si="7"/>
        <v/>
      </c>
      <c r="I27" s="18"/>
    </row>
    <row r="28" spans="1:9" x14ac:dyDescent="0.25">
      <c r="A28" s="37" t="str">
        <f t="shared" si="0"/>
        <v/>
      </c>
      <c r="B28" s="38" t="str">
        <f t="shared" si="1"/>
        <v/>
      </c>
      <c r="C28" s="39" t="str">
        <f t="shared" si="2"/>
        <v/>
      </c>
      <c r="D28" s="38" t="str">
        <f t="shared" si="3"/>
        <v/>
      </c>
      <c r="E28" s="38" t="str">
        <f t="shared" si="4"/>
        <v/>
      </c>
      <c r="F28" s="38" t="str">
        <f t="shared" si="5"/>
        <v/>
      </c>
      <c r="G28" s="38" t="str">
        <f t="shared" si="6"/>
        <v/>
      </c>
      <c r="H28" s="38" t="str">
        <f t="shared" si="7"/>
        <v/>
      </c>
      <c r="I28" s="18"/>
    </row>
    <row r="29" spans="1:9" x14ac:dyDescent="0.25">
      <c r="A29" s="37" t="str">
        <f t="shared" si="0"/>
        <v/>
      </c>
      <c r="B29" s="38" t="str">
        <f t="shared" si="1"/>
        <v/>
      </c>
      <c r="C29" s="39" t="str">
        <f t="shared" si="2"/>
        <v/>
      </c>
      <c r="D29" s="38" t="str">
        <f t="shared" si="3"/>
        <v/>
      </c>
      <c r="E29" s="38" t="str">
        <f t="shared" si="4"/>
        <v/>
      </c>
      <c r="F29" s="38" t="str">
        <f t="shared" si="5"/>
        <v/>
      </c>
      <c r="G29" s="38" t="str">
        <f t="shared" si="6"/>
        <v/>
      </c>
      <c r="H29" s="38" t="str">
        <f t="shared" si="7"/>
        <v/>
      </c>
      <c r="I29" s="18"/>
    </row>
    <row r="30" spans="1:9" x14ac:dyDescent="0.25">
      <c r="A30" s="37" t="str">
        <f t="shared" si="0"/>
        <v/>
      </c>
      <c r="B30" s="38" t="str">
        <f t="shared" si="1"/>
        <v/>
      </c>
      <c r="C30" s="39" t="str">
        <f t="shared" si="2"/>
        <v/>
      </c>
      <c r="D30" s="38" t="str">
        <f t="shared" si="3"/>
        <v/>
      </c>
      <c r="E30" s="38" t="str">
        <f t="shared" si="4"/>
        <v/>
      </c>
      <c r="F30" s="38" t="str">
        <f t="shared" si="5"/>
        <v/>
      </c>
      <c r="G30" s="38" t="str">
        <f t="shared" si="6"/>
        <v/>
      </c>
      <c r="H30" s="38" t="str">
        <f t="shared" si="7"/>
        <v/>
      </c>
      <c r="I30" s="18"/>
    </row>
    <row r="31" spans="1:9" x14ac:dyDescent="0.25">
      <c r="A31" s="37" t="str">
        <f t="shared" si="0"/>
        <v/>
      </c>
      <c r="B31" s="38" t="str">
        <f t="shared" si="1"/>
        <v/>
      </c>
      <c r="C31" s="39" t="str">
        <f t="shared" si="2"/>
        <v/>
      </c>
      <c r="D31" s="38" t="str">
        <f t="shared" si="3"/>
        <v/>
      </c>
      <c r="E31" s="38" t="str">
        <f t="shared" si="4"/>
        <v/>
      </c>
      <c r="F31" s="38" t="str">
        <f t="shared" si="5"/>
        <v/>
      </c>
      <c r="G31" s="38" t="str">
        <f t="shared" si="6"/>
        <v/>
      </c>
      <c r="H31" s="38" t="str">
        <f t="shared" si="7"/>
        <v/>
      </c>
      <c r="I31" s="18"/>
    </row>
    <row r="32" spans="1:9" x14ac:dyDescent="0.25">
      <c r="A32" s="37" t="str">
        <f t="shared" si="0"/>
        <v/>
      </c>
      <c r="B32" s="38" t="str">
        <f t="shared" si="1"/>
        <v/>
      </c>
      <c r="C32" s="39" t="str">
        <f t="shared" si="2"/>
        <v/>
      </c>
      <c r="D32" s="38" t="str">
        <f t="shared" si="3"/>
        <v/>
      </c>
      <c r="E32" s="38" t="str">
        <f t="shared" si="4"/>
        <v/>
      </c>
      <c r="F32" s="38" t="str">
        <f t="shared" si="5"/>
        <v/>
      </c>
      <c r="G32" s="38" t="str">
        <f t="shared" si="6"/>
        <v/>
      </c>
      <c r="H32" s="38" t="str">
        <f t="shared" si="7"/>
        <v/>
      </c>
    </row>
    <row r="33" spans="1:8" x14ac:dyDescent="0.25">
      <c r="A33" s="37" t="str">
        <f t="shared" si="0"/>
        <v/>
      </c>
      <c r="B33" s="38" t="str">
        <f t="shared" si="1"/>
        <v/>
      </c>
      <c r="C33" s="39" t="str">
        <f t="shared" si="2"/>
        <v/>
      </c>
      <c r="D33" s="38" t="str">
        <f t="shared" si="3"/>
        <v/>
      </c>
      <c r="E33" s="38" t="str">
        <f t="shared" si="4"/>
        <v/>
      </c>
      <c r="F33" s="38" t="str">
        <f t="shared" si="5"/>
        <v/>
      </c>
      <c r="G33" s="38" t="str">
        <f t="shared" si="6"/>
        <v/>
      </c>
      <c r="H33" s="38" t="str">
        <f t="shared" si="7"/>
        <v/>
      </c>
    </row>
    <row r="34" spans="1:8" x14ac:dyDescent="0.25">
      <c r="A34" s="37" t="str">
        <f t="shared" si="0"/>
        <v/>
      </c>
      <c r="B34" s="38" t="str">
        <f t="shared" si="1"/>
        <v/>
      </c>
      <c r="C34" s="39" t="str">
        <f t="shared" si="2"/>
        <v/>
      </c>
      <c r="D34" s="38" t="str">
        <f t="shared" si="3"/>
        <v/>
      </c>
      <c r="E34" s="38" t="str">
        <f t="shared" si="4"/>
        <v/>
      </c>
      <c r="F34" s="38" t="str">
        <f t="shared" si="5"/>
        <v/>
      </c>
      <c r="G34" s="38" t="str">
        <f t="shared" si="6"/>
        <v/>
      </c>
      <c r="H34" s="38" t="str">
        <f t="shared" si="7"/>
        <v/>
      </c>
    </row>
    <row r="35" spans="1:8" x14ac:dyDescent="0.25">
      <c r="A35" s="37" t="str">
        <f t="shared" si="0"/>
        <v/>
      </c>
      <c r="B35" s="38" t="str">
        <f t="shared" si="1"/>
        <v/>
      </c>
      <c r="C35" s="39" t="str">
        <f t="shared" si="2"/>
        <v/>
      </c>
      <c r="D35" s="38" t="str">
        <f t="shared" si="3"/>
        <v/>
      </c>
      <c r="E35" s="38" t="str">
        <f t="shared" si="4"/>
        <v/>
      </c>
      <c r="F35" s="38" t="str">
        <f t="shared" si="5"/>
        <v/>
      </c>
      <c r="G35" s="38" t="str">
        <f t="shared" si="6"/>
        <v/>
      </c>
      <c r="H35" s="38" t="str">
        <f t="shared" si="7"/>
        <v/>
      </c>
    </row>
  </sheetData>
  <sheetProtection selectLockedCells="1"/>
  <mergeCells count="8">
    <mergeCell ref="F3:F4"/>
    <mergeCell ref="G3:H3"/>
    <mergeCell ref="A1:H1"/>
    <mergeCell ref="A3:A4"/>
    <mergeCell ref="B3:B4"/>
    <mergeCell ref="C3:C4"/>
    <mergeCell ref="D3:D4"/>
    <mergeCell ref="E3:E4"/>
  </mergeCells>
  <conditionalFormatting sqref="A5:A35">
    <cfRule type="expression" dxfId="1" priority="1" stopIfTrue="1">
      <formula>"esterreur(a4)"</formula>
    </cfRule>
  </conditionalFormatting>
  <conditionalFormatting sqref="D5:H35 B5:B35">
    <cfRule type="expression" dxfId="0" priority="2" stopIfTrue="1">
      <formula>ISERROR(A5)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3" name="Button 1">
              <controlPr defaultSize="0" print="0" autoFill="0" autoPict="0" macro="[1]!Retour_accueil">
                <anchor moveWithCells="1" sizeWithCells="1">
                  <from>
                    <xdr:col>10</xdr:col>
                    <xdr:colOff>276225</xdr:colOff>
                    <xdr:row>0</xdr:row>
                    <xdr:rowOff>228600</xdr:rowOff>
                  </from>
                  <to>
                    <xdr:col>12</xdr:col>
                    <xdr:colOff>571500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23</vt:i4>
      </vt:variant>
    </vt:vector>
  </HeadingPairs>
  <TitlesOfParts>
    <vt:vector size="27" baseType="lpstr">
      <vt:lpstr>Accueil</vt:lpstr>
      <vt:lpstr>Saisie</vt:lpstr>
      <vt:lpstr>Base de données</vt:lpstr>
      <vt:lpstr>Rapport La Tour</vt:lpstr>
      <vt:lpstr>BDD</vt:lpstr>
      <vt:lpstr>Carouge</vt:lpstr>
      <vt:lpstr>cola</vt:lpstr>
      <vt:lpstr>cols</vt:lpstr>
      <vt:lpstr>DATE1</vt:lpstr>
      <vt:lpstr>DATE2</vt:lpstr>
      <vt:lpstr>Etude_Appel_retour_dom</vt:lpstr>
      <vt:lpstr>Etude_classe_age</vt:lpstr>
      <vt:lpstr>Etude_classe_sociale</vt:lpstr>
      <vt:lpstr>Etude_Domicile</vt:lpstr>
      <vt:lpstr>Etude_lieu_dest</vt:lpstr>
      <vt:lpstr>Etude_lieu_inter</vt:lpstr>
      <vt:lpstr>Etude_trsp_necessaire</vt:lpstr>
      <vt:lpstr>Genre</vt:lpstr>
      <vt:lpstr>Saisie!Impression_des_titres</vt:lpstr>
      <vt:lpstr>LATOUR</vt:lpstr>
      <vt:lpstr>NACA</vt:lpstr>
      <vt:lpstr>PeC</vt:lpstr>
      <vt:lpstr>'Base de données'!PeC_Destination</vt:lpstr>
      <vt:lpstr>Personnel</vt:lpstr>
      <vt:lpstr>Personnel280413</vt:lpstr>
      <vt:lpstr>Véhicules</vt:lpstr>
      <vt:lpstr>Saisie!Zone_d_impression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Rapports d'interventions</dc:title>
  <dc:creator>C Croset</dc:creator>
  <cp:lastModifiedBy>C Croset</cp:lastModifiedBy>
  <cp:lastPrinted>2013-09-11T21:49:23Z</cp:lastPrinted>
  <dcterms:created xsi:type="dcterms:W3CDTF">2013-03-20T16:10:04Z</dcterms:created>
  <dcterms:modified xsi:type="dcterms:W3CDTF">2013-09-13T07:39:17Z</dcterms:modified>
  <cp:category>Document journalier</cp:category>
</cp:coreProperties>
</file>