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x\Documents\ESSENZA - Eléments leasing\ESSENZA - Listes leasing\"/>
    </mc:Choice>
  </mc:AlternateContent>
  <bookViews>
    <workbookView xWindow="0" yWindow="0" windowWidth="20490" windowHeight="7755" activeTab="2"/>
  </bookViews>
  <sheets>
    <sheet name="Database" sheetId="1" r:id="rId1"/>
    <sheet name="Commande Velaux" sheetId="3" r:id="rId2"/>
    <sheet name="Suivi Leasing" sheetId="2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0" i="1" l="1"/>
  <c r="K14" i="1"/>
  <c r="K18" i="1"/>
  <c r="K22" i="1"/>
  <c r="K26" i="1"/>
  <c r="K30" i="1"/>
  <c r="I7" i="1"/>
  <c r="K7" i="1" s="1"/>
  <c r="I8" i="1"/>
  <c r="I9" i="1"/>
  <c r="K9" i="1" s="1"/>
  <c r="I10" i="1"/>
  <c r="I11" i="1"/>
  <c r="K11" i="1" s="1"/>
  <c r="I12" i="1"/>
  <c r="K12" i="1" s="1"/>
  <c r="I13" i="1"/>
  <c r="K13" i="1" s="1"/>
  <c r="I14" i="1"/>
  <c r="I15" i="1"/>
  <c r="K15" i="1" s="1"/>
  <c r="I16" i="1"/>
  <c r="K16" i="1" s="1"/>
  <c r="I17" i="1"/>
  <c r="K17" i="1" s="1"/>
  <c r="I18" i="1"/>
  <c r="I19" i="1"/>
  <c r="K19" i="1" s="1"/>
  <c r="I20" i="1"/>
  <c r="K20" i="1" s="1"/>
  <c r="I21" i="1"/>
  <c r="K21" i="1" s="1"/>
  <c r="I22" i="1"/>
  <c r="I23" i="1"/>
  <c r="K23" i="1" s="1"/>
  <c r="I24" i="1"/>
  <c r="K24" i="1" s="1"/>
  <c r="I25" i="1"/>
  <c r="K25" i="1" s="1"/>
  <c r="I26" i="1"/>
  <c r="I27" i="1"/>
  <c r="K27" i="1" s="1"/>
  <c r="I28" i="1"/>
  <c r="K28" i="1" s="1"/>
  <c r="I29" i="1"/>
  <c r="K29" i="1" s="1"/>
  <c r="I30" i="1"/>
  <c r="I31" i="1"/>
  <c r="K31" i="1" s="1"/>
  <c r="I32" i="1"/>
  <c r="K32" i="1" s="1"/>
  <c r="I33" i="1"/>
  <c r="K33" i="1" s="1"/>
  <c r="I6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4" i="2" s="1"/>
  <c r="C7" i="1"/>
  <c r="C6" i="2" s="1"/>
  <c r="C6" i="1"/>
  <c r="C3" i="2" s="1"/>
  <c r="K8" i="1" l="1"/>
  <c r="E4" i="2" s="1"/>
  <c r="D4" i="2"/>
  <c r="K6" i="1"/>
  <c r="E3" i="2" s="1"/>
  <c r="E5" i="2" s="1"/>
  <c r="D3" i="2"/>
  <c r="D5" i="2" s="1"/>
</calcChain>
</file>

<file path=xl/sharedStrings.xml><?xml version="1.0" encoding="utf-8"?>
<sst xmlns="http://schemas.openxmlformats.org/spreadsheetml/2006/main" count="41" uniqueCount="32">
  <si>
    <t>DESIGNATION</t>
  </si>
  <si>
    <t>DESIGNATION V1</t>
  </si>
  <si>
    <t>FOURNISSEUR</t>
  </si>
  <si>
    <t>MARKUP (O/N)</t>
  </si>
  <si>
    <t>TARIF APRES MARKUP</t>
  </si>
  <si>
    <t>TARIF (HT)</t>
  </si>
  <si>
    <t>NOM DISTRIBUTEUR INTERNE</t>
  </si>
  <si>
    <t>TAUX DE MARGE</t>
  </si>
  <si>
    <t>O</t>
  </si>
  <si>
    <t>TAUX DE TVA APPLICABLE</t>
  </si>
  <si>
    <t>TARIF TTC</t>
  </si>
  <si>
    <t>MEGANE</t>
  </si>
  <si>
    <t>RENAULT</t>
  </si>
  <si>
    <t>ALEX</t>
  </si>
  <si>
    <t>CITROEN</t>
  </si>
  <si>
    <t>PICASSO</t>
  </si>
  <si>
    <t>N</t>
  </si>
  <si>
    <t>LAGUNA</t>
  </si>
  <si>
    <t>PRIX HT</t>
  </si>
  <si>
    <t>PRIX TTC</t>
  </si>
  <si>
    <t>DATE COMMANDE</t>
  </si>
  <si>
    <t>DATE LIVRAISON</t>
  </si>
  <si>
    <t>DATE INSTALLATION</t>
  </si>
  <si>
    <t>CONTACT</t>
  </si>
  <si>
    <t>LEASING (O/N)</t>
  </si>
  <si>
    <t>RECAPITULATIF LEASING / FOURNISSEUR</t>
  </si>
  <si>
    <t>PU HT</t>
  </si>
  <si>
    <t>PU TTC</t>
  </si>
  <si>
    <t>QTE</t>
  </si>
  <si>
    <t>SERVICE</t>
  </si>
  <si>
    <t>PRIX GLOBAL HT</t>
  </si>
  <si>
    <t>PRIX GLOBAL TTC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</si>
</sst>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i/>
      <sz val="8"/>
      <color rgb="FF000000"/>
      <name val="Arial"/>
      <family val="2"/>
    </font>
    <font>
      <b/>
      <i/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1">
    <xf numFmtId="0" fontId="0" fillId="0" borderId="0" xfId="0"/>
    <xf numFmtId="0" fontId="2" fillId="0" borderId="0" xfId="0" applyFont="1" applyAlignment="1">
      <alignment horizontal="center" vertical="center" wrapText="1"/>
    </xf>
    <xf numFmtId="0" fontId="3" fillId="0" borderId="0" xfId="0" applyFont="1"/>
    <xf numFmtId="0" fontId="2" fillId="0" borderId="0" xfId="0" applyFont="1"/>
    <xf numFmtId="9" fontId="2" fillId="0" borderId="0" xfId="2" applyFont="1" applyAlignment="1">
      <alignment horizontal="center" vertical="center" wrapText="1"/>
    </xf>
    <xf numFmtId="9" fontId="2" fillId="0" borderId="0" xfId="2" applyFont="1"/>
    <xf numFmtId="0" fontId="2" fillId="0" borderId="0" xfId="0" applyFont="1" applyAlignment="1">
      <alignment horizontal="center"/>
    </xf>
    <xf numFmtId="43" fontId="2" fillId="0" borderId="0" xfId="1" applyFont="1"/>
    <xf numFmtId="43" fontId="2" fillId="0" borderId="0" xfId="0" applyNumberFormat="1" applyFont="1"/>
    <xf numFmtId="43" fontId="4" fillId="0" borderId="0" xfId="0" applyNumberFormat="1" applyFont="1"/>
    <xf numFmtId="0" fontId="2" fillId="0" borderId="0" xfId="0" applyFont="1" applyAlignment="1">
      <alignment wrapText="1"/>
    </xf>
  </cellXfs>
  <cellStyles count="3">
    <cellStyle name="Milliers" xfId="1" builtinId="3"/>
    <cellStyle name="Normal" xfId="0" builtinId="0"/>
    <cellStyle name="Pourcentage" xfId="2" builtinId="5"/>
  </cellStyles>
  <dxfs count="13">
    <dxf>
      <font>
        <b val="0"/>
        <i/>
        <strike val="0"/>
        <outline val="0"/>
        <shadow val="0"/>
        <u val="none"/>
        <vertAlign val="baseline"/>
        <sz val="8"/>
      </font>
    </dxf>
    <dxf>
      <font>
        <b val="0"/>
        <i/>
        <strike val="0"/>
        <outline val="0"/>
        <shadow val="0"/>
        <u val="none"/>
        <vertAlign val="baseline"/>
        <sz val="8"/>
      </font>
      <alignment horizontal="center" textRotation="0" indent="0" justifyLastLine="0" shrinkToFit="0" readingOrder="0"/>
    </dxf>
    <dxf>
      <font>
        <b val="0"/>
        <i/>
        <strike val="0"/>
        <outline val="0"/>
        <shadow val="0"/>
        <u val="none"/>
        <vertAlign val="baseline"/>
        <sz val="8"/>
      </font>
      <numFmt numFmtId="0" formatCode="General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/>
        <strike val="0"/>
        <outline val="0"/>
        <shadow val="0"/>
        <u val="none"/>
        <vertAlign val="baseline"/>
        <sz val="8"/>
      </font>
      <numFmt numFmtId="0" formatCode="General"/>
    </dxf>
    <dxf>
      <font>
        <b val="0"/>
        <i/>
        <strike val="0"/>
        <outline val="0"/>
        <shadow val="0"/>
        <u val="none"/>
        <vertAlign val="baseline"/>
        <sz val="8"/>
      </font>
    </dxf>
    <dxf>
      <font>
        <b val="0"/>
        <i/>
        <strike val="0"/>
        <outline val="0"/>
        <shadow val="0"/>
        <u val="none"/>
        <vertAlign val="baseline"/>
        <sz val="8"/>
      </font>
      <alignment horizontal="center" textRotation="0" indent="0" justifyLastLine="0" shrinkToFit="0" readingOrder="0"/>
    </dxf>
    <dxf>
      <font>
        <b val="0"/>
        <i/>
        <strike val="0"/>
        <outline val="0"/>
        <shadow val="0"/>
        <u val="none"/>
        <vertAlign val="baseline"/>
        <sz val="8"/>
      </font>
    </dxf>
    <dxf>
      <font>
        <b val="0"/>
        <i/>
        <strike val="0"/>
        <outline val="0"/>
        <shadow val="0"/>
        <u val="none"/>
        <vertAlign val="baseline"/>
        <sz val="8"/>
      </font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B5:L33" totalsRowShown="0" headerRowDxfId="12" dataDxfId="8">
  <autoFilter ref="B5:L33"/>
  <tableColumns count="11">
    <tableColumn id="1" name="DESIGNATION V1" dataDxfId="11"/>
    <tableColumn id="2" name="DESIGNATION" dataDxfId="10">
      <calculatedColumnFormula>+UPPER(B6)</calculatedColumnFormula>
    </tableColumn>
    <tableColumn id="3" name="FOURNISSEUR" dataDxfId="9"/>
    <tableColumn id="4" name="TARIF (HT)" dataDxfId="7"/>
    <tableColumn id="5" name="MARKUP (O/N)" dataDxfId="6"/>
    <tableColumn id="8" name="TAUX DE MARGE" dataDxfId="3" dataCellStyle="Pourcentage"/>
    <tableColumn id="6" name="NOM DISTRIBUTEUR INTERNE" dataDxfId="1"/>
    <tableColumn id="7" name="TARIF APRES MARKUP" dataDxfId="2">
      <calculatedColumnFormula>+IF(Tableau1[[#This Row],[MARKUP (O/N)]]="O",Tableau1[[#This Row],[TARIF (HT)]]/(100%-Tableau1[[#This Row],[TAUX DE MARGE]]),Tableau1[[#This Row],[TARIF (HT)]])</calculatedColumnFormula>
    </tableColumn>
    <tableColumn id="9" name="TAUX DE TVA APPLICABLE" dataDxfId="5" dataCellStyle="Pourcentage"/>
    <tableColumn id="10" name="TARIF TTC" dataDxfId="4">
      <calculatedColumnFormula>+Tableau1[[#This Row],[TARIF APRES MARKUP]]*(1+Tableau1[[#This Row],[TAUX DE TVA APPLICABLE]])</calculatedColumnFormula>
    </tableColumn>
    <tableColumn id="11" name="CONTAC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L33"/>
  <sheetViews>
    <sheetView topLeftCell="E4" zoomScaleNormal="100" workbookViewId="0">
      <selection activeCell="M5" sqref="M5"/>
    </sheetView>
  </sheetViews>
  <sheetFormatPr baseColWidth="10" defaultRowHeight="11.25" x14ac:dyDescent="0.2"/>
  <cols>
    <col min="1" max="1" width="11.42578125" style="3"/>
    <col min="2" max="2" width="52.7109375" style="3" bestFit="1" customWidth="1"/>
    <col min="3" max="3" width="67.5703125" style="3" bestFit="1" customWidth="1"/>
    <col min="4" max="4" width="15.140625" style="3" bestFit="1" customWidth="1"/>
    <col min="5" max="5" width="12.7109375" style="3" bestFit="1" customWidth="1"/>
    <col min="6" max="6" width="16" style="6" bestFit="1" customWidth="1"/>
    <col min="7" max="7" width="17" style="5" bestFit="1" customWidth="1"/>
    <col min="8" max="8" width="15.42578125" style="6" bestFit="1" customWidth="1"/>
    <col min="9" max="9" width="14.28515625" style="3" bestFit="1" customWidth="1"/>
    <col min="10" max="10" width="14.7109375" style="5" bestFit="1" customWidth="1"/>
    <col min="11" max="11" width="12.42578125" style="3" bestFit="1" customWidth="1"/>
    <col min="12" max="16384" width="11.42578125" style="3"/>
  </cols>
  <sheetData>
    <row r="5" spans="2:12" s="1" customFormat="1" ht="22.5" x14ac:dyDescent="0.25">
      <c r="B5" s="1" t="s">
        <v>1</v>
      </c>
      <c r="C5" s="1" t="s">
        <v>0</v>
      </c>
      <c r="D5" s="1" t="s">
        <v>2</v>
      </c>
      <c r="E5" s="1" t="s">
        <v>5</v>
      </c>
      <c r="F5" s="1" t="s">
        <v>3</v>
      </c>
      <c r="G5" s="4" t="s">
        <v>7</v>
      </c>
      <c r="H5" s="1" t="s">
        <v>6</v>
      </c>
      <c r="I5" s="1" t="s">
        <v>4</v>
      </c>
      <c r="J5" s="4" t="s">
        <v>9</v>
      </c>
      <c r="K5" s="1" t="s">
        <v>10</v>
      </c>
      <c r="L5" s="1" t="s">
        <v>23</v>
      </c>
    </row>
    <row r="6" spans="2:12" x14ac:dyDescent="0.2">
      <c r="B6" s="2" t="s">
        <v>11</v>
      </c>
      <c r="C6" s="2" t="str">
        <f>+UPPER(B6)</f>
        <v>MEGANE</v>
      </c>
      <c r="D6" s="3" t="s">
        <v>12</v>
      </c>
      <c r="E6" s="3">
        <v>10000</v>
      </c>
      <c r="F6" s="6" t="s">
        <v>8</v>
      </c>
      <c r="G6" s="5">
        <v>0.45</v>
      </c>
      <c r="H6" s="6" t="s">
        <v>13</v>
      </c>
      <c r="I6" s="7">
        <f>+IF(Tableau1[[#This Row],[MARKUP (O/N)]]="O",Tableau1[[#This Row],[TARIF (HT)]]/(100%-Tableau1[[#This Row],[TAUX DE MARGE]]),Tableau1[[#This Row],[TARIF (HT)]])</f>
        <v>18181.81818181818</v>
      </c>
      <c r="J6" s="5">
        <v>0.2</v>
      </c>
      <c r="K6" s="7">
        <f>+Tableau1[[#This Row],[TARIF APRES MARKUP]]*(1+Tableau1[[#This Row],[TAUX DE TVA APPLICABLE]])</f>
        <v>21818.181818181816</v>
      </c>
      <c r="L6" s="5"/>
    </row>
    <row r="7" spans="2:12" x14ac:dyDescent="0.2">
      <c r="B7" s="2" t="s">
        <v>15</v>
      </c>
      <c r="C7" s="2" t="str">
        <f>+UPPER(B7)</f>
        <v>PICASSO</v>
      </c>
      <c r="D7" s="3" t="s">
        <v>14</v>
      </c>
      <c r="E7" s="3">
        <v>15000</v>
      </c>
      <c r="F7" s="6" t="s">
        <v>16</v>
      </c>
      <c r="I7" s="7">
        <f>+IF(Tableau1[[#This Row],[MARKUP (O/N)]]="O",Tableau1[[#This Row],[TARIF (HT)]]/(100%-Tableau1[[#This Row],[TAUX DE MARGE]]),Tableau1[[#This Row],[TARIF (HT)]])</f>
        <v>15000</v>
      </c>
      <c r="J7" s="5">
        <v>0.2</v>
      </c>
      <c r="K7" s="7">
        <f>+Tableau1[[#This Row],[TARIF APRES MARKUP]]*(1+Tableau1[[#This Row],[TAUX DE TVA APPLICABLE]])</f>
        <v>18000</v>
      </c>
    </row>
    <row r="8" spans="2:12" x14ac:dyDescent="0.2">
      <c r="B8" s="2" t="s">
        <v>17</v>
      </c>
      <c r="C8" s="2" t="str">
        <f>+UPPER(B8)</f>
        <v>LAGUNA</v>
      </c>
      <c r="D8" s="3" t="s">
        <v>12</v>
      </c>
      <c r="E8" s="3">
        <v>20000</v>
      </c>
      <c r="F8" s="6" t="s">
        <v>16</v>
      </c>
      <c r="I8" s="7">
        <f>+IF(Tableau1[[#This Row],[MARKUP (O/N)]]="O",Tableau1[[#This Row],[TARIF (HT)]]/(100%-Tableau1[[#This Row],[TAUX DE MARGE]]),Tableau1[[#This Row],[TARIF (HT)]])</f>
        <v>20000</v>
      </c>
      <c r="J8" s="5">
        <v>0.2</v>
      </c>
      <c r="K8" s="7">
        <f>+Tableau1[[#This Row],[TARIF APRES MARKUP]]*(1+Tableau1[[#This Row],[TAUX DE TVA APPLICABLE]])</f>
        <v>24000</v>
      </c>
    </row>
    <row r="9" spans="2:12" x14ac:dyDescent="0.2">
      <c r="B9" s="2"/>
      <c r="C9" s="2" t="str">
        <f>+UPPER(B9)</f>
        <v/>
      </c>
      <c r="I9" s="7">
        <f>+IF(Tableau1[[#This Row],[MARKUP (O/N)]]="O",Tableau1[[#This Row],[TARIF (HT)]]/(100%-Tableau1[[#This Row],[TAUX DE MARGE]]),Tableau1[[#This Row],[TARIF (HT)]])</f>
        <v>0</v>
      </c>
      <c r="K9" s="7">
        <f>+Tableau1[[#This Row],[TARIF APRES MARKUP]]*(1+Tableau1[[#This Row],[TAUX DE TVA APPLICABLE]])</f>
        <v>0</v>
      </c>
    </row>
    <row r="10" spans="2:12" x14ac:dyDescent="0.2">
      <c r="B10" s="2"/>
      <c r="C10" s="2" t="str">
        <f>+UPPER(B10)</f>
        <v/>
      </c>
      <c r="I10" s="7">
        <f>+IF(Tableau1[[#This Row],[MARKUP (O/N)]]="O",Tableau1[[#This Row],[TARIF (HT)]]/(100%-Tableau1[[#This Row],[TAUX DE MARGE]]),Tableau1[[#This Row],[TARIF (HT)]])</f>
        <v>0</v>
      </c>
      <c r="K10" s="7">
        <f>+Tableau1[[#This Row],[TARIF APRES MARKUP]]*(1+Tableau1[[#This Row],[TAUX DE TVA APPLICABLE]])</f>
        <v>0</v>
      </c>
    </row>
    <row r="11" spans="2:12" x14ac:dyDescent="0.2">
      <c r="B11" s="2"/>
      <c r="C11" s="2" t="str">
        <f>+UPPER(B11)</f>
        <v/>
      </c>
      <c r="I11" s="7">
        <f>+IF(Tableau1[[#This Row],[MARKUP (O/N)]]="O",Tableau1[[#This Row],[TARIF (HT)]]/(100%-Tableau1[[#This Row],[TAUX DE MARGE]]),Tableau1[[#This Row],[TARIF (HT)]])</f>
        <v>0</v>
      </c>
      <c r="K11" s="7">
        <f>+Tableau1[[#This Row],[TARIF APRES MARKUP]]*(1+Tableau1[[#This Row],[TAUX DE TVA APPLICABLE]])</f>
        <v>0</v>
      </c>
    </row>
    <row r="12" spans="2:12" x14ac:dyDescent="0.2">
      <c r="B12" s="2"/>
      <c r="C12" s="2" t="str">
        <f>+UPPER(B12)</f>
        <v/>
      </c>
      <c r="I12" s="7">
        <f>+IF(Tableau1[[#This Row],[MARKUP (O/N)]]="O",Tableau1[[#This Row],[TARIF (HT)]]/(100%-Tableau1[[#This Row],[TAUX DE MARGE]]),Tableau1[[#This Row],[TARIF (HT)]])</f>
        <v>0</v>
      </c>
      <c r="K12" s="7">
        <f>+Tableau1[[#This Row],[TARIF APRES MARKUP]]*(1+Tableau1[[#This Row],[TAUX DE TVA APPLICABLE]])</f>
        <v>0</v>
      </c>
    </row>
    <row r="13" spans="2:12" x14ac:dyDescent="0.2">
      <c r="B13" s="2"/>
      <c r="C13" s="2" t="str">
        <f>+UPPER(B13)</f>
        <v/>
      </c>
      <c r="I13" s="7">
        <f>+IF(Tableau1[[#This Row],[MARKUP (O/N)]]="O",Tableau1[[#This Row],[TARIF (HT)]]/(100%-Tableau1[[#This Row],[TAUX DE MARGE]]),Tableau1[[#This Row],[TARIF (HT)]])</f>
        <v>0</v>
      </c>
      <c r="K13" s="7">
        <f>+Tableau1[[#This Row],[TARIF APRES MARKUP]]*(1+Tableau1[[#This Row],[TAUX DE TVA APPLICABLE]])</f>
        <v>0</v>
      </c>
    </row>
    <row r="14" spans="2:12" x14ac:dyDescent="0.2">
      <c r="B14" s="2"/>
      <c r="C14" s="2" t="str">
        <f>+UPPER(B14)</f>
        <v/>
      </c>
      <c r="I14" s="7">
        <f>+IF(Tableau1[[#This Row],[MARKUP (O/N)]]="O",Tableau1[[#This Row],[TARIF (HT)]]/(100%-Tableau1[[#This Row],[TAUX DE MARGE]]),Tableau1[[#This Row],[TARIF (HT)]])</f>
        <v>0</v>
      </c>
      <c r="K14" s="7">
        <f>+Tableau1[[#This Row],[TARIF APRES MARKUP]]*(1+Tableau1[[#This Row],[TAUX DE TVA APPLICABLE]])</f>
        <v>0</v>
      </c>
    </row>
    <row r="15" spans="2:12" x14ac:dyDescent="0.2">
      <c r="B15" s="2"/>
      <c r="C15" s="2" t="str">
        <f>+UPPER(B15)</f>
        <v/>
      </c>
      <c r="I15" s="7">
        <f>+IF(Tableau1[[#This Row],[MARKUP (O/N)]]="O",Tableau1[[#This Row],[TARIF (HT)]]/(100%-Tableau1[[#This Row],[TAUX DE MARGE]]),Tableau1[[#This Row],[TARIF (HT)]])</f>
        <v>0</v>
      </c>
      <c r="K15" s="7">
        <f>+Tableau1[[#This Row],[TARIF APRES MARKUP]]*(1+Tableau1[[#This Row],[TAUX DE TVA APPLICABLE]])</f>
        <v>0</v>
      </c>
    </row>
    <row r="16" spans="2:12" x14ac:dyDescent="0.2">
      <c r="B16" s="2"/>
      <c r="C16" s="2" t="str">
        <f>+UPPER(B16)</f>
        <v/>
      </c>
      <c r="I16" s="7">
        <f>+IF(Tableau1[[#This Row],[MARKUP (O/N)]]="O",Tableau1[[#This Row],[TARIF (HT)]]/(100%-Tableau1[[#This Row],[TAUX DE MARGE]]),Tableau1[[#This Row],[TARIF (HT)]])</f>
        <v>0</v>
      </c>
      <c r="K16" s="7">
        <f>+Tableau1[[#This Row],[TARIF APRES MARKUP]]*(1+Tableau1[[#This Row],[TAUX DE TVA APPLICABLE]])</f>
        <v>0</v>
      </c>
    </row>
    <row r="17" spans="2:11" x14ac:dyDescent="0.2">
      <c r="B17" s="2"/>
      <c r="C17" s="2" t="str">
        <f>+UPPER(B17)</f>
        <v/>
      </c>
      <c r="I17" s="7">
        <f>+IF(Tableau1[[#This Row],[MARKUP (O/N)]]="O",Tableau1[[#This Row],[TARIF (HT)]]/(100%-Tableau1[[#This Row],[TAUX DE MARGE]]),Tableau1[[#This Row],[TARIF (HT)]])</f>
        <v>0</v>
      </c>
      <c r="K17" s="7">
        <f>+Tableau1[[#This Row],[TARIF APRES MARKUP]]*(1+Tableau1[[#This Row],[TAUX DE TVA APPLICABLE]])</f>
        <v>0</v>
      </c>
    </row>
    <row r="18" spans="2:11" x14ac:dyDescent="0.2">
      <c r="B18" s="2"/>
      <c r="C18" s="2" t="str">
        <f>+UPPER(B18)</f>
        <v/>
      </c>
      <c r="I18" s="7">
        <f>+IF(Tableau1[[#This Row],[MARKUP (O/N)]]="O",Tableau1[[#This Row],[TARIF (HT)]]/(100%-Tableau1[[#This Row],[TAUX DE MARGE]]),Tableau1[[#This Row],[TARIF (HT)]])</f>
        <v>0</v>
      </c>
      <c r="K18" s="7">
        <f>+Tableau1[[#This Row],[TARIF APRES MARKUP]]*(1+Tableau1[[#This Row],[TAUX DE TVA APPLICABLE]])</f>
        <v>0</v>
      </c>
    </row>
    <row r="19" spans="2:11" x14ac:dyDescent="0.2">
      <c r="B19" s="2"/>
      <c r="C19" s="2" t="str">
        <f>+UPPER(B19)</f>
        <v/>
      </c>
      <c r="I19" s="7">
        <f>+IF(Tableau1[[#This Row],[MARKUP (O/N)]]="O",Tableau1[[#This Row],[TARIF (HT)]]/(100%-Tableau1[[#This Row],[TAUX DE MARGE]]),Tableau1[[#This Row],[TARIF (HT)]])</f>
        <v>0</v>
      </c>
      <c r="K19" s="7">
        <f>+Tableau1[[#This Row],[TARIF APRES MARKUP]]*(1+Tableau1[[#This Row],[TAUX DE TVA APPLICABLE]])</f>
        <v>0</v>
      </c>
    </row>
    <row r="20" spans="2:11" x14ac:dyDescent="0.2">
      <c r="B20" s="2"/>
      <c r="C20" s="2" t="str">
        <f>+UPPER(B20)</f>
        <v/>
      </c>
      <c r="I20" s="7">
        <f>+IF(Tableau1[[#This Row],[MARKUP (O/N)]]="O",Tableau1[[#This Row],[TARIF (HT)]]/(100%-Tableau1[[#This Row],[TAUX DE MARGE]]),Tableau1[[#This Row],[TARIF (HT)]])</f>
        <v>0</v>
      </c>
      <c r="K20" s="7">
        <f>+Tableau1[[#This Row],[TARIF APRES MARKUP]]*(1+Tableau1[[#This Row],[TAUX DE TVA APPLICABLE]])</f>
        <v>0</v>
      </c>
    </row>
    <row r="21" spans="2:11" x14ac:dyDescent="0.2">
      <c r="B21" s="2"/>
      <c r="C21" s="2" t="str">
        <f>+UPPER(B21)</f>
        <v/>
      </c>
      <c r="I21" s="7">
        <f>+IF(Tableau1[[#This Row],[MARKUP (O/N)]]="O",Tableau1[[#This Row],[TARIF (HT)]]/(100%-Tableau1[[#This Row],[TAUX DE MARGE]]),Tableau1[[#This Row],[TARIF (HT)]])</f>
        <v>0</v>
      </c>
      <c r="K21" s="7">
        <f>+Tableau1[[#This Row],[TARIF APRES MARKUP]]*(1+Tableau1[[#This Row],[TAUX DE TVA APPLICABLE]])</f>
        <v>0</v>
      </c>
    </row>
    <row r="22" spans="2:11" x14ac:dyDescent="0.2">
      <c r="B22" s="2"/>
      <c r="C22" s="2" t="str">
        <f>+UPPER(B22)</f>
        <v/>
      </c>
      <c r="I22" s="7">
        <f>+IF(Tableau1[[#This Row],[MARKUP (O/N)]]="O",Tableau1[[#This Row],[TARIF (HT)]]/(100%-Tableau1[[#This Row],[TAUX DE MARGE]]),Tableau1[[#This Row],[TARIF (HT)]])</f>
        <v>0</v>
      </c>
      <c r="K22" s="7">
        <f>+Tableau1[[#This Row],[TARIF APRES MARKUP]]*(1+Tableau1[[#This Row],[TAUX DE TVA APPLICABLE]])</f>
        <v>0</v>
      </c>
    </row>
    <row r="23" spans="2:11" x14ac:dyDescent="0.2">
      <c r="B23" s="2"/>
      <c r="C23" s="2" t="str">
        <f>+UPPER(B23)</f>
        <v/>
      </c>
      <c r="I23" s="7">
        <f>+IF(Tableau1[[#This Row],[MARKUP (O/N)]]="O",Tableau1[[#This Row],[TARIF (HT)]]/(100%-Tableau1[[#This Row],[TAUX DE MARGE]]),Tableau1[[#This Row],[TARIF (HT)]])</f>
        <v>0</v>
      </c>
      <c r="K23" s="7">
        <f>+Tableau1[[#This Row],[TARIF APRES MARKUP]]*(1+Tableau1[[#This Row],[TAUX DE TVA APPLICABLE]])</f>
        <v>0</v>
      </c>
    </row>
    <row r="24" spans="2:11" x14ac:dyDescent="0.2">
      <c r="B24" s="2"/>
      <c r="C24" s="2" t="str">
        <f>+UPPER(B24)</f>
        <v/>
      </c>
      <c r="I24" s="7">
        <f>+IF(Tableau1[[#This Row],[MARKUP (O/N)]]="O",Tableau1[[#This Row],[TARIF (HT)]]/(100%-Tableau1[[#This Row],[TAUX DE MARGE]]),Tableau1[[#This Row],[TARIF (HT)]])</f>
        <v>0</v>
      </c>
      <c r="K24" s="7">
        <f>+Tableau1[[#This Row],[TARIF APRES MARKUP]]*(1+Tableau1[[#This Row],[TAUX DE TVA APPLICABLE]])</f>
        <v>0</v>
      </c>
    </row>
    <row r="25" spans="2:11" x14ac:dyDescent="0.2">
      <c r="B25" s="2"/>
      <c r="C25" s="2" t="str">
        <f>+UPPER(B25)</f>
        <v/>
      </c>
      <c r="I25" s="7">
        <f>+IF(Tableau1[[#This Row],[MARKUP (O/N)]]="O",Tableau1[[#This Row],[TARIF (HT)]]/(100%-Tableau1[[#This Row],[TAUX DE MARGE]]),Tableau1[[#This Row],[TARIF (HT)]])</f>
        <v>0</v>
      </c>
      <c r="K25" s="7">
        <f>+Tableau1[[#This Row],[TARIF APRES MARKUP]]*(1+Tableau1[[#This Row],[TAUX DE TVA APPLICABLE]])</f>
        <v>0</v>
      </c>
    </row>
    <row r="26" spans="2:11" x14ac:dyDescent="0.2">
      <c r="B26" s="2"/>
      <c r="C26" s="2" t="str">
        <f>+UPPER(B26)</f>
        <v/>
      </c>
      <c r="I26" s="7">
        <f>+IF(Tableau1[[#This Row],[MARKUP (O/N)]]="O",Tableau1[[#This Row],[TARIF (HT)]]/(100%-Tableau1[[#This Row],[TAUX DE MARGE]]),Tableau1[[#This Row],[TARIF (HT)]])</f>
        <v>0</v>
      </c>
      <c r="K26" s="7">
        <f>+Tableau1[[#This Row],[TARIF APRES MARKUP]]*(1+Tableau1[[#This Row],[TAUX DE TVA APPLICABLE]])</f>
        <v>0</v>
      </c>
    </row>
    <row r="27" spans="2:11" x14ac:dyDescent="0.2">
      <c r="B27" s="2"/>
      <c r="C27" s="2" t="str">
        <f>+UPPER(B27)</f>
        <v/>
      </c>
      <c r="I27" s="7">
        <f>+IF(Tableau1[[#This Row],[MARKUP (O/N)]]="O",Tableau1[[#This Row],[TARIF (HT)]]/(100%-Tableau1[[#This Row],[TAUX DE MARGE]]),Tableau1[[#This Row],[TARIF (HT)]])</f>
        <v>0</v>
      </c>
      <c r="K27" s="7">
        <f>+Tableau1[[#This Row],[TARIF APRES MARKUP]]*(1+Tableau1[[#This Row],[TAUX DE TVA APPLICABLE]])</f>
        <v>0</v>
      </c>
    </row>
    <row r="28" spans="2:11" x14ac:dyDescent="0.2">
      <c r="B28" s="2"/>
      <c r="C28" s="2" t="str">
        <f>+UPPER(B28)</f>
        <v/>
      </c>
      <c r="I28" s="7">
        <f>+IF(Tableau1[[#This Row],[MARKUP (O/N)]]="O",Tableau1[[#This Row],[TARIF (HT)]]/(100%-Tableau1[[#This Row],[TAUX DE MARGE]]),Tableau1[[#This Row],[TARIF (HT)]])</f>
        <v>0</v>
      </c>
      <c r="K28" s="7">
        <f>+Tableau1[[#This Row],[TARIF APRES MARKUP]]*(1+Tableau1[[#This Row],[TAUX DE TVA APPLICABLE]])</f>
        <v>0</v>
      </c>
    </row>
    <row r="29" spans="2:11" x14ac:dyDescent="0.2">
      <c r="B29" s="2"/>
      <c r="C29" s="2" t="str">
        <f>+UPPER(B29)</f>
        <v/>
      </c>
      <c r="I29" s="7">
        <f>+IF(Tableau1[[#This Row],[MARKUP (O/N)]]="O",Tableau1[[#This Row],[TARIF (HT)]]/(100%-Tableau1[[#This Row],[TAUX DE MARGE]]),Tableau1[[#This Row],[TARIF (HT)]])</f>
        <v>0</v>
      </c>
      <c r="K29" s="7">
        <f>+Tableau1[[#This Row],[TARIF APRES MARKUP]]*(1+Tableau1[[#This Row],[TAUX DE TVA APPLICABLE]])</f>
        <v>0</v>
      </c>
    </row>
    <row r="30" spans="2:11" x14ac:dyDescent="0.2">
      <c r="B30" s="2"/>
      <c r="C30" s="2" t="str">
        <f>+UPPER(B30)</f>
        <v/>
      </c>
      <c r="I30" s="7">
        <f>+IF(Tableau1[[#This Row],[MARKUP (O/N)]]="O",Tableau1[[#This Row],[TARIF (HT)]]/(100%-Tableau1[[#This Row],[TAUX DE MARGE]]),Tableau1[[#This Row],[TARIF (HT)]])</f>
        <v>0</v>
      </c>
      <c r="K30" s="7">
        <f>+Tableau1[[#This Row],[TARIF APRES MARKUP]]*(1+Tableau1[[#This Row],[TAUX DE TVA APPLICABLE]])</f>
        <v>0</v>
      </c>
    </row>
    <row r="31" spans="2:11" x14ac:dyDescent="0.2">
      <c r="B31" s="2"/>
      <c r="C31" s="2" t="str">
        <f>+UPPER(B31)</f>
        <v/>
      </c>
      <c r="I31" s="7">
        <f>+IF(Tableau1[[#This Row],[MARKUP (O/N)]]="O",Tableau1[[#This Row],[TARIF (HT)]]/(100%-Tableau1[[#This Row],[TAUX DE MARGE]]),Tableau1[[#This Row],[TARIF (HT)]])</f>
        <v>0</v>
      </c>
      <c r="K31" s="7">
        <f>+Tableau1[[#This Row],[TARIF APRES MARKUP]]*(1+Tableau1[[#This Row],[TAUX DE TVA APPLICABLE]])</f>
        <v>0</v>
      </c>
    </row>
    <row r="32" spans="2:11" x14ac:dyDescent="0.2">
      <c r="B32" s="2"/>
      <c r="C32" s="2" t="str">
        <f>+UPPER(B32)</f>
        <v/>
      </c>
      <c r="I32" s="7">
        <f>+IF(Tableau1[[#This Row],[MARKUP (O/N)]]="O",Tableau1[[#This Row],[TARIF (HT)]]/(100%-Tableau1[[#This Row],[TAUX DE MARGE]]),Tableau1[[#This Row],[TARIF (HT)]])</f>
        <v>0</v>
      </c>
      <c r="K32" s="7">
        <f>+Tableau1[[#This Row],[TARIF APRES MARKUP]]*(1+Tableau1[[#This Row],[TAUX DE TVA APPLICABLE]])</f>
        <v>0</v>
      </c>
    </row>
    <row r="33" spans="2:11" x14ac:dyDescent="0.2">
      <c r="B33" s="2"/>
      <c r="C33" s="2" t="str">
        <f>+UPPER(B33)</f>
        <v/>
      </c>
      <c r="I33" s="7">
        <f>+IF(Tableau1[[#This Row],[MARKUP (O/N)]]="O",Tableau1[[#This Row],[TARIF (HT)]]/(100%-Tableau1[[#This Row],[TAUX DE MARGE]]),Tableau1[[#This Row],[TARIF (HT)]])</f>
        <v>0</v>
      </c>
      <c r="K33" s="7">
        <f>+Tableau1[[#This Row],[TARIF APRES MARKUP]]*(1+Tableau1[[#This Row],[TAUX DE TVA APPLICABLE]])</f>
        <v>0</v>
      </c>
    </row>
  </sheetData>
  <dataValidations count="1">
    <dataValidation type="list" allowBlank="1" showInputMessage="1" showErrorMessage="1" sqref="F6:F33">
      <formula1>"O,N"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N5"/>
  <sheetViews>
    <sheetView workbookViewId="0">
      <selection activeCell="I6" sqref="I6"/>
    </sheetView>
  </sheetViews>
  <sheetFormatPr baseColWidth="10" defaultRowHeight="11.25" x14ac:dyDescent="0.2"/>
  <cols>
    <col min="1" max="1" width="11.42578125" style="3"/>
    <col min="2" max="2" width="13.140625" style="3" bestFit="1" customWidth="1"/>
    <col min="3" max="3" width="10.42578125" style="3" bestFit="1" customWidth="1"/>
    <col min="4" max="4" width="8.7109375" style="3" customWidth="1"/>
    <col min="5" max="5" width="7.140625" style="3" bestFit="1" customWidth="1"/>
    <col min="6" max="7" width="7.140625" style="3" customWidth="1"/>
    <col min="8" max="8" width="12" style="3" bestFit="1" customWidth="1"/>
    <col min="9" max="9" width="12" style="3" customWidth="1"/>
    <col min="10" max="10" width="13.140625" style="3" bestFit="1" customWidth="1"/>
    <col min="11" max="11" width="12" style="3" bestFit="1" customWidth="1"/>
    <col min="12" max="12" width="14.28515625" style="3" bestFit="1" customWidth="1"/>
    <col min="13" max="16384" width="11.42578125" style="3"/>
  </cols>
  <sheetData>
    <row r="2" spans="2:14" x14ac:dyDescent="0.2">
      <c r="B2" s="3" t="s">
        <v>20</v>
      </c>
    </row>
    <row r="5" spans="2:14" x14ac:dyDescent="0.2">
      <c r="B5" s="3" t="s">
        <v>2</v>
      </c>
      <c r="C5" s="3" t="s">
        <v>0</v>
      </c>
      <c r="D5" s="10" t="s">
        <v>26</v>
      </c>
      <c r="E5" s="3" t="s">
        <v>27</v>
      </c>
      <c r="F5" s="3" t="s">
        <v>28</v>
      </c>
      <c r="G5" s="3" t="s">
        <v>29</v>
      </c>
      <c r="H5" s="3" t="s">
        <v>30</v>
      </c>
      <c r="I5" s="3" t="s">
        <v>31</v>
      </c>
      <c r="J5" s="3" t="s">
        <v>20</v>
      </c>
      <c r="K5" s="3" t="s">
        <v>21</v>
      </c>
      <c r="L5" s="3" t="s">
        <v>22</v>
      </c>
      <c r="M5" s="3" t="s">
        <v>23</v>
      </c>
      <c r="N5" s="3" t="s">
        <v>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6"/>
  <sheetViews>
    <sheetView tabSelected="1" workbookViewId="0">
      <selection activeCell="C3" sqref="C3"/>
    </sheetView>
  </sheetViews>
  <sheetFormatPr baseColWidth="10" defaultRowHeight="11.25" x14ac:dyDescent="0.2"/>
  <cols>
    <col min="1" max="1" width="11.42578125" style="3"/>
    <col min="2" max="2" width="27.5703125" style="3" bestFit="1" customWidth="1"/>
    <col min="3" max="16384" width="11.42578125" style="3"/>
  </cols>
  <sheetData>
    <row r="2" spans="2:5" x14ac:dyDescent="0.2">
      <c r="B2" s="3" t="s">
        <v>25</v>
      </c>
      <c r="C2" s="3" t="s">
        <v>0</v>
      </c>
      <c r="D2" s="3" t="s">
        <v>18</v>
      </c>
      <c r="E2" s="3" t="s">
        <v>19</v>
      </c>
    </row>
    <row r="3" spans="2:5" x14ac:dyDescent="0.2">
      <c r="B3" s="3" t="s">
        <v>12</v>
      </c>
      <c r="C3" s="3" t="str">
        <f>+Database!C6</f>
        <v>MEGANE</v>
      </c>
      <c r="D3" s="8">
        <f>+Database!I6</f>
        <v>18181.81818181818</v>
      </c>
      <c r="E3" s="8">
        <f>+Database!K6</f>
        <v>21818.181818181816</v>
      </c>
    </row>
    <row r="4" spans="2:5" x14ac:dyDescent="0.2">
      <c r="C4" s="3" t="str">
        <f>+Database!C8</f>
        <v>LAGUNA</v>
      </c>
      <c r="D4" s="8">
        <f>+Database!I8</f>
        <v>20000</v>
      </c>
      <c r="E4" s="8">
        <f>+Database!K8</f>
        <v>24000</v>
      </c>
    </row>
    <row r="5" spans="2:5" x14ac:dyDescent="0.2">
      <c r="D5" s="9">
        <f>SUM(D3:D4)</f>
        <v>38181.818181818177</v>
      </c>
      <c r="E5" s="9">
        <f>SUM(E3:E4)</f>
        <v>45818.181818181816</v>
      </c>
    </row>
    <row r="6" spans="2:5" x14ac:dyDescent="0.2">
      <c r="B6" s="3" t="s">
        <v>14</v>
      </c>
      <c r="C6" s="3" t="str">
        <f>+Database!C7</f>
        <v>PICASSO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Database</vt:lpstr>
      <vt:lpstr>Commande Velaux</vt:lpstr>
      <vt:lpstr>Suivi Leasing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</dc:creator>
  <cp:lastModifiedBy>Alex</cp:lastModifiedBy>
  <dcterms:created xsi:type="dcterms:W3CDTF">2014-06-30T08:39:18Z</dcterms:created>
  <dcterms:modified xsi:type="dcterms:W3CDTF">2014-06-30T13:29:28Z</dcterms:modified>
</cp:coreProperties>
</file>