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ke\Documents\VLG\fichiers excel\"/>
    </mc:Choice>
  </mc:AlternateContent>
  <bookViews>
    <workbookView xWindow="0" yWindow="0" windowWidth="20490" windowHeight="8340"/>
  </bookViews>
  <sheets>
    <sheet name="Accueil" sheetId="5" r:id="rId1"/>
    <sheet name="janvier" sheetId="18" r:id="rId2"/>
    <sheet name="fevrier" sheetId="19" r:id="rId3"/>
    <sheet name="Planning" sheetId="17" r:id="rId4"/>
    <sheet name="Parametres" sheetId="3" r:id="rId5"/>
  </sheets>
  <definedNames>
    <definedName name="Absence">Parametres!$B$7:$B$25</definedName>
    <definedName name="an">Parametres!$B$2</definedName>
    <definedName name="Année">Parametres!$E$7:$E$18</definedName>
    <definedName name="Fériés">Parametres!$H$6:$H$18</definedName>
    <definedName name="Mois">Parametres!$J$6:$J$17</definedName>
    <definedName name="S_Mois" localSheetId="2">fevrier!$N$8</definedName>
    <definedName name="S_Mois" localSheetId="1">janvier!$N$8</definedName>
    <definedName name="S_Mois" localSheetId="3">Planning!$N$8</definedName>
    <definedName name="S_Moi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34" i="19" l="1"/>
  <c r="AH34" i="19"/>
  <c r="AG34" i="19"/>
  <c r="AF34" i="19"/>
  <c r="AE34" i="19"/>
  <c r="AD34" i="19"/>
  <c r="AC34" i="19"/>
  <c r="AB34" i="19"/>
  <c r="AA34" i="19"/>
  <c r="Z34" i="19"/>
  <c r="Y34" i="19"/>
  <c r="X34" i="19"/>
  <c r="W34" i="19"/>
  <c r="V34" i="19"/>
  <c r="U34" i="19"/>
  <c r="T34" i="19"/>
  <c r="S34" i="19"/>
  <c r="R34" i="19"/>
  <c r="Q34" i="19"/>
  <c r="P34" i="19"/>
  <c r="O34" i="19"/>
  <c r="N34" i="19"/>
  <c r="M34" i="19"/>
  <c r="L34" i="19"/>
  <c r="K34" i="19"/>
  <c r="J34" i="19"/>
  <c r="I34" i="19"/>
  <c r="H34" i="19"/>
  <c r="G34" i="19"/>
  <c r="F34" i="19"/>
  <c r="E34" i="19"/>
  <c r="C34" i="19"/>
  <c r="AJ33" i="19"/>
  <c r="AJ32" i="19"/>
  <c r="AJ31" i="19"/>
  <c r="AJ30" i="19"/>
  <c r="AJ29" i="19"/>
  <c r="AJ28" i="19"/>
  <c r="AJ27" i="19"/>
  <c r="AJ26" i="19"/>
  <c r="AJ25" i="19"/>
  <c r="AJ24" i="19"/>
  <c r="AJ23" i="19"/>
  <c r="AJ22" i="19"/>
  <c r="AJ21" i="19"/>
  <c r="AJ20" i="19"/>
  <c r="AJ19" i="19"/>
  <c r="AJ18" i="19"/>
  <c r="AJ17" i="19"/>
  <c r="AJ16" i="19"/>
  <c r="AJ15" i="19"/>
  <c r="AJ14" i="19"/>
  <c r="AJ13" i="19"/>
  <c r="AJ12" i="19"/>
  <c r="E11" i="19"/>
  <c r="F11" i="19" s="1"/>
  <c r="G11" i="19" s="1"/>
  <c r="H11" i="19" s="1"/>
  <c r="I11" i="19" s="1"/>
  <c r="J11" i="19" s="1"/>
  <c r="K11" i="19" s="1"/>
  <c r="L11" i="19" s="1"/>
  <c r="M11" i="19" s="1"/>
  <c r="N11" i="19" s="1"/>
  <c r="O11" i="19" s="1"/>
  <c r="P11" i="19" s="1"/>
  <c r="Q11" i="19" s="1"/>
  <c r="R11" i="19" s="1"/>
  <c r="S11" i="19" s="1"/>
  <c r="T11" i="19" s="1"/>
  <c r="U11" i="19" s="1"/>
  <c r="V11" i="19" s="1"/>
  <c r="W11" i="19" s="1"/>
  <c r="X11" i="19" s="1"/>
  <c r="Y11" i="19" s="1"/>
  <c r="Z11" i="19" s="1"/>
  <c r="AA11" i="19" s="1"/>
  <c r="AB11" i="19" s="1"/>
  <c r="AC11" i="19" s="1"/>
  <c r="AD11" i="19" s="1"/>
  <c r="AE11" i="19" s="1"/>
  <c r="AF11" i="19" s="1"/>
  <c r="E10" i="19"/>
  <c r="F10" i="19" s="1"/>
  <c r="G10" i="19" s="1"/>
  <c r="H10" i="19" s="1"/>
  <c r="I10" i="19" s="1"/>
  <c r="J10" i="19" s="1"/>
  <c r="K10" i="19" s="1"/>
  <c r="L10" i="19" s="1"/>
  <c r="M10" i="19" s="1"/>
  <c r="N10" i="19" s="1"/>
  <c r="O10" i="19" s="1"/>
  <c r="P10" i="19" s="1"/>
  <c r="Q10" i="19" s="1"/>
  <c r="R10" i="19" s="1"/>
  <c r="S10" i="19" s="1"/>
  <c r="T10" i="19" s="1"/>
  <c r="U10" i="19" s="1"/>
  <c r="V10" i="19" s="1"/>
  <c r="W10" i="19" s="1"/>
  <c r="X10" i="19" s="1"/>
  <c r="Y10" i="19" s="1"/>
  <c r="Z10" i="19" s="1"/>
  <c r="AA10" i="19" s="1"/>
  <c r="AB10" i="19" s="1"/>
  <c r="AC10" i="19" s="1"/>
  <c r="AD10" i="19" s="1"/>
  <c r="AE10" i="19" s="1"/>
  <c r="AF10" i="19" s="1"/>
  <c r="X6" i="19"/>
  <c r="S6" i="19"/>
  <c r="N6" i="19"/>
  <c r="AI34" i="18"/>
  <c r="AH34" i="18"/>
  <c r="AG34" i="18"/>
  <c r="AF34" i="18"/>
  <c r="AE34" i="18"/>
  <c r="AD34" i="18"/>
  <c r="AC34" i="18"/>
  <c r="AB34" i="18"/>
  <c r="AA34" i="18"/>
  <c r="Z34" i="18"/>
  <c r="Y34" i="18"/>
  <c r="X34" i="18"/>
  <c r="W34" i="18"/>
  <c r="V34" i="18"/>
  <c r="U34" i="18"/>
  <c r="T34" i="18"/>
  <c r="S34" i="18"/>
  <c r="R34" i="18"/>
  <c r="Q34" i="18"/>
  <c r="P34" i="18"/>
  <c r="O34" i="18"/>
  <c r="N34" i="18"/>
  <c r="M34" i="18"/>
  <c r="L34" i="18"/>
  <c r="K34" i="18"/>
  <c r="J34" i="18"/>
  <c r="I34" i="18"/>
  <c r="H34" i="18"/>
  <c r="G34" i="18"/>
  <c r="F34" i="18"/>
  <c r="E34" i="18"/>
  <c r="C34" i="18"/>
  <c r="AJ33" i="18"/>
  <c r="AJ32" i="18"/>
  <c r="AJ31" i="18"/>
  <c r="AJ30" i="18"/>
  <c r="AJ29" i="18"/>
  <c r="AJ28" i="18"/>
  <c r="AJ27" i="18"/>
  <c r="AJ26" i="18"/>
  <c r="AJ25" i="18"/>
  <c r="AJ24" i="18"/>
  <c r="AJ23" i="18"/>
  <c r="AJ22" i="18"/>
  <c r="AJ21" i="18"/>
  <c r="AJ20" i="18"/>
  <c r="AJ19" i="18"/>
  <c r="AJ18" i="18"/>
  <c r="AJ17" i="18"/>
  <c r="AJ16" i="18"/>
  <c r="AJ15" i="18"/>
  <c r="AJ14" i="18"/>
  <c r="AJ13" i="18"/>
  <c r="AJ12" i="18"/>
  <c r="E11" i="18"/>
  <c r="F11" i="18" s="1"/>
  <c r="G11" i="18" s="1"/>
  <c r="H11" i="18" s="1"/>
  <c r="I11" i="18" s="1"/>
  <c r="J11" i="18" s="1"/>
  <c r="K11" i="18" s="1"/>
  <c r="L11" i="18" s="1"/>
  <c r="M11" i="18" s="1"/>
  <c r="N11" i="18" s="1"/>
  <c r="O11" i="18" s="1"/>
  <c r="P11" i="18" s="1"/>
  <c r="Q11" i="18" s="1"/>
  <c r="R11" i="18" s="1"/>
  <c r="S11" i="18" s="1"/>
  <c r="T11" i="18" s="1"/>
  <c r="U11" i="18" s="1"/>
  <c r="V11" i="18" s="1"/>
  <c r="W11" i="18" s="1"/>
  <c r="X11" i="18" s="1"/>
  <c r="Y11" i="18" s="1"/>
  <c r="Z11" i="18" s="1"/>
  <c r="AA11" i="18" s="1"/>
  <c r="AB11" i="18" s="1"/>
  <c r="AC11" i="18" s="1"/>
  <c r="AD11" i="18" s="1"/>
  <c r="AE11" i="18" s="1"/>
  <c r="AF11" i="18" s="1"/>
  <c r="E10" i="18"/>
  <c r="F10" i="18" s="1"/>
  <c r="G10" i="18" s="1"/>
  <c r="H10" i="18" s="1"/>
  <c r="I10" i="18" s="1"/>
  <c r="J10" i="18" s="1"/>
  <c r="K10" i="18" s="1"/>
  <c r="L10" i="18" s="1"/>
  <c r="M10" i="18" s="1"/>
  <c r="N10" i="18" s="1"/>
  <c r="O10" i="18" s="1"/>
  <c r="P10" i="18" s="1"/>
  <c r="Q10" i="18" s="1"/>
  <c r="R10" i="18" s="1"/>
  <c r="S10" i="18" s="1"/>
  <c r="T10" i="18" s="1"/>
  <c r="U10" i="18" s="1"/>
  <c r="V10" i="18" s="1"/>
  <c r="W10" i="18" s="1"/>
  <c r="X10" i="18" s="1"/>
  <c r="Y10" i="18" s="1"/>
  <c r="Z10" i="18" s="1"/>
  <c r="AA10" i="18" s="1"/>
  <c r="AB10" i="18" s="1"/>
  <c r="AC10" i="18" s="1"/>
  <c r="AD10" i="18" s="1"/>
  <c r="AE10" i="18" s="1"/>
  <c r="AF10" i="18" s="1"/>
  <c r="X6" i="18"/>
  <c r="S6" i="18"/>
  <c r="N6" i="18"/>
  <c r="AG11" i="19" l="1"/>
  <c r="AI11" i="19"/>
  <c r="AH10" i="19"/>
  <c r="AH11" i="19"/>
  <c r="AG10" i="19"/>
  <c r="AI10" i="19"/>
  <c r="AI10" i="18"/>
  <c r="AH11" i="18"/>
  <c r="AG10" i="18"/>
  <c r="AI11" i="18"/>
  <c r="AH10" i="18"/>
  <c r="AG11" i="18"/>
  <c r="F34" i="17"/>
  <c r="G34" i="17"/>
  <c r="H34" i="17"/>
  <c r="I34" i="17"/>
  <c r="J34" i="17"/>
  <c r="K34" i="17"/>
  <c r="L34" i="17"/>
  <c r="M34" i="17"/>
  <c r="N34" i="17"/>
  <c r="O34" i="17"/>
  <c r="P34" i="17"/>
  <c r="Q34" i="17"/>
  <c r="R34" i="17"/>
  <c r="S34" i="17"/>
  <c r="T34" i="17"/>
  <c r="U34" i="17"/>
  <c r="V34" i="17"/>
  <c r="W34" i="17"/>
  <c r="X34" i="17"/>
  <c r="Y34" i="17"/>
  <c r="Z34" i="17"/>
  <c r="AA34" i="17"/>
  <c r="AB34" i="17"/>
  <c r="AC34" i="17"/>
  <c r="AD34" i="17"/>
  <c r="AE34" i="17"/>
  <c r="AF34" i="17"/>
  <c r="AG34" i="17"/>
  <c r="AH34" i="17"/>
  <c r="AI34" i="17"/>
  <c r="E34" i="17"/>
  <c r="X6" i="17" l="1"/>
  <c r="S6" i="17"/>
  <c r="N6" i="17"/>
  <c r="AJ13" i="17"/>
  <c r="AJ14" i="17"/>
  <c r="AJ15" i="17"/>
  <c r="AJ16" i="17"/>
  <c r="AJ17" i="17"/>
  <c r="AJ18" i="17"/>
  <c r="AJ19" i="17"/>
  <c r="AJ20" i="17"/>
  <c r="AJ21" i="17"/>
  <c r="AJ22" i="17"/>
  <c r="AJ23" i="17"/>
  <c r="AJ24" i="17"/>
  <c r="AJ25" i="17"/>
  <c r="AJ26" i="17"/>
  <c r="AJ27" i="17"/>
  <c r="AJ28" i="17"/>
  <c r="AJ29" i="17"/>
  <c r="AJ30" i="17"/>
  <c r="AJ31" i="17"/>
  <c r="AJ32" i="17"/>
  <c r="AJ33" i="17"/>
  <c r="AJ12" i="17"/>
  <c r="C34" i="17" l="1"/>
  <c r="E11" i="17"/>
  <c r="F11" i="17" s="1"/>
  <c r="G11" i="17" s="1"/>
  <c r="H11" i="17" s="1"/>
  <c r="I11" i="17" s="1"/>
  <c r="J11" i="17" s="1"/>
  <c r="K11" i="17" s="1"/>
  <c r="L11" i="17" s="1"/>
  <c r="M11" i="17" s="1"/>
  <c r="N11" i="17" s="1"/>
  <c r="O11" i="17" s="1"/>
  <c r="P11" i="17" s="1"/>
  <c r="Q11" i="17" s="1"/>
  <c r="R11" i="17" s="1"/>
  <c r="S11" i="17" s="1"/>
  <c r="T11" i="17" s="1"/>
  <c r="U11" i="17" s="1"/>
  <c r="V11" i="17" s="1"/>
  <c r="W11" i="17" s="1"/>
  <c r="X11" i="17" s="1"/>
  <c r="Y11" i="17" s="1"/>
  <c r="Z11" i="17" s="1"/>
  <c r="AA11" i="17" s="1"/>
  <c r="AB11" i="17" s="1"/>
  <c r="AC11" i="17" s="1"/>
  <c r="AD11" i="17" s="1"/>
  <c r="AE11" i="17" s="1"/>
  <c r="AF11" i="17" s="1"/>
  <c r="E10" i="17"/>
  <c r="F10" i="17" s="1"/>
  <c r="G10" i="17" s="1"/>
  <c r="H10" i="17" s="1"/>
  <c r="I10" i="17" s="1"/>
  <c r="J10" i="17" s="1"/>
  <c r="K10" i="17" s="1"/>
  <c r="L10" i="17" s="1"/>
  <c r="M10" i="17" s="1"/>
  <c r="N10" i="17" s="1"/>
  <c r="O10" i="17" s="1"/>
  <c r="P10" i="17" s="1"/>
  <c r="Q10" i="17" s="1"/>
  <c r="R10" i="17" s="1"/>
  <c r="S10" i="17" s="1"/>
  <c r="T10" i="17" s="1"/>
  <c r="U10" i="17" s="1"/>
  <c r="V10" i="17" s="1"/>
  <c r="W10" i="17" s="1"/>
  <c r="X10" i="17" s="1"/>
  <c r="Y10" i="17" s="1"/>
  <c r="Z10" i="17" s="1"/>
  <c r="AA10" i="17" s="1"/>
  <c r="AB10" i="17" s="1"/>
  <c r="AC10" i="17" s="1"/>
  <c r="AD10" i="17" s="1"/>
  <c r="AE10" i="17" s="1"/>
  <c r="AF10" i="17" s="1"/>
  <c r="AI10" i="17" l="1"/>
  <c r="AI11" i="17"/>
  <c r="AH10" i="17"/>
  <c r="AG11" i="17"/>
  <c r="AH11" i="17"/>
  <c r="AG10" i="17"/>
  <c r="H18" i="3" l="1"/>
  <c r="H17" i="3"/>
  <c r="H16" i="3"/>
  <c r="H15" i="3"/>
  <c r="H14" i="3"/>
  <c r="H10" i="3"/>
  <c r="H9" i="3"/>
  <c r="H7" i="3"/>
  <c r="H12" i="3" s="1"/>
  <c r="H13" i="3" s="1"/>
  <c r="H6" i="3"/>
  <c r="H11" i="3" l="1"/>
  <c r="H8" i="3"/>
</calcChain>
</file>

<file path=xl/sharedStrings.xml><?xml version="1.0" encoding="utf-8"?>
<sst xmlns="http://schemas.openxmlformats.org/spreadsheetml/2006/main" count="267" uniqueCount="101">
  <si>
    <t>CA</t>
  </si>
  <si>
    <t>ATM</t>
  </si>
  <si>
    <t>ATA</t>
  </si>
  <si>
    <t>ASA</t>
  </si>
  <si>
    <t>FORM</t>
  </si>
  <si>
    <t>AI</t>
  </si>
  <si>
    <t>AR</t>
  </si>
  <si>
    <t>Absences</t>
  </si>
  <si>
    <t>CSS</t>
  </si>
  <si>
    <t>Congé</t>
  </si>
  <si>
    <t>Maladie</t>
  </si>
  <si>
    <t>Accidents de service</t>
  </si>
  <si>
    <t>Autorisation Speciale d'Absence</t>
  </si>
  <si>
    <t>Formation</t>
  </si>
  <si>
    <t>Absence Irreguliere</t>
  </si>
  <si>
    <t>Absence a Regulariser</t>
  </si>
  <si>
    <t>Congé Sans Soldes</t>
  </si>
  <si>
    <t>JAS</t>
  </si>
  <si>
    <t>Syndical</t>
  </si>
  <si>
    <t>LTP</t>
  </si>
  <si>
    <t>G</t>
  </si>
  <si>
    <t>Gréve</t>
  </si>
  <si>
    <t>Autres</t>
  </si>
  <si>
    <t>autre motif</t>
  </si>
  <si>
    <t>Horaire</t>
  </si>
  <si>
    <t>Nom</t>
  </si>
  <si>
    <t>Prenom</t>
  </si>
  <si>
    <t>Jours de Congés</t>
  </si>
  <si>
    <t>Arret de Travail Pour Maladie</t>
  </si>
  <si>
    <t>effectifs</t>
  </si>
  <si>
    <t>Jour de l'an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</si>
  <si>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</si>
  <si>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</si>
  <si>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</si>
  <si>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</si>
  <si>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</si>
  <si>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</si>
  <si>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</si>
  <si>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Assomption</t>
  </si>
  <si>
    <t>Toussaint</t>
  </si>
  <si>
    <t>Armistice 1918</t>
  </si>
  <si>
    <t>Noël</t>
  </si>
  <si>
    <t>Fête nationale</t>
  </si>
  <si>
    <t>Année</t>
  </si>
  <si>
    <t>Jours Fériés</t>
  </si>
  <si>
    <t>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</si>
  <si>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</si>
  <si>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</si>
  <si>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</si>
  <si>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</si>
  <si>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</si>
  <si>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</si>
  <si>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</si>
  <si>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</si>
  <si>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</si>
  <si>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</si>
  <si>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</si>
  <si>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</si>
  <si>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RC</t>
  </si>
  <si>
    <t>Repos Compensateur</t>
  </si>
  <si>
    <t>CLM</t>
  </si>
  <si>
    <t>Congé Longue Maladie</t>
  </si>
  <si>
    <t>JNT</t>
  </si>
  <si>
    <t>Temps Partiel (Fonctionnaires)</t>
  </si>
  <si>
    <t>Temps Partiel (Contractuels)</t>
  </si>
  <si>
    <t>CA/ Agent</t>
  </si>
  <si>
    <t>Repos</t>
  </si>
  <si>
    <t xml:space="preserve">Repos </t>
  </si>
  <si>
    <t>ATMP</t>
  </si>
  <si>
    <t xml:space="preserve">Maladie prévisionnelle </t>
  </si>
  <si>
    <t>Cap</t>
  </si>
  <si>
    <t>Plannig d'Absence 2013 - Service Support</t>
  </si>
  <si>
    <t>CA -1</t>
  </si>
  <si>
    <t xml:space="preserve">CA </t>
  </si>
  <si>
    <t>CA prévisionnelle</t>
  </si>
  <si>
    <t>RTT</t>
  </si>
  <si>
    <t>9h/17h</t>
  </si>
  <si>
    <t>Service</t>
  </si>
  <si>
    <t>CODIR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</si>
  <si>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</si>
  <si>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</si>
  <si>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</si>
  <si>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</si>
  <si>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</si>
  <si>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</si>
  <si>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</si>
  <si>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</si>
  <si>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</si>
  <si>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</si>
  <si>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</si>
  <si>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</si>
  <si>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</si>
  <si>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</si>
  <si>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</si>
  <si>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</si>
  <si>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</si>
  <si>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</si>
  <si>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</si>
  <si>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Employé 20</t>
  </si>
  <si>
    <t>Employé 21</t>
  </si>
  <si>
    <t>Employé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</si>
</sst>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"/>
    <numFmt numFmtId="166" formatCode="mmmm\ yyyy"/>
    <numFmt numFmtId="167" formatCode="[$-F800]dddd\,\ mmmm\ dd\,\ yyyy"/>
  </numFmts>
  <fonts count="9" x14ac:knownFonts="1">
    <font>
      <sz val="11"/>
      <color theme="1"/>
      <name val="Rockwell"/>
      <family val="2"/>
      <scheme val="minor"/>
    </font>
    <font>
      <sz val="24"/>
      <color theme="1"/>
      <name val="Rockwell"/>
      <family val="2"/>
      <scheme val="minor"/>
    </font>
    <font>
      <sz val="36"/>
      <color theme="1"/>
      <name val="Rockwell"/>
      <family val="2"/>
      <scheme val="minor"/>
    </font>
    <font>
      <b/>
      <sz val="11"/>
      <color theme="1"/>
      <name val="Rockwell"/>
      <family val="2"/>
      <scheme val="minor"/>
    </font>
    <font>
      <b/>
      <sz val="18"/>
      <color theme="1"/>
      <name val="Rockwell"/>
      <family val="2"/>
      <scheme val="minor"/>
    </font>
    <font>
      <b/>
      <sz val="14"/>
      <color theme="1"/>
      <name val="Rockwell"/>
      <family val="2"/>
      <scheme val="minor"/>
    </font>
    <font>
      <sz val="11"/>
      <color theme="1"/>
      <name val="Rockwell"/>
      <family val="1"/>
      <scheme val="minor"/>
    </font>
    <font>
      <b/>
      <i/>
      <sz val="11"/>
      <color theme="1"/>
      <name val="Rockwell"/>
      <family val="1"/>
      <scheme val="minor"/>
    </font>
    <font>
      <sz val="28"/>
      <color theme="1"/>
      <name val="Rockwell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1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2" borderId="0" xfId="0" applyFill="1" applyAlignment="1">
      <alignment vertical="center"/>
    </xf>
    <xf numFmtId="0" fontId="0" fillId="2" borderId="0" xfId="0" applyFill="1"/>
    <xf numFmtId="0" fontId="0" fillId="2" borderId="0" xfId="0" applyFill="1" applyAlignment="1">
      <alignment vertical="center" wrapText="1"/>
    </xf>
    <xf numFmtId="0" fontId="3" fillId="7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8" borderId="0" xfId="0" applyFont="1" applyFill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/>
    </xf>
    <xf numFmtId="164" fontId="7" fillId="2" borderId="1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0" borderId="12" xfId="0" applyFont="1" applyBorder="1" applyAlignment="1">
      <alignment vertical="center" wrapText="1"/>
    </xf>
    <xf numFmtId="0" fontId="8" fillId="0" borderId="13" xfId="0" applyFont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2" fillId="9" borderId="7" xfId="0" applyFont="1" applyFill="1" applyBorder="1" applyAlignment="1">
      <alignment horizontal="center" vertical="center" textRotation="255"/>
    </xf>
    <xf numFmtId="0" fontId="2" fillId="9" borderId="12" xfId="0" applyFont="1" applyFill="1" applyBorder="1" applyAlignment="1">
      <alignment horizontal="center" vertical="center" textRotation="255"/>
    </xf>
    <xf numFmtId="0" fontId="2" fillId="9" borderId="10" xfId="0" applyFont="1" applyFill="1" applyBorder="1" applyAlignment="1">
      <alignment horizontal="center" vertical="center" textRotation="255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166" fontId="1" fillId="3" borderId="0" xfId="0" applyNumberFormat="1" applyFont="1" applyFill="1" applyAlignment="1">
      <alignment horizontal="center" vertical="center"/>
    </xf>
    <xf numFmtId="166" fontId="1" fillId="3" borderId="6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0" fillId="12" borderId="1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3" xfId="0" applyFill="1" applyBorder="1" applyAlignment="1">
      <alignment horizontal="center"/>
    </xf>
  </cellXfs>
  <cellStyles count="1">
    <cellStyle name="Normal" xfId="0" builtinId="0"/>
  </cellStyles>
  <dxfs count="51">
    <dxf>
      <fill>
        <patternFill>
          <bgColor theme="7"/>
        </patternFill>
      </fill>
    </dxf>
    <dxf>
      <fill>
        <patternFill>
          <bgColor theme="4" tint="0.79998168889431442"/>
        </patternFill>
      </fill>
    </dxf>
    <dxf>
      <fill>
        <patternFill>
          <fgColor rgb="FF92D050"/>
          <bgColor rgb="FF92D050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7"/>
        </patternFill>
      </fill>
    </dxf>
    <dxf>
      <fill>
        <patternFill>
          <bgColor theme="4" tint="0.79998168889431442"/>
        </patternFill>
      </fill>
    </dxf>
    <dxf>
      <fill>
        <patternFill>
          <fgColor rgb="FF92D050"/>
          <bgColor rgb="FF92D050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7"/>
        </patternFill>
      </fill>
    </dxf>
    <dxf>
      <fill>
        <patternFill>
          <bgColor theme="4" tint="0.79998168889431442"/>
        </patternFill>
      </fill>
    </dxf>
    <dxf>
      <fill>
        <patternFill>
          <fgColor rgb="FF92D050"/>
          <bgColor rgb="FF92D050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FF33CC"/>
      <color rgb="FFFF00FF"/>
      <color rgb="FF00FF00"/>
      <color rgb="FFCCCCFF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38100</xdr:rowOff>
    </xdr:from>
    <xdr:to>
      <xdr:col>4</xdr:col>
      <xdr:colOff>752475</xdr:colOff>
      <xdr:row>7</xdr:row>
      <xdr:rowOff>26333</xdr:rowOff>
    </xdr:to>
    <xdr:pic>
      <xdr:nvPicPr>
        <xdr:cNvPr id="2" name="il_fi" descr="http://1.bp.blogspot.com/_TZOfOuEveHI/S6nuEiJ_ZeI/AAAAAAAABTs/BItdGiGch6M/s1600/Encar01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38100"/>
          <a:ext cx="4105274" cy="1255058"/>
        </a:xfrm>
        <a:prstGeom prst="rect">
          <a:avLst/>
        </a:prstGeom>
        <a:noFill/>
      </xdr:spPr>
    </xdr:pic>
    <xdr:clientData/>
  </xdr:twoCellAnchor>
  <xdr:twoCellAnchor>
    <xdr:from>
      <xdr:col>1</xdr:col>
      <xdr:colOff>66674</xdr:colOff>
      <xdr:row>8</xdr:row>
      <xdr:rowOff>95249</xdr:rowOff>
    </xdr:from>
    <xdr:to>
      <xdr:col>3</xdr:col>
      <xdr:colOff>761999</xdr:colOff>
      <xdr:row>11</xdr:row>
      <xdr:rowOff>136397</xdr:rowOff>
    </xdr:to>
    <xdr:sp macro="[0]!Janvier" textlink="">
      <xdr:nvSpPr>
        <xdr:cNvPr id="3" name="Ruban vers le haut 2"/>
        <xdr:cNvSpPr/>
      </xdr:nvSpPr>
      <xdr:spPr>
        <a:xfrm>
          <a:off x="904874" y="1543049"/>
          <a:ext cx="2371725" cy="584073"/>
        </a:xfrm>
        <a:prstGeom prst="ribbon2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chemeClr val="tx1"/>
              </a:solidFill>
              <a:latin typeface="Lucida Handwriting" panose="03010101010101010101" pitchFamily="66" charset="0"/>
            </a:rPr>
            <a:t>JANVIER</a:t>
          </a:r>
        </a:p>
      </xdr:txBody>
    </xdr:sp>
    <xdr:clientData/>
  </xdr:twoCellAnchor>
  <xdr:twoCellAnchor>
    <xdr:from>
      <xdr:col>1</xdr:col>
      <xdr:colOff>47625</xdr:colOff>
      <xdr:row>18</xdr:row>
      <xdr:rowOff>123825</xdr:rowOff>
    </xdr:from>
    <xdr:to>
      <xdr:col>3</xdr:col>
      <xdr:colOff>742950</xdr:colOff>
      <xdr:row>21</xdr:row>
      <xdr:rowOff>164973</xdr:rowOff>
    </xdr:to>
    <xdr:sp macro="" textlink="">
      <xdr:nvSpPr>
        <xdr:cNvPr id="4" name="Ruban vers le haut 3"/>
        <xdr:cNvSpPr/>
      </xdr:nvSpPr>
      <xdr:spPr>
        <a:xfrm>
          <a:off x="885825" y="3381375"/>
          <a:ext cx="2371725" cy="584073"/>
        </a:xfrm>
        <a:prstGeom prst="ribbon2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chemeClr val="tx1"/>
              </a:solidFill>
              <a:latin typeface="Lucida Handwriting" panose="03010101010101010101" pitchFamily="66" charset="0"/>
            </a:rPr>
            <a:t>MARS</a:t>
          </a:r>
        </a:p>
      </xdr:txBody>
    </xdr:sp>
    <xdr:clientData/>
  </xdr:twoCellAnchor>
  <xdr:twoCellAnchor>
    <xdr:from>
      <xdr:col>4</xdr:col>
      <xdr:colOff>552450</xdr:colOff>
      <xdr:row>18</xdr:row>
      <xdr:rowOff>104775</xdr:rowOff>
    </xdr:from>
    <xdr:to>
      <xdr:col>7</xdr:col>
      <xdr:colOff>409575</xdr:colOff>
      <xdr:row>21</xdr:row>
      <xdr:rowOff>145923</xdr:rowOff>
    </xdr:to>
    <xdr:sp macro="" textlink="">
      <xdr:nvSpPr>
        <xdr:cNvPr id="5" name="Ruban vers le haut 4"/>
        <xdr:cNvSpPr/>
      </xdr:nvSpPr>
      <xdr:spPr>
        <a:xfrm>
          <a:off x="3905250" y="3362325"/>
          <a:ext cx="2371725" cy="584073"/>
        </a:xfrm>
        <a:prstGeom prst="ribbon2">
          <a:avLst/>
        </a:prstGeom>
        <a:solidFill>
          <a:srgbClr val="FFC000"/>
        </a:solidFill>
        <a:ln>
          <a:solidFill>
            <a:schemeClr val="accent2">
              <a:lumMod val="50000"/>
            </a:schemeClr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chemeClr val="tx1"/>
              </a:solidFill>
              <a:latin typeface="Lucida Handwriting" panose="03010101010101010101" pitchFamily="66" charset="0"/>
            </a:rPr>
            <a:t>JUIN</a:t>
          </a:r>
        </a:p>
      </xdr:txBody>
    </xdr:sp>
    <xdr:clientData/>
  </xdr:twoCellAnchor>
  <xdr:twoCellAnchor>
    <xdr:from>
      <xdr:col>4</xdr:col>
      <xdr:colOff>590550</xdr:colOff>
      <xdr:row>8</xdr:row>
      <xdr:rowOff>95250</xdr:rowOff>
    </xdr:from>
    <xdr:to>
      <xdr:col>7</xdr:col>
      <xdr:colOff>447675</xdr:colOff>
      <xdr:row>11</xdr:row>
      <xdr:rowOff>136398</xdr:rowOff>
    </xdr:to>
    <xdr:sp macro="" textlink="">
      <xdr:nvSpPr>
        <xdr:cNvPr id="6" name="Ruban vers le haut 5"/>
        <xdr:cNvSpPr/>
      </xdr:nvSpPr>
      <xdr:spPr>
        <a:xfrm>
          <a:off x="3943350" y="1543050"/>
          <a:ext cx="2371725" cy="584073"/>
        </a:xfrm>
        <a:prstGeom prst="ribbon2">
          <a:avLst/>
        </a:prstGeom>
        <a:solidFill>
          <a:srgbClr val="FFC000"/>
        </a:solidFill>
        <a:ln>
          <a:solidFill>
            <a:schemeClr val="accent2">
              <a:lumMod val="50000"/>
            </a:schemeClr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chemeClr val="tx1"/>
              </a:solidFill>
              <a:latin typeface="Lucida Handwriting" panose="03010101010101010101" pitchFamily="66" charset="0"/>
            </a:rPr>
            <a:t>AVRIL</a:t>
          </a:r>
        </a:p>
      </xdr:txBody>
    </xdr:sp>
    <xdr:clientData/>
  </xdr:twoCellAnchor>
  <xdr:twoCellAnchor>
    <xdr:from>
      <xdr:col>6</xdr:col>
      <xdr:colOff>762000</xdr:colOff>
      <xdr:row>13</xdr:row>
      <xdr:rowOff>104775</xdr:rowOff>
    </xdr:from>
    <xdr:to>
      <xdr:col>9</xdr:col>
      <xdr:colOff>619125</xdr:colOff>
      <xdr:row>16</xdr:row>
      <xdr:rowOff>145923</xdr:rowOff>
    </xdr:to>
    <xdr:sp macro="" textlink="">
      <xdr:nvSpPr>
        <xdr:cNvPr id="7" name="Ruban vers le haut 6"/>
        <xdr:cNvSpPr/>
      </xdr:nvSpPr>
      <xdr:spPr>
        <a:xfrm>
          <a:off x="5791200" y="2457450"/>
          <a:ext cx="2371725" cy="584073"/>
        </a:xfrm>
        <a:prstGeom prst="ribbon2">
          <a:avLst/>
        </a:prstGeom>
        <a:solidFill>
          <a:srgbClr val="FFFF0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chemeClr val="tx1"/>
              </a:solidFill>
              <a:latin typeface="Lucida Handwriting" panose="03010101010101010101" pitchFamily="66" charset="0"/>
            </a:rPr>
            <a:t>AOUT</a:t>
          </a:r>
        </a:p>
      </xdr:txBody>
    </xdr:sp>
    <xdr:clientData/>
  </xdr:twoCellAnchor>
  <xdr:twoCellAnchor>
    <xdr:from>
      <xdr:col>8</xdr:col>
      <xdr:colOff>257175</xdr:colOff>
      <xdr:row>18</xdr:row>
      <xdr:rowOff>133350</xdr:rowOff>
    </xdr:from>
    <xdr:to>
      <xdr:col>11</xdr:col>
      <xdr:colOff>114300</xdr:colOff>
      <xdr:row>21</xdr:row>
      <xdr:rowOff>174498</xdr:rowOff>
    </xdr:to>
    <xdr:sp macro="" textlink="">
      <xdr:nvSpPr>
        <xdr:cNvPr id="9" name="Ruban vers le haut 8"/>
        <xdr:cNvSpPr/>
      </xdr:nvSpPr>
      <xdr:spPr>
        <a:xfrm>
          <a:off x="6962775" y="3390900"/>
          <a:ext cx="2371725" cy="584073"/>
        </a:xfrm>
        <a:prstGeom prst="ribbon2">
          <a:avLst/>
        </a:prstGeom>
        <a:solidFill>
          <a:srgbClr val="FFFF0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chemeClr val="tx1"/>
              </a:solidFill>
              <a:latin typeface="Lucida Handwriting" panose="03010101010101010101" pitchFamily="66" charset="0"/>
            </a:rPr>
            <a:t>SEPTEMBRE</a:t>
          </a:r>
        </a:p>
      </xdr:txBody>
    </xdr:sp>
    <xdr:clientData/>
  </xdr:twoCellAnchor>
  <xdr:twoCellAnchor>
    <xdr:from>
      <xdr:col>3</xdr:col>
      <xdr:colOff>504825</xdr:colOff>
      <xdr:row>13</xdr:row>
      <xdr:rowOff>114300</xdr:rowOff>
    </xdr:from>
    <xdr:to>
      <xdr:col>6</xdr:col>
      <xdr:colOff>361950</xdr:colOff>
      <xdr:row>16</xdr:row>
      <xdr:rowOff>155448</xdr:rowOff>
    </xdr:to>
    <xdr:sp macro="" textlink="">
      <xdr:nvSpPr>
        <xdr:cNvPr id="11" name="Ruban vers le haut 10"/>
        <xdr:cNvSpPr/>
      </xdr:nvSpPr>
      <xdr:spPr>
        <a:xfrm>
          <a:off x="3019425" y="2466975"/>
          <a:ext cx="2371725" cy="584073"/>
        </a:xfrm>
        <a:prstGeom prst="ribbon2">
          <a:avLst/>
        </a:prstGeom>
        <a:solidFill>
          <a:srgbClr val="FFC000"/>
        </a:solidFill>
        <a:ln>
          <a:solidFill>
            <a:schemeClr val="accent2">
              <a:lumMod val="50000"/>
            </a:schemeClr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chemeClr val="tx1"/>
              </a:solidFill>
              <a:latin typeface="Lucida Handwriting" panose="03010101010101010101" pitchFamily="66" charset="0"/>
            </a:rPr>
            <a:t>MAI</a:t>
          </a:r>
        </a:p>
      </xdr:txBody>
    </xdr:sp>
    <xdr:clientData/>
  </xdr:twoCellAnchor>
  <xdr:twoCellAnchor>
    <xdr:from>
      <xdr:col>10</xdr:col>
      <xdr:colOff>342900</xdr:colOff>
      <xdr:row>13</xdr:row>
      <xdr:rowOff>133350</xdr:rowOff>
    </xdr:from>
    <xdr:to>
      <xdr:col>13</xdr:col>
      <xdr:colOff>200025</xdr:colOff>
      <xdr:row>16</xdr:row>
      <xdr:rowOff>174498</xdr:rowOff>
    </xdr:to>
    <xdr:sp macro="" textlink="">
      <xdr:nvSpPr>
        <xdr:cNvPr id="12" name="Ruban vers le haut 11"/>
        <xdr:cNvSpPr/>
      </xdr:nvSpPr>
      <xdr:spPr>
        <a:xfrm>
          <a:off x="8724900" y="2486025"/>
          <a:ext cx="2371725" cy="584073"/>
        </a:xfrm>
        <a:prstGeom prst="ribbon2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chemeClr val="tx1"/>
              </a:solidFill>
              <a:latin typeface="Lucida Handwriting" panose="03010101010101010101" pitchFamily="66" charset="0"/>
            </a:rPr>
            <a:t>NOVEMBRE</a:t>
          </a:r>
        </a:p>
      </xdr:txBody>
    </xdr:sp>
    <xdr:clientData/>
  </xdr:twoCellAnchor>
  <xdr:twoCellAnchor>
    <xdr:from>
      <xdr:col>11</xdr:col>
      <xdr:colOff>447675</xdr:colOff>
      <xdr:row>19</xdr:row>
      <xdr:rowOff>0</xdr:rowOff>
    </xdr:from>
    <xdr:to>
      <xdr:col>14</xdr:col>
      <xdr:colOff>304800</xdr:colOff>
      <xdr:row>22</xdr:row>
      <xdr:rowOff>41148</xdr:rowOff>
    </xdr:to>
    <xdr:sp macro="" textlink="">
      <xdr:nvSpPr>
        <xdr:cNvPr id="13" name="Ruban vers le haut 12"/>
        <xdr:cNvSpPr/>
      </xdr:nvSpPr>
      <xdr:spPr>
        <a:xfrm>
          <a:off x="9667875" y="3438525"/>
          <a:ext cx="2371725" cy="584073"/>
        </a:xfrm>
        <a:prstGeom prst="ribbon2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chemeClr val="tx1"/>
              </a:solidFill>
              <a:latin typeface="Lucida Handwriting" panose="03010101010101010101" pitchFamily="66" charset="0"/>
            </a:rPr>
            <a:t>DECEMBRE</a:t>
          </a:r>
        </a:p>
      </xdr:txBody>
    </xdr:sp>
    <xdr:clientData/>
  </xdr:twoCellAnchor>
  <xdr:twoCellAnchor>
    <xdr:from>
      <xdr:col>8</xdr:col>
      <xdr:colOff>228600</xdr:colOff>
      <xdr:row>8</xdr:row>
      <xdr:rowOff>123825</xdr:rowOff>
    </xdr:from>
    <xdr:to>
      <xdr:col>11</xdr:col>
      <xdr:colOff>85725</xdr:colOff>
      <xdr:row>11</xdr:row>
      <xdr:rowOff>164973</xdr:rowOff>
    </xdr:to>
    <xdr:sp macro="" textlink="">
      <xdr:nvSpPr>
        <xdr:cNvPr id="15" name="Ruban vers le haut 14"/>
        <xdr:cNvSpPr/>
      </xdr:nvSpPr>
      <xdr:spPr>
        <a:xfrm>
          <a:off x="6934200" y="1571625"/>
          <a:ext cx="2371725" cy="584073"/>
        </a:xfrm>
        <a:prstGeom prst="ribbon2">
          <a:avLst/>
        </a:prstGeom>
        <a:solidFill>
          <a:srgbClr val="FFFF0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chemeClr val="tx1"/>
              </a:solidFill>
              <a:latin typeface="Lucida Handwriting" panose="03010101010101010101" pitchFamily="66" charset="0"/>
            </a:rPr>
            <a:t>JUILLET</a:t>
          </a:r>
        </a:p>
      </xdr:txBody>
    </xdr:sp>
    <xdr:clientData/>
  </xdr:twoCellAnchor>
  <xdr:twoCellAnchor>
    <xdr:from>
      <xdr:col>0</xdr:col>
      <xdr:colOff>180975</xdr:colOff>
      <xdr:row>13</xdr:row>
      <xdr:rowOff>123825</xdr:rowOff>
    </xdr:from>
    <xdr:to>
      <xdr:col>3</xdr:col>
      <xdr:colOff>38100</xdr:colOff>
      <xdr:row>16</xdr:row>
      <xdr:rowOff>164973</xdr:rowOff>
    </xdr:to>
    <xdr:sp macro="[0]!Fevrier" textlink="">
      <xdr:nvSpPr>
        <xdr:cNvPr id="17" name="Ruban vers le haut 16"/>
        <xdr:cNvSpPr/>
      </xdr:nvSpPr>
      <xdr:spPr>
        <a:xfrm>
          <a:off x="180975" y="2476500"/>
          <a:ext cx="2371725" cy="584073"/>
        </a:xfrm>
        <a:prstGeom prst="ribbon2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chemeClr val="tx1"/>
              </a:solidFill>
              <a:latin typeface="Lucida Handwriting" panose="03010101010101010101" pitchFamily="66" charset="0"/>
            </a:rPr>
            <a:t>FEVRIER</a:t>
          </a:r>
        </a:p>
      </xdr:txBody>
    </xdr:sp>
    <xdr:clientData/>
  </xdr:twoCellAnchor>
  <xdr:twoCellAnchor>
    <xdr:from>
      <xdr:col>11</xdr:col>
      <xdr:colOff>523875</xdr:colOff>
      <xdr:row>8</xdr:row>
      <xdr:rowOff>133350</xdr:rowOff>
    </xdr:from>
    <xdr:to>
      <xdr:col>14</xdr:col>
      <xdr:colOff>381000</xdr:colOff>
      <xdr:row>11</xdr:row>
      <xdr:rowOff>174498</xdr:rowOff>
    </xdr:to>
    <xdr:sp macro="" textlink="">
      <xdr:nvSpPr>
        <xdr:cNvPr id="18" name="Ruban vers le haut 17"/>
        <xdr:cNvSpPr/>
      </xdr:nvSpPr>
      <xdr:spPr>
        <a:xfrm>
          <a:off x="9744075" y="1581150"/>
          <a:ext cx="2371725" cy="584073"/>
        </a:xfrm>
        <a:prstGeom prst="ribbon2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chemeClr val="tx1"/>
              </a:solidFill>
              <a:latin typeface="Lucida Handwriting" panose="03010101010101010101" pitchFamily="66" charset="0"/>
            </a:rPr>
            <a:t>OCTOBRE</a:t>
          </a:r>
        </a:p>
      </xdr:txBody>
    </xdr:sp>
    <xdr:clientData/>
  </xdr:twoCellAnchor>
  <xdr:twoCellAnchor>
    <xdr:from>
      <xdr:col>11</xdr:col>
      <xdr:colOff>409575</xdr:colOff>
      <xdr:row>1</xdr:row>
      <xdr:rowOff>85725</xdr:rowOff>
    </xdr:from>
    <xdr:to>
      <xdr:col>14</xdr:col>
      <xdr:colOff>266700</xdr:colOff>
      <xdr:row>4</xdr:row>
      <xdr:rowOff>126873</xdr:rowOff>
    </xdr:to>
    <xdr:sp macro="[0]!Paremetres" textlink="">
      <xdr:nvSpPr>
        <xdr:cNvPr id="19" name="Ruban vers le haut 18"/>
        <xdr:cNvSpPr/>
      </xdr:nvSpPr>
      <xdr:spPr>
        <a:xfrm>
          <a:off x="9629775" y="266700"/>
          <a:ext cx="2371725" cy="584073"/>
        </a:xfrm>
        <a:prstGeom prst="ribbon2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chemeClr val="tx1"/>
              </a:solidFill>
              <a:latin typeface="Lucida Handwriting" panose="03010101010101010101" pitchFamily="66" charset="0"/>
            </a:rPr>
            <a:t>Parametres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9</xdr:col>
      <xdr:colOff>392206</xdr:colOff>
      <xdr:row>6</xdr:row>
      <xdr:rowOff>156882</xdr:rowOff>
    </xdr:to>
    <xdr:pic>
      <xdr:nvPicPr>
        <xdr:cNvPr id="2" name="il_fi" descr="http://1.bp.blogspot.com/_TZOfOuEveHI/S6nuEiJ_ZeI/AAAAAAAABTs/BItdGiGch6M/s1600/Encar01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6859681" cy="1261782"/>
        </a:xfrm>
        <a:prstGeom prst="rect">
          <a:avLst/>
        </a:prstGeom>
        <a:noFill/>
      </xdr:spPr>
    </xdr:pic>
    <xdr:clientData/>
  </xdr:twoCellAnchor>
  <xdr:twoCellAnchor>
    <xdr:from>
      <xdr:col>0</xdr:col>
      <xdr:colOff>145676</xdr:colOff>
      <xdr:row>5</xdr:row>
      <xdr:rowOff>112059</xdr:rowOff>
    </xdr:from>
    <xdr:to>
      <xdr:col>1</xdr:col>
      <xdr:colOff>771000</xdr:colOff>
      <xdr:row>8</xdr:row>
      <xdr:rowOff>163764</xdr:rowOff>
    </xdr:to>
    <xdr:sp macro="[0]!Bouton16_Clic" textlink="">
      <xdr:nvSpPr>
        <xdr:cNvPr id="3" name="Parchemin horizontal 2"/>
        <xdr:cNvSpPr/>
      </xdr:nvSpPr>
      <xdr:spPr>
        <a:xfrm>
          <a:off x="145676" y="1026459"/>
          <a:ext cx="1149199" cy="613680"/>
        </a:xfrm>
        <a:prstGeom prst="horizontalScrol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/>
            <a:t>creation onglets mois</a:t>
          </a:r>
        </a:p>
      </xdr:txBody>
    </xdr:sp>
    <xdr:clientData/>
  </xdr:twoCellAnchor>
  <xdr:twoCellAnchor>
    <xdr:from>
      <xdr:col>2</xdr:col>
      <xdr:colOff>67235</xdr:colOff>
      <xdr:row>5</xdr:row>
      <xdr:rowOff>112057</xdr:rowOff>
    </xdr:from>
    <xdr:to>
      <xdr:col>2</xdr:col>
      <xdr:colOff>1219235</xdr:colOff>
      <xdr:row>8</xdr:row>
      <xdr:rowOff>163762</xdr:rowOff>
    </xdr:to>
    <xdr:sp macro="[0]!Bouton15_Clic" textlink="">
      <xdr:nvSpPr>
        <xdr:cNvPr id="4" name="Parchemin horizontal 3"/>
        <xdr:cNvSpPr/>
      </xdr:nvSpPr>
      <xdr:spPr>
        <a:xfrm>
          <a:off x="1448360" y="1026457"/>
          <a:ext cx="1152000" cy="613680"/>
        </a:xfrm>
        <a:prstGeom prst="horizontalScrol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/>
            <a:t>Effacer</a:t>
          </a:r>
          <a:r>
            <a:rPr lang="fr-FR" sz="1100" b="1" i="1" baseline="0"/>
            <a:t> les cellules</a:t>
          </a:r>
          <a:endParaRPr lang="fr-FR" sz="1100" b="1" i="1"/>
        </a:p>
      </xdr:txBody>
    </xdr:sp>
    <xdr:clientData/>
  </xdr:twoCellAnchor>
  <xdr:twoCellAnchor>
    <xdr:from>
      <xdr:col>2</xdr:col>
      <xdr:colOff>1467971</xdr:colOff>
      <xdr:row>5</xdr:row>
      <xdr:rowOff>67236</xdr:rowOff>
    </xdr:from>
    <xdr:to>
      <xdr:col>3</xdr:col>
      <xdr:colOff>771000</xdr:colOff>
      <xdr:row>8</xdr:row>
      <xdr:rowOff>118941</xdr:rowOff>
    </xdr:to>
    <xdr:sp macro="[0]!Accueil" textlink="">
      <xdr:nvSpPr>
        <xdr:cNvPr id="5" name="Parchemin horizontal 4"/>
        <xdr:cNvSpPr/>
      </xdr:nvSpPr>
      <xdr:spPr>
        <a:xfrm>
          <a:off x="2849096" y="981636"/>
          <a:ext cx="1150879" cy="613680"/>
        </a:xfrm>
        <a:prstGeom prst="horizontalScrol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9</xdr:col>
      <xdr:colOff>392206</xdr:colOff>
      <xdr:row>6</xdr:row>
      <xdr:rowOff>156882</xdr:rowOff>
    </xdr:to>
    <xdr:pic>
      <xdr:nvPicPr>
        <xdr:cNvPr id="2" name="il_fi" descr="http://1.bp.blogspot.com/_TZOfOuEveHI/S6nuEiJ_ZeI/AAAAAAAABTs/BItdGiGch6M/s1600/Encar01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6859681" cy="1261782"/>
        </a:xfrm>
        <a:prstGeom prst="rect">
          <a:avLst/>
        </a:prstGeom>
        <a:noFill/>
      </xdr:spPr>
    </xdr:pic>
    <xdr:clientData/>
  </xdr:twoCellAnchor>
  <xdr:twoCellAnchor>
    <xdr:from>
      <xdr:col>0</xdr:col>
      <xdr:colOff>145676</xdr:colOff>
      <xdr:row>5</xdr:row>
      <xdr:rowOff>112059</xdr:rowOff>
    </xdr:from>
    <xdr:to>
      <xdr:col>1</xdr:col>
      <xdr:colOff>771000</xdr:colOff>
      <xdr:row>8</xdr:row>
      <xdr:rowOff>163764</xdr:rowOff>
    </xdr:to>
    <xdr:sp macro="[0]!Bouton16_Clic" textlink="">
      <xdr:nvSpPr>
        <xdr:cNvPr id="3" name="Parchemin horizontal 2"/>
        <xdr:cNvSpPr/>
      </xdr:nvSpPr>
      <xdr:spPr>
        <a:xfrm>
          <a:off x="145676" y="1026459"/>
          <a:ext cx="1149199" cy="613680"/>
        </a:xfrm>
        <a:prstGeom prst="horizontalScrol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/>
            <a:t>creation onglets mois</a:t>
          </a:r>
        </a:p>
      </xdr:txBody>
    </xdr:sp>
    <xdr:clientData/>
  </xdr:twoCellAnchor>
  <xdr:twoCellAnchor>
    <xdr:from>
      <xdr:col>2</xdr:col>
      <xdr:colOff>67235</xdr:colOff>
      <xdr:row>5</xdr:row>
      <xdr:rowOff>112057</xdr:rowOff>
    </xdr:from>
    <xdr:to>
      <xdr:col>2</xdr:col>
      <xdr:colOff>1219235</xdr:colOff>
      <xdr:row>8</xdr:row>
      <xdr:rowOff>163762</xdr:rowOff>
    </xdr:to>
    <xdr:sp macro="[0]!Bouton15_Clic" textlink="">
      <xdr:nvSpPr>
        <xdr:cNvPr id="4" name="Parchemin horizontal 3"/>
        <xdr:cNvSpPr/>
      </xdr:nvSpPr>
      <xdr:spPr>
        <a:xfrm>
          <a:off x="1448360" y="1026457"/>
          <a:ext cx="1152000" cy="613680"/>
        </a:xfrm>
        <a:prstGeom prst="horizontalScrol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/>
            <a:t>Effacer</a:t>
          </a:r>
          <a:r>
            <a:rPr lang="fr-FR" sz="1100" b="1" i="1" baseline="0"/>
            <a:t> les cellules</a:t>
          </a:r>
          <a:endParaRPr lang="fr-FR" sz="1100" b="1" i="1"/>
        </a:p>
      </xdr:txBody>
    </xdr:sp>
    <xdr:clientData/>
  </xdr:twoCellAnchor>
  <xdr:twoCellAnchor>
    <xdr:from>
      <xdr:col>2</xdr:col>
      <xdr:colOff>1467971</xdr:colOff>
      <xdr:row>5</xdr:row>
      <xdr:rowOff>67236</xdr:rowOff>
    </xdr:from>
    <xdr:to>
      <xdr:col>3</xdr:col>
      <xdr:colOff>771000</xdr:colOff>
      <xdr:row>8</xdr:row>
      <xdr:rowOff>118941</xdr:rowOff>
    </xdr:to>
    <xdr:sp macro="[0]!Accueil" textlink="">
      <xdr:nvSpPr>
        <xdr:cNvPr id="5" name="Parchemin horizontal 4"/>
        <xdr:cNvSpPr/>
      </xdr:nvSpPr>
      <xdr:spPr>
        <a:xfrm>
          <a:off x="2849096" y="981636"/>
          <a:ext cx="1150879" cy="613680"/>
        </a:xfrm>
        <a:prstGeom prst="horizontalScrol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9</xdr:col>
      <xdr:colOff>392206</xdr:colOff>
      <xdr:row>6</xdr:row>
      <xdr:rowOff>156882</xdr:rowOff>
    </xdr:to>
    <xdr:pic>
      <xdr:nvPicPr>
        <xdr:cNvPr id="2" name="il_fi" descr="http://1.bp.blogspot.com/_TZOfOuEveHI/S6nuEiJ_ZeI/AAAAAAAABTs/BItdGiGch6M/s1600/Encar01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6859681" cy="1261782"/>
        </a:xfrm>
        <a:prstGeom prst="rect">
          <a:avLst/>
        </a:prstGeom>
        <a:noFill/>
      </xdr:spPr>
    </xdr:pic>
    <xdr:clientData/>
  </xdr:twoCellAnchor>
  <xdr:twoCellAnchor>
    <xdr:from>
      <xdr:col>0</xdr:col>
      <xdr:colOff>145676</xdr:colOff>
      <xdr:row>5</xdr:row>
      <xdr:rowOff>112059</xdr:rowOff>
    </xdr:from>
    <xdr:to>
      <xdr:col>1</xdr:col>
      <xdr:colOff>771000</xdr:colOff>
      <xdr:row>8</xdr:row>
      <xdr:rowOff>163764</xdr:rowOff>
    </xdr:to>
    <xdr:sp macro="[0]!Bouton16_Clic" textlink="">
      <xdr:nvSpPr>
        <xdr:cNvPr id="3" name="Parchemin horizontal 2"/>
        <xdr:cNvSpPr/>
      </xdr:nvSpPr>
      <xdr:spPr>
        <a:xfrm>
          <a:off x="145676" y="1019735"/>
          <a:ext cx="1152000" cy="612000"/>
        </a:xfrm>
        <a:prstGeom prst="horizontalScrol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/>
            <a:t>creation onglets mois</a:t>
          </a:r>
        </a:p>
      </xdr:txBody>
    </xdr:sp>
    <xdr:clientData/>
  </xdr:twoCellAnchor>
  <xdr:twoCellAnchor>
    <xdr:from>
      <xdr:col>2</xdr:col>
      <xdr:colOff>67235</xdr:colOff>
      <xdr:row>5</xdr:row>
      <xdr:rowOff>112057</xdr:rowOff>
    </xdr:from>
    <xdr:to>
      <xdr:col>2</xdr:col>
      <xdr:colOff>1219235</xdr:colOff>
      <xdr:row>8</xdr:row>
      <xdr:rowOff>163762</xdr:rowOff>
    </xdr:to>
    <xdr:sp macro="[0]!Bouton15_Clic" textlink="">
      <xdr:nvSpPr>
        <xdr:cNvPr id="4" name="Parchemin horizontal 3"/>
        <xdr:cNvSpPr/>
      </xdr:nvSpPr>
      <xdr:spPr>
        <a:xfrm>
          <a:off x="1456764" y="1019733"/>
          <a:ext cx="1152000" cy="612000"/>
        </a:xfrm>
        <a:prstGeom prst="horizontalScrol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/>
            <a:t>Effacer</a:t>
          </a:r>
          <a:r>
            <a:rPr lang="fr-FR" sz="1100" b="1" i="1" baseline="0"/>
            <a:t> les cellules</a:t>
          </a:r>
          <a:endParaRPr lang="fr-FR" sz="1100" b="1" i="1"/>
        </a:p>
      </xdr:txBody>
    </xdr:sp>
    <xdr:clientData/>
  </xdr:twoCellAnchor>
  <xdr:twoCellAnchor>
    <xdr:from>
      <xdr:col>2</xdr:col>
      <xdr:colOff>1467971</xdr:colOff>
      <xdr:row>5</xdr:row>
      <xdr:rowOff>67236</xdr:rowOff>
    </xdr:from>
    <xdr:to>
      <xdr:col>3</xdr:col>
      <xdr:colOff>771000</xdr:colOff>
      <xdr:row>8</xdr:row>
      <xdr:rowOff>118941</xdr:rowOff>
    </xdr:to>
    <xdr:sp macro="[0]!Accueil" textlink="">
      <xdr:nvSpPr>
        <xdr:cNvPr id="7" name="Parchemin horizontal 6"/>
        <xdr:cNvSpPr/>
      </xdr:nvSpPr>
      <xdr:spPr>
        <a:xfrm>
          <a:off x="2857500" y="974912"/>
          <a:ext cx="1152000" cy="612000"/>
        </a:xfrm>
        <a:prstGeom prst="horizontalScrol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Accueil</a:t>
          </a:r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ype de bois">
  <a:themeElements>
    <a:clrScheme name="Type de bois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Type de bois">
      <a:majorFont>
        <a:latin typeface="Rockwell Condensed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shade val="97000"/>
            <a:satMod val="15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75000"/>
                <a:shade val="58000"/>
                <a:satMod val="120000"/>
              </a:schemeClr>
              <a:schemeClr val="phClr">
                <a:tint val="50000"/>
                <a:shade val="96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Wood Type" id="{7ACABC62-BF99-48CF-A9DC-4DB89C7B13DC}" vid="{142A1326-48AB-42A9-8428-CB14AA30176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E2:L6"/>
  <sheetViews>
    <sheetView showGridLines="0" tabSelected="1" workbookViewId="0">
      <selection activeCell="D18" sqref="D18"/>
    </sheetView>
  </sheetViews>
  <sheetFormatPr baseColWidth="10" defaultRowHeight="14.25" x14ac:dyDescent="0.2"/>
  <sheetData>
    <row r="2" spans="5:12" ht="14.25" customHeight="1" x14ac:dyDescent="0.2">
      <c r="E2" s="24"/>
      <c r="F2" s="27" t="s">
        <v>71</v>
      </c>
      <c r="G2" s="28"/>
      <c r="H2" s="28"/>
      <c r="I2" s="28"/>
      <c r="J2" s="28"/>
      <c r="K2" s="29"/>
      <c r="L2" s="23"/>
    </row>
    <row r="3" spans="5:12" ht="14.25" customHeight="1" x14ac:dyDescent="0.2">
      <c r="E3" s="24"/>
      <c r="F3" s="30"/>
      <c r="G3" s="31"/>
      <c r="H3" s="31"/>
      <c r="I3" s="31"/>
      <c r="J3" s="31"/>
      <c r="K3" s="32"/>
      <c r="L3" s="23"/>
    </row>
    <row r="4" spans="5:12" ht="14.25" customHeight="1" x14ac:dyDescent="0.2">
      <c r="E4" s="24"/>
      <c r="F4" s="30"/>
      <c r="G4" s="31"/>
      <c r="H4" s="31"/>
      <c r="I4" s="31"/>
      <c r="J4" s="31"/>
      <c r="K4" s="32"/>
      <c r="L4" s="23"/>
    </row>
    <row r="5" spans="5:12" ht="14.25" customHeight="1" x14ac:dyDescent="0.2">
      <c r="E5" s="24"/>
      <c r="F5" s="30"/>
      <c r="G5" s="31"/>
      <c r="H5" s="31"/>
      <c r="I5" s="31"/>
      <c r="J5" s="31"/>
      <c r="K5" s="32"/>
      <c r="L5" s="23"/>
    </row>
    <row r="6" spans="5:12" ht="14.25" customHeight="1" x14ac:dyDescent="0.2">
      <c r="E6" s="24"/>
      <c r="F6" s="33"/>
      <c r="G6" s="34"/>
      <c r="H6" s="34"/>
      <c r="I6" s="34"/>
      <c r="J6" s="34"/>
      <c r="K6" s="35"/>
      <c r="L6" s="23"/>
    </row>
  </sheetData>
  <mergeCells count="1">
    <mergeCell ref="F2:K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 tint="0.39997558519241921"/>
  </sheetPr>
  <dimension ref="A3:AL98"/>
  <sheetViews>
    <sheetView showGridLines="0" topLeftCell="A4" zoomScale="85" zoomScaleNormal="85" workbookViewId="0">
      <selection activeCell="N8" sqref="N8:Z9"/>
    </sheetView>
  </sheetViews>
  <sheetFormatPr baseColWidth="10" defaultRowHeight="14.25" x14ac:dyDescent="0.2"/>
  <cols>
    <col min="1" max="1" width="6.875" customWidth="1"/>
    <col min="2" max="2" width="11.25" customWidth="1"/>
    <col min="3" max="3" width="24.25" customWidth="1"/>
    <col min="4" max="4" width="14.375" customWidth="1"/>
    <col min="5" max="35" width="5.625" customWidth="1"/>
    <col min="36" max="36" width="7.875" customWidth="1"/>
    <col min="37" max="37" width="8" customWidth="1"/>
    <col min="38" max="38" width="7.875" customWidth="1"/>
  </cols>
  <sheetData>
    <row r="3" spans="1:38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38" ht="15" customHeight="1" x14ac:dyDescent="0.2">
      <c r="A4" s="2"/>
      <c r="B4" s="2"/>
      <c r="C4" s="2"/>
      <c r="D4" s="2"/>
      <c r="E4" s="2"/>
      <c r="F4" s="2"/>
      <c r="N4" s="48" t="s">
        <v>27</v>
      </c>
      <c r="O4" s="49"/>
      <c r="P4" s="50"/>
      <c r="S4" s="54" t="s">
        <v>28</v>
      </c>
      <c r="T4" s="55"/>
      <c r="U4" s="56"/>
      <c r="X4" s="48" t="s">
        <v>13</v>
      </c>
      <c r="Y4" s="49"/>
      <c r="Z4" s="50"/>
    </row>
    <row r="5" spans="1:38" x14ac:dyDescent="0.2">
      <c r="A5" s="2"/>
      <c r="B5" s="2"/>
      <c r="C5" s="2"/>
      <c r="D5" s="2"/>
      <c r="E5" s="2"/>
      <c r="F5" s="2"/>
      <c r="N5" s="51"/>
      <c r="O5" s="52"/>
      <c r="P5" s="53"/>
      <c r="S5" s="57"/>
      <c r="T5" s="58"/>
      <c r="U5" s="59"/>
      <c r="X5" s="51"/>
      <c r="Y5" s="52"/>
      <c r="Z5" s="53"/>
    </row>
    <row r="6" spans="1:38" ht="15" customHeight="1" x14ac:dyDescent="0.2">
      <c r="N6" s="60">
        <f>COUNTIF(E12:AI30,"CA")</f>
        <v>0</v>
      </c>
      <c r="O6" s="61"/>
      <c r="P6" s="62"/>
      <c r="S6" s="66">
        <f>COUNTIF(E12:AI30,"ATM")</f>
        <v>0</v>
      </c>
      <c r="T6" s="67"/>
      <c r="U6" s="68"/>
      <c r="X6" s="72">
        <f>COUNTIF(E12:AI30,"FORM")</f>
        <v>0</v>
      </c>
      <c r="Y6" s="73"/>
      <c r="Z6" s="74"/>
    </row>
    <row r="7" spans="1:38" ht="14.25" customHeight="1" x14ac:dyDescent="0.2">
      <c r="N7" s="63"/>
      <c r="O7" s="64"/>
      <c r="P7" s="65"/>
      <c r="S7" s="69"/>
      <c r="T7" s="70"/>
      <c r="U7" s="71"/>
      <c r="X7" s="75"/>
      <c r="Y7" s="76"/>
      <c r="Z7" s="77"/>
    </row>
    <row r="8" spans="1:38" ht="15" customHeight="1" x14ac:dyDescent="0.2">
      <c r="N8" s="45" t="s">
        <v>46</v>
      </c>
      <c r="O8" s="45"/>
      <c r="P8" s="45"/>
      <c r="Q8" s="45"/>
      <c r="R8" s="45"/>
      <c r="S8" s="45"/>
      <c r="T8" s="45"/>
      <c r="U8" s="45"/>
      <c r="V8" s="45"/>
      <c r="W8" s="45"/>
      <c r="X8" s="45"/>
      <c r="Y8" s="45"/>
      <c r="Z8" s="45"/>
    </row>
    <row r="9" spans="1:38" ht="15" customHeight="1" x14ac:dyDescent="0.2">
      <c r="N9" s="46"/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</row>
    <row r="10" spans="1:38" ht="16.5" customHeight="1" x14ac:dyDescent="0.2">
      <c r="A10" s="47" t="s">
        <v>77</v>
      </c>
      <c r="B10" s="47" t="s">
        <v>24</v>
      </c>
      <c r="C10" s="47" t="s">
        <v>25</v>
      </c>
      <c r="D10" s="47" t="s">
        <v>26</v>
      </c>
      <c r="E10" s="19">
        <f>DATE(an,MONTH("1/"&amp;$N$8),1)</f>
        <v>41275</v>
      </c>
      <c r="F10" s="19">
        <f>E10+1</f>
        <v>41276</v>
      </c>
      <c r="G10" s="19">
        <f t="shared" ref="G10:V11" si="0">F10+1</f>
        <v>41277</v>
      </c>
      <c r="H10" s="19">
        <f t="shared" si="0"/>
        <v>41278</v>
      </c>
      <c r="I10" s="19">
        <f t="shared" si="0"/>
        <v>41279</v>
      </c>
      <c r="J10" s="19">
        <f t="shared" si="0"/>
        <v>41280</v>
      </c>
      <c r="K10" s="19">
        <f t="shared" si="0"/>
        <v>41281</v>
      </c>
      <c r="L10" s="19">
        <f t="shared" si="0"/>
        <v>41282</v>
      </c>
      <c r="M10" s="19">
        <f t="shared" si="0"/>
        <v>41283</v>
      </c>
      <c r="N10" s="19">
        <f t="shared" si="0"/>
        <v>41284</v>
      </c>
      <c r="O10" s="19">
        <f t="shared" si="0"/>
        <v>41285</v>
      </c>
      <c r="P10" s="19">
        <f t="shared" si="0"/>
        <v>41286</v>
      </c>
      <c r="Q10" s="19">
        <f t="shared" si="0"/>
        <v>41287</v>
      </c>
      <c r="R10" s="19">
        <f t="shared" si="0"/>
        <v>41288</v>
      </c>
      <c r="S10" s="19">
        <f t="shared" si="0"/>
        <v>41289</v>
      </c>
      <c r="T10" s="19">
        <f t="shared" si="0"/>
        <v>41290</v>
      </c>
      <c r="U10" s="19">
        <f t="shared" si="0"/>
        <v>41291</v>
      </c>
      <c r="V10" s="19">
        <f t="shared" si="0"/>
        <v>41292</v>
      </c>
      <c r="W10" s="19">
        <f t="shared" ref="W10:AF11" si="1">V10+1</f>
        <v>41293</v>
      </c>
      <c r="X10" s="19">
        <f t="shared" si="1"/>
        <v>41294</v>
      </c>
      <c r="Y10" s="19">
        <f t="shared" si="1"/>
        <v>41295</v>
      </c>
      <c r="Z10" s="19">
        <f t="shared" si="1"/>
        <v>41296</v>
      </c>
      <c r="AA10" s="19">
        <f>Z10+1</f>
        <v>41297</v>
      </c>
      <c r="AB10" s="19">
        <f t="shared" si="1"/>
        <v>41298</v>
      </c>
      <c r="AC10" s="19">
        <f t="shared" si="1"/>
        <v>41299</v>
      </c>
      <c r="AD10" s="19">
        <f>AC10+1</f>
        <v>41300</v>
      </c>
      <c r="AE10" s="19">
        <f t="shared" si="1"/>
        <v>41301</v>
      </c>
      <c r="AF10" s="19">
        <f t="shared" si="1"/>
        <v>41302</v>
      </c>
      <c r="AG10" s="19">
        <f>IF(MONTH($AF$10+1)=MONTH($AF$10),$AF$10+1,"")</f>
        <v>41303</v>
      </c>
      <c r="AH10" s="19">
        <f>IF(MONTH($AF$10+2)=MONTH($AF$10),$AF$10+2,"")</f>
        <v>41304</v>
      </c>
      <c r="AI10" s="19">
        <f>IF(MONTH($AF$10+3)=MONTH($AF$10),$AF$10+3,"")</f>
        <v>41305</v>
      </c>
      <c r="AJ10" s="36" t="s">
        <v>65</v>
      </c>
      <c r="AK10" s="36" t="s">
        <v>72</v>
      </c>
      <c r="AL10" s="36" t="s">
        <v>73</v>
      </c>
    </row>
    <row r="11" spans="1:38" ht="16.5" customHeight="1" x14ac:dyDescent="0.2">
      <c r="A11" s="47"/>
      <c r="B11" s="47"/>
      <c r="C11" s="47"/>
      <c r="D11" s="47"/>
      <c r="E11" s="20">
        <f>DATE(an,MONTH("1/"&amp;$N$8),1)</f>
        <v>41275</v>
      </c>
      <c r="F11" s="20">
        <f>E11+1</f>
        <v>41276</v>
      </c>
      <c r="G11" s="20">
        <f t="shared" si="0"/>
        <v>41277</v>
      </c>
      <c r="H11" s="20">
        <f t="shared" si="0"/>
        <v>41278</v>
      </c>
      <c r="I11" s="20">
        <f t="shared" si="0"/>
        <v>41279</v>
      </c>
      <c r="J11" s="20">
        <f t="shared" si="0"/>
        <v>41280</v>
      </c>
      <c r="K11" s="20">
        <f t="shared" si="0"/>
        <v>41281</v>
      </c>
      <c r="L11" s="20">
        <f t="shared" si="0"/>
        <v>41282</v>
      </c>
      <c r="M11" s="20">
        <f t="shared" si="0"/>
        <v>41283</v>
      </c>
      <c r="N11" s="20">
        <f t="shared" si="0"/>
        <v>41284</v>
      </c>
      <c r="O11" s="20">
        <f t="shared" si="0"/>
        <v>41285</v>
      </c>
      <c r="P11" s="20">
        <f t="shared" si="0"/>
        <v>41286</v>
      </c>
      <c r="Q11" s="20">
        <f t="shared" si="0"/>
        <v>41287</v>
      </c>
      <c r="R11" s="20">
        <f t="shared" si="0"/>
        <v>41288</v>
      </c>
      <c r="S11" s="20">
        <f t="shared" si="0"/>
        <v>41289</v>
      </c>
      <c r="T11" s="20">
        <f t="shared" si="0"/>
        <v>41290</v>
      </c>
      <c r="U11" s="20">
        <f t="shared" si="0"/>
        <v>41291</v>
      </c>
      <c r="V11" s="20">
        <f t="shared" si="0"/>
        <v>41292</v>
      </c>
      <c r="W11" s="20">
        <f t="shared" si="1"/>
        <v>41293</v>
      </c>
      <c r="X11" s="20">
        <f t="shared" si="1"/>
        <v>41294</v>
      </c>
      <c r="Y11" s="20">
        <f t="shared" si="1"/>
        <v>41295</v>
      </c>
      <c r="Z11" s="20">
        <f t="shared" si="1"/>
        <v>41296</v>
      </c>
      <c r="AA11" s="20">
        <f>Z11+1</f>
        <v>41297</v>
      </c>
      <c r="AB11" s="20">
        <f t="shared" si="1"/>
        <v>41298</v>
      </c>
      <c r="AC11" s="20">
        <f t="shared" si="1"/>
        <v>41299</v>
      </c>
      <c r="AD11" s="20">
        <f>AC11+1</f>
        <v>41300</v>
      </c>
      <c r="AE11" s="20">
        <f t="shared" si="1"/>
        <v>41301</v>
      </c>
      <c r="AF11" s="20">
        <f t="shared" si="1"/>
        <v>41302</v>
      </c>
      <c r="AG11" s="20">
        <f>IF(MONTH($AF$10+1)=MONTH($AF$10),$AF$10+1,"")</f>
        <v>41303</v>
      </c>
      <c r="AH11" s="20">
        <f>IF(MONTH($AF$10+2)=MONTH($AF$10),$AF$10+2,"")</f>
        <v>41304</v>
      </c>
      <c r="AI11" s="20">
        <f>IF(MONTH($AF$10+3)=MONTH($AF$10),$AF$10+3,"")</f>
        <v>41305</v>
      </c>
      <c r="AJ11" s="37"/>
      <c r="AK11" s="37"/>
      <c r="AL11" s="37"/>
    </row>
    <row r="12" spans="1:38" s="14" customFormat="1" ht="16.5" customHeight="1" x14ac:dyDescent="0.2">
      <c r="A12" s="38" t="s">
        <v>78</v>
      </c>
      <c r="B12" s="13" t="s">
        <v>76</v>
      </c>
      <c r="C12" s="13" t="s">
        <v>79</v>
      </c>
      <c r="D12" s="13"/>
      <c r="E12" s="25"/>
      <c r="F12" s="13"/>
      <c r="G12" s="13"/>
      <c r="H12" s="13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6">
        <f>COUNTIF(E12:AI12,"CA")</f>
        <v>0</v>
      </c>
      <c r="AK12" s="6"/>
      <c r="AL12" s="6"/>
    </row>
    <row r="13" spans="1:38" s="14" customFormat="1" ht="16.5" customHeight="1" x14ac:dyDescent="0.2">
      <c r="A13" s="39"/>
      <c r="B13" s="13" t="s">
        <v>76</v>
      </c>
      <c r="C13" s="13" t="s">
        <v>80</v>
      </c>
      <c r="D13" s="13"/>
      <c r="E13" s="25"/>
      <c r="F13" s="13"/>
      <c r="G13" s="25"/>
      <c r="H13" s="25" t="s">
        <v>75</v>
      </c>
      <c r="I13" s="25"/>
      <c r="J13" s="25"/>
      <c r="K13" s="25" t="s">
        <v>75</v>
      </c>
      <c r="L13" s="25"/>
      <c r="M13" s="25"/>
      <c r="N13" s="25"/>
      <c r="O13" s="25" t="s">
        <v>75</v>
      </c>
      <c r="P13" s="25"/>
      <c r="Q13" s="25"/>
      <c r="R13" s="25" t="s">
        <v>75</v>
      </c>
      <c r="S13" s="25"/>
      <c r="T13" s="25"/>
      <c r="U13" s="25"/>
      <c r="V13" s="25" t="s">
        <v>75</v>
      </c>
      <c r="W13" s="25"/>
      <c r="X13" s="25"/>
      <c r="Y13" s="25" t="s">
        <v>75</v>
      </c>
      <c r="Z13" s="25"/>
      <c r="AA13" s="25"/>
      <c r="AB13" s="25"/>
      <c r="AC13" s="25" t="s">
        <v>75</v>
      </c>
      <c r="AD13" s="25"/>
      <c r="AE13" s="25"/>
      <c r="AF13" s="25" t="s">
        <v>75</v>
      </c>
      <c r="AG13" s="25"/>
      <c r="AH13" s="25"/>
      <c r="AI13" s="25"/>
      <c r="AJ13" s="6">
        <f t="shared" ref="AJ13:AJ33" si="2">COUNTIF(E13:AI13,"CA")</f>
        <v>0</v>
      </c>
      <c r="AK13" s="6"/>
      <c r="AL13" s="6"/>
    </row>
    <row r="14" spans="1:38" s="14" customFormat="1" ht="16.5" customHeight="1" x14ac:dyDescent="0.2">
      <c r="A14" s="39"/>
      <c r="B14" s="13" t="s">
        <v>76</v>
      </c>
      <c r="C14" s="13" t="s">
        <v>81</v>
      </c>
      <c r="D14" s="13"/>
      <c r="E14" s="25"/>
      <c r="F14" s="13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6">
        <f t="shared" si="2"/>
        <v>0</v>
      </c>
      <c r="AK14" s="6"/>
      <c r="AL14" s="6"/>
    </row>
    <row r="15" spans="1:38" s="14" customFormat="1" ht="16.5" customHeight="1" x14ac:dyDescent="0.2">
      <c r="A15" s="39"/>
      <c r="B15" s="13" t="s">
        <v>76</v>
      </c>
      <c r="C15" s="13" t="s">
        <v>82</v>
      </c>
      <c r="D15" s="13"/>
      <c r="E15" s="25"/>
      <c r="F15" s="13"/>
      <c r="G15" s="25" t="s">
        <v>75</v>
      </c>
      <c r="H15" s="25" t="s">
        <v>75</v>
      </c>
      <c r="I15" s="25"/>
      <c r="J15" s="25"/>
      <c r="K15" s="25"/>
      <c r="L15" s="25"/>
      <c r="M15" s="25"/>
      <c r="N15" s="25" t="s">
        <v>75</v>
      </c>
      <c r="O15" s="25" t="s">
        <v>75</v>
      </c>
      <c r="P15" s="25"/>
      <c r="Q15" s="25"/>
      <c r="R15" s="25"/>
      <c r="S15" s="25"/>
      <c r="T15" s="25"/>
      <c r="U15" s="25" t="s">
        <v>75</v>
      </c>
      <c r="V15" s="25" t="s">
        <v>75</v>
      </c>
      <c r="W15" s="25"/>
      <c r="X15" s="25"/>
      <c r="Y15" s="25"/>
      <c r="Z15" s="25"/>
      <c r="AA15" s="25"/>
      <c r="AB15" s="25" t="s">
        <v>75</v>
      </c>
      <c r="AC15" s="25" t="s">
        <v>75</v>
      </c>
      <c r="AD15" s="25"/>
      <c r="AE15" s="25"/>
      <c r="AF15" s="25"/>
      <c r="AG15" s="25"/>
      <c r="AH15" s="25"/>
      <c r="AI15" s="25"/>
      <c r="AJ15" s="6">
        <f t="shared" si="2"/>
        <v>0</v>
      </c>
      <c r="AK15" s="6"/>
      <c r="AL15" s="6"/>
    </row>
    <row r="16" spans="1:38" s="14" customFormat="1" ht="16.5" customHeight="1" x14ac:dyDescent="0.2">
      <c r="A16" s="39"/>
      <c r="B16" s="13" t="s">
        <v>76</v>
      </c>
      <c r="C16" s="13" t="s">
        <v>83</v>
      </c>
      <c r="D16" s="13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6">
        <f t="shared" si="2"/>
        <v>0</v>
      </c>
      <c r="AK16" s="6"/>
      <c r="AL16" s="6"/>
    </row>
    <row r="17" spans="1:38" s="14" customFormat="1" ht="16.5" customHeight="1" x14ac:dyDescent="0.2">
      <c r="A17" s="39"/>
      <c r="B17" s="13" t="s">
        <v>76</v>
      </c>
      <c r="C17" s="13" t="s">
        <v>84</v>
      </c>
      <c r="D17" s="13"/>
      <c r="E17" s="25"/>
      <c r="F17" s="13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6">
        <f t="shared" si="2"/>
        <v>0</v>
      </c>
      <c r="AK17" s="6"/>
      <c r="AL17" s="6"/>
    </row>
    <row r="18" spans="1:38" s="14" customFormat="1" ht="16.5" customHeight="1" x14ac:dyDescent="0.2">
      <c r="A18" s="39"/>
      <c r="B18" s="13" t="s">
        <v>76</v>
      </c>
      <c r="C18" s="13" t="s">
        <v>85</v>
      </c>
      <c r="D18" s="13"/>
      <c r="E18" s="25"/>
      <c r="F18" s="13"/>
      <c r="G18" s="25"/>
      <c r="H18" s="25"/>
      <c r="I18" s="25"/>
      <c r="J18" s="25"/>
      <c r="K18" s="25" t="s">
        <v>75</v>
      </c>
      <c r="L18" s="25"/>
      <c r="M18" s="25" t="s">
        <v>75</v>
      </c>
      <c r="N18" s="25"/>
      <c r="O18" s="25"/>
      <c r="P18" s="25"/>
      <c r="Q18" s="25"/>
      <c r="R18" s="25" t="s">
        <v>75</v>
      </c>
      <c r="S18" s="25"/>
      <c r="T18" s="25" t="s">
        <v>75</v>
      </c>
      <c r="U18" s="25"/>
      <c r="V18" s="25"/>
      <c r="W18" s="25"/>
      <c r="X18" s="25"/>
      <c r="Y18" s="25" t="s">
        <v>75</v>
      </c>
      <c r="Z18" s="25"/>
      <c r="AA18" s="25" t="s">
        <v>75</v>
      </c>
      <c r="AB18" s="25"/>
      <c r="AC18" s="25"/>
      <c r="AD18" s="25"/>
      <c r="AE18" s="25"/>
      <c r="AF18" s="25" t="s">
        <v>75</v>
      </c>
      <c r="AG18" s="25"/>
      <c r="AH18" s="25" t="s">
        <v>75</v>
      </c>
      <c r="AI18" s="25"/>
      <c r="AJ18" s="6">
        <f t="shared" si="2"/>
        <v>0</v>
      </c>
      <c r="AK18" s="6"/>
      <c r="AL18" s="6"/>
    </row>
    <row r="19" spans="1:38" s="14" customFormat="1" ht="16.5" customHeight="1" x14ac:dyDescent="0.2">
      <c r="A19" s="39"/>
      <c r="B19" s="13" t="s">
        <v>76</v>
      </c>
      <c r="C19" s="13" t="s">
        <v>86</v>
      </c>
      <c r="D19" s="13"/>
      <c r="E19" s="25"/>
      <c r="F19" s="13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6">
        <f t="shared" si="2"/>
        <v>0</v>
      </c>
      <c r="AK19" s="6"/>
      <c r="AL19" s="6"/>
    </row>
    <row r="20" spans="1:38" s="14" customFormat="1" ht="16.5" customHeight="1" x14ac:dyDescent="0.2">
      <c r="A20" s="39"/>
      <c r="B20" s="13" t="s">
        <v>76</v>
      </c>
      <c r="C20" s="13" t="s">
        <v>87</v>
      </c>
      <c r="D20" s="13"/>
      <c r="E20" s="25"/>
      <c r="F20" s="13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6">
        <f t="shared" si="2"/>
        <v>0</v>
      </c>
      <c r="AK20" s="6"/>
      <c r="AL20" s="6"/>
    </row>
    <row r="21" spans="1:38" s="14" customFormat="1" ht="16.5" customHeight="1" x14ac:dyDescent="0.2">
      <c r="A21" s="39"/>
      <c r="B21" s="13" t="s">
        <v>76</v>
      </c>
      <c r="C21" s="13" t="s">
        <v>88</v>
      </c>
      <c r="D21" s="13"/>
      <c r="E21" s="25"/>
      <c r="F21" s="13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13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6">
        <f t="shared" si="2"/>
        <v>0</v>
      </c>
      <c r="AK21" s="6"/>
      <c r="AL21" s="6"/>
    </row>
    <row r="22" spans="1:38" s="14" customFormat="1" ht="16.5" customHeight="1" x14ac:dyDescent="0.2">
      <c r="A22" s="39"/>
      <c r="B22" s="13" t="s">
        <v>76</v>
      </c>
      <c r="C22" s="13" t="s">
        <v>89</v>
      </c>
      <c r="D22" s="13"/>
      <c r="E22" s="25"/>
      <c r="F22" s="13" t="s">
        <v>75</v>
      </c>
      <c r="G22" s="25"/>
      <c r="H22" s="25"/>
      <c r="I22" s="25"/>
      <c r="J22" s="25"/>
      <c r="K22" s="25"/>
      <c r="L22" s="25"/>
      <c r="M22" s="25" t="s">
        <v>75</v>
      </c>
      <c r="N22" s="25"/>
      <c r="O22" s="25"/>
      <c r="P22" s="25"/>
      <c r="Q22" s="25"/>
      <c r="R22" s="25"/>
      <c r="S22" s="25"/>
      <c r="T22" s="25" t="s">
        <v>75</v>
      </c>
      <c r="U22" s="25"/>
      <c r="V22" s="25"/>
      <c r="W22" s="25"/>
      <c r="X22" s="25"/>
      <c r="Y22" s="25"/>
      <c r="Z22" s="25"/>
      <c r="AA22" s="25" t="s">
        <v>75</v>
      </c>
      <c r="AB22" s="25"/>
      <c r="AC22" s="25"/>
      <c r="AD22" s="25"/>
      <c r="AE22" s="25"/>
      <c r="AF22" s="25"/>
      <c r="AG22" s="25"/>
      <c r="AH22" s="25" t="s">
        <v>75</v>
      </c>
      <c r="AI22" s="25"/>
      <c r="AJ22" s="6">
        <f t="shared" si="2"/>
        <v>0</v>
      </c>
      <c r="AK22" s="6"/>
      <c r="AL22" s="6"/>
    </row>
    <row r="23" spans="1:38" s="14" customFormat="1" ht="16.5" customHeight="1" x14ac:dyDescent="0.2">
      <c r="A23" s="39"/>
      <c r="B23" s="13" t="s">
        <v>76</v>
      </c>
      <c r="C23" s="13" t="s">
        <v>90</v>
      </c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6">
        <f t="shared" si="2"/>
        <v>0</v>
      </c>
      <c r="AK23" s="6"/>
      <c r="AL23" s="6"/>
    </row>
    <row r="24" spans="1:38" s="14" customFormat="1" ht="16.5" customHeight="1" x14ac:dyDescent="0.2">
      <c r="A24" s="39"/>
      <c r="B24" s="13" t="s">
        <v>76</v>
      </c>
      <c r="C24" s="13" t="s">
        <v>91</v>
      </c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6">
        <f t="shared" si="2"/>
        <v>0</v>
      </c>
      <c r="AK24" s="6"/>
      <c r="AL24" s="6"/>
    </row>
    <row r="25" spans="1:38" s="14" customFormat="1" ht="16.5" customHeight="1" x14ac:dyDescent="0.2">
      <c r="A25" s="39"/>
      <c r="B25" s="13" t="s">
        <v>76</v>
      </c>
      <c r="C25" s="13" t="s">
        <v>92</v>
      </c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6">
        <f t="shared" si="2"/>
        <v>0</v>
      </c>
      <c r="AK25" s="6"/>
      <c r="AL25" s="6"/>
    </row>
    <row r="26" spans="1:38" s="14" customFormat="1" ht="16.5" customHeight="1" x14ac:dyDescent="0.2">
      <c r="A26" s="39"/>
      <c r="B26" s="13" t="s">
        <v>76</v>
      </c>
      <c r="C26" s="13" t="s">
        <v>93</v>
      </c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6">
        <f t="shared" si="2"/>
        <v>0</v>
      </c>
      <c r="AK26" s="6"/>
      <c r="AL26" s="6"/>
    </row>
    <row r="27" spans="1:38" s="14" customFormat="1" ht="16.5" customHeight="1" x14ac:dyDescent="0.2">
      <c r="A27" s="39"/>
      <c r="B27" s="13" t="s">
        <v>76</v>
      </c>
      <c r="C27" s="13" t="s">
        <v>94</v>
      </c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6">
        <f t="shared" si="2"/>
        <v>0</v>
      </c>
      <c r="AK27" s="6"/>
      <c r="AL27" s="6"/>
    </row>
    <row r="28" spans="1:38" s="14" customFormat="1" ht="16.5" customHeight="1" x14ac:dyDescent="0.2">
      <c r="A28" s="39"/>
      <c r="B28" s="13" t="s">
        <v>76</v>
      </c>
      <c r="C28" s="13" t="s">
        <v>95</v>
      </c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6">
        <f t="shared" si="2"/>
        <v>0</v>
      </c>
      <c r="AK28" s="6"/>
      <c r="AL28" s="6"/>
    </row>
    <row r="29" spans="1:38" s="14" customFormat="1" ht="16.5" customHeight="1" x14ac:dyDescent="0.2">
      <c r="A29" s="39"/>
      <c r="B29" s="13" t="s">
        <v>76</v>
      </c>
      <c r="C29" s="13" t="s">
        <v>96</v>
      </c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6">
        <f t="shared" si="2"/>
        <v>0</v>
      </c>
      <c r="AK29" s="6"/>
      <c r="AL29" s="6"/>
    </row>
    <row r="30" spans="1:38" s="14" customFormat="1" ht="16.5" customHeight="1" x14ac:dyDescent="0.2">
      <c r="A30" s="39"/>
      <c r="B30" s="13" t="s">
        <v>76</v>
      </c>
      <c r="C30" s="13" t="s">
        <v>97</v>
      </c>
      <c r="D30" s="13"/>
      <c r="E30" s="25"/>
      <c r="F30" s="13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6">
        <f t="shared" si="2"/>
        <v>0</v>
      </c>
      <c r="AK30" s="6"/>
      <c r="AL30" s="6"/>
    </row>
    <row r="31" spans="1:38" s="14" customFormat="1" ht="16.5" customHeight="1" x14ac:dyDescent="0.2">
      <c r="A31" s="39"/>
      <c r="B31" s="13" t="s">
        <v>76</v>
      </c>
      <c r="C31" s="13" t="s">
        <v>98</v>
      </c>
      <c r="D31" s="26"/>
      <c r="E31" s="25"/>
      <c r="F31" s="13"/>
      <c r="G31" s="13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6">
        <f t="shared" si="2"/>
        <v>0</v>
      </c>
      <c r="AK31" s="6"/>
      <c r="AL31" s="6"/>
    </row>
    <row r="32" spans="1:38" s="14" customFormat="1" ht="16.5" customHeight="1" x14ac:dyDescent="0.2">
      <c r="A32" s="39"/>
      <c r="B32" s="13" t="s">
        <v>76</v>
      </c>
      <c r="C32" s="13" t="s">
        <v>99</v>
      </c>
      <c r="D32" s="26"/>
      <c r="E32" s="25"/>
      <c r="F32" s="13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6">
        <f t="shared" si="2"/>
        <v>0</v>
      </c>
      <c r="AK32" s="6"/>
      <c r="AL32" s="6"/>
    </row>
    <row r="33" spans="1:38" s="14" customFormat="1" ht="16.5" customHeight="1" x14ac:dyDescent="0.2">
      <c r="A33" s="40"/>
      <c r="B33" s="13" t="s">
        <v>76</v>
      </c>
      <c r="C33" s="13" t="s">
        <v>100</v>
      </c>
      <c r="D33" s="26"/>
      <c r="E33" s="25"/>
      <c r="F33" s="13"/>
      <c r="G33" s="13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25"/>
      <c r="AJ33" s="6">
        <f t="shared" si="2"/>
        <v>0</v>
      </c>
      <c r="AK33" s="6"/>
      <c r="AL33" s="6"/>
    </row>
    <row r="34" spans="1:38" s="14" customFormat="1" ht="16.5" customHeight="1" x14ac:dyDescent="0.2">
      <c r="A34" s="41" t="s">
        <v>29</v>
      </c>
      <c r="B34" s="42"/>
      <c r="C34" s="43">
        <f>COUNTA(C13:C33)</f>
        <v>21</v>
      </c>
      <c r="D34" s="44"/>
      <c r="E34" s="25">
        <f>COUNTBLANK(E12:E33)</f>
        <v>22</v>
      </c>
      <c r="F34" s="25">
        <f t="shared" ref="F34:AI34" si="3">COUNTBLANK(F12:F33)</f>
        <v>21</v>
      </c>
      <c r="G34" s="25">
        <f t="shared" si="3"/>
        <v>21</v>
      </c>
      <c r="H34" s="25">
        <f t="shared" si="3"/>
        <v>20</v>
      </c>
      <c r="I34" s="25">
        <f t="shared" si="3"/>
        <v>22</v>
      </c>
      <c r="J34" s="25">
        <f t="shared" si="3"/>
        <v>22</v>
      </c>
      <c r="K34" s="25">
        <f t="shared" si="3"/>
        <v>20</v>
      </c>
      <c r="L34" s="25">
        <f t="shared" si="3"/>
        <v>22</v>
      </c>
      <c r="M34" s="25">
        <f t="shared" si="3"/>
        <v>20</v>
      </c>
      <c r="N34" s="25">
        <f t="shared" si="3"/>
        <v>21</v>
      </c>
      <c r="O34" s="25">
        <f t="shared" si="3"/>
        <v>20</v>
      </c>
      <c r="P34" s="25">
        <f t="shared" si="3"/>
        <v>22</v>
      </c>
      <c r="Q34" s="25">
        <f t="shared" si="3"/>
        <v>22</v>
      </c>
      <c r="R34" s="25">
        <f t="shared" si="3"/>
        <v>20</v>
      </c>
      <c r="S34" s="25">
        <f t="shared" si="3"/>
        <v>22</v>
      </c>
      <c r="T34" s="25">
        <f t="shared" si="3"/>
        <v>20</v>
      </c>
      <c r="U34" s="25">
        <f t="shared" si="3"/>
        <v>21</v>
      </c>
      <c r="V34" s="25">
        <f t="shared" si="3"/>
        <v>20</v>
      </c>
      <c r="W34" s="25">
        <f t="shared" si="3"/>
        <v>22</v>
      </c>
      <c r="X34" s="25">
        <f t="shared" si="3"/>
        <v>22</v>
      </c>
      <c r="Y34" s="25">
        <f t="shared" si="3"/>
        <v>20</v>
      </c>
      <c r="Z34" s="25">
        <f t="shared" si="3"/>
        <v>22</v>
      </c>
      <c r="AA34" s="25">
        <f t="shared" si="3"/>
        <v>20</v>
      </c>
      <c r="AB34" s="25">
        <f t="shared" si="3"/>
        <v>21</v>
      </c>
      <c r="AC34" s="25">
        <f t="shared" si="3"/>
        <v>20</v>
      </c>
      <c r="AD34" s="25">
        <f t="shared" si="3"/>
        <v>22</v>
      </c>
      <c r="AE34" s="25">
        <f t="shared" si="3"/>
        <v>22</v>
      </c>
      <c r="AF34" s="25">
        <f t="shared" si="3"/>
        <v>20</v>
      </c>
      <c r="AG34" s="25">
        <f t="shared" si="3"/>
        <v>22</v>
      </c>
      <c r="AH34" s="25">
        <f t="shared" si="3"/>
        <v>20</v>
      </c>
      <c r="AI34" s="25">
        <f t="shared" si="3"/>
        <v>22</v>
      </c>
    </row>
    <row r="35" spans="1:38" ht="16.5" customHeight="1" x14ac:dyDescent="0.2">
      <c r="F35" s="3"/>
      <c r="G35" s="3"/>
      <c r="H35" s="3"/>
      <c r="I35" s="4"/>
      <c r="J35" s="5"/>
      <c r="K35" s="5"/>
      <c r="L35" s="5"/>
    </row>
    <row r="36" spans="1:38" ht="16.5" customHeight="1" x14ac:dyDescent="0.2"/>
    <row r="37" spans="1:38" ht="16.5" customHeight="1" x14ac:dyDescent="0.2"/>
    <row r="38" spans="1:38" ht="16.5" customHeight="1" x14ac:dyDescent="0.2"/>
    <row r="39" spans="1:38" ht="16.5" customHeight="1" x14ac:dyDescent="0.2"/>
    <row r="40" spans="1:38" ht="16.5" customHeight="1" x14ac:dyDescent="0.2"/>
    <row r="41" spans="1:38" ht="16.5" customHeight="1" x14ac:dyDescent="0.2"/>
    <row r="42" spans="1:38" ht="16.5" customHeight="1" x14ac:dyDescent="0.2"/>
    <row r="43" spans="1:38" ht="16.5" customHeight="1" x14ac:dyDescent="0.2"/>
    <row r="44" spans="1:38" ht="16.5" customHeight="1" x14ac:dyDescent="0.2"/>
    <row r="45" spans="1:38" ht="16.5" customHeight="1" x14ac:dyDescent="0.2"/>
    <row r="46" spans="1:38" ht="16.5" customHeight="1" x14ac:dyDescent="0.2"/>
    <row r="47" spans="1:38" ht="16.5" customHeight="1" x14ac:dyDescent="0.2"/>
    <row r="48" spans="1:38" ht="16.5" customHeight="1" x14ac:dyDescent="0.2"/>
    <row r="49" ht="16.5" customHeight="1" x14ac:dyDescent="0.2"/>
    <row r="50" ht="16.5" customHeight="1" x14ac:dyDescent="0.2"/>
    <row r="51" ht="16.5" customHeight="1" x14ac:dyDescent="0.2"/>
    <row r="52" ht="16.5" customHeight="1" x14ac:dyDescent="0.2"/>
    <row r="53" ht="16.5" customHeight="1" x14ac:dyDescent="0.2"/>
    <row r="54" ht="16.5" customHeight="1" x14ac:dyDescent="0.2"/>
    <row r="55" ht="16.5" customHeight="1" x14ac:dyDescent="0.2"/>
    <row r="56" ht="16.5" customHeight="1" x14ac:dyDescent="0.2"/>
    <row r="57" ht="16.5" customHeight="1" x14ac:dyDescent="0.2"/>
    <row r="58" ht="16.5" customHeight="1" x14ac:dyDescent="0.2"/>
    <row r="59" ht="16.5" customHeight="1" x14ac:dyDescent="0.2"/>
    <row r="60" ht="16.5" customHeight="1" x14ac:dyDescent="0.2"/>
    <row r="61" ht="16.5" customHeight="1" x14ac:dyDescent="0.2"/>
    <row r="62" ht="16.5" customHeight="1" x14ac:dyDescent="0.2"/>
    <row r="63" ht="16.5" customHeight="1" x14ac:dyDescent="0.2"/>
    <row r="64" ht="16.5" customHeight="1" x14ac:dyDescent="0.2"/>
    <row r="65" ht="16.5" customHeight="1" x14ac:dyDescent="0.2"/>
    <row r="66" ht="16.5" customHeight="1" x14ac:dyDescent="0.2"/>
    <row r="67" ht="16.5" customHeight="1" x14ac:dyDescent="0.2"/>
    <row r="68" ht="16.5" customHeight="1" x14ac:dyDescent="0.2"/>
    <row r="69" ht="16.5" customHeight="1" x14ac:dyDescent="0.2"/>
    <row r="70" ht="16.5" customHeight="1" x14ac:dyDescent="0.2"/>
    <row r="71" ht="16.5" customHeight="1" x14ac:dyDescent="0.2"/>
    <row r="72" ht="16.5" customHeight="1" x14ac:dyDescent="0.2"/>
    <row r="73" ht="16.5" customHeight="1" x14ac:dyDescent="0.2"/>
    <row r="74" ht="16.5" customHeight="1" x14ac:dyDescent="0.2"/>
    <row r="75" ht="16.5" customHeight="1" x14ac:dyDescent="0.2"/>
    <row r="76" ht="16.5" customHeight="1" x14ac:dyDescent="0.2"/>
    <row r="77" ht="16.5" customHeight="1" x14ac:dyDescent="0.2"/>
    <row r="78" ht="16.5" customHeight="1" x14ac:dyDescent="0.2"/>
    <row r="79" ht="16.5" customHeight="1" x14ac:dyDescent="0.2"/>
    <row r="80" ht="16.5" customHeight="1" x14ac:dyDescent="0.2"/>
    <row r="81" ht="16.5" customHeight="1" x14ac:dyDescent="0.2"/>
    <row r="82" ht="16.5" customHeight="1" x14ac:dyDescent="0.2"/>
    <row r="83" ht="16.5" customHeight="1" x14ac:dyDescent="0.2"/>
    <row r="84" ht="16.5" customHeight="1" x14ac:dyDescent="0.2"/>
    <row r="85" ht="16.5" customHeight="1" x14ac:dyDescent="0.2"/>
    <row r="86" ht="16.5" customHeight="1" x14ac:dyDescent="0.2"/>
    <row r="87" ht="16.5" customHeight="1" x14ac:dyDescent="0.2"/>
    <row r="88" ht="16.5" customHeight="1" x14ac:dyDescent="0.2"/>
    <row r="89" ht="16.5" customHeight="1" x14ac:dyDescent="0.2"/>
    <row r="90" ht="16.5" customHeight="1" x14ac:dyDescent="0.2"/>
    <row r="91" ht="16.5" customHeight="1" x14ac:dyDescent="0.2"/>
    <row r="92" ht="16.5" customHeight="1" x14ac:dyDescent="0.2"/>
    <row r="93" ht="16.5" customHeight="1" x14ac:dyDescent="0.2"/>
    <row r="94" ht="16.5" customHeight="1" x14ac:dyDescent="0.2"/>
    <row r="95" ht="16.5" customHeight="1" x14ac:dyDescent="0.2"/>
    <row r="96" ht="16.5" customHeight="1" x14ac:dyDescent="0.2"/>
    <row r="97" ht="16.5" customHeight="1" x14ac:dyDescent="0.2"/>
    <row r="98" ht="16.5" customHeight="1" x14ac:dyDescent="0.2"/>
  </sheetData>
  <mergeCells count="17">
    <mergeCell ref="AK10:AK11"/>
    <mergeCell ref="AL10:AL11"/>
    <mergeCell ref="A12:A33"/>
    <mergeCell ref="A34:B34"/>
    <mergeCell ref="C34:D34"/>
    <mergeCell ref="N8:Z9"/>
    <mergeCell ref="A10:A11"/>
    <mergeCell ref="B10:B11"/>
    <mergeCell ref="C10:C11"/>
    <mergeCell ref="D10:D11"/>
    <mergeCell ref="AJ10:AJ11"/>
    <mergeCell ref="N4:P5"/>
    <mergeCell ref="S4:U5"/>
    <mergeCell ref="X4:Z5"/>
    <mergeCell ref="N6:P7"/>
    <mergeCell ref="S6:U7"/>
    <mergeCell ref="X6:Z7"/>
  </mergeCells>
  <conditionalFormatting sqref="E12:AI33">
    <cfRule type="containsText" dxfId="33" priority="7" operator="containsText" text="LTP">
      <formula>NOT(ISERROR(SEARCH("LTP",E12)))</formula>
    </cfRule>
    <cfRule type="containsText" dxfId="32" priority="8" operator="containsText" text="JAS">
      <formula>NOT(ISERROR(SEARCH("JAS",E12)))</formula>
    </cfRule>
    <cfRule type="containsText" dxfId="31" priority="9" operator="containsText" text="RECUP">
      <formula>NOT(ISERROR(SEARCH("RECUP",E12)))</formula>
    </cfRule>
    <cfRule type="containsText" dxfId="30" priority="10" operator="containsText" text="CSS">
      <formula>NOT(ISERROR(SEARCH("CSS",E12)))</formula>
    </cfRule>
    <cfRule type="containsText" dxfId="29" priority="11" operator="containsText" text="AI">
      <formula>NOT(ISERROR(SEARCH("AI",E12)))</formula>
    </cfRule>
    <cfRule type="containsText" dxfId="28" priority="12" operator="containsText" text="FORM">
      <formula>NOT(ISERROR(SEARCH("FORM",E12)))</formula>
    </cfRule>
    <cfRule type="containsText" dxfId="27" priority="13" operator="containsText" text="ASA">
      <formula>NOT(ISERROR(SEARCH("ASA",E12)))</formula>
    </cfRule>
    <cfRule type="containsText" dxfId="26" priority="14" operator="containsText" text="G">
      <formula>NOT(ISERROR(SEARCH("G",E12)))</formula>
    </cfRule>
    <cfRule type="containsText" dxfId="25" priority="16" operator="containsText" text="CA">
      <formula>NOT(ISERROR(SEARCH("CA",E12)))</formula>
    </cfRule>
    <cfRule type="containsText" dxfId="24" priority="17" operator="containsText" text="ATM">
      <formula>NOT(ISERROR(SEARCH("ATM",E12)))</formula>
    </cfRule>
  </conditionalFormatting>
  <conditionalFormatting sqref="E12:AI33">
    <cfRule type="containsText" dxfId="23" priority="15" operator="containsText" text="ATA">
      <formula>NOT(ISERROR(SEARCH("ATA",E12)))</formula>
    </cfRule>
  </conditionalFormatting>
  <conditionalFormatting sqref="E34:AI34">
    <cfRule type="cellIs" dxfId="22" priority="5" operator="greaterThanOrEqual">
      <formula>15</formula>
    </cfRule>
    <cfRule type="cellIs" dxfId="21" priority="6" operator="lessThan">
      <formula>15</formula>
    </cfRule>
  </conditionalFormatting>
  <conditionalFormatting sqref="E10:AI34">
    <cfRule type="expression" dxfId="20" priority="4">
      <formula>OR(WEEKDAY(E$10,2)&gt;5,COUNTIF(Fériés,E$10)&gt;0)</formula>
    </cfRule>
  </conditionalFormatting>
  <conditionalFormatting sqref="E12:AI33">
    <cfRule type="containsText" dxfId="19" priority="3" operator="containsText" text="RC">
      <formula>NOT(ISERROR(SEARCH("RC",E12)))</formula>
    </cfRule>
  </conditionalFormatting>
  <conditionalFormatting sqref="E12:AI33">
    <cfRule type="containsText" dxfId="18" priority="2" operator="containsText" text="JNT">
      <formula>NOT(ISERROR(SEARCH("JNT",E12)))</formula>
    </cfRule>
  </conditionalFormatting>
  <conditionalFormatting sqref="E12:AI33">
    <cfRule type="containsText" dxfId="17" priority="1" operator="containsText" text="CLM">
      <formula>NOT(ISERROR(SEARCH("CLM",E12)))</formula>
    </cfRule>
  </conditionalFormatting>
  <dataValidations count="2">
    <dataValidation type="list" allowBlank="1" showInputMessage="1" showErrorMessage="1" sqref="E12:AI33">
      <formula1>Absence</formula1>
    </dataValidation>
    <dataValidation type="list" allowBlank="1" showInputMessage="1" showErrorMessage="1" sqref="N8">
      <formula1>Mois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3" tint="0.39997558519241921"/>
  </sheetPr>
  <dimension ref="A3:AL98"/>
  <sheetViews>
    <sheetView showGridLines="0" zoomScale="85" zoomScaleNormal="85" workbookViewId="0">
      <selection activeCell="N8" sqref="N8:Z9"/>
    </sheetView>
  </sheetViews>
  <sheetFormatPr baseColWidth="10" defaultRowHeight="14.25" x14ac:dyDescent="0.2"/>
  <cols>
    <col min="1" max="1" width="6.875" customWidth="1"/>
    <col min="2" max="2" width="11.25" customWidth="1"/>
    <col min="3" max="3" width="24.25" customWidth="1"/>
    <col min="4" max="4" width="14.375" customWidth="1"/>
    <col min="5" max="35" width="5.625" customWidth="1"/>
    <col min="36" max="36" width="7.875" customWidth="1"/>
    <col min="37" max="37" width="8" customWidth="1"/>
    <col min="38" max="38" width="7.875" customWidth="1"/>
  </cols>
  <sheetData>
    <row r="3" spans="1:38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38" ht="15" customHeight="1" x14ac:dyDescent="0.2">
      <c r="A4" s="2"/>
      <c r="B4" s="2"/>
      <c r="C4" s="2"/>
      <c r="D4" s="2"/>
      <c r="E4" s="2"/>
      <c r="F4" s="2"/>
      <c r="N4" s="48" t="s">
        <v>27</v>
      </c>
      <c r="O4" s="49"/>
      <c r="P4" s="50"/>
      <c r="S4" s="54" t="s">
        <v>28</v>
      </c>
      <c r="T4" s="55"/>
      <c r="U4" s="56"/>
      <c r="X4" s="48" t="s">
        <v>13</v>
      </c>
      <c r="Y4" s="49"/>
      <c r="Z4" s="50"/>
    </row>
    <row r="5" spans="1:38" x14ac:dyDescent="0.2">
      <c r="A5" s="2"/>
      <c r="B5" s="2"/>
      <c r="C5" s="2"/>
      <c r="D5" s="2"/>
      <c r="E5" s="2"/>
      <c r="F5" s="2"/>
      <c r="N5" s="51"/>
      <c r="O5" s="52"/>
      <c r="P5" s="53"/>
      <c r="S5" s="57"/>
      <c r="T5" s="58"/>
      <c r="U5" s="59"/>
      <c r="X5" s="51"/>
      <c r="Y5" s="52"/>
      <c r="Z5" s="53"/>
    </row>
    <row r="6" spans="1:38" ht="15" customHeight="1" x14ac:dyDescent="0.2">
      <c r="N6" s="60">
        <f>COUNTIF(E12:AI30,"CA")</f>
        <v>0</v>
      </c>
      <c r="O6" s="61"/>
      <c r="P6" s="62"/>
      <c r="S6" s="66">
        <f>COUNTIF(E12:AI30,"ATM")</f>
        <v>0</v>
      </c>
      <c r="T6" s="67"/>
      <c r="U6" s="68"/>
      <c r="X6" s="72">
        <f>COUNTIF(E12:AI30,"FORM")</f>
        <v>0</v>
      </c>
      <c r="Y6" s="73"/>
      <c r="Z6" s="74"/>
    </row>
    <row r="7" spans="1:38" ht="14.25" customHeight="1" x14ac:dyDescent="0.2">
      <c r="N7" s="63"/>
      <c r="O7" s="64"/>
      <c r="P7" s="65"/>
      <c r="S7" s="69"/>
      <c r="T7" s="70"/>
      <c r="U7" s="71"/>
      <c r="X7" s="75"/>
      <c r="Y7" s="76"/>
      <c r="Z7" s="77"/>
    </row>
    <row r="8" spans="1:38" ht="15" customHeight="1" x14ac:dyDescent="0.2">
      <c r="N8" s="45" t="s">
        <v>57</v>
      </c>
      <c r="O8" s="45"/>
      <c r="P8" s="45"/>
      <c r="Q8" s="45"/>
      <c r="R8" s="45"/>
      <c r="S8" s="45"/>
      <c r="T8" s="45"/>
      <c r="U8" s="45"/>
      <c r="V8" s="45"/>
      <c r="W8" s="45"/>
      <c r="X8" s="45"/>
      <c r="Y8" s="45"/>
      <c r="Z8" s="45"/>
    </row>
    <row r="9" spans="1:38" ht="15" customHeight="1" x14ac:dyDescent="0.2">
      <c r="N9" s="46"/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</row>
    <row r="10" spans="1:38" ht="16.5" customHeight="1" x14ac:dyDescent="0.2">
      <c r="A10" s="47" t="s">
        <v>77</v>
      </c>
      <c r="B10" s="47" t="s">
        <v>24</v>
      </c>
      <c r="C10" s="47" t="s">
        <v>25</v>
      </c>
      <c r="D10" s="47" t="s">
        <v>26</v>
      </c>
      <c r="E10" s="19">
        <f>DATE(an,MONTH("1/"&amp;$N$8),1)</f>
        <v>41306</v>
      </c>
      <c r="F10" s="19">
        <f>E10+1</f>
        <v>41307</v>
      </c>
      <c r="G10" s="19">
        <f t="shared" ref="G10:V11" si="0">F10+1</f>
        <v>41308</v>
      </c>
      <c r="H10" s="19">
        <f t="shared" si="0"/>
        <v>41309</v>
      </c>
      <c r="I10" s="19">
        <f t="shared" si="0"/>
        <v>41310</v>
      </c>
      <c r="J10" s="19">
        <f t="shared" si="0"/>
        <v>41311</v>
      </c>
      <c r="K10" s="19">
        <f t="shared" si="0"/>
        <v>41312</v>
      </c>
      <c r="L10" s="19">
        <f t="shared" si="0"/>
        <v>41313</v>
      </c>
      <c r="M10" s="19">
        <f t="shared" si="0"/>
        <v>41314</v>
      </c>
      <c r="N10" s="19">
        <f t="shared" si="0"/>
        <v>41315</v>
      </c>
      <c r="O10" s="19">
        <f t="shared" si="0"/>
        <v>41316</v>
      </c>
      <c r="P10" s="19">
        <f t="shared" si="0"/>
        <v>41317</v>
      </c>
      <c r="Q10" s="19">
        <f t="shared" si="0"/>
        <v>41318</v>
      </c>
      <c r="R10" s="19">
        <f t="shared" si="0"/>
        <v>41319</v>
      </c>
      <c r="S10" s="19">
        <f t="shared" si="0"/>
        <v>41320</v>
      </c>
      <c r="T10" s="19">
        <f t="shared" si="0"/>
        <v>41321</v>
      </c>
      <c r="U10" s="19">
        <f t="shared" si="0"/>
        <v>41322</v>
      </c>
      <c r="V10" s="19">
        <f t="shared" si="0"/>
        <v>41323</v>
      </c>
      <c r="W10" s="19">
        <f t="shared" ref="W10:AF11" si="1">V10+1</f>
        <v>41324</v>
      </c>
      <c r="X10" s="19">
        <f t="shared" si="1"/>
        <v>41325</v>
      </c>
      <c r="Y10" s="19">
        <f t="shared" si="1"/>
        <v>41326</v>
      </c>
      <c r="Z10" s="19">
        <f t="shared" si="1"/>
        <v>41327</v>
      </c>
      <c r="AA10" s="19">
        <f>Z10+1</f>
        <v>41328</v>
      </c>
      <c r="AB10" s="19">
        <f t="shared" si="1"/>
        <v>41329</v>
      </c>
      <c r="AC10" s="19">
        <f t="shared" si="1"/>
        <v>41330</v>
      </c>
      <c r="AD10" s="19">
        <f>AC10+1</f>
        <v>41331</v>
      </c>
      <c r="AE10" s="19">
        <f t="shared" si="1"/>
        <v>41332</v>
      </c>
      <c r="AF10" s="19">
        <f t="shared" si="1"/>
        <v>41333</v>
      </c>
      <c r="AG10" s="19" t="str">
        <f>IF(MONTH($AF$10+1)=MONTH($AF$10),$AF$10+1,"")</f>
        <v/>
      </c>
      <c r="AH10" s="19" t="str">
        <f>IF(MONTH($AF$10+2)=MONTH($AF$10),$AF$10+2,"")</f>
        <v/>
      </c>
      <c r="AI10" s="19" t="str">
        <f>IF(MONTH($AF$10+3)=MONTH($AF$10),$AF$10+3,"")</f>
        <v/>
      </c>
      <c r="AJ10" s="36" t="s">
        <v>65</v>
      </c>
      <c r="AK10" s="36" t="s">
        <v>72</v>
      </c>
      <c r="AL10" s="36" t="s">
        <v>73</v>
      </c>
    </row>
    <row r="11" spans="1:38" ht="16.5" customHeight="1" x14ac:dyDescent="0.2">
      <c r="A11" s="47"/>
      <c r="B11" s="47"/>
      <c r="C11" s="47"/>
      <c r="D11" s="47"/>
      <c r="E11" s="20">
        <f>DATE(an,MONTH("1/"&amp;$N$8),1)</f>
        <v>41306</v>
      </c>
      <c r="F11" s="20">
        <f>E11+1</f>
        <v>41307</v>
      </c>
      <c r="G11" s="20">
        <f t="shared" si="0"/>
        <v>41308</v>
      </c>
      <c r="H11" s="20">
        <f t="shared" si="0"/>
        <v>41309</v>
      </c>
      <c r="I11" s="20">
        <f t="shared" si="0"/>
        <v>41310</v>
      </c>
      <c r="J11" s="20">
        <f t="shared" si="0"/>
        <v>41311</v>
      </c>
      <c r="K11" s="20">
        <f t="shared" si="0"/>
        <v>41312</v>
      </c>
      <c r="L11" s="20">
        <f t="shared" si="0"/>
        <v>41313</v>
      </c>
      <c r="M11" s="20">
        <f t="shared" si="0"/>
        <v>41314</v>
      </c>
      <c r="N11" s="20">
        <f t="shared" si="0"/>
        <v>41315</v>
      </c>
      <c r="O11" s="20">
        <f t="shared" si="0"/>
        <v>41316</v>
      </c>
      <c r="P11" s="20">
        <f t="shared" si="0"/>
        <v>41317</v>
      </c>
      <c r="Q11" s="20">
        <f t="shared" si="0"/>
        <v>41318</v>
      </c>
      <c r="R11" s="20">
        <f t="shared" si="0"/>
        <v>41319</v>
      </c>
      <c r="S11" s="20">
        <f t="shared" si="0"/>
        <v>41320</v>
      </c>
      <c r="T11" s="20">
        <f t="shared" si="0"/>
        <v>41321</v>
      </c>
      <c r="U11" s="20">
        <f t="shared" si="0"/>
        <v>41322</v>
      </c>
      <c r="V11" s="20">
        <f t="shared" si="0"/>
        <v>41323</v>
      </c>
      <c r="W11" s="20">
        <f t="shared" si="1"/>
        <v>41324</v>
      </c>
      <c r="X11" s="20">
        <f t="shared" si="1"/>
        <v>41325</v>
      </c>
      <c r="Y11" s="20">
        <f t="shared" si="1"/>
        <v>41326</v>
      </c>
      <c r="Z11" s="20">
        <f t="shared" si="1"/>
        <v>41327</v>
      </c>
      <c r="AA11" s="20">
        <f>Z11+1</f>
        <v>41328</v>
      </c>
      <c r="AB11" s="20">
        <f t="shared" si="1"/>
        <v>41329</v>
      </c>
      <c r="AC11" s="20">
        <f t="shared" si="1"/>
        <v>41330</v>
      </c>
      <c r="AD11" s="20">
        <f>AC11+1</f>
        <v>41331</v>
      </c>
      <c r="AE11" s="20">
        <f t="shared" si="1"/>
        <v>41332</v>
      </c>
      <c r="AF11" s="20">
        <f t="shared" si="1"/>
        <v>41333</v>
      </c>
      <c r="AG11" s="20" t="str">
        <f>IF(MONTH($AF$10+1)=MONTH($AF$10),$AF$10+1,"")</f>
        <v/>
      </c>
      <c r="AH11" s="20" t="str">
        <f>IF(MONTH($AF$10+2)=MONTH($AF$10),$AF$10+2,"")</f>
        <v/>
      </c>
      <c r="AI11" s="20" t="str">
        <f>IF(MONTH($AF$10+3)=MONTH($AF$10),$AF$10+3,"")</f>
        <v/>
      </c>
      <c r="AJ11" s="37"/>
      <c r="AK11" s="37"/>
      <c r="AL11" s="37"/>
    </row>
    <row r="12" spans="1:38" s="14" customFormat="1" ht="16.5" customHeight="1" x14ac:dyDescent="0.2">
      <c r="A12" s="38" t="s">
        <v>78</v>
      </c>
      <c r="B12" s="13" t="s">
        <v>76</v>
      </c>
      <c r="C12" s="13" t="s">
        <v>79</v>
      </c>
      <c r="D12" s="13"/>
      <c r="E12" s="25"/>
      <c r="F12" s="13"/>
      <c r="G12" s="13"/>
      <c r="H12" s="13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6">
        <f>COUNTIF(E12:AI12,"CA")</f>
        <v>0</v>
      </c>
      <c r="AK12" s="6"/>
      <c r="AL12" s="6"/>
    </row>
    <row r="13" spans="1:38" s="14" customFormat="1" ht="16.5" customHeight="1" x14ac:dyDescent="0.2">
      <c r="A13" s="39"/>
      <c r="B13" s="13" t="s">
        <v>76</v>
      </c>
      <c r="C13" s="13" t="s">
        <v>80</v>
      </c>
      <c r="D13" s="13"/>
      <c r="E13" s="25"/>
      <c r="F13" s="13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6">
        <f t="shared" ref="AJ13:AJ33" si="2">COUNTIF(E13:AI13,"CA")</f>
        <v>0</v>
      </c>
      <c r="AK13" s="6"/>
      <c r="AL13" s="6"/>
    </row>
    <row r="14" spans="1:38" s="14" customFormat="1" ht="16.5" customHeight="1" x14ac:dyDescent="0.2">
      <c r="A14" s="39"/>
      <c r="B14" s="13" t="s">
        <v>76</v>
      </c>
      <c r="C14" s="13" t="s">
        <v>81</v>
      </c>
      <c r="D14" s="13"/>
      <c r="E14" s="25"/>
      <c r="F14" s="13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6">
        <f t="shared" si="2"/>
        <v>0</v>
      </c>
      <c r="AK14" s="6"/>
      <c r="AL14" s="6"/>
    </row>
    <row r="15" spans="1:38" s="14" customFormat="1" ht="16.5" customHeight="1" x14ac:dyDescent="0.2">
      <c r="A15" s="39"/>
      <c r="B15" s="13" t="s">
        <v>76</v>
      </c>
      <c r="C15" s="13" t="s">
        <v>82</v>
      </c>
      <c r="D15" s="13"/>
      <c r="E15" s="25"/>
      <c r="F15" s="13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6">
        <f t="shared" si="2"/>
        <v>0</v>
      </c>
      <c r="AK15" s="6"/>
      <c r="AL15" s="6"/>
    </row>
    <row r="16" spans="1:38" s="14" customFormat="1" ht="16.5" customHeight="1" x14ac:dyDescent="0.2">
      <c r="A16" s="39"/>
      <c r="B16" s="13" t="s">
        <v>76</v>
      </c>
      <c r="C16" s="13" t="s">
        <v>83</v>
      </c>
      <c r="D16" s="13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6">
        <f t="shared" si="2"/>
        <v>0</v>
      </c>
      <c r="AK16" s="6"/>
      <c r="AL16" s="6"/>
    </row>
    <row r="17" spans="1:38" s="14" customFormat="1" ht="16.5" customHeight="1" x14ac:dyDescent="0.2">
      <c r="A17" s="39"/>
      <c r="B17" s="13" t="s">
        <v>76</v>
      </c>
      <c r="C17" s="13" t="s">
        <v>84</v>
      </c>
      <c r="D17" s="13"/>
      <c r="E17" s="25"/>
      <c r="F17" s="13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6">
        <f t="shared" si="2"/>
        <v>0</v>
      </c>
      <c r="AK17" s="6"/>
      <c r="AL17" s="6"/>
    </row>
    <row r="18" spans="1:38" s="14" customFormat="1" ht="16.5" customHeight="1" x14ac:dyDescent="0.2">
      <c r="A18" s="39"/>
      <c r="B18" s="13" t="s">
        <v>76</v>
      </c>
      <c r="C18" s="13" t="s">
        <v>85</v>
      </c>
      <c r="D18" s="13"/>
      <c r="E18" s="25"/>
      <c r="F18" s="13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6">
        <f t="shared" si="2"/>
        <v>0</v>
      </c>
      <c r="AK18" s="6"/>
      <c r="AL18" s="6"/>
    </row>
    <row r="19" spans="1:38" s="14" customFormat="1" ht="16.5" customHeight="1" x14ac:dyDescent="0.2">
      <c r="A19" s="39"/>
      <c r="B19" s="13" t="s">
        <v>76</v>
      </c>
      <c r="C19" s="13" t="s">
        <v>86</v>
      </c>
      <c r="D19" s="13"/>
      <c r="E19" s="25"/>
      <c r="F19" s="13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6">
        <f t="shared" si="2"/>
        <v>0</v>
      </c>
      <c r="AK19" s="6"/>
      <c r="AL19" s="6"/>
    </row>
    <row r="20" spans="1:38" s="14" customFormat="1" ht="16.5" customHeight="1" x14ac:dyDescent="0.2">
      <c r="A20" s="39"/>
      <c r="B20" s="13" t="s">
        <v>76</v>
      </c>
      <c r="C20" s="13" t="s">
        <v>87</v>
      </c>
      <c r="D20" s="13"/>
      <c r="E20" s="25"/>
      <c r="F20" s="13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6">
        <f t="shared" si="2"/>
        <v>0</v>
      </c>
      <c r="AK20" s="6"/>
      <c r="AL20" s="6"/>
    </row>
    <row r="21" spans="1:38" s="14" customFormat="1" ht="16.5" customHeight="1" x14ac:dyDescent="0.2">
      <c r="A21" s="39"/>
      <c r="B21" s="13" t="s">
        <v>76</v>
      </c>
      <c r="C21" s="13" t="s">
        <v>88</v>
      </c>
      <c r="D21" s="13"/>
      <c r="E21" s="25"/>
      <c r="F21" s="13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13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6">
        <f t="shared" si="2"/>
        <v>0</v>
      </c>
      <c r="AK21" s="6"/>
      <c r="AL21" s="6"/>
    </row>
    <row r="22" spans="1:38" s="14" customFormat="1" ht="16.5" customHeight="1" x14ac:dyDescent="0.2">
      <c r="A22" s="39"/>
      <c r="B22" s="13" t="s">
        <v>76</v>
      </c>
      <c r="C22" s="13" t="s">
        <v>89</v>
      </c>
      <c r="D22" s="13"/>
      <c r="E22" s="25"/>
      <c r="F22" s="13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6">
        <f t="shared" si="2"/>
        <v>0</v>
      </c>
      <c r="AK22" s="6"/>
      <c r="AL22" s="6"/>
    </row>
    <row r="23" spans="1:38" s="14" customFormat="1" ht="16.5" customHeight="1" x14ac:dyDescent="0.2">
      <c r="A23" s="39"/>
      <c r="B23" s="13" t="s">
        <v>76</v>
      </c>
      <c r="C23" s="13" t="s">
        <v>90</v>
      </c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6">
        <f t="shared" si="2"/>
        <v>0</v>
      </c>
      <c r="AK23" s="6"/>
      <c r="AL23" s="6"/>
    </row>
    <row r="24" spans="1:38" s="14" customFormat="1" ht="16.5" customHeight="1" x14ac:dyDescent="0.2">
      <c r="A24" s="39"/>
      <c r="B24" s="13" t="s">
        <v>76</v>
      </c>
      <c r="C24" s="13" t="s">
        <v>91</v>
      </c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6">
        <f t="shared" si="2"/>
        <v>0</v>
      </c>
      <c r="AK24" s="6"/>
      <c r="AL24" s="6"/>
    </row>
    <row r="25" spans="1:38" s="14" customFormat="1" ht="16.5" customHeight="1" x14ac:dyDescent="0.2">
      <c r="A25" s="39"/>
      <c r="B25" s="13" t="s">
        <v>76</v>
      </c>
      <c r="C25" s="13" t="s">
        <v>92</v>
      </c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6">
        <f t="shared" si="2"/>
        <v>0</v>
      </c>
      <c r="AK25" s="6"/>
      <c r="AL25" s="6"/>
    </row>
    <row r="26" spans="1:38" s="14" customFormat="1" ht="16.5" customHeight="1" x14ac:dyDescent="0.2">
      <c r="A26" s="39"/>
      <c r="B26" s="13" t="s">
        <v>76</v>
      </c>
      <c r="C26" s="13" t="s">
        <v>93</v>
      </c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6">
        <f t="shared" si="2"/>
        <v>0</v>
      </c>
      <c r="AK26" s="6"/>
      <c r="AL26" s="6"/>
    </row>
    <row r="27" spans="1:38" s="14" customFormat="1" ht="16.5" customHeight="1" x14ac:dyDescent="0.2">
      <c r="A27" s="39"/>
      <c r="B27" s="13" t="s">
        <v>76</v>
      </c>
      <c r="C27" s="13" t="s">
        <v>94</v>
      </c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6">
        <f t="shared" si="2"/>
        <v>0</v>
      </c>
      <c r="AK27" s="6"/>
      <c r="AL27" s="6"/>
    </row>
    <row r="28" spans="1:38" s="14" customFormat="1" ht="16.5" customHeight="1" x14ac:dyDescent="0.2">
      <c r="A28" s="39"/>
      <c r="B28" s="13" t="s">
        <v>76</v>
      </c>
      <c r="C28" s="13" t="s">
        <v>95</v>
      </c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6">
        <f t="shared" si="2"/>
        <v>0</v>
      </c>
      <c r="AK28" s="6"/>
      <c r="AL28" s="6"/>
    </row>
    <row r="29" spans="1:38" s="14" customFormat="1" ht="16.5" customHeight="1" x14ac:dyDescent="0.2">
      <c r="A29" s="39"/>
      <c r="B29" s="13" t="s">
        <v>76</v>
      </c>
      <c r="C29" s="13" t="s">
        <v>96</v>
      </c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6">
        <f t="shared" si="2"/>
        <v>0</v>
      </c>
      <c r="AK29" s="6"/>
      <c r="AL29" s="6"/>
    </row>
    <row r="30" spans="1:38" s="14" customFormat="1" ht="16.5" customHeight="1" x14ac:dyDescent="0.2">
      <c r="A30" s="39"/>
      <c r="B30" s="13" t="s">
        <v>76</v>
      </c>
      <c r="C30" s="13" t="s">
        <v>97</v>
      </c>
      <c r="D30" s="13"/>
      <c r="E30" s="25"/>
      <c r="F30" s="13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6">
        <f t="shared" si="2"/>
        <v>0</v>
      </c>
      <c r="AK30" s="6"/>
      <c r="AL30" s="6"/>
    </row>
    <row r="31" spans="1:38" s="14" customFormat="1" ht="16.5" customHeight="1" x14ac:dyDescent="0.2">
      <c r="A31" s="39"/>
      <c r="B31" s="13" t="s">
        <v>76</v>
      </c>
      <c r="C31" s="13" t="s">
        <v>98</v>
      </c>
      <c r="D31" s="26"/>
      <c r="E31" s="25"/>
      <c r="F31" s="13"/>
      <c r="G31" s="13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6">
        <f t="shared" si="2"/>
        <v>0</v>
      </c>
      <c r="AK31" s="6"/>
      <c r="AL31" s="6"/>
    </row>
    <row r="32" spans="1:38" s="14" customFormat="1" ht="16.5" customHeight="1" x14ac:dyDescent="0.2">
      <c r="A32" s="39"/>
      <c r="B32" s="13" t="s">
        <v>76</v>
      </c>
      <c r="C32" s="13" t="s">
        <v>99</v>
      </c>
      <c r="D32" s="26"/>
      <c r="E32" s="25"/>
      <c r="F32" s="13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6">
        <f t="shared" si="2"/>
        <v>0</v>
      </c>
      <c r="AK32" s="6"/>
      <c r="AL32" s="6"/>
    </row>
    <row r="33" spans="1:38" s="14" customFormat="1" ht="16.5" customHeight="1" x14ac:dyDescent="0.2">
      <c r="A33" s="40"/>
      <c r="B33" s="13" t="s">
        <v>76</v>
      </c>
      <c r="C33" s="13" t="s">
        <v>100</v>
      </c>
      <c r="D33" s="26"/>
      <c r="E33" s="25"/>
      <c r="F33" s="13"/>
      <c r="G33" s="13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25"/>
      <c r="AJ33" s="6">
        <f t="shared" si="2"/>
        <v>0</v>
      </c>
      <c r="AK33" s="6"/>
      <c r="AL33" s="6"/>
    </row>
    <row r="34" spans="1:38" s="14" customFormat="1" ht="16.5" customHeight="1" x14ac:dyDescent="0.2">
      <c r="A34" s="41" t="s">
        <v>29</v>
      </c>
      <c r="B34" s="42"/>
      <c r="C34" s="43">
        <f>COUNTA(C13:C33)</f>
        <v>21</v>
      </c>
      <c r="D34" s="44"/>
      <c r="E34" s="25">
        <f>COUNTBLANK(E12:E33)</f>
        <v>22</v>
      </c>
      <c r="F34" s="25">
        <f t="shared" ref="F34:AI34" si="3">COUNTBLANK(F12:F33)</f>
        <v>22</v>
      </c>
      <c r="G34" s="25">
        <f t="shared" si="3"/>
        <v>22</v>
      </c>
      <c r="H34" s="25">
        <f t="shared" si="3"/>
        <v>22</v>
      </c>
      <c r="I34" s="25">
        <f t="shared" si="3"/>
        <v>22</v>
      </c>
      <c r="J34" s="25">
        <f t="shared" si="3"/>
        <v>22</v>
      </c>
      <c r="K34" s="25">
        <f t="shared" si="3"/>
        <v>22</v>
      </c>
      <c r="L34" s="25">
        <f t="shared" si="3"/>
        <v>22</v>
      </c>
      <c r="M34" s="25">
        <f t="shared" si="3"/>
        <v>22</v>
      </c>
      <c r="N34" s="25">
        <f t="shared" si="3"/>
        <v>22</v>
      </c>
      <c r="O34" s="25">
        <f t="shared" si="3"/>
        <v>22</v>
      </c>
      <c r="P34" s="25">
        <f t="shared" si="3"/>
        <v>22</v>
      </c>
      <c r="Q34" s="25">
        <f t="shared" si="3"/>
        <v>22</v>
      </c>
      <c r="R34" s="25">
        <f t="shared" si="3"/>
        <v>22</v>
      </c>
      <c r="S34" s="25">
        <f t="shared" si="3"/>
        <v>22</v>
      </c>
      <c r="T34" s="25">
        <f t="shared" si="3"/>
        <v>22</v>
      </c>
      <c r="U34" s="25">
        <f t="shared" si="3"/>
        <v>22</v>
      </c>
      <c r="V34" s="25">
        <f t="shared" si="3"/>
        <v>22</v>
      </c>
      <c r="W34" s="25">
        <f t="shared" si="3"/>
        <v>22</v>
      </c>
      <c r="X34" s="25">
        <f t="shared" si="3"/>
        <v>22</v>
      </c>
      <c r="Y34" s="25">
        <f t="shared" si="3"/>
        <v>22</v>
      </c>
      <c r="Z34" s="25">
        <f t="shared" si="3"/>
        <v>22</v>
      </c>
      <c r="AA34" s="25">
        <f t="shared" si="3"/>
        <v>22</v>
      </c>
      <c r="AB34" s="25">
        <f t="shared" si="3"/>
        <v>22</v>
      </c>
      <c r="AC34" s="25">
        <f t="shared" si="3"/>
        <v>22</v>
      </c>
      <c r="AD34" s="25">
        <f t="shared" si="3"/>
        <v>22</v>
      </c>
      <c r="AE34" s="25">
        <f t="shared" si="3"/>
        <v>22</v>
      </c>
      <c r="AF34" s="25">
        <f t="shared" si="3"/>
        <v>22</v>
      </c>
      <c r="AG34" s="25">
        <f t="shared" si="3"/>
        <v>22</v>
      </c>
      <c r="AH34" s="25">
        <f t="shared" si="3"/>
        <v>22</v>
      </c>
      <c r="AI34" s="25">
        <f t="shared" si="3"/>
        <v>22</v>
      </c>
    </row>
    <row r="35" spans="1:38" ht="16.5" customHeight="1" x14ac:dyDescent="0.2">
      <c r="F35" s="3"/>
      <c r="G35" s="3"/>
      <c r="H35" s="3"/>
      <c r="I35" s="4"/>
      <c r="J35" s="5"/>
      <c r="K35" s="5"/>
      <c r="L35" s="5"/>
    </row>
    <row r="36" spans="1:38" ht="16.5" customHeight="1" x14ac:dyDescent="0.2"/>
    <row r="37" spans="1:38" ht="16.5" customHeight="1" x14ac:dyDescent="0.2"/>
    <row r="38" spans="1:38" ht="16.5" customHeight="1" x14ac:dyDescent="0.2"/>
    <row r="39" spans="1:38" ht="16.5" customHeight="1" x14ac:dyDescent="0.2"/>
    <row r="40" spans="1:38" ht="16.5" customHeight="1" x14ac:dyDescent="0.2"/>
    <row r="41" spans="1:38" ht="16.5" customHeight="1" x14ac:dyDescent="0.2"/>
    <row r="42" spans="1:38" ht="16.5" customHeight="1" x14ac:dyDescent="0.2"/>
    <row r="43" spans="1:38" ht="16.5" customHeight="1" x14ac:dyDescent="0.2"/>
    <row r="44" spans="1:38" ht="16.5" customHeight="1" x14ac:dyDescent="0.2"/>
    <row r="45" spans="1:38" ht="16.5" customHeight="1" x14ac:dyDescent="0.2"/>
    <row r="46" spans="1:38" ht="16.5" customHeight="1" x14ac:dyDescent="0.2"/>
    <row r="47" spans="1:38" ht="16.5" customHeight="1" x14ac:dyDescent="0.2"/>
    <row r="48" spans="1:38" ht="16.5" customHeight="1" x14ac:dyDescent="0.2"/>
    <row r="49" ht="16.5" customHeight="1" x14ac:dyDescent="0.2"/>
    <row r="50" ht="16.5" customHeight="1" x14ac:dyDescent="0.2"/>
    <row r="51" ht="16.5" customHeight="1" x14ac:dyDescent="0.2"/>
    <row r="52" ht="16.5" customHeight="1" x14ac:dyDescent="0.2"/>
    <row r="53" ht="16.5" customHeight="1" x14ac:dyDescent="0.2"/>
    <row r="54" ht="16.5" customHeight="1" x14ac:dyDescent="0.2"/>
    <row r="55" ht="16.5" customHeight="1" x14ac:dyDescent="0.2"/>
    <row r="56" ht="16.5" customHeight="1" x14ac:dyDescent="0.2"/>
    <row r="57" ht="16.5" customHeight="1" x14ac:dyDescent="0.2"/>
    <row r="58" ht="16.5" customHeight="1" x14ac:dyDescent="0.2"/>
    <row r="59" ht="16.5" customHeight="1" x14ac:dyDescent="0.2"/>
    <row r="60" ht="16.5" customHeight="1" x14ac:dyDescent="0.2"/>
    <row r="61" ht="16.5" customHeight="1" x14ac:dyDescent="0.2"/>
    <row r="62" ht="16.5" customHeight="1" x14ac:dyDescent="0.2"/>
    <row r="63" ht="16.5" customHeight="1" x14ac:dyDescent="0.2"/>
    <row r="64" ht="16.5" customHeight="1" x14ac:dyDescent="0.2"/>
    <row r="65" ht="16.5" customHeight="1" x14ac:dyDescent="0.2"/>
    <row r="66" ht="16.5" customHeight="1" x14ac:dyDescent="0.2"/>
    <row r="67" ht="16.5" customHeight="1" x14ac:dyDescent="0.2"/>
    <row r="68" ht="16.5" customHeight="1" x14ac:dyDescent="0.2"/>
    <row r="69" ht="16.5" customHeight="1" x14ac:dyDescent="0.2"/>
    <row r="70" ht="16.5" customHeight="1" x14ac:dyDescent="0.2"/>
    <row r="71" ht="16.5" customHeight="1" x14ac:dyDescent="0.2"/>
    <row r="72" ht="16.5" customHeight="1" x14ac:dyDescent="0.2"/>
    <row r="73" ht="16.5" customHeight="1" x14ac:dyDescent="0.2"/>
    <row r="74" ht="16.5" customHeight="1" x14ac:dyDescent="0.2"/>
    <row r="75" ht="16.5" customHeight="1" x14ac:dyDescent="0.2"/>
    <row r="76" ht="16.5" customHeight="1" x14ac:dyDescent="0.2"/>
    <row r="77" ht="16.5" customHeight="1" x14ac:dyDescent="0.2"/>
    <row r="78" ht="16.5" customHeight="1" x14ac:dyDescent="0.2"/>
    <row r="79" ht="16.5" customHeight="1" x14ac:dyDescent="0.2"/>
    <row r="80" ht="16.5" customHeight="1" x14ac:dyDescent="0.2"/>
    <row r="81" ht="16.5" customHeight="1" x14ac:dyDescent="0.2"/>
    <row r="82" ht="16.5" customHeight="1" x14ac:dyDescent="0.2"/>
    <row r="83" ht="16.5" customHeight="1" x14ac:dyDescent="0.2"/>
    <row r="84" ht="16.5" customHeight="1" x14ac:dyDescent="0.2"/>
    <row r="85" ht="16.5" customHeight="1" x14ac:dyDescent="0.2"/>
    <row r="86" ht="16.5" customHeight="1" x14ac:dyDescent="0.2"/>
    <row r="87" ht="16.5" customHeight="1" x14ac:dyDescent="0.2"/>
    <row r="88" ht="16.5" customHeight="1" x14ac:dyDescent="0.2"/>
    <row r="89" ht="16.5" customHeight="1" x14ac:dyDescent="0.2"/>
    <row r="90" ht="16.5" customHeight="1" x14ac:dyDescent="0.2"/>
    <row r="91" ht="16.5" customHeight="1" x14ac:dyDescent="0.2"/>
    <row r="92" ht="16.5" customHeight="1" x14ac:dyDescent="0.2"/>
    <row r="93" ht="16.5" customHeight="1" x14ac:dyDescent="0.2"/>
    <row r="94" ht="16.5" customHeight="1" x14ac:dyDescent="0.2"/>
    <row r="95" ht="16.5" customHeight="1" x14ac:dyDescent="0.2"/>
    <row r="96" ht="16.5" customHeight="1" x14ac:dyDescent="0.2"/>
    <row r="97" ht="16.5" customHeight="1" x14ac:dyDescent="0.2"/>
    <row r="98" ht="16.5" customHeight="1" x14ac:dyDescent="0.2"/>
  </sheetData>
  <mergeCells count="17">
    <mergeCell ref="AK10:AK11"/>
    <mergeCell ref="AL10:AL11"/>
    <mergeCell ref="A12:A33"/>
    <mergeCell ref="A34:B34"/>
    <mergeCell ref="C34:D34"/>
    <mergeCell ref="N8:Z9"/>
    <mergeCell ref="A10:A11"/>
    <mergeCell ref="B10:B11"/>
    <mergeCell ref="C10:C11"/>
    <mergeCell ref="D10:D11"/>
    <mergeCell ref="AJ10:AJ11"/>
    <mergeCell ref="N4:P5"/>
    <mergeCell ref="S4:U5"/>
    <mergeCell ref="X4:Z5"/>
    <mergeCell ref="N6:P7"/>
    <mergeCell ref="S6:U7"/>
    <mergeCell ref="X6:Z7"/>
  </mergeCells>
  <conditionalFormatting sqref="E12:AI33">
    <cfRule type="containsText" dxfId="16" priority="7" operator="containsText" text="LTP">
      <formula>NOT(ISERROR(SEARCH("LTP",E12)))</formula>
    </cfRule>
    <cfRule type="containsText" dxfId="15" priority="8" operator="containsText" text="JAS">
      <formula>NOT(ISERROR(SEARCH("JAS",E12)))</formula>
    </cfRule>
    <cfRule type="containsText" dxfId="14" priority="9" operator="containsText" text="RECUP">
      <formula>NOT(ISERROR(SEARCH("RECUP",E12)))</formula>
    </cfRule>
    <cfRule type="containsText" dxfId="13" priority="10" operator="containsText" text="CSS">
      <formula>NOT(ISERROR(SEARCH("CSS",E12)))</formula>
    </cfRule>
    <cfRule type="containsText" dxfId="12" priority="11" operator="containsText" text="AI">
      <formula>NOT(ISERROR(SEARCH("AI",E12)))</formula>
    </cfRule>
    <cfRule type="containsText" dxfId="11" priority="12" operator="containsText" text="FORM">
      <formula>NOT(ISERROR(SEARCH("FORM",E12)))</formula>
    </cfRule>
    <cfRule type="containsText" dxfId="10" priority="13" operator="containsText" text="ASA">
      <formula>NOT(ISERROR(SEARCH("ASA",E12)))</formula>
    </cfRule>
    <cfRule type="containsText" dxfId="9" priority="14" operator="containsText" text="G">
      <formula>NOT(ISERROR(SEARCH("G",E12)))</formula>
    </cfRule>
    <cfRule type="containsText" dxfId="8" priority="16" operator="containsText" text="CA">
      <formula>NOT(ISERROR(SEARCH("CA",E12)))</formula>
    </cfRule>
    <cfRule type="containsText" dxfId="7" priority="17" operator="containsText" text="ATM">
      <formula>NOT(ISERROR(SEARCH("ATM",E12)))</formula>
    </cfRule>
  </conditionalFormatting>
  <conditionalFormatting sqref="E12:AI33">
    <cfRule type="containsText" dxfId="6" priority="15" operator="containsText" text="ATA">
      <formula>NOT(ISERROR(SEARCH("ATA",E12)))</formula>
    </cfRule>
  </conditionalFormatting>
  <conditionalFormatting sqref="E34:AI34">
    <cfRule type="cellIs" dxfId="5" priority="5" operator="greaterThanOrEqual">
      <formula>15</formula>
    </cfRule>
    <cfRule type="cellIs" dxfId="4" priority="6" operator="lessThan">
      <formula>15</formula>
    </cfRule>
  </conditionalFormatting>
  <conditionalFormatting sqref="E10:AI34">
    <cfRule type="expression" dxfId="3" priority="4">
      <formula>OR(WEEKDAY(E$10,2)&gt;5,COUNTIF(Fériés,E$10)&gt;0)</formula>
    </cfRule>
  </conditionalFormatting>
  <conditionalFormatting sqref="E12:AI33">
    <cfRule type="containsText" dxfId="2" priority="3" operator="containsText" text="RC">
      <formula>NOT(ISERROR(SEARCH("RC",E12)))</formula>
    </cfRule>
  </conditionalFormatting>
  <conditionalFormatting sqref="E12:AI33">
    <cfRule type="containsText" dxfId="1" priority="2" operator="containsText" text="JNT">
      <formula>NOT(ISERROR(SEARCH("JNT",E12)))</formula>
    </cfRule>
  </conditionalFormatting>
  <conditionalFormatting sqref="E12:AI33">
    <cfRule type="containsText" dxfId="0" priority="1" operator="containsText" text="CLM">
      <formula>NOT(ISERROR(SEARCH("CLM",E12)))</formula>
    </cfRule>
  </conditionalFormatting>
  <dataValidations count="2">
    <dataValidation type="list" allowBlank="1" showInputMessage="1" showErrorMessage="1" sqref="E12:AI33">
      <formula1>Absence</formula1>
    </dataValidation>
    <dataValidation type="list" allowBlank="1" showInputMessage="1" showErrorMessage="1" sqref="N8">
      <formula1>Mois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33CC"/>
  </sheetPr>
  <dimension ref="A3:AL98"/>
  <sheetViews>
    <sheetView showGridLines="0" topLeftCell="A7" zoomScale="85" zoomScaleNormal="85" workbookViewId="0">
      <selection activeCell="K20" sqref="K20"/>
    </sheetView>
  </sheetViews>
  <sheetFormatPr baseColWidth="10" defaultRowHeight="14.25" x14ac:dyDescent="0.2"/>
  <cols>
    <col min="1" max="1" width="6.875" customWidth="1"/>
    <col min="2" max="2" width="11.25" customWidth="1"/>
    <col min="3" max="3" width="24.25" customWidth="1"/>
    <col min="4" max="4" width="14.375" customWidth="1"/>
    <col min="5" max="35" width="5.625" customWidth="1"/>
    <col min="36" max="36" width="7.875" customWidth="1"/>
    <col min="37" max="37" width="8" customWidth="1"/>
    <col min="38" max="38" width="7.875" customWidth="1"/>
  </cols>
  <sheetData>
    <row r="3" spans="1:38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38" ht="15" customHeight="1" x14ac:dyDescent="0.2">
      <c r="A4" s="2"/>
      <c r="B4" s="2"/>
      <c r="C4" s="2"/>
      <c r="D4" s="2"/>
      <c r="E4" s="2"/>
      <c r="F4" s="2"/>
      <c r="N4" s="48" t="s">
        <v>27</v>
      </c>
      <c r="O4" s="49"/>
      <c r="P4" s="50"/>
      <c r="S4" s="54" t="s">
        <v>28</v>
      </c>
      <c r="T4" s="55"/>
      <c r="U4" s="56"/>
      <c r="X4" s="48" t="s">
        <v>13</v>
      </c>
      <c r="Y4" s="49"/>
      <c r="Z4" s="50"/>
    </row>
    <row r="5" spans="1:38" x14ac:dyDescent="0.2">
      <c r="A5" s="2"/>
      <c r="B5" s="2"/>
      <c r="C5" s="2"/>
      <c r="D5" s="2"/>
      <c r="E5" s="2"/>
      <c r="F5" s="2"/>
      <c r="N5" s="51"/>
      <c r="O5" s="52"/>
      <c r="P5" s="53"/>
      <c r="S5" s="57"/>
      <c r="T5" s="58"/>
      <c r="U5" s="59"/>
      <c r="X5" s="51"/>
      <c r="Y5" s="52"/>
      <c r="Z5" s="53"/>
    </row>
    <row r="6" spans="1:38" ht="15" customHeight="1" x14ac:dyDescent="0.2">
      <c r="N6" s="60">
        <f>COUNTIF(E12:AI30,"CA")</f>
        <v>0</v>
      </c>
      <c r="O6" s="61"/>
      <c r="P6" s="62"/>
      <c r="S6" s="66">
        <f>COUNTIF(E12:AI30,"ATM")</f>
        <v>0</v>
      </c>
      <c r="T6" s="67"/>
      <c r="U6" s="68"/>
      <c r="X6" s="72">
        <f>COUNTIF(E12:AI30,"FORM")</f>
        <v>0</v>
      </c>
      <c r="Y6" s="73"/>
      <c r="Z6" s="74"/>
    </row>
    <row r="7" spans="1:38" ht="14.25" customHeight="1" x14ac:dyDescent="0.2">
      <c r="N7" s="63"/>
      <c r="O7" s="64"/>
      <c r="P7" s="65"/>
      <c r="S7" s="69"/>
      <c r="T7" s="70"/>
      <c r="U7" s="71"/>
      <c r="X7" s="75"/>
      <c r="Y7" s="76"/>
      <c r="Z7" s="77"/>
    </row>
    <row r="8" spans="1:38" ht="15" customHeight="1" x14ac:dyDescent="0.2">
      <c r="N8" s="45" t="s">
        <v>46</v>
      </c>
      <c r="O8" s="45"/>
      <c r="P8" s="45"/>
      <c r="Q8" s="45"/>
      <c r="R8" s="45"/>
      <c r="S8" s="45"/>
      <c r="T8" s="45"/>
      <c r="U8" s="45"/>
      <c r="V8" s="45"/>
      <c r="W8" s="45"/>
      <c r="X8" s="45"/>
      <c r="Y8" s="45"/>
      <c r="Z8" s="45"/>
    </row>
    <row r="9" spans="1:38" ht="15" customHeight="1" x14ac:dyDescent="0.2">
      <c r="N9" s="46"/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</row>
    <row r="10" spans="1:38" ht="16.5" customHeight="1" x14ac:dyDescent="0.2">
      <c r="A10" s="47" t="s">
        <v>77</v>
      </c>
      <c r="B10" s="47" t="s">
        <v>24</v>
      </c>
      <c r="C10" s="47" t="s">
        <v>25</v>
      </c>
      <c r="D10" s="47" t="s">
        <v>26</v>
      </c>
      <c r="E10" s="19">
        <f>DATE(an,MONTH("1/"&amp;$N$8),1)</f>
        <v>41275</v>
      </c>
      <c r="F10" s="19">
        <f>E10+1</f>
        <v>41276</v>
      </c>
      <c r="G10" s="19">
        <f t="shared" ref="G10:V11" si="0">F10+1</f>
        <v>41277</v>
      </c>
      <c r="H10" s="19">
        <f t="shared" si="0"/>
        <v>41278</v>
      </c>
      <c r="I10" s="19">
        <f t="shared" si="0"/>
        <v>41279</v>
      </c>
      <c r="J10" s="19">
        <f t="shared" si="0"/>
        <v>41280</v>
      </c>
      <c r="K10" s="19">
        <f t="shared" si="0"/>
        <v>41281</v>
      </c>
      <c r="L10" s="19">
        <f t="shared" si="0"/>
        <v>41282</v>
      </c>
      <c r="M10" s="19">
        <f t="shared" si="0"/>
        <v>41283</v>
      </c>
      <c r="N10" s="19">
        <f t="shared" si="0"/>
        <v>41284</v>
      </c>
      <c r="O10" s="19">
        <f t="shared" si="0"/>
        <v>41285</v>
      </c>
      <c r="P10" s="19">
        <f t="shared" si="0"/>
        <v>41286</v>
      </c>
      <c r="Q10" s="19">
        <f t="shared" si="0"/>
        <v>41287</v>
      </c>
      <c r="R10" s="19">
        <f t="shared" si="0"/>
        <v>41288</v>
      </c>
      <c r="S10" s="19">
        <f t="shared" si="0"/>
        <v>41289</v>
      </c>
      <c r="T10" s="19">
        <f t="shared" si="0"/>
        <v>41290</v>
      </c>
      <c r="U10" s="19">
        <f t="shared" si="0"/>
        <v>41291</v>
      </c>
      <c r="V10" s="19">
        <f t="shared" si="0"/>
        <v>41292</v>
      </c>
      <c r="W10" s="19">
        <f t="shared" ref="W10:AF11" si="1">V10+1</f>
        <v>41293</v>
      </c>
      <c r="X10" s="19">
        <f t="shared" si="1"/>
        <v>41294</v>
      </c>
      <c r="Y10" s="19">
        <f t="shared" si="1"/>
        <v>41295</v>
      </c>
      <c r="Z10" s="19">
        <f t="shared" si="1"/>
        <v>41296</v>
      </c>
      <c r="AA10" s="19">
        <f>Z10+1</f>
        <v>41297</v>
      </c>
      <c r="AB10" s="19">
        <f t="shared" si="1"/>
        <v>41298</v>
      </c>
      <c r="AC10" s="19">
        <f t="shared" si="1"/>
        <v>41299</v>
      </c>
      <c r="AD10" s="19">
        <f>AC10+1</f>
        <v>41300</v>
      </c>
      <c r="AE10" s="19">
        <f t="shared" si="1"/>
        <v>41301</v>
      </c>
      <c r="AF10" s="19">
        <f t="shared" si="1"/>
        <v>41302</v>
      </c>
      <c r="AG10" s="19">
        <f>IF(MONTH($AF$10+1)=MONTH($AF$10),$AF$10+1,"")</f>
        <v>41303</v>
      </c>
      <c r="AH10" s="19">
        <f>IF(MONTH($AF$10+2)=MONTH($AF$10),$AF$10+2,"")</f>
        <v>41304</v>
      </c>
      <c r="AI10" s="19">
        <f>IF(MONTH($AF$10+3)=MONTH($AF$10),$AF$10+3,"")</f>
        <v>41305</v>
      </c>
      <c r="AJ10" s="36" t="s">
        <v>65</v>
      </c>
      <c r="AK10" s="36" t="s">
        <v>72</v>
      </c>
      <c r="AL10" s="36" t="s">
        <v>73</v>
      </c>
    </row>
    <row r="11" spans="1:38" ht="16.5" customHeight="1" x14ac:dyDescent="0.2">
      <c r="A11" s="47"/>
      <c r="B11" s="47"/>
      <c r="C11" s="47"/>
      <c r="D11" s="47"/>
      <c r="E11" s="20">
        <f>DATE(an,MONTH("1/"&amp;$N$8),1)</f>
        <v>41275</v>
      </c>
      <c r="F11" s="20">
        <f>E11+1</f>
        <v>41276</v>
      </c>
      <c r="G11" s="20">
        <f t="shared" si="0"/>
        <v>41277</v>
      </c>
      <c r="H11" s="20">
        <f t="shared" si="0"/>
        <v>41278</v>
      </c>
      <c r="I11" s="20">
        <f t="shared" si="0"/>
        <v>41279</v>
      </c>
      <c r="J11" s="20">
        <f t="shared" si="0"/>
        <v>41280</v>
      </c>
      <c r="K11" s="20">
        <f t="shared" si="0"/>
        <v>41281</v>
      </c>
      <c r="L11" s="20">
        <f t="shared" si="0"/>
        <v>41282</v>
      </c>
      <c r="M11" s="20">
        <f t="shared" si="0"/>
        <v>41283</v>
      </c>
      <c r="N11" s="20">
        <f t="shared" si="0"/>
        <v>41284</v>
      </c>
      <c r="O11" s="20">
        <f t="shared" si="0"/>
        <v>41285</v>
      </c>
      <c r="P11" s="20">
        <f t="shared" si="0"/>
        <v>41286</v>
      </c>
      <c r="Q11" s="20">
        <f t="shared" si="0"/>
        <v>41287</v>
      </c>
      <c r="R11" s="20">
        <f t="shared" si="0"/>
        <v>41288</v>
      </c>
      <c r="S11" s="20">
        <f t="shared" si="0"/>
        <v>41289</v>
      </c>
      <c r="T11" s="20">
        <f t="shared" si="0"/>
        <v>41290</v>
      </c>
      <c r="U11" s="20">
        <f t="shared" si="0"/>
        <v>41291</v>
      </c>
      <c r="V11" s="20">
        <f t="shared" si="0"/>
        <v>41292</v>
      </c>
      <c r="W11" s="20">
        <f t="shared" si="1"/>
        <v>41293</v>
      </c>
      <c r="X11" s="20">
        <f t="shared" si="1"/>
        <v>41294</v>
      </c>
      <c r="Y11" s="20">
        <f t="shared" si="1"/>
        <v>41295</v>
      </c>
      <c r="Z11" s="20">
        <f t="shared" si="1"/>
        <v>41296</v>
      </c>
      <c r="AA11" s="20">
        <f>Z11+1</f>
        <v>41297</v>
      </c>
      <c r="AB11" s="20">
        <f t="shared" si="1"/>
        <v>41298</v>
      </c>
      <c r="AC11" s="20">
        <f t="shared" si="1"/>
        <v>41299</v>
      </c>
      <c r="AD11" s="20">
        <f>AC11+1</f>
        <v>41300</v>
      </c>
      <c r="AE11" s="20">
        <f t="shared" si="1"/>
        <v>41301</v>
      </c>
      <c r="AF11" s="20">
        <f t="shared" si="1"/>
        <v>41302</v>
      </c>
      <c r="AG11" s="20">
        <f>IF(MONTH($AF$10+1)=MONTH($AF$10),$AF$10+1,"")</f>
        <v>41303</v>
      </c>
      <c r="AH11" s="20">
        <f>IF(MONTH($AF$10+2)=MONTH($AF$10),$AF$10+2,"")</f>
        <v>41304</v>
      </c>
      <c r="AI11" s="20">
        <f>IF(MONTH($AF$10+3)=MONTH($AF$10),$AF$10+3,"")</f>
        <v>41305</v>
      </c>
      <c r="AJ11" s="37"/>
      <c r="AK11" s="37"/>
      <c r="AL11" s="37"/>
    </row>
    <row r="12" spans="1:38" s="14" customFormat="1" ht="16.5" customHeight="1" x14ac:dyDescent="0.2">
      <c r="A12" s="38" t="s">
        <v>78</v>
      </c>
      <c r="B12" s="13" t="s">
        <v>76</v>
      </c>
      <c r="C12" s="13" t="s">
        <v>79</v>
      </c>
      <c r="D12" s="13"/>
      <c r="E12" s="21"/>
      <c r="F12" s="13"/>
      <c r="G12" s="13"/>
      <c r="H12" s="13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6">
        <f>COUNTIF(E12:AI12,"CA")</f>
        <v>0</v>
      </c>
      <c r="AK12" s="6"/>
      <c r="AL12" s="6"/>
    </row>
    <row r="13" spans="1:38" s="14" customFormat="1" ht="16.5" customHeight="1" x14ac:dyDescent="0.2">
      <c r="A13" s="39"/>
      <c r="B13" s="13" t="s">
        <v>76</v>
      </c>
      <c r="C13" s="13" t="s">
        <v>80</v>
      </c>
      <c r="D13" s="13"/>
      <c r="E13" s="21"/>
      <c r="F13" s="13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6">
        <f t="shared" ref="AJ13:AJ33" si="2">COUNTIF(E13:AI13,"CA")</f>
        <v>0</v>
      </c>
      <c r="AK13" s="6"/>
      <c r="AL13" s="6"/>
    </row>
    <row r="14" spans="1:38" s="14" customFormat="1" ht="16.5" customHeight="1" x14ac:dyDescent="0.2">
      <c r="A14" s="39"/>
      <c r="B14" s="13" t="s">
        <v>76</v>
      </c>
      <c r="C14" s="13" t="s">
        <v>81</v>
      </c>
      <c r="D14" s="13"/>
      <c r="E14" s="21"/>
      <c r="F14" s="13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6">
        <f t="shared" si="2"/>
        <v>0</v>
      </c>
      <c r="AK14" s="6"/>
      <c r="AL14" s="6"/>
    </row>
    <row r="15" spans="1:38" s="14" customFormat="1" ht="16.5" customHeight="1" x14ac:dyDescent="0.2">
      <c r="A15" s="39"/>
      <c r="B15" s="13" t="s">
        <v>76</v>
      </c>
      <c r="C15" s="13" t="s">
        <v>82</v>
      </c>
      <c r="D15" s="13"/>
      <c r="E15" s="21"/>
      <c r="F15" s="13"/>
      <c r="G15" s="22"/>
      <c r="H15" s="21"/>
      <c r="I15" s="21"/>
      <c r="J15" s="21"/>
      <c r="K15" s="21"/>
      <c r="L15" s="21"/>
      <c r="M15" s="21"/>
      <c r="N15" s="22"/>
      <c r="O15" s="21"/>
      <c r="P15" s="21"/>
      <c r="Q15" s="21"/>
      <c r="R15" s="21"/>
      <c r="S15" s="21"/>
      <c r="T15" s="21"/>
      <c r="U15" s="22"/>
      <c r="V15" s="21"/>
      <c r="W15" s="21"/>
      <c r="X15" s="21"/>
      <c r="Y15" s="21"/>
      <c r="Z15" s="21"/>
      <c r="AA15" s="21"/>
      <c r="AB15" s="22"/>
      <c r="AC15" s="21"/>
      <c r="AD15" s="21"/>
      <c r="AE15" s="21"/>
      <c r="AF15" s="21"/>
      <c r="AG15" s="21"/>
      <c r="AH15" s="21"/>
      <c r="AI15" s="21"/>
      <c r="AJ15" s="6">
        <f t="shared" si="2"/>
        <v>0</v>
      </c>
      <c r="AK15" s="6"/>
      <c r="AL15" s="6"/>
    </row>
    <row r="16" spans="1:38" s="14" customFormat="1" ht="16.5" customHeight="1" x14ac:dyDescent="0.2">
      <c r="A16" s="39"/>
      <c r="B16" s="13" t="s">
        <v>76</v>
      </c>
      <c r="C16" s="13" t="s">
        <v>83</v>
      </c>
      <c r="D16" s="13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6">
        <f t="shared" si="2"/>
        <v>0</v>
      </c>
      <c r="AK16" s="6"/>
      <c r="AL16" s="6"/>
    </row>
    <row r="17" spans="1:38" s="14" customFormat="1" ht="16.5" customHeight="1" x14ac:dyDescent="0.2">
      <c r="A17" s="39"/>
      <c r="B17" s="13" t="s">
        <v>76</v>
      </c>
      <c r="C17" s="13" t="s">
        <v>84</v>
      </c>
      <c r="D17" s="13"/>
      <c r="E17" s="21"/>
      <c r="F17" s="13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6">
        <f t="shared" si="2"/>
        <v>0</v>
      </c>
      <c r="AK17" s="6"/>
      <c r="AL17" s="6"/>
    </row>
    <row r="18" spans="1:38" s="14" customFormat="1" ht="16.5" customHeight="1" x14ac:dyDescent="0.2">
      <c r="A18" s="39"/>
      <c r="B18" s="13" t="s">
        <v>76</v>
      </c>
      <c r="C18" s="13" t="s">
        <v>85</v>
      </c>
      <c r="D18" s="13"/>
      <c r="E18" s="21"/>
      <c r="F18" s="13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2"/>
      <c r="S18" s="22"/>
      <c r="T18" s="22"/>
      <c r="U18" s="21"/>
      <c r="V18" s="21"/>
      <c r="W18" s="21"/>
      <c r="X18" s="21"/>
      <c r="Y18" s="22"/>
      <c r="Z18" s="22"/>
      <c r="AA18" s="22"/>
      <c r="AB18" s="21"/>
      <c r="AC18" s="21"/>
      <c r="AD18" s="21"/>
      <c r="AE18" s="21"/>
      <c r="AF18" s="22"/>
      <c r="AG18" s="22"/>
      <c r="AH18" s="22"/>
      <c r="AI18" s="21"/>
      <c r="AJ18" s="6">
        <f t="shared" si="2"/>
        <v>0</v>
      </c>
      <c r="AK18" s="6"/>
      <c r="AL18" s="6"/>
    </row>
    <row r="19" spans="1:38" s="14" customFormat="1" ht="16.5" customHeight="1" x14ac:dyDescent="0.2">
      <c r="A19" s="39"/>
      <c r="B19" s="13" t="s">
        <v>76</v>
      </c>
      <c r="C19" s="13" t="s">
        <v>86</v>
      </c>
      <c r="D19" s="13"/>
      <c r="E19" s="21"/>
      <c r="F19" s="13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6">
        <f t="shared" si="2"/>
        <v>0</v>
      </c>
      <c r="AK19" s="6"/>
      <c r="AL19" s="6"/>
    </row>
    <row r="20" spans="1:38" s="14" customFormat="1" ht="16.5" customHeight="1" x14ac:dyDescent="0.2">
      <c r="A20" s="39"/>
      <c r="B20" s="13" t="s">
        <v>76</v>
      </c>
      <c r="C20" s="13" t="s">
        <v>87</v>
      </c>
      <c r="D20" s="13"/>
      <c r="E20" s="21"/>
      <c r="F20" s="13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6">
        <f t="shared" si="2"/>
        <v>0</v>
      </c>
      <c r="AK20" s="6"/>
      <c r="AL20" s="6"/>
    </row>
    <row r="21" spans="1:38" s="14" customFormat="1" ht="16.5" customHeight="1" x14ac:dyDescent="0.2">
      <c r="A21" s="39"/>
      <c r="B21" s="13" t="s">
        <v>76</v>
      </c>
      <c r="C21" s="13" t="s">
        <v>88</v>
      </c>
      <c r="D21" s="13"/>
      <c r="E21" s="21"/>
      <c r="F21" s="13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13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6">
        <f t="shared" si="2"/>
        <v>0</v>
      </c>
      <c r="AK21" s="6"/>
      <c r="AL21" s="6"/>
    </row>
    <row r="22" spans="1:38" s="14" customFormat="1" ht="16.5" customHeight="1" x14ac:dyDescent="0.2">
      <c r="A22" s="39"/>
      <c r="B22" s="13" t="s">
        <v>76</v>
      </c>
      <c r="C22" s="13" t="s">
        <v>89</v>
      </c>
      <c r="D22" s="13"/>
      <c r="E22" s="21"/>
      <c r="F22" s="13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6">
        <f t="shared" si="2"/>
        <v>0</v>
      </c>
      <c r="AK22" s="6"/>
      <c r="AL22" s="6"/>
    </row>
    <row r="23" spans="1:38" s="14" customFormat="1" ht="16.5" customHeight="1" x14ac:dyDescent="0.2">
      <c r="A23" s="39"/>
      <c r="B23" s="13" t="s">
        <v>76</v>
      </c>
      <c r="C23" s="13" t="s">
        <v>90</v>
      </c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6">
        <f t="shared" si="2"/>
        <v>0</v>
      </c>
      <c r="AK23" s="6"/>
      <c r="AL23" s="6"/>
    </row>
    <row r="24" spans="1:38" s="14" customFormat="1" ht="16.5" customHeight="1" x14ac:dyDescent="0.2">
      <c r="A24" s="39"/>
      <c r="B24" s="13" t="s">
        <v>76</v>
      </c>
      <c r="C24" s="13" t="s">
        <v>91</v>
      </c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6">
        <f t="shared" si="2"/>
        <v>0</v>
      </c>
      <c r="AK24" s="6"/>
      <c r="AL24" s="6"/>
    </row>
    <row r="25" spans="1:38" s="14" customFormat="1" ht="16.5" customHeight="1" x14ac:dyDescent="0.2">
      <c r="A25" s="39"/>
      <c r="B25" s="13" t="s">
        <v>76</v>
      </c>
      <c r="C25" s="13" t="s">
        <v>92</v>
      </c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6">
        <f t="shared" si="2"/>
        <v>0</v>
      </c>
      <c r="AK25" s="6"/>
      <c r="AL25" s="6"/>
    </row>
    <row r="26" spans="1:38" s="14" customFormat="1" ht="16.5" customHeight="1" x14ac:dyDescent="0.2">
      <c r="A26" s="39"/>
      <c r="B26" s="13" t="s">
        <v>76</v>
      </c>
      <c r="C26" s="13" t="s">
        <v>93</v>
      </c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6">
        <f t="shared" si="2"/>
        <v>0</v>
      </c>
      <c r="AK26" s="6"/>
      <c r="AL26" s="6"/>
    </row>
    <row r="27" spans="1:38" s="14" customFormat="1" ht="16.5" customHeight="1" x14ac:dyDescent="0.2">
      <c r="A27" s="39"/>
      <c r="B27" s="13" t="s">
        <v>76</v>
      </c>
      <c r="C27" s="13" t="s">
        <v>94</v>
      </c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6">
        <f t="shared" si="2"/>
        <v>0</v>
      </c>
      <c r="AK27" s="6"/>
      <c r="AL27" s="6"/>
    </row>
    <row r="28" spans="1:38" s="14" customFormat="1" ht="16.5" customHeight="1" x14ac:dyDescent="0.2">
      <c r="A28" s="39"/>
      <c r="B28" s="13" t="s">
        <v>76</v>
      </c>
      <c r="C28" s="13" t="s">
        <v>95</v>
      </c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  <c r="AJ28" s="6">
        <f t="shared" si="2"/>
        <v>0</v>
      </c>
      <c r="AK28" s="6"/>
      <c r="AL28" s="6"/>
    </row>
    <row r="29" spans="1:38" s="14" customFormat="1" ht="16.5" customHeight="1" x14ac:dyDescent="0.2">
      <c r="A29" s="39"/>
      <c r="B29" s="13" t="s">
        <v>76</v>
      </c>
      <c r="C29" s="13" t="s">
        <v>96</v>
      </c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6">
        <f t="shared" si="2"/>
        <v>0</v>
      </c>
      <c r="AK29" s="6"/>
      <c r="AL29" s="6"/>
    </row>
    <row r="30" spans="1:38" s="14" customFormat="1" ht="16.5" customHeight="1" x14ac:dyDescent="0.2">
      <c r="A30" s="39"/>
      <c r="B30" s="13" t="s">
        <v>76</v>
      </c>
      <c r="C30" s="13" t="s">
        <v>97</v>
      </c>
      <c r="D30" s="13"/>
      <c r="E30" s="21"/>
      <c r="F30" s="13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6">
        <f t="shared" si="2"/>
        <v>0</v>
      </c>
      <c r="AK30" s="6"/>
      <c r="AL30" s="6"/>
    </row>
    <row r="31" spans="1:38" s="14" customFormat="1" ht="16.5" customHeight="1" x14ac:dyDescent="0.2">
      <c r="A31" s="39"/>
      <c r="B31" s="13" t="s">
        <v>76</v>
      </c>
      <c r="C31" s="13" t="s">
        <v>98</v>
      </c>
      <c r="D31" s="26"/>
      <c r="E31" s="21"/>
      <c r="F31" s="13"/>
      <c r="G31" s="13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6">
        <f t="shared" si="2"/>
        <v>0</v>
      </c>
      <c r="AK31" s="6"/>
      <c r="AL31" s="6"/>
    </row>
    <row r="32" spans="1:38" s="14" customFormat="1" ht="16.5" customHeight="1" x14ac:dyDescent="0.2">
      <c r="A32" s="39"/>
      <c r="B32" s="13" t="s">
        <v>76</v>
      </c>
      <c r="C32" s="13" t="s">
        <v>99</v>
      </c>
      <c r="D32" s="26"/>
      <c r="E32" s="21"/>
      <c r="F32" s="13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  <c r="AJ32" s="6">
        <f t="shared" si="2"/>
        <v>0</v>
      </c>
      <c r="AK32" s="6"/>
      <c r="AL32" s="6"/>
    </row>
    <row r="33" spans="1:38" s="14" customFormat="1" ht="16.5" customHeight="1" x14ac:dyDescent="0.2">
      <c r="A33" s="40"/>
      <c r="B33" s="13" t="s">
        <v>76</v>
      </c>
      <c r="C33" s="13" t="s">
        <v>100</v>
      </c>
      <c r="D33" s="26"/>
      <c r="E33" s="21"/>
      <c r="F33" s="13"/>
      <c r="G33" s="13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6">
        <f t="shared" si="2"/>
        <v>0</v>
      </c>
      <c r="AK33" s="6"/>
      <c r="AL33" s="6"/>
    </row>
    <row r="34" spans="1:38" s="14" customFormat="1" ht="16.5" customHeight="1" x14ac:dyDescent="0.2">
      <c r="A34" s="41" t="s">
        <v>29</v>
      </c>
      <c r="B34" s="42"/>
      <c r="C34" s="43">
        <f>COUNTA(C13:C33)</f>
        <v>21</v>
      </c>
      <c r="D34" s="44"/>
      <c r="E34" s="22">
        <f>COUNTBLANK(E12:E33)</f>
        <v>22</v>
      </c>
      <c r="F34" s="22">
        <f t="shared" ref="F34:AI34" si="3">COUNTBLANK(F12:F33)</f>
        <v>22</v>
      </c>
      <c r="G34" s="22">
        <f t="shared" si="3"/>
        <v>22</v>
      </c>
      <c r="H34" s="22">
        <f t="shared" si="3"/>
        <v>22</v>
      </c>
      <c r="I34" s="22">
        <f t="shared" si="3"/>
        <v>22</v>
      </c>
      <c r="J34" s="22">
        <f t="shared" si="3"/>
        <v>22</v>
      </c>
      <c r="K34" s="22">
        <f t="shared" si="3"/>
        <v>22</v>
      </c>
      <c r="L34" s="22">
        <f t="shared" si="3"/>
        <v>22</v>
      </c>
      <c r="M34" s="22">
        <f t="shared" si="3"/>
        <v>22</v>
      </c>
      <c r="N34" s="22">
        <f t="shared" si="3"/>
        <v>22</v>
      </c>
      <c r="O34" s="22">
        <f t="shared" si="3"/>
        <v>22</v>
      </c>
      <c r="P34" s="22">
        <f t="shared" si="3"/>
        <v>22</v>
      </c>
      <c r="Q34" s="22">
        <f t="shared" si="3"/>
        <v>22</v>
      </c>
      <c r="R34" s="22">
        <f t="shared" si="3"/>
        <v>22</v>
      </c>
      <c r="S34" s="22">
        <f t="shared" si="3"/>
        <v>22</v>
      </c>
      <c r="T34" s="22">
        <f t="shared" si="3"/>
        <v>22</v>
      </c>
      <c r="U34" s="22">
        <f t="shared" si="3"/>
        <v>22</v>
      </c>
      <c r="V34" s="22">
        <f t="shared" si="3"/>
        <v>22</v>
      </c>
      <c r="W34" s="22">
        <f t="shared" si="3"/>
        <v>22</v>
      </c>
      <c r="X34" s="22">
        <f t="shared" si="3"/>
        <v>22</v>
      </c>
      <c r="Y34" s="22">
        <f t="shared" si="3"/>
        <v>22</v>
      </c>
      <c r="Z34" s="22">
        <f t="shared" si="3"/>
        <v>22</v>
      </c>
      <c r="AA34" s="22">
        <f t="shared" si="3"/>
        <v>22</v>
      </c>
      <c r="AB34" s="22">
        <f t="shared" si="3"/>
        <v>22</v>
      </c>
      <c r="AC34" s="22">
        <f t="shared" si="3"/>
        <v>22</v>
      </c>
      <c r="AD34" s="22">
        <f t="shared" si="3"/>
        <v>22</v>
      </c>
      <c r="AE34" s="22">
        <f t="shared" si="3"/>
        <v>22</v>
      </c>
      <c r="AF34" s="22">
        <f t="shared" si="3"/>
        <v>22</v>
      </c>
      <c r="AG34" s="22">
        <f t="shared" si="3"/>
        <v>22</v>
      </c>
      <c r="AH34" s="22">
        <f t="shared" si="3"/>
        <v>22</v>
      </c>
      <c r="AI34" s="22">
        <f t="shared" si="3"/>
        <v>22</v>
      </c>
    </row>
    <row r="35" spans="1:38" ht="16.5" customHeight="1" x14ac:dyDescent="0.2">
      <c r="F35" s="3"/>
      <c r="G35" s="3"/>
      <c r="H35" s="3"/>
      <c r="I35" s="4"/>
      <c r="J35" s="5"/>
      <c r="K35" s="5"/>
      <c r="L35" s="5"/>
    </row>
    <row r="36" spans="1:38" ht="16.5" customHeight="1" x14ac:dyDescent="0.2"/>
    <row r="37" spans="1:38" ht="16.5" customHeight="1" x14ac:dyDescent="0.2"/>
    <row r="38" spans="1:38" ht="16.5" customHeight="1" x14ac:dyDescent="0.2"/>
    <row r="39" spans="1:38" ht="16.5" customHeight="1" x14ac:dyDescent="0.2"/>
    <row r="40" spans="1:38" ht="16.5" customHeight="1" x14ac:dyDescent="0.2"/>
    <row r="41" spans="1:38" ht="16.5" customHeight="1" x14ac:dyDescent="0.2"/>
    <row r="42" spans="1:38" ht="16.5" customHeight="1" x14ac:dyDescent="0.2"/>
    <row r="43" spans="1:38" ht="16.5" customHeight="1" x14ac:dyDescent="0.2"/>
    <row r="44" spans="1:38" ht="16.5" customHeight="1" x14ac:dyDescent="0.2"/>
    <row r="45" spans="1:38" ht="16.5" customHeight="1" x14ac:dyDescent="0.2"/>
    <row r="46" spans="1:38" ht="16.5" customHeight="1" x14ac:dyDescent="0.2"/>
    <row r="47" spans="1:38" ht="16.5" customHeight="1" x14ac:dyDescent="0.2"/>
    <row r="48" spans="1:38" ht="16.5" customHeight="1" x14ac:dyDescent="0.2"/>
    <row r="49" ht="16.5" customHeight="1" x14ac:dyDescent="0.2"/>
    <row r="50" ht="16.5" customHeight="1" x14ac:dyDescent="0.2"/>
    <row r="51" ht="16.5" customHeight="1" x14ac:dyDescent="0.2"/>
    <row r="52" ht="16.5" customHeight="1" x14ac:dyDescent="0.2"/>
    <row r="53" ht="16.5" customHeight="1" x14ac:dyDescent="0.2"/>
    <row r="54" ht="16.5" customHeight="1" x14ac:dyDescent="0.2"/>
    <row r="55" ht="16.5" customHeight="1" x14ac:dyDescent="0.2"/>
    <row r="56" ht="16.5" customHeight="1" x14ac:dyDescent="0.2"/>
    <row r="57" ht="16.5" customHeight="1" x14ac:dyDescent="0.2"/>
    <row r="58" ht="16.5" customHeight="1" x14ac:dyDescent="0.2"/>
    <row r="59" ht="16.5" customHeight="1" x14ac:dyDescent="0.2"/>
    <row r="60" ht="16.5" customHeight="1" x14ac:dyDescent="0.2"/>
    <row r="61" ht="16.5" customHeight="1" x14ac:dyDescent="0.2"/>
    <row r="62" ht="16.5" customHeight="1" x14ac:dyDescent="0.2"/>
    <row r="63" ht="16.5" customHeight="1" x14ac:dyDescent="0.2"/>
    <row r="64" ht="16.5" customHeight="1" x14ac:dyDescent="0.2"/>
    <row r="65" ht="16.5" customHeight="1" x14ac:dyDescent="0.2"/>
    <row r="66" ht="16.5" customHeight="1" x14ac:dyDescent="0.2"/>
    <row r="67" ht="16.5" customHeight="1" x14ac:dyDescent="0.2"/>
    <row r="68" ht="16.5" customHeight="1" x14ac:dyDescent="0.2"/>
    <row r="69" ht="16.5" customHeight="1" x14ac:dyDescent="0.2"/>
    <row r="70" ht="16.5" customHeight="1" x14ac:dyDescent="0.2"/>
    <row r="71" ht="16.5" customHeight="1" x14ac:dyDescent="0.2"/>
    <row r="72" ht="16.5" customHeight="1" x14ac:dyDescent="0.2"/>
    <row r="73" ht="16.5" customHeight="1" x14ac:dyDescent="0.2"/>
    <row r="74" ht="16.5" customHeight="1" x14ac:dyDescent="0.2"/>
    <row r="75" ht="16.5" customHeight="1" x14ac:dyDescent="0.2"/>
    <row r="76" ht="16.5" customHeight="1" x14ac:dyDescent="0.2"/>
    <row r="77" ht="16.5" customHeight="1" x14ac:dyDescent="0.2"/>
    <row r="78" ht="16.5" customHeight="1" x14ac:dyDescent="0.2"/>
    <row r="79" ht="16.5" customHeight="1" x14ac:dyDescent="0.2"/>
    <row r="80" ht="16.5" customHeight="1" x14ac:dyDescent="0.2"/>
    <row r="81" ht="16.5" customHeight="1" x14ac:dyDescent="0.2"/>
    <row r="82" ht="16.5" customHeight="1" x14ac:dyDescent="0.2"/>
    <row r="83" ht="16.5" customHeight="1" x14ac:dyDescent="0.2"/>
    <row r="84" ht="16.5" customHeight="1" x14ac:dyDescent="0.2"/>
    <row r="85" ht="16.5" customHeight="1" x14ac:dyDescent="0.2"/>
    <row r="86" ht="16.5" customHeight="1" x14ac:dyDescent="0.2"/>
    <row r="87" ht="16.5" customHeight="1" x14ac:dyDescent="0.2"/>
    <row r="88" ht="16.5" customHeight="1" x14ac:dyDescent="0.2"/>
    <row r="89" ht="16.5" customHeight="1" x14ac:dyDescent="0.2"/>
    <row r="90" ht="16.5" customHeight="1" x14ac:dyDescent="0.2"/>
    <row r="91" ht="16.5" customHeight="1" x14ac:dyDescent="0.2"/>
    <row r="92" ht="16.5" customHeight="1" x14ac:dyDescent="0.2"/>
    <row r="93" ht="16.5" customHeight="1" x14ac:dyDescent="0.2"/>
    <row r="94" ht="16.5" customHeight="1" x14ac:dyDescent="0.2"/>
    <row r="95" ht="16.5" customHeight="1" x14ac:dyDescent="0.2"/>
    <row r="96" ht="16.5" customHeight="1" x14ac:dyDescent="0.2"/>
    <row r="97" ht="16.5" customHeight="1" x14ac:dyDescent="0.2"/>
    <row r="98" ht="16.5" customHeight="1" x14ac:dyDescent="0.2"/>
  </sheetData>
  <mergeCells count="17">
    <mergeCell ref="N4:P5"/>
    <mergeCell ref="S4:U5"/>
    <mergeCell ref="X4:Z5"/>
    <mergeCell ref="N6:P7"/>
    <mergeCell ref="S6:U7"/>
    <mergeCell ref="X6:Z7"/>
    <mergeCell ref="N8:Z9"/>
    <mergeCell ref="A10:A11"/>
    <mergeCell ref="B10:B11"/>
    <mergeCell ref="C10:C11"/>
    <mergeCell ref="D10:D11"/>
    <mergeCell ref="AL10:AL11"/>
    <mergeCell ref="AK10:AK11"/>
    <mergeCell ref="A12:A33"/>
    <mergeCell ref="A34:B34"/>
    <mergeCell ref="C34:D34"/>
    <mergeCell ref="AJ10:AJ11"/>
  </mergeCells>
  <conditionalFormatting sqref="E12:AI33">
    <cfRule type="containsText" dxfId="50" priority="37" operator="containsText" text="LTP">
      <formula>NOT(ISERROR(SEARCH("LTP",E12)))</formula>
    </cfRule>
    <cfRule type="containsText" dxfId="49" priority="38" operator="containsText" text="JAS">
      <formula>NOT(ISERROR(SEARCH("JAS",E12)))</formula>
    </cfRule>
    <cfRule type="containsText" dxfId="48" priority="39" operator="containsText" text="RECUP">
      <formula>NOT(ISERROR(SEARCH("RECUP",E12)))</formula>
    </cfRule>
    <cfRule type="containsText" dxfId="47" priority="40" operator="containsText" text="CSS">
      <formula>NOT(ISERROR(SEARCH("CSS",E12)))</formula>
    </cfRule>
    <cfRule type="containsText" dxfId="46" priority="41" operator="containsText" text="AI">
      <formula>NOT(ISERROR(SEARCH("AI",E12)))</formula>
    </cfRule>
    <cfRule type="containsText" dxfId="45" priority="42" operator="containsText" text="FORM">
      <formula>NOT(ISERROR(SEARCH("FORM",E12)))</formula>
    </cfRule>
    <cfRule type="containsText" dxfId="44" priority="43" operator="containsText" text="ASA">
      <formula>NOT(ISERROR(SEARCH("ASA",E12)))</formula>
    </cfRule>
    <cfRule type="containsText" dxfId="43" priority="44" operator="containsText" text="G">
      <formula>NOT(ISERROR(SEARCH("G",E12)))</formula>
    </cfRule>
    <cfRule type="containsText" dxfId="42" priority="46" operator="containsText" text="CA">
      <formula>NOT(ISERROR(SEARCH("CA",E12)))</formula>
    </cfRule>
    <cfRule type="containsText" dxfId="41" priority="47" operator="containsText" text="ATM">
      <formula>NOT(ISERROR(SEARCH("ATM",E12)))</formula>
    </cfRule>
  </conditionalFormatting>
  <conditionalFormatting sqref="E12:AI33">
    <cfRule type="containsText" dxfId="40" priority="45" operator="containsText" text="ATA">
      <formula>NOT(ISERROR(SEARCH("ATA",E12)))</formula>
    </cfRule>
  </conditionalFormatting>
  <conditionalFormatting sqref="E34:AI34">
    <cfRule type="cellIs" dxfId="39" priority="35" operator="greaterThanOrEqual">
      <formula>15</formula>
    </cfRule>
    <cfRule type="cellIs" dxfId="38" priority="36" operator="lessThan">
      <formula>15</formula>
    </cfRule>
  </conditionalFormatting>
  <conditionalFormatting sqref="E10:AI34">
    <cfRule type="expression" dxfId="37" priority="34">
      <formula>OR(WEEKDAY(E$10,2)&gt;5,COUNTIF(Fériés,E$10)&gt;0)</formula>
    </cfRule>
  </conditionalFormatting>
  <conditionalFormatting sqref="E12:AI33">
    <cfRule type="containsText" dxfId="36" priority="3" operator="containsText" text="RC">
      <formula>NOT(ISERROR(SEARCH("RC",E12)))</formula>
    </cfRule>
  </conditionalFormatting>
  <conditionalFormatting sqref="E12:AI33">
    <cfRule type="containsText" dxfId="35" priority="2" operator="containsText" text="JNT">
      <formula>NOT(ISERROR(SEARCH("JNT",E12)))</formula>
    </cfRule>
  </conditionalFormatting>
  <conditionalFormatting sqref="E12:AI33">
    <cfRule type="containsText" dxfId="34" priority="1" operator="containsText" text="CLM">
      <formula>NOT(ISERROR(SEARCH("CLM",E12)))</formula>
    </cfRule>
  </conditionalFormatting>
  <dataValidations count="2">
    <dataValidation type="list" allowBlank="1" showInputMessage="1" showErrorMessage="1" sqref="N8">
      <formula1>Mois</formula1>
    </dataValidation>
    <dataValidation type="list" allowBlank="1" showInputMessage="1" showErrorMessage="1" sqref="E12:AI33">
      <formula1>Absence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B2:J35"/>
  <sheetViews>
    <sheetView topLeftCell="B1" workbookViewId="0">
      <selection activeCell="G24" sqref="G24"/>
    </sheetView>
  </sheetViews>
  <sheetFormatPr baseColWidth="10" defaultRowHeight="14.25" x14ac:dyDescent="0.2"/>
  <cols>
    <col min="3" max="3" width="31" customWidth="1"/>
    <col min="7" max="7" width="20.375" customWidth="1"/>
    <col min="8" max="8" width="29.5" customWidth="1"/>
  </cols>
  <sheetData>
    <row r="2" spans="2:10" ht="18.75" x14ac:dyDescent="0.2">
      <c r="B2" s="9">
        <v>2013</v>
      </c>
    </row>
    <row r="5" spans="2:10" x14ac:dyDescent="0.2">
      <c r="G5" s="79" t="s">
        <v>44</v>
      </c>
      <c r="H5" s="80"/>
      <c r="J5" s="18" t="s">
        <v>45</v>
      </c>
    </row>
    <row r="6" spans="2:10" x14ac:dyDescent="0.2">
      <c r="B6" s="78" t="s">
        <v>7</v>
      </c>
      <c r="C6" s="78"/>
      <c r="E6" s="17" t="s">
        <v>43</v>
      </c>
      <c r="G6" s="7" t="s">
        <v>30</v>
      </c>
      <c r="H6" s="10">
        <f>DATE(B2,1,1)</f>
        <v>41275</v>
      </c>
      <c r="J6" s="8" t="s">
        <v>46</v>
      </c>
    </row>
    <row r="7" spans="2:10" x14ac:dyDescent="0.2">
      <c r="B7" s="15" t="s">
        <v>5</v>
      </c>
      <c r="C7" s="16" t="s">
        <v>14</v>
      </c>
      <c r="E7" s="7">
        <v>2013</v>
      </c>
      <c r="G7" s="7" t="s">
        <v>31</v>
      </c>
      <c r="H7" s="10">
        <f>FLOOR(DATE(B2,5,DAY(MINUTE(B2/38)/2+56)),7)-34+7*(B2=2079)</f>
        <v>41364</v>
      </c>
      <c r="J7" s="8" t="s">
        <v>57</v>
      </c>
    </row>
    <row r="8" spans="2:10" x14ac:dyDescent="0.2">
      <c r="B8" s="15" t="s">
        <v>6</v>
      </c>
      <c r="C8" s="16" t="s">
        <v>15</v>
      </c>
      <c r="E8" s="7">
        <v>2014</v>
      </c>
      <c r="G8" s="7" t="s">
        <v>32</v>
      </c>
      <c r="H8" s="10">
        <f>H7+1</f>
        <v>41365</v>
      </c>
      <c r="J8" s="8" t="s">
        <v>47</v>
      </c>
    </row>
    <row r="9" spans="2:10" x14ac:dyDescent="0.2">
      <c r="B9" s="15" t="s">
        <v>3</v>
      </c>
      <c r="C9" s="16" t="s">
        <v>12</v>
      </c>
      <c r="E9" s="7">
        <v>2015</v>
      </c>
      <c r="G9" s="7" t="s">
        <v>33</v>
      </c>
      <c r="H9" s="10">
        <f>DATE(B2,5,1)</f>
        <v>41395</v>
      </c>
      <c r="J9" s="8" t="s">
        <v>48</v>
      </c>
    </row>
    <row r="10" spans="2:10" x14ac:dyDescent="0.2">
      <c r="B10" s="15" t="s">
        <v>2</v>
      </c>
      <c r="C10" s="16" t="s">
        <v>11</v>
      </c>
      <c r="E10" s="7">
        <v>2016</v>
      </c>
      <c r="G10" s="7" t="s">
        <v>34</v>
      </c>
      <c r="H10" s="10">
        <f>DATE(B2,5,8)</f>
        <v>41402</v>
      </c>
      <c r="J10" s="8" t="s">
        <v>49</v>
      </c>
    </row>
    <row r="11" spans="2:10" x14ac:dyDescent="0.2">
      <c r="B11" s="15" t="s">
        <v>1</v>
      </c>
      <c r="C11" s="16" t="s">
        <v>10</v>
      </c>
      <c r="E11" s="7">
        <v>2017</v>
      </c>
      <c r="G11" s="7" t="s">
        <v>35</v>
      </c>
      <c r="H11" s="10">
        <f>H7+39</f>
        <v>41403</v>
      </c>
      <c r="J11" s="8" t="s">
        <v>50</v>
      </c>
    </row>
    <row r="12" spans="2:10" x14ac:dyDescent="0.2">
      <c r="B12" s="15" t="s">
        <v>68</v>
      </c>
      <c r="C12" s="16" t="s">
        <v>69</v>
      </c>
      <c r="E12" s="7">
        <v>2018</v>
      </c>
      <c r="G12" s="7" t="s">
        <v>36</v>
      </c>
      <c r="H12" s="10">
        <f>H7+49</f>
        <v>41413</v>
      </c>
      <c r="J12" s="8" t="s">
        <v>51</v>
      </c>
    </row>
    <row r="13" spans="2:10" x14ac:dyDescent="0.2">
      <c r="B13" s="15" t="s">
        <v>22</v>
      </c>
      <c r="C13" s="16" t="s">
        <v>23</v>
      </c>
      <c r="E13" s="7">
        <v>2019</v>
      </c>
      <c r="G13" s="7" t="s">
        <v>37</v>
      </c>
      <c r="H13" s="10">
        <f>H12+1</f>
        <v>41414</v>
      </c>
      <c r="J13" s="8" t="s">
        <v>52</v>
      </c>
    </row>
    <row r="14" spans="2:10" x14ac:dyDescent="0.2">
      <c r="B14" s="15" t="s">
        <v>0</v>
      </c>
      <c r="C14" s="16" t="s">
        <v>9</v>
      </c>
      <c r="E14" s="7">
        <v>2020</v>
      </c>
      <c r="G14" s="7" t="s">
        <v>42</v>
      </c>
      <c r="H14" s="10">
        <f>DATE(B2,7,14)</f>
        <v>41469</v>
      </c>
      <c r="J14" s="8" t="s">
        <v>53</v>
      </c>
    </row>
    <row r="15" spans="2:10" x14ac:dyDescent="0.2">
      <c r="B15" s="15" t="s">
        <v>70</v>
      </c>
      <c r="C15" s="16" t="s">
        <v>74</v>
      </c>
      <c r="E15" s="7">
        <v>2021</v>
      </c>
      <c r="G15" s="7" t="s">
        <v>38</v>
      </c>
      <c r="H15" s="10">
        <f>DATE(B2,8,15)</f>
        <v>41501</v>
      </c>
      <c r="J15" s="8" t="s">
        <v>54</v>
      </c>
    </row>
    <row r="16" spans="2:10" x14ac:dyDescent="0.2">
      <c r="B16" s="15" t="s">
        <v>60</v>
      </c>
      <c r="C16" s="16" t="s">
        <v>61</v>
      </c>
      <c r="E16" s="7">
        <v>2022</v>
      </c>
      <c r="G16" s="7" t="s">
        <v>39</v>
      </c>
      <c r="H16" s="10">
        <f>DATE(B2,11,1)</f>
        <v>41579</v>
      </c>
      <c r="J16" s="8" t="s">
        <v>55</v>
      </c>
    </row>
    <row r="17" spans="2:10" x14ac:dyDescent="0.2">
      <c r="B17" s="15" t="s">
        <v>8</v>
      </c>
      <c r="C17" s="16" t="s">
        <v>16</v>
      </c>
      <c r="E17" s="7">
        <v>2023</v>
      </c>
      <c r="G17" s="7" t="s">
        <v>40</v>
      </c>
      <c r="H17" s="10">
        <f>DATE(B2,11,11)</f>
        <v>41589</v>
      </c>
      <c r="J17" s="8" t="s">
        <v>56</v>
      </c>
    </row>
    <row r="18" spans="2:10" x14ac:dyDescent="0.2">
      <c r="B18" s="15" t="s">
        <v>4</v>
      </c>
      <c r="C18" s="16" t="s">
        <v>13</v>
      </c>
      <c r="E18" s="7">
        <v>2024</v>
      </c>
      <c r="G18" s="7" t="s">
        <v>41</v>
      </c>
      <c r="H18" s="10">
        <f>DATE(B2,12,25)</f>
        <v>41633</v>
      </c>
    </row>
    <row r="19" spans="2:10" x14ac:dyDescent="0.2">
      <c r="B19" s="15" t="s">
        <v>20</v>
      </c>
      <c r="C19" s="16" t="s">
        <v>21</v>
      </c>
    </row>
    <row r="20" spans="2:10" x14ac:dyDescent="0.2">
      <c r="B20" s="15" t="s">
        <v>17</v>
      </c>
      <c r="C20" s="16" t="s">
        <v>18</v>
      </c>
    </row>
    <row r="21" spans="2:10" x14ac:dyDescent="0.2">
      <c r="B21" s="15" t="s">
        <v>62</v>
      </c>
      <c r="C21" s="16" t="s">
        <v>64</v>
      </c>
    </row>
    <row r="22" spans="2:10" x14ac:dyDescent="0.2">
      <c r="B22" s="15" t="s">
        <v>19</v>
      </c>
      <c r="C22" s="16" t="s">
        <v>63</v>
      </c>
    </row>
    <row r="23" spans="2:10" x14ac:dyDescent="0.2">
      <c r="B23" s="15" t="s">
        <v>58</v>
      </c>
      <c r="C23" s="16" t="s">
        <v>59</v>
      </c>
      <c r="D23" s="11"/>
      <c r="E23" s="12"/>
    </row>
    <row r="24" spans="2:10" x14ac:dyDescent="0.2">
      <c r="B24" s="15" t="s">
        <v>66</v>
      </c>
      <c r="C24" s="16" t="s">
        <v>67</v>
      </c>
      <c r="D24" s="11"/>
      <c r="E24" s="12"/>
    </row>
    <row r="25" spans="2:10" x14ac:dyDescent="0.2">
      <c r="B25" s="15" t="s">
        <v>75</v>
      </c>
      <c r="C25" s="16"/>
      <c r="D25" s="11"/>
      <c r="E25" s="12"/>
    </row>
    <row r="26" spans="2:10" x14ac:dyDescent="0.2">
      <c r="D26" s="11"/>
      <c r="E26" s="12"/>
    </row>
    <row r="27" spans="2:10" x14ac:dyDescent="0.2">
      <c r="D27" s="11"/>
      <c r="E27" s="12"/>
    </row>
    <row r="28" spans="2:10" x14ac:dyDescent="0.2">
      <c r="D28" s="11"/>
      <c r="E28" s="12"/>
    </row>
    <row r="29" spans="2:10" x14ac:dyDescent="0.2">
      <c r="D29" s="11"/>
      <c r="E29" s="12"/>
    </row>
    <row r="30" spans="2:10" x14ac:dyDescent="0.2">
      <c r="D30" s="11"/>
      <c r="E30" s="12"/>
    </row>
    <row r="31" spans="2:10" x14ac:dyDescent="0.2">
      <c r="D31" s="11"/>
      <c r="E31" s="12"/>
    </row>
    <row r="32" spans="2:10" x14ac:dyDescent="0.2">
      <c r="D32" s="11"/>
      <c r="E32" s="12"/>
    </row>
    <row r="33" spans="4:5" x14ac:dyDescent="0.2">
      <c r="D33" s="11"/>
      <c r="E33" s="12"/>
    </row>
    <row r="34" spans="4:5" x14ac:dyDescent="0.2">
      <c r="D34" s="11"/>
      <c r="E34" s="12"/>
    </row>
    <row r="35" spans="4:5" x14ac:dyDescent="0.2">
      <c r="D35" s="11"/>
      <c r="E35" s="12"/>
    </row>
  </sheetData>
  <sheetProtection formatCells="0" formatColumns="0" formatRows="0" insertColumns="0" insertRows="0" insertHyperlinks="0" deleteColumns="0" deleteRows="0" sort="0" autoFilter="0" pivotTables="0"/>
  <sortState ref="B7:C25">
    <sortCondition ref="B7"/>
  </sortState>
  <mergeCells count="2">
    <mergeCell ref="B6:C6"/>
    <mergeCell ref="G5:H5"/>
  </mergeCells>
  <dataValidations count="1">
    <dataValidation type="list" allowBlank="1" showInputMessage="1" showErrorMessage="1" sqref="B2">
      <formula1>Année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Accueil</vt:lpstr>
      <vt:lpstr>janvier</vt:lpstr>
      <vt:lpstr>fevrier</vt:lpstr>
      <vt:lpstr>Planning</vt:lpstr>
      <vt:lpstr>Parametres</vt:lpstr>
      <vt:lpstr>Absence</vt:lpstr>
      <vt:lpstr>an</vt:lpstr>
      <vt:lpstr>Année</vt:lpstr>
      <vt:lpstr>Fériés</vt:lpstr>
      <vt:lpstr>Mois</vt:lpstr>
      <vt:lpstr>fevrier!S_Mois</vt:lpstr>
      <vt:lpstr>janvier!S_Mois</vt:lpstr>
      <vt:lpstr>Planning!S_Mois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2013-03-19T16:47:22Z</dcterms:created>
  <dcterms:modified xsi:type="dcterms:W3CDTF">2013-04-10T18:45:58Z</dcterms:modified>
</cp:coreProperties>
</file>