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320" windowHeight="12045" activeTab="1"/>
  </bookViews>
  <sheets>
    <sheet name="Clients" sheetId="1" r:id="rId1"/>
    <sheet name="Commandes" sheetId="4" r:id="rId2"/>
    <sheet name="Fact Groupée" sheetId="7" r:id="rId3"/>
    <sheet name="Facture" sheetId="6" r:id="rId4"/>
  </sheets>
  <functionGroups builtInGroupCount="17"/>
  <definedNames>
    <definedName name="_xlnm._FilterDatabase" localSheetId="1" hidden="1">Commandes!$A$2:$AD$5</definedName>
    <definedName name="N°_FACT">Commandes!$AB$3:$AB$65000</definedName>
    <definedName name="_xlnm.Print_Area" localSheetId="3">Facture!$A$1:$J$60</definedName>
  </definedNames>
  <calcPr calcId="145621"/>
</workbook>
</file>

<file path=xl/calcChain.xml><?xml version="1.0" encoding="utf-8"?>
<calcChain xmlns="http://schemas.openxmlformats.org/spreadsheetml/2006/main">
  <c r="J49" i="7" l="1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B53" i="7" s="1"/>
  <c r="G53" i="7" l="1"/>
  <c r="I53" i="7" s="1"/>
  <c r="Z8" i="4"/>
  <c r="AA8" i="4" s="1"/>
  <c r="Z4" i="4"/>
  <c r="AA4" i="4" s="1"/>
  <c r="J37" i="6" l="1"/>
  <c r="J38" i="6"/>
  <c r="J39" i="6"/>
  <c r="J40" i="6"/>
  <c r="J41" i="6"/>
  <c r="J42" i="6"/>
  <c r="J43" i="6"/>
  <c r="J44" i="6"/>
  <c r="J45" i="6"/>
  <c r="J46" i="6"/>
  <c r="J47" i="6"/>
  <c r="J48" i="6"/>
  <c r="J49" i="6"/>
  <c r="J36" i="6"/>
  <c r="J35" i="6"/>
  <c r="B24" i="6" l="1"/>
  <c r="B53" i="6"/>
  <c r="G53" i="6" s="1"/>
  <c r="I53" i="6" l="1"/>
  <c r="Z3" i="4"/>
  <c r="AA3" i="4" l="1"/>
</calcChain>
</file>

<file path=xl/sharedStrings.xml><?xml version="1.0" encoding="utf-8"?>
<sst xmlns="http://schemas.openxmlformats.org/spreadsheetml/2006/main" count="219" uniqueCount="111">
  <si>
    <t>MAIL</t>
  </si>
  <si>
    <t>N°</t>
  </si>
  <si>
    <t>CLIENT</t>
  </si>
  <si>
    <t>CODE CLIENT</t>
  </si>
  <si>
    <t>FIN DE MOIS</t>
  </si>
  <si>
    <t>LE</t>
  </si>
  <si>
    <t>ADRESSE 1</t>
  </si>
  <si>
    <t>ADRESSE 2</t>
  </si>
  <si>
    <t>CP</t>
  </si>
  <si>
    <t>VILLE</t>
  </si>
  <si>
    <t>Echéance (J)</t>
  </si>
  <si>
    <t>QUANTITE</t>
  </si>
  <si>
    <t>FF-CS-1000</t>
  </si>
  <si>
    <t>86x54</t>
  </si>
  <si>
    <t>BLEU</t>
  </si>
  <si>
    <t>JAUNE</t>
  </si>
  <si>
    <t>ROUGE</t>
  </si>
  <si>
    <t>NOIR</t>
  </si>
  <si>
    <t>BLANC</t>
  </si>
  <si>
    <t>FF-AR-PR-1000</t>
  </si>
  <si>
    <t>FF-AR-PR-500</t>
  </si>
  <si>
    <t>COMMANDES</t>
  </si>
  <si>
    <t>DATE</t>
  </si>
  <si>
    <t>DOSSIER</t>
  </si>
  <si>
    <t>QTE</t>
  </si>
  <si>
    <t>CODE FACT</t>
  </si>
  <si>
    <t>SANS</t>
  </si>
  <si>
    <t>RONDS</t>
  </si>
  <si>
    <t>PORT</t>
  </si>
  <si>
    <t/>
  </si>
  <si>
    <t>FACTURATION</t>
  </si>
  <si>
    <t>TOTAL HT</t>
  </si>
  <si>
    <t>TTC</t>
  </si>
  <si>
    <t>DATE FACT</t>
  </si>
  <si>
    <t>N° FACT</t>
  </si>
  <si>
    <t>PAYEE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</si>
  <si>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</si>
  <si>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</si>
  <si>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</si>
  <si>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</si>
  <si>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</si>
  <si>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</si>
  <si>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</si>
  <si>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</si>
  <si>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</si>
  <si>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</si>
  <si>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TVA</t>
  </si>
  <si>
    <t>NET A PAYER</t>
  </si>
  <si>
    <t>VEH</t>
  </si>
  <si>
    <t>1000</t>
  </si>
  <si>
    <t>URG</t>
  </si>
  <si>
    <t>PC1070</t>
  </si>
  <si>
    <t>TEST_x000D_
TEST 1</t>
  </si>
  <si>
    <t>20</t>
  </si>
  <si>
    <t>5</t>
  </si>
  <si>
    <t>15</t>
  </si>
  <si>
    <t>4</t>
  </si>
  <si>
    <t>PRIX</t>
  </si>
  <si>
    <t>10</t>
  </si>
  <si>
    <t>can</t>
  </si>
  <si>
    <t>PC1071</t>
  </si>
  <si>
    <t>94</t>
  </si>
  <si>
    <t>500</t>
  </si>
  <si>
    <t>26</t>
  </si>
  <si>
    <t>HT</t>
  </si>
  <si>
    <t>MAQ</t>
  </si>
  <si>
    <t>DEC</t>
  </si>
  <si>
    <t>REMISE %</t>
  </si>
  <si>
    <t>T</t>
  </si>
  <si>
    <t>C</t>
  </si>
  <si>
    <t>P</t>
  </si>
  <si>
    <t>A</t>
  </si>
  <si>
    <t>DE</t>
  </si>
  <si>
    <t>AC</t>
  </si>
  <si>
    <t>FAB</t>
  </si>
  <si>
    <t>COIF</t>
  </si>
  <si>
    <t>ZA</t>
  </si>
  <si>
    <t>23 RUE</t>
  </si>
  <si>
    <t>PARIS</t>
  </si>
  <si>
    <t>CS</t>
  </si>
  <si>
    <t>1AC</t>
  </si>
  <si>
    <t>1CS</t>
  </si>
  <si>
    <t>7 RUE MOL</t>
  </si>
  <si>
    <t>RENNES</t>
  </si>
  <si>
    <t>1FAB</t>
  </si>
  <si>
    <t>cf</t>
  </si>
  <si>
    <t>G</t>
  </si>
  <si>
    <t>P1</t>
  </si>
  <si>
    <t>P2</t>
  </si>
  <si>
    <t>F</t>
  </si>
  <si>
    <t>D</t>
  </si>
  <si>
    <t>RET</t>
  </si>
  <si>
    <t>DV</t>
  </si>
  <si>
    <t>PL</t>
  </si>
  <si>
    <t>OB</t>
  </si>
  <si>
    <t>REM</t>
  </si>
  <si>
    <t>TRAC</t>
  </si>
  <si>
    <t>FF-TSR-250</t>
  </si>
  <si>
    <t>FRAIS DE M</t>
  </si>
  <si>
    <t>FRAIS DE D</t>
  </si>
  <si>
    <t>En jaune, tous les champs qui doivent être remplis</t>
  </si>
  <si>
    <t>en cliquant sur le bouton NOUVELLE FACTURE</t>
  </si>
  <si>
    <t>et cela à partir des lignes de l'onglet COMMANDES</t>
  </si>
  <si>
    <t>35000 RENNES</t>
  </si>
  <si>
    <t>N° PLANCHE A FACTURER</t>
  </si>
  <si>
    <t>NOM CLIENT</t>
  </si>
  <si>
    <t>CP + VILLE</t>
  </si>
  <si>
    <t>en cliquant sur le bouton FACTURES GROUPEES</t>
  </si>
  <si>
    <t>NOM DENT</t>
  </si>
  <si>
    <t>une même facture peut avoir plusieurs commandes de regroupées</t>
  </si>
  <si>
    <t>N°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</si>
</sst>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theme="10"/>
      <name val="Comic Sans MS"/>
      <family val="2"/>
    </font>
    <font>
      <b/>
      <sz val="10"/>
      <color theme="1"/>
      <name val="Comic Sans MS"/>
      <family val="4"/>
    </font>
    <font>
      <b/>
      <sz val="10"/>
      <name val="Comic Sans MS"/>
      <family val="4"/>
    </font>
    <font>
      <sz val="10"/>
      <color rgb="FF000000"/>
      <name val="Comic Sans MS"/>
      <family val="4"/>
    </font>
    <font>
      <b/>
      <sz val="24"/>
      <color theme="5" tint="-0.249977111117893"/>
      <name val="Comic Sans MS"/>
      <family val="4"/>
    </font>
    <font>
      <sz val="10"/>
      <color theme="1"/>
      <name val="Book Antiqua"/>
      <family val="1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24"/>
      <color theme="1"/>
      <name val="Book Antiqua"/>
      <family val="1"/>
    </font>
    <font>
      <b/>
      <sz val="12"/>
      <color theme="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0"/>
      <name val="Comic Sans MS"/>
      <family val="2"/>
    </font>
    <font>
      <sz val="10"/>
      <name val="Comic Sans MS"/>
      <family val="4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3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64" fontId="0" fillId="2" borderId="1" xfId="0" applyNumberFormat="1" applyFill="1" applyBorder="1"/>
    <xf numFmtId="0" fontId="0" fillId="0" borderId="0" xfId="0" applyFill="1"/>
    <xf numFmtId="49" fontId="0" fillId="0" borderId="0" xfId="0" applyNumberFormat="1" applyFill="1"/>
    <xf numFmtId="0" fontId="0" fillId="3" borderId="0" xfId="0" applyFill="1"/>
    <xf numFmtId="49" fontId="0" fillId="3" borderId="0" xfId="0" applyNumberFormat="1" applyFill="1"/>
    <xf numFmtId="0" fontId="0" fillId="3" borderId="5" xfId="0" applyFill="1" applyBorder="1"/>
    <xf numFmtId="49" fontId="0" fillId="3" borderId="0" xfId="0" applyNumberFormat="1" applyFill="1" applyBorder="1"/>
    <xf numFmtId="0" fontId="0" fillId="0" borderId="5" xfId="0" applyFill="1" applyBorder="1"/>
    <xf numFmtId="0" fontId="0" fillId="0" borderId="0" xfId="0" applyFill="1" applyBorder="1"/>
    <xf numFmtId="49" fontId="0" fillId="0" borderId="0" xfId="0" applyNumberFormat="1" applyFill="1" applyBorder="1"/>
    <xf numFmtId="0" fontId="3" fillId="0" borderId="0" xfId="2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wrapText="1"/>
    </xf>
    <xf numFmtId="0" fontId="2" fillId="7" borderId="1" xfId="0" applyFont="1" applyFill="1" applyBorder="1" applyAlignment="1">
      <alignment horizontal="center"/>
    </xf>
    <xf numFmtId="0" fontId="8" fillId="0" borderId="0" xfId="0" applyFont="1"/>
    <xf numFmtId="0" fontId="11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9" xfId="0" applyFont="1" applyFill="1" applyBorder="1"/>
    <xf numFmtId="0" fontId="0" fillId="2" borderId="11" xfId="0" applyFill="1" applyBorder="1"/>
    <xf numFmtId="0" fontId="0" fillId="2" borderId="10" xfId="0" applyFill="1" applyBorder="1"/>
    <xf numFmtId="0" fontId="4" fillId="2" borderId="9" xfId="0" applyFont="1" applyFill="1" applyBorder="1" applyAlignment="1">
      <alignment horizontal="center"/>
    </xf>
    <xf numFmtId="9" fontId="4" fillId="0" borderId="10" xfId="0" applyNumberFormat="1" applyFont="1" applyFill="1" applyBorder="1" applyAlignment="1">
      <alignment horizontal="left"/>
    </xf>
    <xf numFmtId="0" fontId="9" fillId="4" borderId="0" xfId="0" applyFont="1" applyFill="1" applyBorder="1" applyAlignment="1"/>
    <xf numFmtId="0" fontId="10" fillId="4" borderId="0" xfId="0" applyFont="1" applyFill="1" applyBorder="1" applyAlignment="1"/>
    <xf numFmtId="0" fontId="13" fillId="4" borderId="0" xfId="0" applyFont="1" applyFill="1" applyBorder="1" applyAlignment="1"/>
    <xf numFmtId="0" fontId="14" fillId="4" borderId="0" xfId="0" applyFont="1" applyFill="1" applyBorder="1" applyAlignmen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15" fillId="2" borderId="11" xfId="0" applyFont="1" applyFill="1" applyBorder="1"/>
    <xf numFmtId="43" fontId="16" fillId="0" borderId="2" xfId="1" applyFont="1" applyBorder="1"/>
    <xf numFmtId="0" fontId="16" fillId="0" borderId="6" xfId="0" applyFont="1" applyBorder="1"/>
    <xf numFmtId="43" fontId="16" fillId="0" borderId="6" xfId="1" applyFont="1" applyBorder="1"/>
    <xf numFmtId="0" fontId="16" fillId="0" borderId="7" xfId="0" applyFont="1" applyBorder="1"/>
    <xf numFmtId="43" fontId="16" fillId="0" borderId="7" xfId="1" applyFont="1" applyBorder="1"/>
    <xf numFmtId="0" fontId="0" fillId="8" borderId="0" xfId="0" applyFill="1"/>
    <xf numFmtId="0" fontId="16" fillId="8" borderId="2" xfId="0" applyFont="1" applyFill="1" applyBorder="1"/>
    <xf numFmtId="0" fontId="16" fillId="8" borderId="6" xfId="0" applyFont="1" applyFill="1" applyBorder="1"/>
    <xf numFmtId="43" fontId="16" fillId="8" borderId="2" xfId="1" applyFont="1" applyFill="1" applyBorder="1"/>
    <xf numFmtId="43" fontId="16" fillId="8" borderId="6" xfId="1" applyFont="1" applyFill="1" applyBorder="1"/>
    <xf numFmtId="0" fontId="13" fillId="8" borderId="0" xfId="0" applyFont="1" applyFill="1" applyBorder="1" applyAlignment="1"/>
    <xf numFmtId="0" fontId="4" fillId="2" borderId="9" xfId="0" applyFont="1" applyFill="1" applyBorder="1" applyAlignment="1">
      <alignment horizontal="center"/>
    </xf>
    <xf numFmtId="0" fontId="14" fillId="8" borderId="0" xfId="0" applyFont="1" applyFill="1" applyBorder="1" applyAlignment="1"/>
    <xf numFmtId="0" fontId="5" fillId="8" borderId="1" xfId="0" applyFont="1" applyFill="1" applyBorder="1" applyAlignment="1">
      <alignment horizontal="center"/>
    </xf>
    <xf numFmtId="14" fontId="5" fillId="8" borderId="1" xfId="0" applyNumberFormat="1" applyFont="1" applyFill="1" applyBorder="1" applyAlignment="1">
      <alignment horizontal="center"/>
    </xf>
    <xf numFmtId="0" fontId="15" fillId="8" borderId="11" xfId="0" applyFont="1" applyFill="1" applyBorder="1"/>
    <xf numFmtId="0" fontId="16" fillId="8" borderId="7" xfId="0" applyFont="1" applyFill="1" applyBorder="1"/>
    <xf numFmtId="43" fontId="16" fillId="8" borderId="7" xfId="1" applyFont="1" applyFill="1" applyBorder="1"/>
    <xf numFmtId="0" fontId="17" fillId="0" borderId="0" xfId="0" applyFont="1"/>
    <xf numFmtId="0" fontId="18" fillId="7" borderId="0" xfId="0" applyFont="1" applyFill="1"/>
    <xf numFmtId="0" fontId="9" fillId="8" borderId="0" xfId="0" applyFont="1" applyFill="1" applyBorder="1" applyAlignment="1"/>
    <xf numFmtId="0" fontId="10" fillId="8" borderId="0" xfId="0" applyFont="1" applyFill="1" applyBorder="1" applyAlignment="1"/>
    <xf numFmtId="0" fontId="0" fillId="9" borderId="0" xfId="0" applyFill="1"/>
    <xf numFmtId="0" fontId="21" fillId="9" borderId="0" xfId="0" applyFont="1" applyFill="1"/>
    <xf numFmtId="0" fontId="7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6" fillId="8" borderId="12" xfId="0" applyFont="1" applyFill="1" applyBorder="1" applyAlignment="1">
      <alignment horizontal="left"/>
    </xf>
    <xf numFmtId="0" fontId="16" fillId="8" borderId="3" xfId="0" applyFont="1" applyFill="1" applyBorder="1" applyAlignment="1">
      <alignment horizontal="left"/>
    </xf>
    <xf numFmtId="0" fontId="16" fillId="8" borderId="4" xfId="0" applyFont="1" applyFill="1" applyBorder="1" applyAlignment="1">
      <alignment horizontal="left"/>
    </xf>
    <xf numFmtId="0" fontId="16" fillId="8" borderId="13" xfId="0" applyFont="1" applyFill="1" applyBorder="1" applyAlignment="1">
      <alignment horizontal="left"/>
    </xf>
    <xf numFmtId="0" fontId="16" fillId="8" borderId="5" xfId="0" applyFont="1" applyFill="1" applyBorder="1" applyAlignment="1">
      <alignment horizontal="left"/>
    </xf>
    <xf numFmtId="0" fontId="16" fillId="8" borderId="0" xfId="0" applyFont="1" applyFill="1" applyBorder="1" applyAlignment="1">
      <alignment horizontal="left"/>
    </xf>
    <xf numFmtId="0" fontId="16" fillId="8" borderId="14" xfId="0" applyFont="1" applyFill="1" applyBorder="1" applyAlignment="1">
      <alignment horizontal="left"/>
    </xf>
    <xf numFmtId="0" fontId="16" fillId="8" borderId="15" xfId="0" applyFont="1" applyFill="1" applyBorder="1" applyAlignment="1">
      <alignment horizontal="left"/>
    </xf>
    <xf numFmtId="0" fontId="16" fillId="8" borderId="8" xfId="0" applyFont="1" applyFill="1" applyBorder="1" applyAlignment="1">
      <alignment horizontal="left"/>
    </xf>
    <xf numFmtId="43" fontId="4" fillId="0" borderId="9" xfId="1" applyFont="1" applyBorder="1" applyAlignment="1">
      <alignment horizontal="center"/>
    </xf>
    <xf numFmtId="43" fontId="4" fillId="0" borderId="10" xfId="1" applyFont="1" applyBorder="1" applyAlignment="1">
      <alignment horizontal="center"/>
    </xf>
    <xf numFmtId="43" fontId="4" fillId="8" borderId="9" xfId="1" applyFont="1" applyFill="1" applyBorder="1" applyAlignment="1">
      <alignment horizontal="center"/>
    </xf>
    <xf numFmtId="43" fontId="4" fillId="8" borderId="10" xfId="1" applyFont="1" applyFill="1" applyBorder="1" applyAlignment="1">
      <alignment horizontal="center"/>
    </xf>
    <xf numFmtId="43" fontId="4" fillId="0" borderId="9" xfId="0" applyNumberFormat="1" applyFont="1" applyBorder="1" applyAlignment="1">
      <alignment horizontal="center"/>
    </xf>
    <xf numFmtId="43" fontId="12" fillId="0" borderId="9" xfId="0" applyNumberFormat="1" applyFont="1" applyBorder="1" applyAlignment="1">
      <alignment horizontal="center"/>
    </xf>
    <xf numFmtId="43" fontId="12" fillId="0" borderId="10" xfId="0" applyNumberFormat="1" applyFont="1" applyBorder="1" applyAlignment="1">
      <alignment horizontal="center"/>
    </xf>
    <xf numFmtId="0" fontId="16" fillId="0" borderId="13" xfId="0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14" xfId="0" applyFont="1" applyBorder="1" applyAlignment="1">
      <alignment horizontal="left"/>
    </xf>
    <xf numFmtId="0" fontId="16" fillId="0" borderId="15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0" fillId="10" borderId="0" xfId="0" applyFill="1"/>
    <xf numFmtId="14" fontId="0" fillId="10" borderId="0" xfId="0" applyNumberFormat="1" applyFill="1"/>
    <xf numFmtId="0" fontId="0" fillId="10" borderId="0" xfId="0" applyFill="1" applyAlignment="1">
      <alignment horizontal="right"/>
    </xf>
  </cellXfs>
  <cellStyles count="3">
    <cellStyle name="Lien hypertexte" xfId="2" builtinId="8"/>
    <cellStyle name="Milliers" xfId="1" builtinId="3"/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FFFFCC"/>
      <color rgb="FF00FFCC"/>
      <color rgb="FFFFCCFF"/>
      <color rgb="FF9999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57150</xdr:rowOff>
        </xdr:from>
        <xdr:to>
          <xdr:col>1</xdr:col>
          <xdr:colOff>638175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180975</xdr:colOff>
          <xdr:row>0</xdr:row>
          <xdr:rowOff>38100</xdr:rowOff>
        </xdr:from>
        <xdr:to>
          <xdr:col>29</xdr:col>
          <xdr:colOff>466725</xdr:colOff>
          <xdr:row>0</xdr:row>
          <xdr:rowOff>390525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PAIEMENT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6</xdr:row>
      <xdr:rowOff>47625</xdr:rowOff>
    </xdr:from>
    <xdr:to>
      <xdr:col>15</xdr:col>
      <xdr:colOff>523875</xdr:colOff>
      <xdr:row>9</xdr:row>
      <xdr:rowOff>15875</xdr:rowOff>
    </xdr:to>
    <xdr:sp macro="[0]!FACTGROUPEE" textlink="">
      <xdr:nvSpPr>
        <xdr:cNvPr id="2" name="Rectangle à coins arrondis 1"/>
        <xdr:cNvSpPr/>
      </xdr:nvSpPr>
      <xdr:spPr>
        <a:xfrm>
          <a:off x="12334875" y="1190625"/>
          <a:ext cx="2190750" cy="666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Factures Groupées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3</xdr:row>
          <xdr:rowOff>28575</xdr:rowOff>
        </xdr:from>
        <xdr:to>
          <xdr:col>14</xdr:col>
          <xdr:colOff>552450</xdr:colOff>
          <xdr:row>6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32" sqref="M32"/>
    </sheetView>
  </sheetViews>
  <sheetFormatPr baseColWidth="10" defaultRowHeight="15" x14ac:dyDescent="0.25"/>
  <cols>
    <col min="1" max="1" width="5.42578125" bestFit="1" customWidth="1"/>
    <col min="2" max="2" width="43.5703125" bestFit="1" customWidth="1"/>
    <col min="3" max="3" width="21.42578125" bestFit="1" customWidth="1"/>
    <col min="4" max="4" width="14.5703125" bestFit="1" customWidth="1"/>
    <col min="5" max="5" width="15.7109375" bestFit="1" customWidth="1"/>
    <col min="6" max="6" width="3.28515625" bestFit="1" customWidth="1"/>
    <col min="7" max="7" width="24" customWidth="1"/>
    <col min="11" max="11" width="11.42578125" style="1"/>
  </cols>
  <sheetData>
    <row r="1" spans="1:12" x14ac:dyDescent="0.25">
      <c r="A1" t="s">
        <v>1</v>
      </c>
      <c r="B1" s="2" t="s">
        <v>2</v>
      </c>
      <c r="C1" s="2" t="s">
        <v>3</v>
      </c>
      <c r="D1" s="3" t="s">
        <v>10</v>
      </c>
      <c r="E1" s="4" t="s">
        <v>4</v>
      </c>
      <c r="F1" s="4" t="s">
        <v>5</v>
      </c>
      <c r="G1" s="5" t="s">
        <v>108</v>
      </c>
      <c r="H1" s="2" t="s">
        <v>0</v>
      </c>
      <c r="I1" s="2" t="s">
        <v>6</v>
      </c>
      <c r="J1" s="2" t="s">
        <v>7</v>
      </c>
      <c r="K1" s="6" t="s">
        <v>8</v>
      </c>
      <c r="L1" s="2" t="s">
        <v>9</v>
      </c>
    </row>
    <row r="2" spans="1:12" ht="15.75" x14ac:dyDescent="0.3">
      <c r="A2" s="9">
        <v>19</v>
      </c>
      <c r="B2" s="10" t="s">
        <v>73</v>
      </c>
      <c r="C2" s="10" t="s">
        <v>80</v>
      </c>
      <c r="D2" s="11">
        <v>30</v>
      </c>
      <c r="E2" s="12"/>
      <c r="F2" s="11"/>
      <c r="H2" s="16"/>
      <c r="I2" t="s">
        <v>76</v>
      </c>
      <c r="J2" t="s">
        <v>77</v>
      </c>
      <c r="K2">
        <v>75000</v>
      </c>
      <c r="L2" t="s">
        <v>78</v>
      </c>
    </row>
    <row r="3" spans="1:12" ht="15.75" x14ac:dyDescent="0.3">
      <c r="A3" s="9">
        <v>89</v>
      </c>
      <c r="B3" s="10" t="s">
        <v>79</v>
      </c>
      <c r="C3" s="10" t="s">
        <v>81</v>
      </c>
      <c r="D3" s="11">
        <v>45</v>
      </c>
      <c r="E3" s="12"/>
      <c r="F3" s="11"/>
      <c r="H3" s="16"/>
      <c r="I3" t="s">
        <v>82</v>
      </c>
      <c r="K3" s="1">
        <v>35000</v>
      </c>
      <c r="L3" t="s">
        <v>83</v>
      </c>
    </row>
    <row r="4" spans="1:12" x14ac:dyDescent="0.25">
      <c r="A4" s="7">
        <v>10</v>
      </c>
      <c r="B4" s="8" t="s">
        <v>74</v>
      </c>
      <c r="C4" s="8" t="s">
        <v>84</v>
      </c>
      <c r="D4" s="13"/>
      <c r="E4" s="15"/>
      <c r="F4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D8"/>
  <sheetViews>
    <sheetView tabSelected="1" zoomScale="70" zoomScaleNormal="7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3" sqref="A33"/>
    </sheetView>
  </sheetViews>
  <sheetFormatPr baseColWidth="10" defaultRowHeight="15" x14ac:dyDescent="0.25"/>
  <cols>
    <col min="2" max="2" width="12" bestFit="1" customWidth="1"/>
    <col min="3" max="3" width="22.42578125" bestFit="1" customWidth="1"/>
    <col min="4" max="4" width="18.42578125" customWidth="1"/>
    <col min="5" max="5" width="21.7109375" bestFit="1" customWidth="1"/>
    <col min="11" max="11" width="12.85546875" bestFit="1" customWidth="1"/>
    <col min="16" max="16" width="14.7109375" bestFit="1" customWidth="1"/>
    <col min="17" max="17" width="13.85546875" bestFit="1" customWidth="1"/>
    <col min="18" max="18" width="15.42578125" bestFit="1" customWidth="1"/>
    <col min="19" max="19" width="13.7109375" bestFit="1" customWidth="1"/>
    <col min="20" max="20" width="17.7109375" customWidth="1"/>
    <col min="21" max="24" width="13.85546875" customWidth="1"/>
    <col min="25" max="25" width="15.140625" bestFit="1" customWidth="1"/>
    <col min="26" max="26" width="13.140625" bestFit="1" customWidth="1"/>
    <col min="29" max="29" width="14.5703125" bestFit="1" customWidth="1"/>
  </cols>
  <sheetData>
    <row r="1" spans="1:30" ht="37.5" x14ac:dyDescent="0.7">
      <c r="A1" s="62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 t="s">
        <v>30</v>
      </c>
      <c r="U1" s="63"/>
      <c r="V1" s="63"/>
      <c r="W1" s="63"/>
      <c r="X1" s="63"/>
      <c r="Y1" s="63"/>
      <c r="Z1" s="63"/>
      <c r="AA1" s="63"/>
      <c r="AB1" s="63"/>
      <c r="AC1" s="63"/>
      <c r="AD1" s="63"/>
    </row>
    <row r="2" spans="1:30" x14ac:dyDescent="0.25">
      <c r="A2" s="18" t="s">
        <v>110</v>
      </c>
      <c r="B2" s="18" t="s">
        <v>22</v>
      </c>
      <c r="C2" s="18" t="s">
        <v>2</v>
      </c>
      <c r="D2" s="18" t="s">
        <v>85</v>
      </c>
      <c r="E2" s="18" t="s">
        <v>23</v>
      </c>
      <c r="F2" s="18" t="s">
        <v>24</v>
      </c>
      <c r="G2" s="18" t="s">
        <v>86</v>
      </c>
      <c r="H2" s="18" t="s">
        <v>87</v>
      </c>
      <c r="I2" s="18" t="s">
        <v>88</v>
      </c>
      <c r="J2" s="18" t="s">
        <v>89</v>
      </c>
      <c r="K2" s="18" t="s">
        <v>70</v>
      </c>
      <c r="L2" s="18" t="s">
        <v>90</v>
      </c>
      <c r="M2" s="18" t="s">
        <v>90</v>
      </c>
      <c r="N2" s="18" t="s">
        <v>91</v>
      </c>
      <c r="O2" s="18" t="s">
        <v>91</v>
      </c>
      <c r="P2" s="18" t="s">
        <v>92</v>
      </c>
      <c r="Q2" s="18" t="s">
        <v>93</v>
      </c>
      <c r="R2" s="18" t="s">
        <v>72</v>
      </c>
      <c r="S2" s="18" t="s">
        <v>94</v>
      </c>
      <c r="T2" s="22" t="s">
        <v>25</v>
      </c>
      <c r="U2" s="22" t="s">
        <v>57</v>
      </c>
      <c r="V2" s="22" t="s">
        <v>65</v>
      </c>
      <c r="W2" s="22" t="s">
        <v>95</v>
      </c>
      <c r="X2" s="22" t="s">
        <v>66</v>
      </c>
      <c r="Y2" s="22" t="s">
        <v>28</v>
      </c>
      <c r="Z2" s="22" t="s">
        <v>31</v>
      </c>
      <c r="AA2" s="22" t="s">
        <v>32</v>
      </c>
      <c r="AB2" s="22" t="s">
        <v>34</v>
      </c>
      <c r="AC2" s="22" t="s">
        <v>33</v>
      </c>
      <c r="AD2" s="22" t="s">
        <v>35</v>
      </c>
    </row>
    <row r="3" spans="1:30" x14ac:dyDescent="0.25">
      <c r="A3" s="93">
        <v>50</v>
      </c>
      <c r="B3" s="94">
        <v>42614</v>
      </c>
      <c r="C3" s="93" t="s">
        <v>73</v>
      </c>
      <c r="D3" s="93"/>
      <c r="E3" s="93" t="s">
        <v>75</v>
      </c>
      <c r="F3" s="93">
        <v>1000</v>
      </c>
      <c r="G3" s="93" t="s">
        <v>71</v>
      </c>
      <c r="H3" t="s">
        <v>14</v>
      </c>
      <c r="I3" t="s">
        <v>16</v>
      </c>
      <c r="J3" s="93" t="s">
        <v>13</v>
      </c>
      <c r="K3" s="93"/>
      <c r="L3" s="93"/>
      <c r="M3" s="93"/>
      <c r="N3" s="93"/>
      <c r="O3" s="93"/>
      <c r="P3" s="94">
        <v>42625</v>
      </c>
      <c r="Q3" s="93" t="s">
        <v>51</v>
      </c>
      <c r="R3" s="94">
        <v>42628</v>
      </c>
      <c r="S3" s="94"/>
      <c r="T3" s="93" t="s">
        <v>19</v>
      </c>
      <c r="U3" s="93">
        <v>3</v>
      </c>
      <c r="V3" s="93"/>
      <c r="W3" s="93"/>
      <c r="X3" s="93"/>
      <c r="Y3" s="93"/>
      <c r="Z3" s="93">
        <f>U3+V3-U3*W3/100+X3+Y3</f>
        <v>3</v>
      </c>
      <c r="AA3" s="93">
        <f>Z3*1.2</f>
        <v>3.5999999999999996</v>
      </c>
      <c r="AB3" s="93">
        <v>60001</v>
      </c>
      <c r="AC3" s="94">
        <v>42658</v>
      </c>
      <c r="AD3" s="93"/>
    </row>
    <row r="4" spans="1:30" ht="30" x14ac:dyDescent="0.25">
      <c r="A4" s="19">
        <v>51</v>
      </c>
      <c r="B4" s="20">
        <v>42615</v>
      </c>
      <c r="C4" t="s">
        <v>79</v>
      </c>
      <c r="D4" t="s">
        <v>29</v>
      </c>
      <c r="E4" t="s">
        <v>48</v>
      </c>
      <c r="F4" s="19" t="s">
        <v>49</v>
      </c>
      <c r="G4" t="s">
        <v>69</v>
      </c>
      <c r="H4" t="s">
        <v>15</v>
      </c>
      <c r="I4" t="s">
        <v>17</v>
      </c>
      <c r="J4" t="s">
        <v>13</v>
      </c>
      <c r="K4" t="s">
        <v>26</v>
      </c>
      <c r="L4" t="s">
        <v>27</v>
      </c>
      <c r="M4" t="s">
        <v>50</v>
      </c>
      <c r="N4" t="s">
        <v>29</v>
      </c>
      <c r="O4" t="s">
        <v>29</v>
      </c>
      <c r="P4" s="17">
        <v>42663</v>
      </c>
      <c r="Q4" t="s">
        <v>51</v>
      </c>
      <c r="R4" s="17">
        <v>42665</v>
      </c>
      <c r="S4" s="21" t="s">
        <v>52</v>
      </c>
      <c r="T4" t="s">
        <v>12</v>
      </c>
      <c r="U4">
        <v>80</v>
      </c>
      <c r="V4">
        <v>20</v>
      </c>
      <c r="W4" t="s">
        <v>54</v>
      </c>
      <c r="X4" t="s">
        <v>55</v>
      </c>
      <c r="Y4" t="s">
        <v>56</v>
      </c>
      <c r="Z4">
        <f>U4+V4-U4*W4/100+X4+Y4</f>
        <v>115</v>
      </c>
      <c r="AA4">
        <f>Z4*1.2</f>
        <v>138</v>
      </c>
      <c r="AB4">
        <v>60011</v>
      </c>
      <c r="AC4" s="17">
        <v>42656</v>
      </c>
    </row>
    <row r="5" spans="1:30" x14ac:dyDescent="0.25">
      <c r="A5" s="93">
        <v>52</v>
      </c>
      <c r="B5" s="94">
        <v>42616</v>
      </c>
      <c r="C5" s="93" t="s">
        <v>79</v>
      </c>
      <c r="D5" s="93" t="s">
        <v>29</v>
      </c>
      <c r="E5" s="93" t="s">
        <v>59</v>
      </c>
      <c r="F5" s="95">
        <v>1000</v>
      </c>
      <c r="G5" s="93" t="s">
        <v>68</v>
      </c>
      <c r="H5" t="s">
        <v>17</v>
      </c>
      <c r="I5" t="s">
        <v>18</v>
      </c>
      <c r="J5" s="93" t="s">
        <v>13</v>
      </c>
      <c r="K5" s="93" t="s">
        <v>26</v>
      </c>
      <c r="L5" s="93" t="s">
        <v>27</v>
      </c>
      <c r="M5" s="93" t="s">
        <v>29</v>
      </c>
      <c r="N5" s="93" t="s">
        <v>29</v>
      </c>
      <c r="O5" s="93" t="s">
        <v>29</v>
      </c>
      <c r="P5" s="93" t="s">
        <v>29</v>
      </c>
      <c r="Q5" s="93"/>
      <c r="R5" s="93" t="s">
        <v>29</v>
      </c>
      <c r="S5" s="93" t="s">
        <v>29</v>
      </c>
      <c r="T5" s="93" t="s">
        <v>29</v>
      </c>
      <c r="U5" s="93"/>
      <c r="V5" s="94" t="s">
        <v>53</v>
      </c>
      <c r="W5" s="94" t="s">
        <v>54</v>
      </c>
      <c r="X5" s="94" t="s">
        <v>58</v>
      </c>
      <c r="Y5" s="93" t="s">
        <v>56</v>
      </c>
      <c r="Z5" s="93"/>
      <c r="AA5" s="93"/>
      <c r="AB5" s="93"/>
      <c r="AC5" s="93"/>
      <c r="AD5" s="93"/>
    </row>
    <row r="6" spans="1:30" x14ac:dyDescent="0.25">
      <c r="A6" s="19">
        <v>53</v>
      </c>
      <c r="B6" s="20">
        <v>42617</v>
      </c>
      <c r="C6" t="s">
        <v>74</v>
      </c>
      <c r="D6" t="s">
        <v>29</v>
      </c>
      <c r="E6" t="s">
        <v>29</v>
      </c>
      <c r="F6" s="19" t="s">
        <v>49</v>
      </c>
      <c r="G6" t="s">
        <v>29</v>
      </c>
      <c r="H6" s="14" t="s">
        <v>16</v>
      </c>
      <c r="I6" s="14" t="s">
        <v>17</v>
      </c>
      <c r="J6" t="s">
        <v>13</v>
      </c>
      <c r="K6" s="14" t="s">
        <v>26</v>
      </c>
      <c r="L6" s="14" t="s">
        <v>27</v>
      </c>
      <c r="M6" t="s">
        <v>29</v>
      </c>
      <c r="N6" t="s">
        <v>29</v>
      </c>
      <c r="O6" t="s">
        <v>29</v>
      </c>
      <c r="P6" t="s">
        <v>29</v>
      </c>
      <c r="Q6" t="s">
        <v>51</v>
      </c>
      <c r="R6" t="s">
        <v>29</v>
      </c>
      <c r="S6" t="s">
        <v>29</v>
      </c>
      <c r="T6" t="s">
        <v>12</v>
      </c>
      <c r="U6">
        <v>80</v>
      </c>
      <c r="V6" t="s">
        <v>53</v>
      </c>
      <c r="W6" t="s">
        <v>29</v>
      </c>
      <c r="X6" t="s">
        <v>55</v>
      </c>
      <c r="Y6" t="s">
        <v>56</v>
      </c>
      <c r="Z6" t="s">
        <v>61</v>
      </c>
      <c r="AA6">
        <v>112.8</v>
      </c>
      <c r="AB6">
        <v>60003</v>
      </c>
      <c r="AC6" s="17">
        <v>42667</v>
      </c>
    </row>
    <row r="7" spans="1:30" x14ac:dyDescent="0.25">
      <c r="A7" s="93">
        <v>54</v>
      </c>
      <c r="B7" s="94">
        <v>42618</v>
      </c>
      <c r="C7" s="93" t="s">
        <v>73</v>
      </c>
      <c r="D7" s="93" t="s">
        <v>29</v>
      </c>
      <c r="E7" s="93" t="s">
        <v>29</v>
      </c>
      <c r="F7" s="95" t="s">
        <v>62</v>
      </c>
      <c r="G7" s="93" t="s">
        <v>29</v>
      </c>
      <c r="H7" t="s">
        <v>29</v>
      </c>
      <c r="I7" t="s">
        <v>29</v>
      </c>
      <c r="J7" s="93" t="s">
        <v>29</v>
      </c>
      <c r="K7" s="93" t="s">
        <v>29</v>
      </c>
      <c r="L7" s="93" t="s">
        <v>29</v>
      </c>
      <c r="M7" s="93" t="s">
        <v>29</v>
      </c>
      <c r="N7" s="93" t="s">
        <v>29</v>
      </c>
      <c r="O7" s="93" t="s">
        <v>29</v>
      </c>
      <c r="P7" s="93" t="s">
        <v>29</v>
      </c>
      <c r="Q7" s="93" t="s">
        <v>51</v>
      </c>
      <c r="R7" s="93" t="s">
        <v>29</v>
      </c>
      <c r="S7" s="93" t="s">
        <v>29</v>
      </c>
      <c r="T7" s="93" t="s">
        <v>20</v>
      </c>
      <c r="U7" s="93">
        <v>2</v>
      </c>
      <c r="V7" s="93" t="s">
        <v>29</v>
      </c>
      <c r="W7" s="93" t="s">
        <v>29</v>
      </c>
      <c r="X7" s="93" t="s">
        <v>29</v>
      </c>
      <c r="Y7" s="93" t="s">
        <v>29</v>
      </c>
      <c r="Z7" s="93" t="s">
        <v>63</v>
      </c>
      <c r="AA7" s="93">
        <v>31.2</v>
      </c>
      <c r="AB7" s="93">
        <v>60002</v>
      </c>
      <c r="AC7" s="94">
        <v>42658</v>
      </c>
      <c r="AD7" s="93"/>
    </row>
    <row r="8" spans="1:30" x14ac:dyDescent="0.25">
      <c r="A8" s="19">
        <v>55</v>
      </c>
      <c r="B8" s="20">
        <v>42619</v>
      </c>
      <c r="C8" t="s">
        <v>79</v>
      </c>
      <c r="E8" t="s">
        <v>96</v>
      </c>
      <c r="F8" s="19">
        <v>250</v>
      </c>
      <c r="G8" t="s">
        <v>70</v>
      </c>
      <c r="Q8" t="s">
        <v>51</v>
      </c>
      <c r="T8" t="s">
        <v>97</v>
      </c>
      <c r="U8">
        <v>28</v>
      </c>
      <c r="V8">
        <v>40</v>
      </c>
      <c r="X8">
        <v>10</v>
      </c>
      <c r="Y8">
        <v>8</v>
      </c>
      <c r="Z8">
        <f>U8+V8-U8*W8/100+X8+Y8</f>
        <v>86</v>
      </c>
      <c r="AA8" s="60">
        <f>Z8*1.2</f>
        <v>103.2</v>
      </c>
      <c r="AB8" s="60">
        <v>60001</v>
      </c>
      <c r="AC8" s="17">
        <v>42658</v>
      </c>
    </row>
  </sheetData>
  <autoFilter ref="A2:AD5"/>
  <mergeCells count="2">
    <mergeCell ref="A1:S1"/>
    <mergeCell ref="T1:AD1"/>
  </mergeCells>
  <conditionalFormatting sqref="H3:I30 J5:L5 K6:L6">
    <cfRule type="cellIs" dxfId="7" priority="41" operator="equal">
      <formula>"NOIR"</formula>
    </cfRule>
    <cfRule type="cellIs" dxfId="6" priority="42" operator="equal">
      <formula>"JAUNE"</formula>
    </cfRule>
    <cfRule type="cellIs" dxfId="5" priority="43" operator="equal">
      <formula>"ROUGE"</formula>
    </cfRule>
    <cfRule type="cellIs" dxfId="4" priority="44" operator="equal">
      <formula>"BLEU"</formula>
    </cfRule>
  </conditionalFormatting>
  <conditionalFormatting sqref="J6">
    <cfRule type="cellIs" dxfId="3" priority="1" operator="equal">
      <formula>"NOIR"</formula>
    </cfRule>
    <cfRule type="cellIs" dxfId="2" priority="2" operator="equal">
      <formula>"JAUNE"</formula>
    </cfRule>
    <cfRule type="cellIs" dxfId="1" priority="3" operator="equal">
      <formula>"ROUGE"</formula>
    </cfRule>
    <cfRule type="cellIs" dxfId="0" priority="4" operator="equal">
      <formula>"BLEU"</formula>
    </cfRule>
  </conditionalFormatting>
  <printOptions horizontalCentered="1"/>
  <pageMargins left="0" right="0" top="0.74803149606299213" bottom="0.74803149606299213" header="0.31496062992125984" footer="0.31496062992125984"/>
  <pageSetup paperSize="9" scale="36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180975</xdr:colOff>
                    <xdr:row>0</xdr:row>
                    <xdr:rowOff>57150</xdr:rowOff>
                  </from>
                  <to>
                    <xdr:col>1</xdr:col>
                    <xdr:colOff>638175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Paiement">
                <anchor moveWithCells="1" sizeWithCells="1">
                  <from>
                    <xdr:col>28</xdr:col>
                    <xdr:colOff>180975</xdr:colOff>
                    <xdr:row>0</xdr:row>
                    <xdr:rowOff>38100</xdr:rowOff>
                  </from>
                  <to>
                    <xdr:col>29</xdr:col>
                    <xdr:colOff>466725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S53"/>
  <sheetViews>
    <sheetView topLeftCell="A6" zoomScale="60" zoomScaleNormal="60" workbookViewId="0">
      <selection activeCell="M42" sqref="M42"/>
    </sheetView>
  </sheetViews>
  <sheetFormatPr baseColWidth="10" defaultRowHeight="15" x14ac:dyDescent="0.25"/>
  <cols>
    <col min="1" max="2" width="14.42578125" customWidth="1"/>
    <col min="3" max="4" width="17.85546875" customWidth="1"/>
    <col min="5" max="5" width="15.42578125" customWidth="1"/>
    <col min="6" max="10" width="14.42578125" customWidth="1"/>
  </cols>
  <sheetData>
    <row r="8" spans="1:17" ht="19.5" x14ac:dyDescent="0.4">
      <c r="A8" s="23"/>
      <c r="B8" s="23"/>
      <c r="G8" s="48" t="s">
        <v>105</v>
      </c>
      <c r="H8" s="58"/>
      <c r="I8" s="58"/>
      <c r="J8" s="58"/>
    </row>
    <row r="9" spans="1:17" ht="19.5" x14ac:dyDescent="0.4">
      <c r="A9" s="23"/>
      <c r="B9" s="23"/>
      <c r="C9" s="23"/>
      <c r="G9" s="50" t="s">
        <v>6</v>
      </c>
      <c r="H9" s="59"/>
      <c r="I9" s="59"/>
      <c r="J9" s="59"/>
    </row>
    <row r="10" spans="1:17" ht="19.5" x14ac:dyDescent="0.4">
      <c r="A10" s="23"/>
      <c r="B10" s="23"/>
      <c r="C10" s="23"/>
      <c r="G10" s="50" t="s">
        <v>7</v>
      </c>
      <c r="H10" s="59"/>
      <c r="I10" s="59"/>
      <c r="J10" s="59"/>
    </row>
    <row r="11" spans="1:17" ht="19.5" x14ac:dyDescent="0.4">
      <c r="A11" s="23"/>
      <c r="B11" s="23"/>
      <c r="C11" s="23"/>
      <c r="G11" s="48" t="s">
        <v>106</v>
      </c>
      <c r="H11" s="58"/>
      <c r="I11" s="58"/>
      <c r="J11" s="58"/>
    </row>
    <row r="12" spans="1:17" x14ac:dyDescent="0.25">
      <c r="A12" s="23"/>
      <c r="B12" s="23"/>
      <c r="C12" s="23"/>
      <c r="N12" s="56" t="s">
        <v>104</v>
      </c>
      <c r="Q12" s="57" t="s">
        <v>51</v>
      </c>
    </row>
    <row r="13" spans="1:17" x14ac:dyDescent="0.25">
      <c r="A13" s="23"/>
      <c r="B13" s="23"/>
      <c r="C13" s="23"/>
      <c r="N13" s="56"/>
    </row>
    <row r="14" spans="1:17" x14ac:dyDescent="0.25">
      <c r="C14" s="23"/>
    </row>
    <row r="15" spans="1:17" x14ac:dyDescent="0.25">
      <c r="C15" s="23"/>
    </row>
    <row r="16" spans="1:17" x14ac:dyDescent="0.25">
      <c r="C16" s="23"/>
    </row>
    <row r="17" spans="1:8" x14ac:dyDescent="0.25">
      <c r="C17" s="23"/>
    </row>
    <row r="18" spans="1:8" x14ac:dyDescent="0.25">
      <c r="C18" s="23"/>
    </row>
    <row r="20" spans="1:8" ht="30.75" x14ac:dyDescent="0.45">
      <c r="A20" s="24" t="s">
        <v>36</v>
      </c>
      <c r="B20" s="24"/>
    </row>
    <row r="23" spans="1:8" ht="16.5" x14ac:dyDescent="0.35">
      <c r="A23" s="25" t="s">
        <v>37</v>
      </c>
      <c r="B23" s="25" t="s">
        <v>22</v>
      </c>
    </row>
    <row r="24" spans="1:8" ht="16.5" x14ac:dyDescent="0.35">
      <c r="A24" s="51"/>
      <c r="B24" s="52"/>
    </row>
    <row r="29" spans="1:8" ht="16.5" x14ac:dyDescent="0.35">
      <c r="A29" s="64" t="s">
        <v>38</v>
      </c>
      <c r="B29" s="65"/>
      <c r="C29" s="25" t="s">
        <v>39</v>
      </c>
      <c r="E29" s="26" t="s">
        <v>40</v>
      </c>
      <c r="F29" s="53"/>
      <c r="G29" s="27"/>
      <c r="H29" s="28"/>
    </row>
    <row r="30" spans="1:8" ht="16.5" x14ac:dyDescent="0.35">
      <c r="A30" s="66" t="s">
        <v>41</v>
      </c>
      <c r="B30" s="67"/>
      <c r="C30" s="52"/>
    </row>
    <row r="34" spans="1:19" x14ac:dyDescent="0.25">
      <c r="A34" s="68" t="s">
        <v>42</v>
      </c>
      <c r="B34" s="69"/>
      <c r="C34" s="3" t="s">
        <v>43</v>
      </c>
      <c r="D34" s="68" t="s">
        <v>44</v>
      </c>
      <c r="E34" s="70"/>
      <c r="F34" s="69"/>
      <c r="G34" s="3" t="s">
        <v>11</v>
      </c>
      <c r="H34" s="3" t="s">
        <v>64</v>
      </c>
      <c r="I34" s="3" t="s">
        <v>67</v>
      </c>
      <c r="J34" s="3" t="s">
        <v>45</v>
      </c>
    </row>
    <row r="35" spans="1:19" ht="15.75" x14ac:dyDescent="0.3">
      <c r="A35" s="71"/>
      <c r="B35" s="72"/>
      <c r="C35" s="44"/>
      <c r="D35" s="71"/>
      <c r="E35" s="73"/>
      <c r="F35" s="72"/>
      <c r="G35" s="44"/>
      <c r="H35" s="46"/>
      <c r="I35" s="46"/>
      <c r="J35" s="38">
        <f>H35*(100-I35)/100</f>
        <v>0</v>
      </c>
      <c r="M35" s="43" t="s">
        <v>100</v>
      </c>
      <c r="N35" s="43"/>
      <c r="O35" s="43"/>
      <c r="P35" s="43"/>
      <c r="Q35" s="43"/>
    </row>
    <row r="36" spans="1:19" ht="15.75" x14ac:dyDescent="0.3">
      <c r="A36" s="74"/>
      <c r="B36" s="75"/>
      <c r="C36" s="45"/>
      <c r="D36" s="74"/>
      <c r="E36" s="76"/>
      <c r="F36" s="75"/>
      <c r="G36" s="45"/>
      <c r="H36" s="47"/>
      <c r="I36" s="47"/>
      <c r="J36" s="40">
        <f>H36*(100-I36)/100</f>
        <v>0</v>
      </c>
      <c r="M36" s="43" t="s">
        <v>107</v>
      </c>
      <c r="N36" s="43"/>
      <c r="O36" s="43"/>
      <c r="P36" s="43"/>
      <c r="Q36" s="43"/>
    </row>
    <row r="37" spans="1:19" ht="15.75" x14ac:dyDescent="0.3">
      <c r="A37" s="74"/>
      <c r="B37" s="75"/>
      <c r="C37" s="45"/>
      <c r="D37" s="74"/>
      <c r="E37" s="76"/>
      <c r="F37" s="75"/>
      <c r="G37" s="45"/>
      <c r="H37" s="47"/>
      <c r="I37" s="47"/>
      <c r="J37" s="40">
        <f t="shared" ref="J37:J49" si="0">H37*(100-I37)/100</f>
        <v>0</v>
      </c>
      <c r="M37" s="43" t="s">
        <v>102</v>
      </c>
      <c r="N37" s="43"/>
      <c r="O37" s="43"/>
      <c r="P37" s="43"/>
      <c r="Q37" s="43"/>
    </row>
    <row r="38" spans="1:19" ht="17.25" x14ac:dyDescent="0.3">
      <c r="A38" s="74"/>
      <c r="B38" s="75"/>
      <c r="C38" s="45"/>
      <c r="D38" s="74"/>
      <c r="E38" s="76"/>
      <c r="F38" s="75"/>
      <c r="G38" s="45"/>
      <c r="H38" s="47"/>
      <c r="I38" s="47"/>
      <c r="J38" s="40">
        <f t="shared" si="0"/>
        <v>0</v>
      </c>
      <c r="M38" s="61" t="s">
        <v>109</v>
      </c>
      <c r="N38" s="61"/>
      <c r="O38" s="61"/>
      <c r="P38" s="61"/>
      <c r="Q38" s="61"/>
      <c r="R38" s="61"/>
      <c r="S38" s="60"/>
    </row>
    <row r="39" spans="1:19" ht="15.75" x14ac:dyDescent="0.3">
      <c r="A39" s="74"/>
      <c r="B39" s="75"/>
      <c r="C39" s="45"/>
      <c r="D39" s="74"/>
      <c r="E39" s="76"/>
      <c r="F39" s="75"/>
      <c r="G39" s="45"/>
      <c r="H39" s="47"/>
      <c r="I39" s="47"/>
      <c r="J39" s="40">
        <f t="shared" si="0"/>
        <v>0</v>
      </c>
    </row>
    <row r="40" spans="1:19" ht="15.75" x14ac:dyDescent="0.3">
      <c r="A40" s="74"/>
      <c r="B40" s="75"/>
      <c r="C40" s="45"/>
      <c r="D40" s="74"/>
      <c r="E40" s="76"/>
      <c r="F40" s="75"/>
      <c r="G40" s="45"/>
      <c r="H40" s="47"/>
      <c r="I40" s="47"/>
      <c r="J40" s="40">
        <f t="shared" si="0"/>
        <v>0</v>
      </c>
    </row>
    <row r="41" spans="1:19" ht="15.75" x14ac:dyDescent="0.3">
      <c r="A41" s="74"/>
      <c r="B41" s="75"/>
      <c r="C41" s="45"/>
      <c r="D41" s="74"/>
      <c r="E41" s="76"/>
      <c r="F41" s="75"/>
      <c r="G41" s="45"/>
      <c r="H41" s="47"/>
      <c r="I41" s="47"/>
      <c r="J41" s="40">
        <f t="shared" si="0"/>
        <v>0</v>
      </c>
    </row>
    <row r="42" spans="1:19" ht="15.75" x14ac:dyDescent="0.3">
      <c r="A42" s="74"/>
      <c r="B42" s="75"/>
      <c r="C42" s="45"/>
      <c r="D42" s="74"/>
      <c r="E42" s="76"/>
      <c r="F42" s="75"/>
      <c r="G42" s="45"/>
      <c r="H42" s="47"/>
      <c r="I42" s="47"/>
      <c r="J42" s="40">
        <f t="shared" si="0"/>
        <v>0</v>
      </c>
    </row>
    <row r="43" spans="1:19" ht="15.75" x14ac:dyDescent="0.3">
      <c r="A43" s="74"/>
      <c r="B43" s="75"/>
      <c r="C43" s="45"/>
      <c r="D43" s="74"/>
      <c r="E43" s="76"/>
      <c r="F43" s="75"/>
      <c r="G43" s="45"/>
      <c r="H43" s="47"/>
      <c r="I43" s="47"/>
      <c r="J43" s="40">
        <f t="shared" si="0"/>
        <v>0</v>
      </c>
    </row>
    <row r="44" spans="1:19" ht="15.75" x14ac:dyDescent="0.3">
      <c r="A44" s="74"/>
      <c r="B44" s="75"/>
      <c r="C44" s="45"/>
      <c r="D44" s="74"/>
      <c r="E44" s="76"/>
      <c r="F44" s="75"/>
      <c r="G44" s="45"/>
      <c r="H44" s="47"/>
      <c r="I44" s="47"/>
      <c r="J44" s="40">
        <f t="shared" si="0"/>
        <v>0</v>
      </c>
    </row>
    <row r="45" spans="1:19" ht="15.75" x14ac:dyDescent="0.3">
      <c r="A45" s="74"/>
      <c r="B45" s="75"/>
      <c r="C45" s="45"/>
      <c r="D45" s="74"/>
      <c r="E45" s="76"/>
      <c r="F45" s="75"/>
      <c r="G45" s="45"/>
      <c r="H45" s="47"/>
      <c r="I45" s="47"/>
      <c r="J45" s="40">
        <f t="shared" si="0"/>
        <v>0</v>
      </c>
    </row>
    <row r="46" spans="1:19" ht="15.75" x14ac:dyDescent="0.3">
      <c r="A46" s="74"/>
      <c r="B46" s="75"/>
      <c r="C46" s="45"/>
      <c r="D46" s="74"/>
      <c r="E46" s="76"/>
      <c r="F46" s="75"/>
      <c r="G46" s="45"/>
      <c r="H46" s="47"/>
      <c r="I46" s="47"/>
      <c r="J46" s="40">
        <f t="shared" si="0"/>
        <v>0</v>
      </c>
    </row>
    <row r="47" spans="1:19" ht="15.75" x14ac:dyDescent="0.3">
      <c r="A47" s="74"/>
      <c r="B47" s="75"/>
      <c r="C47" s="45"/>
      <c r="D47" s="74"/>
      <c r="E47" s="76"/>
      <c r="F47" s="75"/>
      <c r="G47" s="45"/>
      <c r="H47" s="47"/>
      <c r="I47" s="47"/>
      <c r="J47" s="40">
        <f t="shared" si="0"/>
        <v>0</v>
      </c>
    </row>
    <row r="48" spans="1:19" ht="15.75" x14ac:dyDescent="0.3">
      <c r="A48" s="74"/>
      <c r="B48" s="75"/>
      <c r="C48" s="45"/>
      <c r="D48" s="74"/>
      <c r="E48" s="76"/>
      <c r="F48" s="75"/>
      <c r="G48" s="45"/>
      <c r="H48" s="47"/>
      <c r="I48" s="47"/>
      <c r="J48" s="40">
        <f t="shared" si="0"/>
        <v>0</v>
      </c>
    </row>
    <row r="49" spans="1:10" ht="15.75" x14ac:dyDescent="0.3">
      <c r="A49" s="74"/>
      <c r="B49" s="75"/>
      <c r="C49" s="45"/>
      <c r="D49" s="74"/>
      <c r="E49" s="76"/>
      <c r="F49" s="75"/>
      <c r="G49" s="45"/>
      <c r="H49" s="47"/>
      <c r="I49" s="47"/>
      <c r="J49" s="40">
        <f t="shared" si="0"/>
        <v>0</v>
      </c>
    </row>
    <row r="50" spans="1:10" ht="15.75" x14ac:dyDescent="0.3">
      <c r="A50" s="77"/>
      <c r="B50" s="78"/>
      <c r="C50" s="54"/>
      <c r="D50" s="77"/>
      <c r="E50" s="79"/>
      <c r="F50" s="78"/>
      <c r="G50" s="54"/>
      <c r="H50" s="55"/>
      <c r="I50" s="55"/>
      <c r="J50" s="42"/>
    </row>
    <row r="52" spans="1:10" ht="16.5" x14ac:dyDescent="0.35">
      <c r="B52" s="64" t="s">
        <v>31</v>
      </c>
      <c r="C52" s="65"/>
      <c r="D52" s="64" t="s">
        <v>28</v>
      </c>
      <c r="E52" s="65"/>
      <c r="G52" s="49" t="s">
        <v>46</v>
      </c>
      <c r="H52" s="30">
        <v>0.2</v>
      </c>
      <c r="I52" s="64" t="s">
        <v>47</v>
      </c>
      <c r="J52" s="65"/>
    </row>
    <row r="53" spans="1:10" ht="19.5" x14ac:dyDescent="0.4">
      <c r="B53" s="80">
        <f>SUM(J35:J51)</f>
        <v>0</v>
      </c>
      <c r="C53" s="81"/>
      <c r="D53" s="82"/>
      <c r="E53" s="83"/>
      <c r="G53" s="84">
        <f>(B53+D53)*0.2</f>
        <v>0</v>
      </c>
      <c r="H53" s="67"/>
      <c r="I53" s="85">
        <f>B53+D53+G53</f>
        <v>0</v>
      </c>
      <c r="J53" s="86"/>
    </row>
  </sheetData>
  <mergeCells count="43">
    <mergeCell ref="B52:C52"/>
    <mergeCell ref="D52:E52"/>
    <mergeCell ref="I52:J52"/>
    <mergeCell ref="B53:C53"/>
    <mergeCell ref="D53:E53"/>
    <mergeCell ref="G53:H53"/>
    <mergeCell ref="I53:J53"/>
    <mergeCell ref="A48:B48"/>
    <mergeCell ref="D48:F48"/>
    <mergeCell ref="A49:B49"/>
    <mergeCell ref="D49:F49"/>
    <mergeCell ref="A50:B50"/>
    <mergeCell ref="D50:F50"/>
    <mergeCell ref="A45:B45"/>
    <mergeCell ref="D45:F45"/>
    <mergeCell ref="A46:B46"/>
    <mergeCell ref="D46:F46"/>
    <mergeCell ref="A47:B47"/>
    <mergeCell ref="D47:F47"/>
    <mergeCell ref="A42:B42"/>
    <mergeCell ref="D42:F42"/>
    <mergeCell ref="A43:B43"/>
    <mergeCell ref="D43:F43"/>
    <mergeCell ref="A44:B44"/>
    <mergeCell ref="D44:F44"/>
    <mergeCell ref="A39:B39"/>
    <mergeCell ref="D39:F39"/>
    <mergeCell ref="A40:B40"/>
    <mergeCell ref="D40:F40"/>
    <mergeCell ref="A41:B41"/>
    <mergeCell ref="D41:F41"/>
    <mergeCell ref="A36:B36"/>
    <mergeCell ref="D36:F36"/>
    <mergeCell ref="A37:B37"/>
    <mergeCell ref="D37:F37"/>
    <mergeCell ref="A38:B38"/>
    <mergeCell ref="D38:F38"/>
    <mergeCell ref="A29:B29"/>
    <mergeCell ref="A30:B30"/>
    <mergeCell ref="A34:B34"/>
    <mergeCell ref="D34:F34"/>
    <mergeCell ref="A35:B35"/>
    <mergeCell ref="D35:F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8:Q53"/>
  <sheetViews>
    <sheetView zoomScale="60" zoomScaleNormal="60" workbookViewId="0"/>
  </sheetViews>
  <sheetFormatPr baseColWidth="10" defaultRowHeight="15" x14ac:dyDescent="0.25"/>
  <cols>
    <col min="1" max="2" width="14.42578125" customWidth="1"/>
    <col min="3" max="4" width="17.85546875" customWidth="1"/>
    <col min="5" max="5" width="15.42578125" customWidth="1"/>
    <col min="6" max="10" width="14.42578125" customWidth="1"/>
  </cols>
  <sheetData>
    <row r="8" spans="1:10" ht="19.5" x14ac:dyDescent="0.4">
      <c r="A8" s="23"/>
      <c r="B8" s="23"/>
      <c r="G8" s="48" t="s">
        <v>79</v>
      </c>
      <c r="H8" s="31"/>
      <c r="I8" s="31"/>
      <c r="J8" s="31"/>
    </row>
    <row r="9" spans="1:10" ht="19.5" x14ac:dyDescent="0.4">
      <c r="A9" s="23"/>
      <c r="B9" s="23"/>
      <c r="C9" s="23"/>
      <c r="G9" s="34" t="s">
        <v>82</v>
      </c>
      <c r="H9" s="32"/>
      <c r="I9" s="32"/>
      <c r="J9" s="32"/>
    </row>
    <row r="10" spans="1:10" ht="19.5" x14ac:dyDescent="0.4">
      <c r="A10" s="23"/>
      <c r="B10" s="23"/>
      <c r="C10" s="23"/>
      <c r="G10" s="34"/>
      <c r="H10" s="32"/>
      <c r="I10" s="32"/>
      <c r="J10" s="32"/>
    </row>
    <row r="11" spans="1:10" ht="19.5" x14ac:dyDescent="0.4">
      <c r="A11" s="23"/>
      <c r="B11" s="23"/>
      <c r="C11" s="23"/>
      <c r="G11" s="33" t="s">
        <v>103</v>
      </c>
      <c r="H11" s="31"/>
      <c r="I11" s="31"/>
      <c r="J11" s="31"/>
    </row>
    <row r="12" spans="1:10" x14ac:dyDescent="0.25">
      <c r="A12" s="23"/>
      <c r="B12" s="23"/>
      <c r="C12" s="23"/>
    </row>
    <row r="13" spans="1:10" x14ac:dyDescent="0.25">
      <c r="A13" s="23"/>
      <c r="B13" s="23"/>
      <c r="C13" s="23"/>
    </row>
    <row r="14" spans="1:10" x14ac:dyDescent="0.25">
      <c r="C14" s="23"/>
    </row>
    <row r="15" spans="1:10" x14ac:dyDescent="0.25">
      <c r="C15" s="23"/>
    </row>
    <row r="16" spans="1:10" x14ac:dyDescent="0.25">
      <c r="C16" s="23"/>
    </row>
    <row r="17" spans="1:8" x14ac:dyDescent="0.25">
      <c r="C17" s="23"/>
    </row>
    <row r="18" spans="1:8" x14ac:dyDescent="0.25">
      <c r="C18" s="23"/>
    </row>
    <row r="20" spans="1:8" ht="30.75" x14ac:dyDescent="0.45">
      <c r="A20" s="24" t="s">
        <v>36</v>
      </c>
      <c r="B20" s="24"/>
    </row>
    <row r="23" spans="1:8" ht="16.5" x14ac:dyDescent="0.35">
      <c r="A23" s="25" t="s">
        <v>37</v>
      </c>
      <c r="B23" s="25" t="s">
        <v>22</v>
      </c>
    </row>
    <row r="24" spans="1:8" ht="16.5" x14ac:dyDescent="0.35">
      <c r="A24" s="35">
        <v>60001</v>
      </c>
      <c r="B24" s="36">
        <f ca="1">TODAY()</f>
        <v>42691</v>
      </c>
    </row>
    <row r="29" spans="1:8" ht="16.5" x14ac:dyDescent="0.35">
      <c r="A29" s="64" t="s">
        <v>38</v>
      </c>
      <c r="B29" s="65"/>
      <c r="C29" s="25" t="s">
        <v>39</v>
      </c>
      <c r="E29" s="26" t="s">
        <v>40</v>
      </c>
      <c r="F29" s="37"/>
      <c r="G29" s="27"/>
      <c r="H29" s="28"/>
    </row>
    <row r="30" spans="1:8" ht="16.5" x14ac:dyDescent="0.35">
      <c r="A30" s="66" t="s">
        <v>41</v>
      </c>
      <c r="B30" s="67"/>
      <c r="C30" s="36">
        <v>42719</v>
      </c>
    </row>
    <row r="34" spans="1:17" x14ac:dyDescent="0.25">
      <c r="A34" s="68" t="s">
        <v>42</v>
      </c>
      <c r="B34" s="69"/>
      <c r="C34" s="3" t="s">
        <v>43</v>
      </c>
      <c r="D34" s="68" t="s">
        <v>44</v>
      </c>
      <c r="E34" s="70"/>
      <c r="F34" s="69"/>
      <c r="G34" s="3" t="s">
        <v>11</v>
      </c>
      <c r="H34" s="3" t="s">
        <v>64</v>
      </c>
      <c r="I34" s="3" t="s">
        <v>67</v>
      </c>
      <c r="J34" s="3" t="s">
        <v>45</v>
      </c>
    </row>
    <row r="35" spans="1:17" ht="15.75" x14ac:dyDescent="0.3">
      <c r="A35" s="71" t="s">
        <v>12</v>
      </c>
      <c r="B35" s="72"/>
      <c r="C35" s="44" t="s">
        <v>60</v>
      </c>
      <c r="D35" s="71" t="s">
        <v>48</v>
      </c>
      <c r="E35" s="73"/>
      <c r="F35" s="72"/>
      <c r="G35" s="44">
        <v>1000</v>
      </c>
      <c r="H35" s="46">
        <v>80</v>
      </c>
      <c r="I35" s="46">
        <v>5</v>
      </c>
      <c r="J35" s="38">
        <f>H35*(100-I35)/100</f>
        <v>76</v>
      </c>
      <c r="M35" s="43" t="s">
        <v>100</v>
      </c>
      <c r="N35" s="43"/>
      <c r="O35" s="43"/>
      <c r="P35" s="43"/>
      <c r="Q35" s="43"/>
    </row>
    <row r="36" spans="1:17" ht="15.75" x14ac:dyDescent="0.3">
      <c r="A36" s="74" t="s">
        <v>65</v>
      </c>
      <c r="B36" s="75"/>
      <c r="C36" s="45"/>
      <c r="D36" s="74" t="s">
        <v>98</v>
      </c>
      <c r="E36" s="76"/>
      <c r="F36" s="75"/>
      <c r="G36" s="39"/>
      <c r="H36" s="47">
        <v>20</v>
      </c>
      <c r="I36" s="40"/>
      <c r="J36" s="40">
        <f>H36*(100-I36)/100</f>
        <v>20</v>
      </c>
      <c r="M36" s="43" t="s">
        <v>101</v>
      </c>
      <c r="N36" s="43"/>
      <c r="O36" s="43"/>
      <c r="P36" s="43"/>
      <c r="Q36" s="43"/>
    </row>
    <row r="37" spans="1:17" ht="15.75" x14ac:dyDescent="0.3">
      <c r="A37" s="74" t="s">
        <v>66</v>
      </c>
      <c r="B37" s="75"/>
      <c r="C37" s="45"/>
      <c r="D37" s="74" t="s">
        <v>99</v>
      </c>
      <c r="E37" s="76"/>
      <c r="F37" s="75"/>
      <c r="G37" s="39"/>
      <c r="H37" s="47">
        <v>15</v>
      </c>
      <c r="I37" s="40"/>
      <c r="J37" s="40">
        <f t="shared" ref="J37:J49" si="0">H37*(100-I37)/100</f>
        <v>15</v>
      </c>
      <c r="M37" s="43" t="s">
        <v>102</v>
      </c>
      <c r="N37" s="43"/>
      <c r="O37" s="43"/>
      <c r="P37" s="43"/>
      <c r="Q37" s="43"/>
    </row>
    <row r="38" spans="1:17" ht="15.75" x14ac:dyDescent="0.3">
      <c r="A38" s="74" t="s">
        <v>97</v>
      </c>
      <c r="B38" s="75"/>
      <c r="C38" s="45" t="s">
        <v>51</v>
      </c>
      <c r="D38" s="74" t="s">
        <v>96</v>
      </c>
      <c r="E38" s="76"/>
      <c r="F38" s="75"/>
      <c r="G38" s="45">
        <v>250</v>
      </c>
      <c r="H38" s="47">
        <v>28</v>
      </c>
      <c r="I38" s="40"/>
      <c r="J38" s="40">
        <f t="shared" si="0"/>
        <v>28</v>
      </c>
    </row>
    <row r="39" spans="1:17" ht="15.75" x14ac:dyDescent="0.3">
      <c r="A39" s="74" t="s">
        <v>65</v>
      </c>
      <c r="B39" s="75"/>
      <c r="C39" s="45"/>
      <c r="D39" s="74" t="s">
        <v>98</v>
      </c>
      <c r="E39" s="76"/>
      <c r="F39" s="75"/>
      <c r="G39" s="39"/>
      <c r="H39" s="47">
        <v>40</v>
      </c>
      <c r="I39" s="40"/>
      <c r="J39" s="40">
        <f t="shared" si="0"/>
        <v>40</v>
      </c>
    </row>
    <row r="40" spans="1:17" ht="15.75" x14ac:dyDescent="0.3">
      <c r="A40" s="74" t="s">
        <v>66</v>
      </c>
      <c r="B40" s="75"/>
      <c r="C40" s="45"/>
      <c r="D40" s="74" t="s">
        <v>99</v>
      </c>
      <c r="E40" s="76"/>
      <c r="F40" s="75"/>
      <c r="G40" s="39"/>
      <c r="H40" s="47">
        <v>10</v>
      </c>
      <c r="I40" s="40"/>
      <c r="J40" s="40">
        <f t="shared" si="0"/>
        <v>10</v>
      </c>
    </row>
    <row r="41" spans="1:17" ht="15.75" x14ac:dyDescent="0.3">
      <c r="A41" s="87"/>
      <c r="B41" s="88"/>
      <c r="C41" s="39"/>
      <c r="D41" s="87"/>
      <c r="E41" s="89"/>
      <c r="F41" s="88"/>
      <c r="G41" s="39"/>
      <c r="H41" s="40"/>
      <c r="I41" s="40"/>
      <c r="J41" s="40">
        <f t="shared" si="0"/>
        <v>0</v>
      </c>
    </row>
    <row r="42" spans="1:17" ht="15.75" x14ac:dyDescent="0.3">
      <c r="A42" s="87"/>
      <c r="B42" s="88"/>
      <c r="C42" s="39"/>
      <c r="D42" s="87"/>
      <c r="E42" s="89"/>
      <c r="F42" s="88"/>
      <c r="G42" s="39"/>
      <c r="H42" s="40"/>
      <c r="I42" s="40"/>
      <c r="J42" s="40">
        <f t="shared" si="0"/>
        <v>0</v>
      </c>
    </row>
    <row r="43" spans="1:17" ht="15.75" x14ac:dyDescent="0.3">
      <c r="A43" s="87"/>
      <c r="B43" s="88"/>
      <c r="C43" s="39"/>
      <c r="D43" s="87"/>
      <c r="E43" s="89"/>
      <c r="F43" s="88"/>
      <c r="G43" s="39"/>
      <c r="H43" s="40"/>
      <c r="I43" s="40"/>
      <c r="J43" s="40">
        <f t="shared" si="0"/>
        <v>0</v>
      </c>
    </row>
    <row r="44" spans="1:17" ht="15.75" x14ac:dyDescent="0.3">
      <c r="A44" s="87"/>
      <c r="B44" s="88"/>
      <c r="C44" s="39"/>
      <c r="D44" s="87"/>
      <c r="E44" s="89"/>
      <c r="F44" s="88"/>
      <c r="G44" s="39"/>
      <c r="H44" s="40"/>
      <c r="I44" s="40"/>
      <c r="J44" s="40">
        <f t="shared" si="0"/>
        <v>0</v>
      </c>
    </row>
    <row r="45" spans="1:17" ht="15.75" x14ac:dyDescent="0.3">
      <c r="A45" s="87"/>
      <c r="B45" s="88"/>
      <c r="C45" s="39"/>
      <c r="D45" s="87"/>
      <c r="E45" s="89"/>
      <c r="F45" s="88"/>
      <c r="G45" s="39"/>
      <c r="H45" s="40"/>
      <c r="I45" s="40"/>
      <c r="J45" s="40">
        <f t="shared" si="0"/>
        <v>0</v>
      </c>
    </row>
    <row r="46" spans="1:17" ht="15.75" x14ac:dyDescent="0.3">
      <c r="A46" s="87"/>
      <c r="B46" s="88"/>
      <c r="C46" s="39"/>
      <c r="D46" s="87"/>
      <c r="E46" s="89"/>
      <c r="F46" s="88"/>
      <c r="G46" s="39"/>
      <c r="H46" s="40"/>
      <c r="I46" s="40"/>
      <c r="J46" s="40">
        <f t="shared" si="0"/>
        <v>0</v>
      </c>
    </row>
    <row r="47" spans="1:17" ht="15.75" x14ac:dyDescent="0.3">
      <c r="A47" s="87"/>
      <c r="B47" s="88"/>
      <c r="C47" s="39"/>
      <c r="D47" s="87"/>
      <c r="E47" s="89"/>
      <c r="F47" s="88"/>
      <c r="G47" s="39"/>
      <c r="H47" s="40"/>
      <c r="I47" s="40"/>
      <c r="J47" s="40">
        <f t="shared" si="0"/>
        <v>0</v>
      </c>
    </row>
    <row r="48" spans="1:17" ht="15.75" x14ac:dyDescent="0.3">
      <c r="A48" s="87"/>
      <c r="B48" s="88"/>
      <c r="C48" s="39"/>
      <c r="D48" s="87"/>
      <c r="E48" s="89"/>
      <c r="F48" s="88"/>
      <c r="G48" s="39"/>
      <c r="H48" s="40"/>
      <c r="I48" s="40"/>
      <c r="J48" s="40">
        <f t="shared" si="0"/>
        <v>0</v>
      </c>
    </row>
    <row r="49" spans="1:10" ht="15.75" x14ac:dyDescent="0.3">
      <c r="A49" s="87"/>
      <c r="B49" s="88"/>
      <c r="C49" s="39"/>
      <c r="D49" s="87"/>
      <c r="E49" s="89"/>
      <c r="F49" s="88"/>
      <c r="G49" s="39"/>
      <c r="H49" s="40"/>
      <c r="I49" s="40"/>
      <c r="J49" s="40">
        <f t="shared" si="0"/>
        <v>0</v>
      </c>
    </row>
    <row r="50" spans="1:10" ht="15.75" x14ac:dyDescent="0.3">
      <c r="A50" s="90"/>
      <c r="B50" s="91"/>
      <c r="C50" s="41"/>
      <c r="D50" s="90"/>
      <c r="E50" s="92"/>
      <c r="F50" s="91"/>
      <c r="G50" s="41"/>
      <c r="H50" s="42"/>
      <c r="I50" s="42"/>
      <c r="J50" s="42"/>
    </row>
    <row r="52" spans="1:10" ht="16.5" x14ac:dyDescent="0.35">
      <c r="B52" s="64" t="s">
        <v>31</v>
      </c>
      <c r="C52" s="65"/>
      <c r="D52" s="64" t="s">
        <v>28</v>
      </c>
      <c r="E52" s="65"/>
      <c r="G52" s="29" t="s">
        <v>46</v>
      </c>
      <c r="H52" s="30">
        <v>0.2</v>
      </c>
      <c r="I52" s="64" t="s">
        <v>47</v>
      </c>
      <c r="J52" s="65"/>
    </row>
    <row r="53" spans="1:10" ht="19.5" x14ac:dyDescent="0.4">
      <c r="B53" s="80">
        <f>SUM(J35:J51)</f>
        <v>189</v>
      </c>
      <c r="C53" s="81"/>
      <c r="D53" s="82">
        <v>12</v>
      </c>
      <c r="E53" s="83"/>
      <c r="G53" s="84">
        <f>(B53+D53)*0.2</f>
        <v>40.200000000000003</v>
      </c>
      <c r="H53" s="67"/>
      <c r="I53" s="85">
        <f>B53+D53+G53</f>
        <v>241.2</v>
      </c>
      <c r="J53" s="86"/>
    </row>
  </sheetData>
  <mergeCells count="43">
    <mergeCell ref="A48:B48"/>
    <mergeCell ref="D48:F48"/>
    <mergeCell ref="B53:C53"/>
    <mergeCell ref="G53:H53"/>
    <mergeCell ref="I53:J53"/>
    <mergeCell ref="A49:B49"/>
    <mergeCell ref="D49:F49"/>
    <mergeCell ref="A50:B50"/>
    <mergeCell ref="D50:F50"/>
    <mergeCell ref="B52:C52"/>
    <mergeCell ref="I52:J52"/>
    <mergeCell ref="D52:E52"/>
    <mergeCell ref="D53:E53"/>
    <mergeCell ref="A45:B45"/>
    <mergeCell ref="D45:F45"/>
    <mergeCell ref="A46:B46"/>
    <mergeCell ref="D46:F46"/>
    <mergeCell ref="A47:B47"/>
    <mergeCell ref="D47:F47"/>
    <mergeCell ref="A42:B42"/>
    <mergeCell ref="D42:F42"/>
    <mergeCell ref="A43:B43"/>
    <mergeCell ref="D43:F43"/>
    <mergeCell ref="A44:B44"/>
    <mergeCell ref="D44:F44"/>
    <mergeCell ref="A39:B39"/>
    <mergeCell ref="D39:F39"/>
    <mergeCell ref="A40:B40"/>
    <mergeCell ref="D40:F40"/>
    <mergeCell ref="A41:B41"/>
    <mergeCell ref="D41:F41"/>
    <mergeCell ref="A36:B36"/>
    <mergeCell ref="D36:F36"/>
    <mergeCell ref="A37:B37"/>
    <mergeCell ref="D37:F37"/>
    <mergeCell ref="A38:B38"/>
    <mergeCell ref="D38:F38"/>
    <mergeCell ref="A30:B30"/>
    <mergeCell ref="A29:B29"/>
    <mergeCell ref="A34:B34"/>
    <mergeCell ref="D34:F34"/>
    <mergeCell ref="A35:B35"/>
    <mergeCell ref="D35:F35"/>
  </mergeCells>
  <dataValidations count="1">
    <dataValidation type="list" allowBlank="1" showInputMessage="1" showErrorMessage="1" sqref="A24">
      <formula1>N°_FACT</formula1>
    </dataValidation>
  </dataValidations>
  <printOptions horizontalCentered="1"/>
  <pageMargins left="0" right="0" top="0.78740157480314965" bottom="0.39370078740157483" header="0.31496062992125984" footer="0.31496062992125984"/>
  <pageSetup paperSize="9" scale="6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FACTURE">
                <anchor moveWithCells="1" sizeWithCells="1">
                  <from>
                    <xdr:col>12</xdr:col>
                    <xdr:colOff>314325</xdr:colOff>
                    <xdr:row>3</xdr:row>
                    <xdr:rowOff>28575</xdr:rowOff>
                  </from>
                  <to>
                    <xdr:col>14</xdr:col>
                    <xdr:colOff>552450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Clients</vt:lpstr>
      <vt:lpstr>Commandes</vt:lpstr>
      <vt:lpstr>Fact Groupée</vt:lpstr>
      <vt:lpstr>Facture</vt:lpstr>
      <vt:lpstr>N°_FACT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.</cp:lastModifiedBy>
  <cp:lastPrinted>2016-10-31T13:12:56Z</cp:lastPrinted>
  <dcterms:created xsi:type="dcterms:W3CDTF">2016-10-18T19:09:48Z</dcterms:created>
  <dcterms:modified xsi:type="dcterms:W3CDTF">2016-11-17T15:14:20Z</dcterms:modified>
</cp:coreProperties>
</file>