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20730" windowHeight="9975"/>
  </bookViews>
  <sheets>
    <sheet name="AVANT" sheetId="1" r:id="rId1"/>
    <sheet name="APRES" sheetId="2" r:id="rId2"/>
    <sheet name="Comparaison évolution prix vte" sheetId="3" r:id="rId3"/>
    <sheet name="Comparaison évolution marges" sheetId="4" r:id="rId4"/>
  </sheets>
  <definedNames>
    <definedName name="_xlnm._FilterDatabase" localSheetId="1" hidden="1">APRES!$A$1:$O$1</definedName>
  </definedNames>
  <calcPr calcId="125725"/>
</workbook>
</file>

<file path=xl/calcChain.xml><?xml version="1.0" encoding="utf-8"?>
<calcChain xmlns="http://schemas.openxmlformats.org/spreadsheetml/2006/main">
  <c r="O3" i="2"/>
  <c r="O4"/>
  <c r="O5"/>
  <c r="O6"/>
  <c r="O2"/>
  <c r="N3"/>
  <c r="N4"/>
  <c r="N5"/>
  <c r="N6"/>
  <c r="N2"/>
  <c r="M3"/>
  <c r="M4"/>
  <c r="M5"/>
  <c r="M6"/>
  <c r="M2"/>
  <c r="L2"/>
  <c r="L3"/>
  <c r="E4"/>
  <c r="E5"/>
  <c r="E6"/>
  <c r="L6" s="1"/>
  <c r="G3"/>
  <c r="G4"/>
  <c r="K4" s="1"/>
  <c r="G5"/>
  <c r="K5" s="1"/>
  <c r="G6"/>
  <c r="J6" s="1"/>
  <c r="G2"/>
  <c r="E3"/>
  <c r="E2"/>
  <c r="K6"/>
  <c r="H6"/>
  <c r="J5"/>
  <c r="J4"/>
  <c r="I5"/>
  <c r="I4"/>
  <c r="H5"/>
  <c r="H4"/>
  <c r="L4" s="1"/>
  <c r="H3"/>
  <c r="I3"/>
  <c r="J3"/>
  <c r="K3"/>
  <c r="K2"/>
  <c r="J2"/>
  <c r="I2"/>
  <c r="H2"/>
  <c r="F3" i="1"/>
  <c r="I3" s="1"/>
  <c r="G3"/>
  <c r="J3" s="1"/>
  <c r="F4"/>
  <c r="I4" s="1"/>
  <c r="G4"/>
  <c r="J4" s="1"/>
  <c r="F5"/>
  <c r="I5" s="1"/>
  <c r="G5"/>
  <c r="J5" s="1"/>
  <c r="F6"/>
  <c r="I6" s="1"/>
  <c r="G6"/>
  <c r="J6" s="1"/>
  <c r="G2"/>
  <c r="J2" s="1"/>
  <c r="F2"/>
  <c r="I2" s="1"/>
  <c r="E3"/>
  <c r="H3" s="1"/>
  <c r="E4"/>
  <c r="H4" s="1"/>
  <c r="E5"/>
  <c r="H5" s="1"/>
  <c r="E6"/>
  <c r="H6" s="1"/>
  <c r="E2"/>
  <c r="H2" s="1"/>
  <c r="L5" i="2" l="1"/>
  <c r="I6"/>
</calcChain>
</file>

<file path=xl/sharedStrings.xml><?xml version="1.0" encoding="utf-8"?>
<sst xmlns="http://schemas.openxmlformats.org/spreadsheetml/2006/main" count="95" uniqueCount="38">
  <si>
    <t>reference</t>
  </si>
  <si>
    <t>A</t>
  </si>
  <si>
    <t>B</t>
  </si>
  <si>
    <t>C</t>
  </si>
  <si>
    <t>D</t>
  </si>
  <si>
    <t>E</t>
  </si>
  <si>
    <t>R</t>
  </si>
  <si>
    <t>G</t>
  </si>
  <si>
    <t>AVANT</t>
  </si>
  <si>
    <t>APRES</t>
  </si>
  <si>
    <t>Prix HT</t>
  </si>
  <si>
    <t>Référence</t>
  </si>
  <si>
    <t>Famille</t>
  </si>
  <si>
    <t>Prix R. HT</t>
  </si>
  <si>
    <t>Public HT</t>
  </si>
  <si>
    <t>REV 1</t>
  </si>
  <si>
    <t>REV 2</t>
  </si>
  <si>
    <t>REV3</t>
  </si>
  <si>
    <t>MARGE REV 1</t>
  </si>
  <si>
    <t>MARGE REV 2</t>
  </si>
  <si>
    <t>MARGE REV 3</t>
  </si>
  <si>
    <t>REV 4</t>
  </si>
  <si>
    <t>MARGE REV 4</t>
  </si>
  <si>
    <t>PRIX REVIENT HT</t>
  </si>
  <si>
    <t>PRIX PUBLIC HT</t>
  </si>
  <si>
    <t>REV 15 HT</t>
  </si>
  <si>
    <t>REV 20 HT</t>
  </si>
  <si>
    <t>REV 25 HT</t>
  </si>
  <si>
    <t>MARGE RESTANTE REV 15</t>
  </si>
  <si>
    <t>MARGE RESTANTE REV 20</t>
  </si>
  <si>
    <t>MARGE RESTANTE REV 25</t>
  </si>
  <si>
    <t>CHAUSSURES</t>
  </si>
  <si>
    <t>T-SHIRT</t>
  </si>
  <si>
    <t>VESTES</t>
  </si>
  <si>
    <t>INCONNU</t>
  </si>
  <si>
    <t>HA USD</t>
  </si>
  <si>
    <t>COEF</t>
  </si>
  <si>
    <t>coef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</si>
</sst>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CC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23">
    <xf numFmtId="0" fontId="0" fillId="0" borderId="0" xfId="0"/>
    <xf numFmtId="0" fontId="1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2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0" borderId="0" xfId="0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7" fontId="0" fillId="0" borderId="0" xfId="0" applyNumberFormat="1" applyAlignment="1">
      <alignment horizontal="center" vertical="center"/>
    </xf>
    <xf numFmtId="7" fontId="0" fillId="0" borderId="0" xfId="0" applyNumberFormat="1" applyAlignment="1">
      <alignment horizontal="center"/>
    </xf>
    <xf numFmtId="49" fontId="0" fillId="0" borderId="0" xfId="0" applyNumberFormat="1"/>
    <xf numFmtId="16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1" applyFont="1" applyBorder="1" applyAlignment="1">
      <alignment horizontal="center" vertical="center"/>
    </xf>
    <xf numFmtId="0" fontId="0" fillId="0" borderId="0" xfId="1" applyFont="1" applyFill="1" applyAlignment="1">
      <alignment horizontal="center" vertical="center"/>
    </xf>
    <xf numFmtId="49" fontId="0" fillId="0" borderId="5" xfId="0" applyNumberFormat="1" applyBorder="1" applyAlignment="1">
      <alignment horizontal="center"/>
    </xf>
    <xf numFmtId="0" fontId="0" fillId="0" borderId="0" xfId="1" applyFont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247650</xdr:colOff>
      <xdr:row>1</xdr:row>
      <xdr:rowOff>57150</xdr:rowOff>
    </xdr:from>
    <xdr:to>
      <xdr:col>13</xdr:col>
      <xdr:colOff>723900</xdr:colOff>
      <xdr:row>4</xdr:row>
      <xdr:rowOff>0</xdr:rowOff>
    </xdr:to>
    <xdr:sp macro="" textlink="">
      <xdr:nvSpPr>
        <xdr:cNvPr id="2" name="ZoneTexte 1"/>
        <xdr:cNvSpPr txBox="1"/>
      </xdr:nvSpPr>
      <xdr:spPr>
        <a:xfrm>
          <a:off x="2762250" y="247650"/>
          <a:ext cx="8096250" cy="5143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Le but serait que sur le feuillet 3 apparaissent toutes les références des feuillets AVANT et APRES dans 3 colonnes REF / AVANT / APRES pour que je puisse étudier les variations de prix et voir quelles références n'ont pas encore été créées.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6"/>
  <sheetViews>
    <sheetView tabSelected="1" workbookViewId="0">
      <selection activeCell="B33" sqref="B33"/>
    </sheetView>
  </sheetViews>
  <sheetFormatPr baseColWidth="10" defaultRowHeight="15"/>
  <cols>
    <col min="1" max="1" width="11.42578125" style="2"/>
    <col min="2" max="2" width="12.42578125" style="2" bestFit="1" customWidth="1"/>
    <col min="3" max="3" width="15.5703125" style="2" bestFit="1" customWidth="1"/>
    <col min="4" max="4" width="14.28515625" style="3" bestFit="1" customWidth="1"/>
    <col min="5" max="6" width="11.42578125" style="2"/>
    <col min="7" max="7" width="9.5703125" style="2" bestFit="1" customWidth="1"/>
    <col min="8" max="10" width="23.28515625" style="2" bestFit="1" customWidth="1"/>
    <col min="11" max="16384" width="11.42578125" style="2"/>
  </cols>
  <sheetData>
    <row r="1" spans="1:10">
      <c r="A1" s="2" t="s">
        <v>0</v>
      </c>
      <c r="B1" s="16" t="s">
        <v>12</v>
      </c>
      <c r="C1" s="10" t="s">
        <v>23</v>
      </c>
      <c r="D1" s="3" t="s">
        <v>24</v>
      </c>
      <c r="E1" s="2" t="s">
        <v>25</v>
      </c>
      <c r="F1" s="2" t="s">
        <v>26</v>
      </c>
      <c r="G1" s="2" t="s">
        <v>27</v>
      </c>
      <c r="H1" s="2" t="s">
        <v>28</v>
      </c>
      <c r="I1" s="2" t="s">
        <v>29</v>
      </c>
      <c r="J1" s="2" t="s">
        <v>30</v>
      </c>
    </row>
    <row r="2" spans="1:10">
      <c r="A2" s="2" t="s">
        <v>1</v>
      </c>
      <c r="B2" s="2" t="s">
        <v>31</v>
      </c>
      <c r="C2" s="2">
        <v>5</v>
      </c>
      <c r="D2" s="5">
        <v>6.5</v>
      </c>
      <c r="E2" s="3">
        <f>D2-(15/100*D2)</f>
        <v>5.5250000000000004</v>
      </c>
      <c r="F2" s="3">
        <f>D2-(20/100*D2)</f>
        <v>5.2</v>
      </c>
      <c r="G2" s="3">
        <f>D2-(25/100*D2)</f>
        <v>4.875</v>
      </c>
      <c r="H2" s="2">
        <f>(C2/E2-1)*100</f>
        <v>-9.5022624434389247</v>
      </c>
      <c r="I2" s="2">
        <f>(C2/F2-1)*100</f>
        <v>-3.8461538461538547</v>
      </c>
      <c r="J2" s="2">
        <f>(C2/G2-1)*100</f>
        <v>2.564102564102555</v>
      </c>
    </row>
    <row r="3" spans="1:10">
      <c r="A3" s="2" t="s">
        <v>2</v>
      </c>
      <c r="B3" s="2" t="s">
        <v>33</v>
      </c>
      <c r="C3" s="2">
        <v>1</v>
      </c>
      <c r="D3" s="5">
        <v>2.5</v>
      </c>
      <c r="E3" s="3">
        <f t="shared" ref="E3:E6" si="0">D3-(15/100*D3)</f>
        <v>2.125</v>
      </c>
      <c r="F3" s="3">
        <f t="shared" ref="F3:F6" si="1">D3-(20/100*D3)</f>
        <v>2</v>
      </c>
      <c r="G3" s="3">
        <f t="shared" ref="G3:G6" si="2">D3-(25/100*D3)</f>
        <v>1.875</v>
      </c>
      <c r="H3" s="2">
        <f t="shared" ref="H3:H6" si="3">(C3/E3-1)*100</f>
        <v>-52.941176470588239</v>
      </c>
      <c r="I3" s="2">
        <f t="shared" ref="I3:I6" si="4">(C3/F3-1)*100</f>
        <v>-50</v>
      </c>
      <c r="J3" s="2">
        <f t="shared" ref="J3:J6" si="5">(C3/G3-1)*100</f>
        <v>-46.666666666666664</v>
      </c>
    </row>
    <row r="4" spans="1:10">
      <c r="A4" s="2" t="s">
        <v>3</v>
      </c>
      <c r="B4" s="2" t="s">
        <v>31</v>
      </c>
      <c r="C4" s="2">
        <v>2</v>
      </c>
      <c r="D4" s="5">
        <v>2.4</v>
      </c>
      <c r="E4" s="3">
        <f t="shared" si="0"/>
        <v>2.04</v>
      </c>
      <c r="F4" s="3">
        <f t="shared" si="1"/>
        <v>1.92</v>
      </c>
      <c r="G4" s="3">
        <f t="shared" si="2"/>
        <v>1.7999999999999998</v>
      </c>
      <c r="H4" s="2">
        <f t="shared" si="3"/>
        <v>-1.9607843137254943</v>
      </c>
      <c r="I4" s="2">
        <f t="shared" si="4"/>
        <v>4.1666666666666741</v>
      </c>
      <c r="J4" s="2">
        <f t="shared" si="5"/>
        <v>11.111111111111116</v>
      </c>
    </row>
    <row r="5" spans="1:10">
      <c r="A5" s="2" t="s">
        <v>4</v>
      </c>
      <c r="B5" s="2" t="s">
        <v>34</v>
      </c>
      <c r="C5" s="2">
        <v>4</v>
      </c>
      <c r="D5" s="5">
        <v>6.1</v>
      </c>
      <c r="E5" s="3">
        <f t="shared" si="0"/>
        <v>5.1849999999999996</v>
      </c>
      <c r="F5" s="3">
        <f t="shared" si="1"/>
        <v>4.88</v>
      </c>
      <c r="G5" s="3">
        <f t="shared" si="2"/>
        <v>4.5749999999999993</v>
      </c>
      <c r="H5" s="2">
        <f t="shared" si="3"/>
        <v>-22.854387656702023</v>
      </c>
      <c r="I5" s="2">
        <f t="shared" si="4"/>
        <v>-18.032786885245898</v>
      </c>
      <c r="J5" s="2">
        <f t="shared" si="5"/>
        <v>-12.568306010928953</v>
      </c>
    </row>
    <row r="6" spans="1:10">
      <c r="A6" s="2" t="s">
        <v>5</v>
      </c>
      <c r="B6" s="2" t="s">
        <v>34</v>
      </c>
      <c r="C6" s="2">
        <v>3</v>
      </c>
      <c r="D6" s="5">
        <v>4</v>
      </c>
      <c r="E6" s="3">
        <f t="shared" si="0"/>
        <v>3.4</v>
      </c>
      <c r="F6" s="3">
        <f t="shared" si="1"/>
        <v>3.2</v>
      </c>
      <c r="G6" s="3">
        <f t="shared" si="2"/>
        <v>3</v>
      </c>
      <c r="H6" s="2">
        <f t="shared" si="3"/>
        <v>-11.764705882352944</v>
      </c>
      <c r="I6" s="2">
        <f t="shared" si="4"/>
        <v>-6.25</v>
      </c>
      <c r="J6" s="2">
        <f t="shared" si="5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6"/>
  <sheetViews>
    <sheetView workbookViewId="0">
      <selection sqref="A1:XFD1"/>
    </sheetView>
  </sheetViews>
  <sheetFormatPr baseColWidth="10" defaultRowHeight="15"/>
  <cols>
    <col min="1" max="1" width="14.28515625" style="2" bestFit="1" customWidth="1"/>
    <col min="2" max="2" width="12.42578125" style="2" bestFit="1" customWidth="1"/>
    <col min="3" max="6" width="12.42578125" style="2" customWidth="1"/>
    <col min="7" max="7" width="13.7109375" style="3" bestFit="1" customWidth="1"/>
    <col min="8" max="11" width="11.42578125" style="2"/>
    <col min="12" max="15" width="17.28515625" style="2" bestFit="1" customWidth="1"/>
    <col min="16" max="16384" width="11.42578125" style="2"/>
  </cols>
  <sheetData>
    <row r="1" spans="1:15">
      <c r="A1" s="2" t="s">
        <v>0</v>
      </c>
      <c r="B1" s="16" t="s">
        <v>12</v>
      </c>
      <c r="C1" s="18" t="s">
        <v>35</v>
      </c>
      <c r="D1" s="18" t="s">
        <v>36</v>
      </c>
      <c r="E1" s="18" t="s">
        <v>13</v>
      </c>
      <c r="F1" s="18" t="s">
        <v>37</v>
      </c>
      <c r="G1" s="3" t="s">
        <v>14</v>
      </c>
      <c r="H1" s="2" t="s">
        <v>15</v>
      </c>
      <c r="I1" s="2" t="s">
        <v>16</v>
      </c>
      <c r="J1" s="2" t="s">
        <v>17</v>
      </c>
      <c r="K1" s="2" t="s">
        <v>21</v>
      </c>
      <c r="L1" s="2" t="s">
        <v>18</v>
      </c>
      <c r="M1" s="2" t="s">
        <v>19</v>
      </c>
      <c r="N1" s="2" t="s">
        <v>20</v>
      </c>
      <c r="O1" s="2" t="s">
        <v>22</v>
      </c>
    </row>
    <row r="2" spans="1:15">
      <c r="A2" s="2" t="s">
        <v>3</v>
      </c>
      <c r="B2" s="2" t="s">
        <v>31</v>
      </c>
      <c r="C2" s="2">
        <v>2</v>
      </c>
      <c r="D2" s="2">
        <v>0.9</v>
      </c>
      <c r="E2" s="2">
        <f>C2*D2</f>
        <v>1.8</v>
      </c>
      <c r="F2" s="2">
        <v>1.6</v>
      </c>
      <c r="G2" s="4">
        <f>E2*F2</f>
        <v>2.8800000000000003</v>
      </c>
      <c r="H2" s="3">
        <f>G2-(15/100*G2)</f>
        <v>2.4480000000000004</v>
      </c>
      <c r="I2" s="3">
        <f>G2-(20/100*G2)</f>
        <v>2.3040000000000003</v>
      </c>
      <c r="J2" s="3">
        <f>G2-(25/100*G2)</f>
        <v>2.16</v>
      </c>
      <c r="K2" s="3">
        <f>G2-(30/100*G2)</f>
        <v>2.016</v>
      </c>
      <c r="L2" s="2">
        <f>(E2/H2-1)*100</f>
        <v>-26.470588235294123</v>
      </c>
      <c r="M2" s="2">
        <f>(E2/I2-1)*100</f>
        <v>-21.875000000000011</v>
      </c>
      <c r="N2" s="2">
        <f>(E2/J2-1)*100</f>
        <v>-16.666666666666675</v>
      </c>
      <c r="O2" s="2">
        <f>(E2/K2-1)*100</f>
        <v>-10.71428571428571</v>
      </c>
    </row>
    <row r="3" spans="1:15">
      <c r="A3" s="2" t="s">
        <v>1</v>
      </c>
      <c r="B3" s="2" t="s">
        <v>31</v>
      </c>
      <c r="C3" s="2">
        <v>5</v>
      </c>
      <c r="D3" s="2">
        <v>0.9</v>
      </c>
      <c r="E3" s="2">
        <f>C3*D3</f>
        <v>4.5</v>
      </c>
      <c r="F3" s="2">
        <v>1.6</v>
      </c>
      <c r="G3" s="4">
        <f t="shared" ref="G3:G6" si="0">E3*F3</f>
        <v>7.2</v>
      </c>
      <c r="H3" s="3">
        <f>G3-(15/100*G3)</f>
        <v>6.12</v>
      </c>
      <c r="I3" s="3">
        <f>G3-(20/100*G3)</f>
        <v>5.76</v>
      </c>
      <c r="J3" s="3">
        <f>G3-(25/100*G3)</f>
        <v>5.4</v>
      </c>
      <c r="K3" s="3">
        <f>G3-(30/100*G3)</f>
        <v>5.04</v>
      </c>
      <c r="L3" s="2">
        <f t="shared" ref="L3:L6" si="1">(E3/H3-1)*100</f>
        <v>-26.470588235294123</v>
      </c>
      <c r="M3" s="2">
        <f t="shared" ref="M3:M6" si="2">(E3/I3-1)*100</f>
        <v>-21.875</v>
      </c>
      <c r="N3" s="2">
        <f t="shared" ref="N3:N6" si="3">(E3/J3-1)*100</f>
        <v>-16.666666666666675</v>
      </c>
      <c r="O3" s="2">
        <f t="shared" ref="O3:O6" si="4">(E3/K3-1)*100</f>
        <v>-10.71428571428571</v>
      </c>
    </row>
    <row r="4" spans="1:15">
      <c r="A4" s="2" t="s">
        <v>6</v>
      </c>
      <c r="B4" s="2" t="s">
        <v>32</v>
      </c>
      <c r="C4" s="2">
        <v>4</v>
      </c>
      <c r="D4" s="2">
        <v>0.9</v>
      </c>
      <c r="E4" s="2">
        <f t="shared" ref="E4:E6" si="5">C4*D4</f>
        <v>3.6</v>
      </c>
      <c r="F4" s="2">
        <v>1.3</v>
      </c>
      <c r="G4" s="4">
        <f t="shared" si="0"/>
        <v>4.6800000000000006</v>
      </c>
      <c r="H4" s="3">
        <f>G4-(10/100*G4)</f>
        <v>4.2120000000000006</v>
      </c>
      <c r="I4" s="3">
        <f>G4-(12/100*G4)</f>
        <v>4.1184000000000003</v>
      </c>
      <c r="J4" s="3">
        <f>G4-(15/100*G4)</f>
        <v>3.9780000000000006</v>
      </c>
      <c r="K4" s="3">
        <f>G4-(17/100*G4)</f>
        <v>3.8844000000000003</v>
      </c>
      <c r="L4" s="2">
        <f t="shared" si="1"/>
        <v>-14.529914529914546</v>
      </c>
      <c r="M4" s="2">
        <f t="shared" si="2"/>
        <v>-12.587412587412594</v>
      </c>
      <c r="N4" s="2">
        <f t="shared" si="3"/>
        <v>-9.5022624434389247</v>
      </c>
      <c r="O4" s="2">
        <f t="shared" si="4"/>
        <v>-7.3215940685820264</v>
      </c>
    </row>
    <row r="5" spans="1:15">
      <c r="A5" s="2" t="s">
        <v>7</v>
      </c>
      <c r="B5" s="2" t="s">
        <v>32</v>
      </c>
      <c r="C5" s="2">
        <v>3</v>
      </c>
      <c r="D5" s="2">
        <v>0.9</v>
      </c>
      <c r="E5" s="2">
        <f t="shared" si="5"/>
        <v>2.7</v>
      </c>
      <c r="F5" s="2">
        <v>1.3</v>
      </c>
      <c r="G5" s="4">
        <f t="shared" si="0"/>
        <v>3.5100000000000002</v>
      </c>
      <c r="H5" s="3">
        <f>G5-(10/100*G5)</f>
        <v>3.1590000000000003</v>
      </c>
      <c r="I5" s="3">
        <f>G5-(12/100*G5)</f>
        <v>3.0888</v>
      </c>
      <c r="J5" s="3">
        <f>G5-(15/100*G5)</f>
        <v>2.9835000000000003</v>
      </c>
      <c r="K5" s="3">
        <f>G5-(17/100*G5)</f>
        <v>2.9133</v>
      </c>
      <c r="L5" s="2">
        <f t="shared" si="1"/>
        <v>-14.529914529914533</v>
      </c>
      <c r="M5" s="2">
        <f t="shared" si="2"/>
        <v>-12.587412587412583</v>
      </c>
      <c r="N5" s="2">
        <f t="shared" si="3"/>
        <v>-9.502262443438914</v>
      </c>
      <c r="O5" s="2">
        <f t="shared" si="4"/>
        <v>-7.3215940685820158</v>
      </c>
    </row>
    <row r="6" spans="1:15">
      <c r="A6" s="2" t="s">
        <v>2</v>
      </c>
      <c r="B6" s="2" t="s">
        <v>33</v>
      </c>
      <c r="C6" s="2">
        <v>8</v>
      </c>
      <c r="D6" s="2">
        <v>0.9</v>
      </c>
      <c r="E6" s="2">
        <f t="shared" si="5"/>
        <v>7.2</v>
      </c>
      <c r="F6" s="2">
        <v>1.6</v>
      </c>
      <c r="G6" s="4">
        <f t="shared" si="0"/>
        <v>11.520000000000001</v>
      </c>
      <c r="H6" s="3">
        <f>G6-(5/100*G6)</f>
        <v>10.944000000000001</v>
      </c>
      <c r="I6" s="3">
        <f>G6-(10/100*G6)</f>
        <v>10.368000000000002</v>
      </c>
      <c r="J6" s="3">
        <f>G6-(15/100*G6)</f>
        <v>9.7920000000000016</v>
      </c>
      <c r="K6" s="3">
        <f>G6-(20/100*G6)</f>
        <v>9.2160000000000011</v>
      </c>
      <c r="L6" s="2">
        <f t="shared" si="1"/>
        <v>-34.21052631578948</v>
      </c>
      <c r="M6" s="2">
        <f t="shared" si="2"/>
        <v>-30.555555555555568</v>
      </c>
      <c r="N6" s="2">
        <f t="shared" si="3"/>
        <v>-26.470588235294123</v>
      </c>
      <c r="O6" s="2">
        <f t="shared" si="4"/>
        <v>-21.875000000000011</v>
      </c>
    </row>
  </sheetData>
  <autoFilter ref="A1:O1">
    <filterColumn colId="2"/>
    <filterColumn colId="3"/>
    <filterColumn colId="4"/>
    <filterColumn colId="5"/>
    <sortState ref="A2:L6">
      <sortCondition ref="B1"/>
    </sortState>
  </autoFilter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36"/>
  <sheetViews>
    <sheetView workbookViewId="0">
      <selection sqref="A1:A2"/>
    </sheetView>
  </sheetViews>
  <sheetFormatPr baseColWidth="10" defaultRowHeight="15"/>
  <cols>
    <col min="1" max="2" width="11.42578125" style="6"/>
    <col min="3" max="3" width="14.85546875" style="6" customWidth="1"/>
    <col min="4" max="16384" width="11.42578125" style="6"/>
  </cols>
  <sheetData>
    <row r="1" spans="1:3">
      <c r="A1" s="1" t="s">
        <v>11</v>
      </c>
      <c r="B1" s="19" t="s">
        <v>10</v>
      </c>
      <c r="C1" s="19"/>
    </row>
    <row r="2" spans="1:3">
      <c r="A2" s="1"/>
      <c r="B2" s="7" t="s">
        <v>8</v>
      </c>
      <c r="C2" s="7" t="s">
        <v>9</v>
      </c>
    </row>
    <row r="3" spans="1:3">
      <c r="A3" s="2" t="s">
        <v>1</v>
      </c>
      <c r="B3" s="9">
        <v>6.5</v>
      </c>
      <c r="C3" s="9">
        <v>0.9</v>
      </c>
    </row>
    <row r="4" spans="1:3">
      <c r="A4" s="2" t="s">
        <v>2</v>
      </c>
      <c r="B4" s="9">
        <v>2.5</v>
      </c>
      <c r="C4" s="9">
        <v>0.9</v>
      </c>
    </row>
    <row r="5" spans="1:3">
      <c r="A5" s="2" t="s">
        <v>3</v>
      </c>
      <c r="B5" s="9">
        <v>2.4</v>
      </c>
      <c r="C5" s="9">
        <v>0.9</v>
      </c>
    </row>
    <row r="6" spans="1:3">
      <c r="A6" s="2" t="s">
        <v>4</v>
      </c>
      <c r="B6" s="9">
        <v>6.1</v>
      </c>
      <c r="C6" s="2"/>
    </row>
    <row r="7" spans="1:3">
      <c r="A7" s="2" t="s">
        <v>5</v>
      </c>
      <c r="B7" s="9">
        <v>4</v>
      </c>
      <c r="C7" s="2"/>
    </row>
    <row r="8" spans="1:3">
      <c r="A8" s="2" t="s">
        <v>6</v>
      </c>
      <c r="B8" s="2"/>
      <c r="C8" s="9">
        <v>0.9</v>
      </c>
    </row>
    <row r="9" spans="1:3">
      <c r="A9" s="2" t="s">
        <v>7</v>
      </c>
      <c r="B9" s="2"/>
      <c r="C9" s="9">
        <v>0.9</v>
      </c>
    </row>
    <row r="10" spans="1:3">
      <c r="A10"/>
      <c r="B10"/>
      <c r="C10"/>
    </row>
    <row r="11" spans="1:3">
      <c r="A11"/>
      <c r="B11"/>
      <c r="C11"/>
    </row>
    <row r="12" spans="1:3">
      <c r="C12" s="8"/>
    </row>
    <row r="13" spans="1:3">
      <c r="C13" s="8"/>
    </row>
    <row r="15" spans="1:3">
      <c r="B15" s="8"/>
    </row>
    <row r="21" spans="2:3">
      <c r="B21" s="8"/>
    </row>
    <row r="27" spans="2:3">
      <c r="B27" s="8"/>
    </row>
    <row r="29" spans="2:3">
      <c r="C29" s="8"/>
    </row>
    <row r="36" spans="3:3">
      <c r="C36" s="8"/>
    </row>
  </sheetData>
  <sortState ref="A3:B8">
    <sortCondition ref="A2:A8"/>
  </sortState>
  <mergeCells count="2">
    <mergeCell ref="A1:A2"/>
    <mergeCell ref="B1:C1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W9"/>
  <sheetViews>
    <sheetView workbookViewId="0">
      <selection activeCell="O7" sqref="O7"/>
    </sheetView>
  </sheetViews>
  <sheetFormatPr baseColWidth="10" defaultRowHeight="15"/>
  <cols>
    <col min="1" max="1" width="9.7109375" style="2" bestFit="1" customWidth="1"/>
    <col min="2" max="2" width="12.42578125" style="2" bestFit="1" customWidth="1"/>
    <col min="3" max="3" width="15.5703125" style="2" bestFit="1" customWidth="1"/>
    <col min="4" max="4" width="14.28515625" style="2" bestFit="1" customWidth="1"/>
    <col min="5" max="6" width="9.5703125" style="2" bestFit="1" customWidth="1"/>
    <col min="7" max="7" width="12.7109375" style="2" bestFit="1" customWidth="1"/>
    <col min="8" max="10" width="23.28515625" style="2" bestFit="1" customWidth="1"/>
    <col min="11" max="12" width="23.28515625" style="2" customWidth="1"/>
    <col min="13" max="13" width="9.28515625" style="2" bestFit="1" customWidth="1"/>
    <col min="14" max="14" width="9.28515625" style="2" customWidth="1"/>
    <col min="15" max="15" width="9.140625" style="2" bestFit="1" customWidth="1"/>
    <col min="16" max="19" width="6" style="2" bestFit="1" customWidth="1"/>
    <col min="20" max="23" width="12.7109375" style="2" bestFit="1" customWidth="1"/>
    <col min="24" max="16384" width="11.42578125" style="2"/>
  </cols>
  <sheetData>
    <row r="1" spans="1:23" ht="15.75" thickBot="1">
      <c r="C1" s="20" t="s">
        <v>8</v>
      </c>
      <c r="D1" s="21"/>
      <c r="E1" s="21"/>
      <c r="F1" s="21"/>
      <c r="G1" s="21"/>
      <c r="H1" s="21"/>
      <c r="I1" s="21"/>
      <c r="J1" s="22"/>
      <c r="K1" s="20" t="s">
        <v>9</v>
      </c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2"/>
    </row>
    <row r="2" spans="1:23" ht="15.75" thickBot="1">
      <c r="A2" s="14" t="s">
        <v>0</v>
      </c>
      <c r="B2" s="15" t="s">
        <v>12</v>
      </c>
      <c r="C2" s="17" t="s">
        <v>23</v>
      </c>
      <c r="D2" s="11" t="s">
        <v>24</v>
      </c>
      <c r="E2" s="14" t="s">
        <v>25</v>
      </c>
      <c r="F2" s="12" t="s">
        <v>26</v>
      </c>
      <c r="G2" s="14" t="s">
        <v>27</v>
      </c>
      <c r="H2" s="12" t="s">
        <v>28</v>
      </c>
      <c r="I2" s="14" t="s">
        <v>29</v>
      </c>
      <c r="J2" s="13" t="s">
        <v>30</v>
      </c>
      <c r="K2" s="13" t="s">
        <v>35</v>
      </c>
      <c r="L2" s="13" t="s">
        <v>36</v>
      </c>
      <c r="M2" s="15" t="s">
        <v>13</v>
      </c>
      <c r="N2" s="15" t="s">
        <v>36</v>
      </c>
      <c r="O2" s="11" t="s">
        <v>14</v>
      </c>
      <c r="P2" s="14" t="s">
        <v>15</v>
      </c>
      <c r="Q2" s="12" t="s">
        <v>16</v>
      </c>
      <c r="R2" s="14" t="s">
        <v>17</v>
      </c>
      <c r="S2" s="12" t="s">
        <v>21</v>
      </c>
      <c r="T2" s="14" t="s">
        <v>18</v>
      </c>
      <c r="U2" s="12" t="s">
        <v>19</v>
      </c>
      <c r="V2" s="14" t="s">
        <v>20</v>
      </c>
      <c r="W2" s="13" t="s">
        <v>22</v>
      </c>
    </row>
    <row r="3" spans="1:23">
      <c r="A3" s="2" t="s">
        <v>1</v>
      </c>
      <c r="B3" s="2" t="s">
        <v>31</v>
      </c>
      <c r="C3" s="9">
        <v>5</v>
      </c>
      <c r="D3" s="9">
        <v>6.5</v>
      </c>
      <c r="E3" s="9">
        <v>5.53</v>
      </c>
      <c r="F3" s="9">
        <v>5.2</v>
      </c>
      <c r="G3" s="9">
        <v>4.88</v>
      </c>
      <c r="H3" s="2">
        <v>-9.5022624434389247</v>
      </c>
      <c r="I3" s="2">
        <v>-3.8461538461538547</v>
      </c>
      <c r="J3" s="2">
        <v>2.564102564102555</v>
      </c>
      <c r="M3" s="2">
        <v>5</v>
      </c>
      <c r="O3" s="9">
        <v>0.9</v>
      </c>
      <c r="P3" s="9">
        <v>4.5</v>
      </c>
      <c r="Q3" s="9">
        <v>1.6</v>
      </c>
      <c r="R3" s="9">
        <v>7.2</v>
      </c>
      <c r="S3" s="9">
        <v>6.12</v>
      </c>
      <c r="T3" s="9">
        <v>5.76</v>
      </c>
      <c r="U3" s="9">
        <v>5.4</v>
      </c>
      <c r="V3" s="9">
        <v>5.04</v>
      </c>
      <c r="W3" s="2">
        <v>-26.470588235294123</v>
      </c>
    </row>
    <row r="4" spans="1:23">
      <c r="A4" s="2" t="s">
        <v>2</v>
      </c>
      <c r="B4" s="2" t="s">
        <v>33</v>
      </c>
      <c r="C4" s="9">
        <v>1</v>
      </c>
      <c r="D4" s="9">
        <v>2.5</v>
      </c>
      <c r="E4" s="9">
        <v>2.13</v>
      </c>
      <c r="F4" s="9">
        <v>2</v>
      </c>
      <c r="G4" s="9">
        <v>1.88</v>
      </c>
      <c r="H4" s="2">
        <v>-52.941176470588239</v>
      </c>
      <c r="I4" s="2">
        <v>-50</v>
      </c>
      <c r="J4" s="2">
        <v>-46.666666666666664</v>
      </c>
      <c r="M4" s="2">
        <v>8</v>
      </c>
      <c r="O4" s="9">
        <v>0.9</v>
      </c>
      <c r="P4" s="9">
        <v>7.2</v>
      </c>
      <c r="Q4" s="9">
        <v>1.6</v>
      </c>
      <c r="R4" s="9">
        <v>11.52</v>
      </c>
      <c r="S4" s="9">
        <v>10.94</v>
      </c>
      <c r="T4" s="9">
        <v>10.37</v>
      </c>
      <c r="U4" s="9">
        <v>9.7899999999999991</v>
      </c>
      <c r="V4" s="9">
        <v>9.2200000000000006</v>
      </c>
      <c r="W4" s="2">
        <v>-34.21052631578948</v>
      </c>
    </row>
    <row r="5" spans="1:23">
      <c r="A5" s="2" t="s">
        <v>3</v>
      </c>
      <c r="B5" s="2" t="s">
        <v>31</v>
      </c>
      <c r="C5" s="9">
        <v>2</v>
      </c>
      <c r="D5" s="9">
        <v>2.4</v>
      </c>
      <c r="E5" s="9">
        <v>2.04</v>
      </c>
      <c r="F5" s="9">
        <v>1.92</v>
      </c>
      <c r="G5" s="9">
        <v>1.8</v>
      </c>
      <c r="H5" s="2">
        <v>-1.9607843137254943</v>
      </c>
      <c r="I5" s="2">
        <v>4.1666666666666741</v>
      </c>
      <c r="J5" s="2">
        <v>11.111111111111116</v>
      </c>
      <c r="M5" s="2">
        <v>2</v>
      </c>
      <c r="O5" s="9">
        <v>0.9</v>
      </c>
      <c r="P5" s="9">
        <v>1.8</v>
      </c>
      <c r="Q5" s="9">
        <v>1.6</v>
      </c>
      <c r="R5" s="9">
        <v>2.88</v>
      </c>
      <c r="S5" s="9">
        <v>2.4500000000000002</v>
      </c>
      <c r="T5" s="9">
        <v>2.2999999999999998</v>
      </c>
      <c r="U5" s="9">
        <v>2.16</v>
      </c>
      <c r="V5" s="9">
        <v>2.02</v>
      </c>
      <c r="W5" s="2">
        <v>-26.470588235294123</v>
      </c>
    </row>
    <row r="6" spans="1:23">
      <c r="A6" s="2" t="s">
        <v>4</v>
      </c>
      <c r="B6" s="2" t="s">
        <v>34</v>
      </c>
      <c r="C6" s="9">
        <v>4</v>
      </c>
      <c r="D6" s="9">
        <v>6.1</v>
      </c>
      <c r="E6" s="9">
        <v>5.19</v>
      </c>
      <c r="F6" s="9">
        <v>4.88</v>
      </c>
      <c r="G6" s="9">
        <v>4.58</v>
      </c>
      <c r="H6" s="2">
        <v>-22.854387656702023</v>
      </c>
      <c r="I6" s="2">
        <v>-18.032786885245898</v>
      </c>
      <c r="J6" s="2">
        <v>-12.568306010928953</v>
      </c>
    </row>
    <row r="7" spans="1:23">
      <c r="A7" s="2" t="s">
        <v>5</v>
      </c>
      <c r="B7" s="2" t="s">
        <v>34</v>
      </c>
      <c r="C7" s="9">
        <v>3</v>
      </c>
      <c r="D7" s="9">
        <v>4</v>
      </c>
      <c r="E7" s="9">
        <v>3.4</v>
      </c>
      <c r="F7" s="9">
        <v>3.2</v>
      </c>
      <c r="G7" s="9">
        <v>3</v>
      </c>
      <c r="H7" s="2">
        <v>-11.764705882352944</v>
      </c>
      <c r="I7" s="2">
        <v>-6.25</v>
      </c>
      <c r="J7" s="2">
        <v>0</v>
      </c>
    </row>
    <row r="8" spans="1:23">
      <c r="A8" s="2" t="s">
        <v>6</v>
      </c>
      <c r="B8" s="2" t="s">
        <v>32</v>
      </c>
      <c r="M8" s="2">
        <v>4</v>
      </c>
      <c r="O8" s="9">
        <v>0.9</v>
      </c>
      <c r="P8" s="9">
        <v>3.6</v>
      </c>
      <c r="Q8" s="9">
        <v>1.3</v>
      </c>
      <c r="R8" s="9">
        <v>4.68</v>
      </c>
      <c r="S8" s="9">
        <v>4.21</v>
      </c>
      <c r="T8" s="9">
        <v>4.12</v>
      </c>
      <c r="U8" s="9">
        <v>3.98</v>
      </c>
      <c r="V8" s="9">
        <v>3.88</v>
      </c>
      <c r="W8" s="2">
        <v>-14.529914529914546</v>
      </c>
    </row>
    <row r="9" spans="1:23">
      <c r="A9" s="2" t="s">
        <v>7</v>
      </c>
      <c r="B9" s="2" t="s">
        <v>32</v>
      </c>
      <c r="M9" s="2">
        <v>3</v>
      </c>
      <c r="O9" s="9">
        <v>0.9</v>
      </c>
      <c r="P9" s="9">
        <v>2.7</v>
      </c>
      <c r="Q9" s="9">
        <v>1.3</v>
      </c>
      <c r="R9" s="9">
        <v>3.51</v>
      </c>
      <c r="S9" s="9">
        <v>3.16</v>
      </c>
      <c r="T9" s="9">
        <v>3.09</v>
      </c>
      <c r="U9" s="9">
        <v>2.98</v>
      </c>
      <c r="V9" s="9">
        <v>2.91</v>
      </c>
      <c r="W9" s="2">
        <v>-14.529914529914533</v>
      </c>
    </row>
  </sheetData>
  <mergeCells count="2">
    <mergeCell ref="C1:J1"/>
    <mergeCell ref="K1:W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AVANT</vt:lpstr>
      <vt:lpstr>APRES</vt:lpstr>
      <vt:lpstr>Comparaison évolution prix vte</vt:lpstr>
      <vt:lpstr>Comparaison évolution marges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 </cp:lastModifiedBy>
  <dcterms:created xsi:type="dcterms:W3CDTF">2013-03-16T15:23:02Z</dcterms:created>
  <dcterms:modified xsi:type="dcterms:W3CDTF">2013-03-17T15:18:14Z</dcterms:modified>
</cp:coreProperties>
</file>