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3715" windowHeight="9975" activeTab="2"/>
  </bookViews>
  <sheets>
    <sheet name="MEDOC" sheetId="1" r:id="rId1"/>
    <sheet name="PHARMACIE" sheetId="2" r:id="rId2"/>
    <sheet name="CARNET SANITAIRE" sheetId="7" r:id="rId3"/>
    <sheet name="list1" sheetId="5" state="hidden" r:id="rId4"/>
    <sheet name="list2" sheetId="4" state="hidden" r:id="rId5"/>
  </sheets>
  <definedNames>
    <definedName name="accident">list1!$O$3:$O$23</definedName>
    <definedName name="accident1">list1!$O$26:$O$50</definedName>
    <definedName name="animaux">list2!$A$2:$A$200</definedName>
    <definedName name="antibiotique">list1!$Q$3:$Q$23</definedName>
    <definedName name="antibiotique1">list1!$Q$26:$Q$50</definedName>
    <definedName name="antiinflamatoire">list1!$R$3:$R$23</definedName>
    <definedName name="antiinflammatoire1">list1!$R$26:$R$50</definedName>
    <definedName name="autres">list1!$U$3:$U$23</definedName>
    <definedName name="autres1">list1!$U$26:$U$50</definedName>
    <definedName name="base">MEDOC!$B$3:$Z$150</definedName>
    <definedName name="boiterie">list1!$E$3:$E$23</definedName>
    <definedName name="boiterie1">list1!$E$26:$E$50</definedName>
    <definedName name="combien">list2!$J$2:$J$8</definedName>
    <definedName name="datenai">list2!$B$2:$B$200</definedName>
    <definedName name="désinfection">list1!$T$3:$T$23</definedName>
    <definedName name="désinfection1">list1!$T$26:$T$50</definedName>
    <definedName name="diarrhée">list1!$F$3:$F$23</definedName>
    <definedName name="diarrhée1">list1!$F$26:$F$50</definedName>
    <definedName name="fournisseur">list2!$M$2:$M$7</definedName>
    <definedName name="intervenant">list2!$G$2:$G$6</definedName>
    <definedName name="maladie">list1!$N$3:$N$23</definedName>
    <definedName name="maladie1">list1!$N$26:$N$50</definedName>
    <definedName name="maladies">list1!$D$2:$D$23</definedName>
    <definedName name="mammite">list1!$G$3:$G$23</definedName>
    <definedName name="mammite1">list1!$G$26:$G$50</definedName>
    <definedName name="métabolique">list1!$M$3:$M$23</definedName>
    <definedName name="métabolique1">list1!$M$26:$M$50</definedName>
    <definedName name="moment">list2!$F$2:$F$4</definedName>
    <definedName name="parasitisme">list1!$L$3:$L$23</definedName>
    <definedName name="parasitisme1">list1!$L$26:$L$50</definedName>
    <definedName name="reproduction">list1!$H$3:$H$23</definedName>
    <definedName name="reproduction1">list1!$H$26:$H$50</definedName>
    <definedName name="respiratoire">list1!$I$3:$I$23</definedName>
    <definedName name="respiratoire1">list1!$I$26:$I$50</definedName>
    <definedName name="sex">list2!$H$2:$H$8</definedName>
    <definedName name="soinveau">list1!$P$3:$P$23</definedName>
    <definedName name="soinveau1">list1!$P$26:$P$50</definedName>
    <definedName name="tarissement">list1!$J$3:$J$23</definedName>
    <definedName name="tarissement1">list1!$J$26:$J$50</definedName>
    <definedName name="temps">list2!$K$2:$K$10</definedName>
    <definedName name="traite">list1!$S$3:$S$23</definedName>
    <definedName name="traite1">list1!$S$26:$S$50</definedName>
    <definedName name="type">list2!$E$2:$E$4</definedName>
    <definedName name="unite">list2!$L$2:$L$20</definedName>
    <definedName name="vaccin">list1!$K$3:$K$23</definedName>
    <definedName name="vaccin1">list1!$K$26:$K$50</definedName>
    <definedName name="voie">list2!$I$2:$I$16</definedName>
  </definedNames>
  <calcPr calcId="145621"/>
</workbook>
</file>

<file path=xl/calcChain.xml><?xml version="1.0" encoding="utf-8"?>
<calcChain xmlns="http://schemas.openxmlformats.org/spreadsheetml/2006/main">
  <c r="K11" i="2" l="1"/>
  <c r="L11" i="2"/>
  <c r="M11" i="2"/>
  <c r="N11" i="2"/>
  <c r="O11" i="2"/>
  <c r="P11" i="2"/>
  <c r="Q11" i="2"/>
  <c r="R11" i="2"/>
  <c r="S11" i="2"/>
  <c r="T11" i="2"/>
  <c r="U11" i="2"/>
  <c r="V11" i="2"/>
  <c r="K12" i="2"/>
  <c r="L12" i="2"/>
  <c r="M12" i="2"/>
  <c r="N12" i="2"/>
  <c r="O12" i="2"/>
  <c r="P12" i="2"/>
  <c r="Q12" i="2"/>
  <c r="R12" i="2"/>
  <c r="S12" i="2"/>
  <c r="T12" i="2"/>
  <c r="U12" i="2"/>
  <c r="V12" i="2"/>
  <c r="K13" i="2"/>
  <c r="L13" i="2"/>
  <c r="M13" i="2"/>
  <c r="N13" i="2"/>
  <c r="O13" i="2"/>
  <c r="P13" i="2"/>
  <c r="Q13" i="2"/>
  <c r="R13" i="2"/>
  <c r="S13" i="2"/>
  <c r="T13" i="2"/>
  <c r="U13" i="2"/>
  <c r="V13" i="2"/>
  <c r="K14" i="2"/>
  <c r="L14" i="2"/>
  <c r="M14" i="2"/>
  <c r="N14" i="2"/>
  <c r="O14" i="2"/>
  <c r="P14" i="2"/>
  <c r="Q14" i="2"/>
  <c r="R14" i="2"/>
  <c r="S14" i="2"/>
  <c r="T14" i="2"/>
  <c r="U14" i="2"/>
  <c r="V14" i="2"/>
  <c r="K7" i="2" l="1"/>
  <c r="L7" i="2"/>
  <c r="M7" i="2"/>
  <c r="N7" i="2"/>
  <c r="O7" i="2"/>
  <c r="P7" i="2"/>
  <c r="Q7" i="2"/>
  <c r="R7" i="2"/>
  <c r="S7" i="2"/>
  <c r="T7" i="2"/>
  <c r="U7" i="2"/>
  <c r="V7" i="2"/>
  <c r="K8" i="2"/>
  <c r="L8" i="2"/>
  <c r="M8" i="2"/>
  <c r="N8" i="2"/>
  <c r="O8" i="2"/>
  <c r="P8" i="2"/>
  <c r="Q8" i="2"/>
  <c r="R8" i="2"/>
  <c r="S8" i="2"/>
  <c r="T8" i="2"/>
  <c r="U8" i="2"/>
  <c r="V8" i="2"/>
  <c r="K9" i="2"/>
  <c r="L9" i="2"/>
  <c r="M9" i="2"/>
  <c r="N9" i="2"/>
  <c r="O9" i="2"/>
  <c r="P9" i="2"/>
  <c r="Q9" i="2"/>
  <c r="R9" i="2"/>
  <c r="S9" i="2"/>
  <c r="T9" i="2"/>
  <c r="U9" i="2"/>
  <c r="V9" i="2"/>
  <c r="K10" i="2"/>
  <c r="L10" i="2"/>
  <c r="M10" i="2"/>
  <c r="N10" i="2"/>
  <c r="O10" i="2"/>
  <c r="P10" i="2"/>
  <c r="Q10" i="2"/>
  <c r="R10" i="2"/>
  <c r="S10" i="2"/>
  <c r="T10" i="2"/>
  <c r="U10" i="2"/>
  <c r="V10" i="2"/>
  <c r="W6" i="7"/>
  <c r="X6" i="7"/>
  <c r="Y6" i="7" s="1"/>
  <c r="Z6" i="7"/>
  <c r="AA6" i="7" s="1"/>
  <c r="W7" i="7"/>
  <c r="X7" i="7"/>
  <c r="Y7" i="7" s="1"/>
  <c r="Z7" i="7"/>
  <c r="AA7" i="7" s="1"/>
  <c r="W8" i="7"/>
  <c r="X8" i="7"/>
  <c r="Y8" i="7" s="1"/>
  <c r="Z8" i="7"/>
  <c r="AA8" i="7" s="1"/>
  <c r="W9" i="7"/>
  <c r="X9" i="7"/>
  <c r="Y9" i="7" s="1"/>
  <c r="Z9" i="7"/>
  <c r="AA9" i="7" s="1"/>
  <c r="W10" i="7"/>
  <c r="X10" i="7"/>
  <c r="Y10" i="7" s="1"/>
  <c r="Z10" i="7"/>
  <c r="AA10" i="7" s="1"/>
  <c r="W11" i="7"/>
  <c r="X11" i="7"/>
  <c r="Y11" i="7" s="1"/>
  <c r="Z11" i="7"/>
  <c r="AA11" i="7" s="1"/>
  <c r="W12" i="7"/>
  <c r="X12" i="7"/>
  <c r="Y12" i="7" s="1"/>
  <c r="Z12" i="7"/>
  <c r="AA12" i="7" s="1"/>
  <c r="W13" i="7"/>
  <c r="X13" i="7"/>
  <c r="Y13" i="7" s="1"/>
  <c r="Z13" i="7"/>
  <c r="AA13" i="7" s="1"/>
  <c r="W14" i="7"/>
  <c r="X14" i="7"/>
  <c r="Y14" i="7" s="1"/>
  <c r="Z14" i="7"/>
  <c r="AA14" i="7" s="1"/>
  <c r="W15" i="7"/>
  <c r="X15" i="7"/>
  <c r="Y15" i="7" s="1"/>
  <c r="Z15" i="7"/>
  <c r="AA15" i="7" s="1"/>
  <c r="W16" i="7"/>
  <c r="X16" i="7"/>
  <c r="Y16" i="7" s="1"/>
  <c r="Z16" i="7"/>
  <c r="AA16" i="7" s="1"/>
  <c r="W17" i="7"/>
  <c r="X17" i="7"/>
  <c r="Y17" i="7" s="1"/>
  <c r="Z17" i="7"/>
  <c r="AA17" i="7" s="1"/>
  <c r="K5" i="2"/>
  <c r="L5" i="2"/>
  <c r="M5" i="2"/>
  <c r="N5" i="2"/>
  <c r="O5" i="2"/>
  <c r="P5" i="2"/>
  <c r="Q5" i="2"/>
  <c r="R5" i="2"/>
  <c r="S5" i="2"/>
  <c r="T5" i="2"/>
  <c r="U5" i="2"/>
  <c r="V5" i="2"/>
  <c r="K6" i="2"/>
  <c r="L6" i="2"/>
  <c r="M6" i="2"/>
  <c r="N6" i="2"/>
  <c r="O6" i="2"/>
  <c r="P6" i="2"/>
  <c r="Q6" i="2"/>
  <c r="R6" i="2"/>
  <c r="S6" i="2"/>
  <c r="T6" i="2"/>
  <c r="U6" i="2"/>
  <c r="V6" i="2"/>
  <c r="V4" i="2"/>
  <c r="U4" i="2"/>
  <c r="T4" i="2"/>
  <c r="S4" i="2"/>
  <c r="R4" i="2"/>
  <c r="Q4" i="2"/>
  <c r="P4" i="2"/>
  <c r="O4" i="2"/>
  <c r="N4" i="2"/>
  <c r="M4" i="2"/>
  <c r="L4" i="2"/>
  <c r="K4" i="2"/>
  <c r="W5" i="7" l="1"/>
  <c r="X5" i="7"/>
  <c r="Y5" i="7" s="1"/>
  <c r="Z5" i="7"/>
  <c r="AA5" i="7" s="1"/>
  <c r="Z4" i="7"/>
  <c r="AA4" i="7" s="1"/>
  <c r="X4" i="7"/>
  <c r="Y4" i="7" s="1"/>
  <c r="W4" i="7"/>
</calcChain>
</file>

<file path=xl/sharedStrings.xml><?xml version="1.0" encoding="utf-8"?>
<sst xmlns="http://schemas.openxmlformats.org/spreadsheetml/2006/main" count="1874" uniqueCount="293">
  <si>
    <t>Nom du produit administré</t>
  </si>
  <si>
    <t>voie</t>
  </si>
  <si>
    <t>POSOLOGIE</t>
  </si>
  <si>
    <t>FREQUENCE</t>
  </si>
  <si>
    <t>DUREE</t>
  </si>
  <si>
    <t>delai         attente       lait          ( traite )</t>
  </si>
  <si>
    <t>date       remise         en vente             lait</t>
  </si>
  <si>
    <t>delai        attente       viande  (jour)</t>
  </si>
  <si>
    <t>date       remise         en vente             viande</t>
  </si>
  <si>
    <t>curatif</t>
  </si>
  <si>
    <t>preventif</t>
  </si>
  <si>
    <t>BAYTRIL bolus</t>
  </si>
  <si>
    <t>diarrhée</t>
  </si>
  <si>
    <t>orale</t>
  </si>
  <si>
    <t>bolus</t>
  </si>
  <si>
    <t>par</t>
  </si>
  <si>
    <t>100kg</t>
  </si>
  <si>
    <t>fois par</t>
  </si>
  <si>
    <t xml:space="preserve">jour </t>
  </si>
  <si>
    <t>pendant</t>
  </si>
  <si>
    <t>C</t>
  </si>
  <si>
    <t>BENFITAL</t>
  </si>
  <si>
    <t>ml</t>
  </si>
  <si>
    <t xml:space="preserve">kg </t>
  </si>
  <si>
    <t>BIORUMEN</t>
  </si>
  <si>
    <t>métabolique</t>
  </si>
  <si>
    <t xml:space="preserve">sachet </t>
  </si>
  <si>
    <t>animal</t>
  </si>
  <si>
    <t>BORGAL 24%</t>
  </si>
  <si>
    <t>IM mu</t>
  </si>
  <si>
    <t>BOVI C3</t>
  </si>
  <si>
    <t>gr</t>
  </si>
  <si>
    <t>BUTOX 7,5% pn</t>
  </si>
  <si>
    <t>parasitisme</t>
  </si>
  <si>
    <t>Pur-on</t>
  </si>
  <si>
    <t>CALCITAD</t>
  </si>
  <si>
    <t>IV</t>
  </si>
  <si>
    <t>CALCIVITOL</t>
  </si>
  <si>
    <t xml:space="preserve">CANDILAT </t>
  </si>
  <si>
    <t>soin veau</t>
  </si>
  <si>
    <t/>
  </si>
  <si>
    <t>CEFOVET</t>
  </si>
  <si>
    <t>mammite</t>
  </si>
  <si>
    <t>IM ma</t>
  </si>
  <si>
    <t>seringue</t>
  </si>
  <si>
    <t>CEPRAVIN</t>
  </si>
  <si>
    <t>tarissement</t>
  </si>
  <si>
    <t>CEVAXEL</t>
  </si>
  <si>
    <t>boiterie</t>
  </si>
  <si>
    <t>CHLORIDAZINE</t>
  </si>
  <si>
    <t>désinfection</t>
  </si>
  <si>
    <t>local ext</t>
  </si>
  <si>
    <t>CHLORTETRACY</t>
  </si>
  <si>
    <t>reproduction</t>
  </si>
  <si>
    <t>oblet</t>
  </si>
  <si>
    <t>CHRONOGEST</t>
  </si>
  <si>
    <t>ampoule</t>
  </si>
  <si>
    <t>COBACTAN inject</t>
  </si>
  <si>
    <t>antibiotique</t>
  </si>
  <si>
    <t>COBACTAN LC</t>
  </si>
  <si>
    <t>CRESTAR SO</t>
  </si>
  <si>
    <t>SC</t>
  </si>
  <si>
    <t>implant</t>
  </si>
  <si>
    <t>DIURUZONE</t>
  </si>
  <si>
    <t>antiinflamatoire</t>
  </si>
  <si>
    <t>DUPHAFRAL D3</t>
  </si>
  <si>
    <t>P</t>
  </si>
  <si>
    <t>DINOLYTIC</t>
  </si>
  <si>
    <t>ENERGIDEX</t>
  </si>
  <si>
    <t>ENZAPROST</t>
  </si>
  <si>
    <t>EPRINEX</t>
  </si>
  <si>
    <t>ESTRUMATE</t>
  </si>
  <si>
    <t>FINADYNE</t>
  </si>
  <si>
    <t>FLUNIXINE</t>
  </si>
  <si>
    <t>HEMOSTAT</t>
  </si>
  <si>
    <t>autres</t>
  </si>
  <si>
    <t>HISTACLINE</t>
  </si>
  <si>
    <t>HOOF FIT</t>
  </si>
  <si>
    <t>INTRAMICINE</t>
  </si>
  <si>
    <t>IVOMEC D pn</t>
  </si>
  <si>
    <t>KETOFEN 10%</t>
  </si>
  <si>
    <t>KPECTIL</t>
  </si>
  <si>
    <t>LINCOSPECTINE</t>
  </si>
  <si>
    <t>respiratoire</t>
  </si>
  <si>
    <t>LODEVIL</t>
  </si>
  <si>
    <t xml:space="preserve">litre </t>
  </si>
  <si>
    <t>LUROCAINE</t>
  </si>
  <si>
    <t xml:space="preserve">MAGNESIUM VETO </t>
  </si>
  <si>
    <t>MARBOCYL 10%</t>
  </si>
  <si>
    <t>MARBOX 100mg</t>
  </si>
  <si>
    <t>MASTIJET</t>
  </si>
  <si>
    <t>MEDIABOLUS</t>
  </si>
  <si>
    <t xml:space="preserve">bolus </t>
  </si>
  <si>
    <t>METHIO B12</t>
  </si>
  <si>
    <t>METRIJECTYL</t>
  </si>
  <si>
    <t>vaginale</t>
  </si>
  <si>
    <t>MIXANTEC</t>
  </si>
  <si>
    <t>MULTHIHYDRYL</t>
  </si>
  <si>
    <t>MULTIBIO</t>
  </si>
  <si>
    <t>NUFLOR</t>
  </si>
  <si>
    <t>OCYTOVEM</t>
  </si>
  <si>
    <t>traite</t>
  </si>
  <si>
    <t>OCYTOVET</t>
  </si>
  <si>
    <t>OROTAR</t>
  </si>
  <si>
    <t>OXYTETRIN</t>
  </si>
  <si>
    <t>PANACUR 10%</t>
  </si>
  <si>
    <t>PANACUR 2,5%</t>
  </si>
  <si>
    <t>PANADIA</t>
  </si>
  <si>
    <t xml:space="preserve">PDR TONIQUE </t>
  </si>
  <si>
    <t>PLUSET</t>
  </si>
  <si>
    <t>PROLACTOL</t>
  </si>
  <si>
    <t>PROPYMILK</t>
  </si>
  <si>
    <t>RECEPTAL</t>
  </si>
  <si>
    <t>RESFLOR</t>
  </si>
  <si>
    <t>RESPIROT</t>
  </si>
  <si>
    <t>nasale</t>
  </si>
  <si>
    <t>RUMBUL MG</t>
  </si>
  <si>
    <t>RUMIGASTRYL</t>
  </si>
  <si>
    <t>SHOTAPEN</t>
  </si>
  <si>
    <t>STIMUFOL</t>
  </si>
  <si>
    <t>SUANOVIL 20</t>
  </si>
  <si>
    <t>SVE 100</t>
  </si>
  <si>
    <t xml:space="preserve">SYNULOX </t>
  </si>
  <si>
    <t>comprimé</t>
  </si>
  <si>
    <t>T61</t>
  </si>
  <si>
    <t>TETAMOPHILE</t>
  </si>
  <si>
    <t>TEVEMYXINE</t>
  </si>
  <si>
    <t>TONARSYL</t>
  </si>
  <si>
    <t>TYLAN 200</t>
  </si>
  <si>
    <t>UCAVIT AD3E</t>
  </si>
  <si>
    <t>UDDERVET</t>
  </si>
  <si>
    <t>ULTRA B</t>
  </si>
  <si>
    <t>VAGIZAN</t>
  </si>
  <si>
    <t>VECOXAN</t>
  </si>
  <si>
    <t>VERICURINE</t>
  </si>
  <si>
    <t xml:space="preserve">VITAMINE C </t>
  </si>
  <si>
    <t>WONBYL</t>
  </si>
  <si>
    <t>XYLOVET</t>
  </si>
  <si>
    <t>ZANIL</t>
  </si>
  <si>
    <t>?</t>
  </si>
  <si>
    <t>N° cheptel</t>
  </si>
  <si>
    <t>COCHER en clickant sur la case</t>
  </si>
  <si>
    <t>numéro animal</t>
  </si>
  <si>
    <t>sexe</t>
  </si>
  <si>
    <t xml:space="preserve"> début de traitement</t>
  </si>
  <si>
    <t>matin  ou soir</t>
  </si>
  <si>
    <t>intervenant</t>
  </si>
  <si>
    <t>Traitement</t>
  </si>
  <si>
    <t>numéro ordon-nance</t>
  </si>
  <si>
    <t>prév cura</t>
  </si>
  <si>
    <t>fin du traitement</t>
  </si>
  <si>
    <t>délai        attent      lait</t>
  </si>
  <si>
    <t>délai        attent       viande</t>
  </si>
  <si>
    <t>OBSERVATIONS</t>
  </si>
  <si>
    <t>O4281</t>
  </si>
  <si>
    <t xml:space="preserve">Carnet sanitaire </t>
  </si>
  <si>
    <t>catégorie</t>
  </si>
  <si>
    <t xml:space="preserve"> début du traitement</t>
  </si>
  <si>
    <t>M</t>
  </si>
  <si>
    <t>VETO</t>
  </si>
  <si>
    <t>soinveau</t>
  </si>
  <si>
    <t>O4286</t>
  </si>
  <si>
    <t>ok</t>
  </si>
  <si>
    <t xml:space="preserve">G </t>
  </si>
  <si>
    <t>STEF</t>
  </si>
  <si>
    <t>ANIMAUX</t>
  </si>
  <si>
    <t>DATE NAIS</t>
  </si>
  <si>
    <t>TYPE</t>
  </si>
  <si>
    <t>Intervenant</t>
  </si>
  <si>
    <t>sex</t>
  </si>
  <si>
    <t>VOIE</t>
  </si>
  <si>
    <t>combien</t>
  </si>
  <si>
    <t>temps</t>
  </si>
  <si>
    <t>unite</t>
  </si>
  <si>
    <t>fournisseur</t>
  </si>
  <si>
    <t>VL</t>
  </si>
  <si>
    <t>S</t>
  </si>
  <si>
    <t>PHIL</t>
  </si>
  <si>
    <t>oculaire</t>
  </si>
  <si>
    <t xml:space="preserve">traite </t>
  </si>
  <si>
    <t>cc</t>
  </si>
  <si>
    <t>contrôle laitier</t>
  </si>
  <si>
    <t>AM</t>
  </si>
  <si>
    <t>V</t>
  </si>
  <si>
    <t>autre</t>
  </si>
  <si>
    <t xml:space="preserve">semaine </t>
  </si>
  <si>
    <t>cl</t>
  </si>
  <si>
    <t>T</t>
  </si>
  <si>
    <t>quartier</t>
  </si>
  <si>
    <t xml:space="preserve">mois </t>
  </si>
  <si>
    <t>B</t>
  </si>
  <si>
    <t>48 h</t>
  </si>
  <si>
    <t>72 h</t>
  </si>
  <si>
    <t>rectale</t>
  </si>
  <si>
    <t>granule</t>
  </si>
  <si>
    <t xml:space="preserve">tube </t>
  </si>
  <si>
    <t>anoestrus</t>
  </si>
  <si>
    <t>MALADIES</t>
  </si>
  <si>
    <t>vaccin</t>
  </si>
  <si>
    <t>maladie</t>
  </si>
  <si>
    <t>accident</t>
  </si>
  <si>
    <t>anti-inflamatoire</t>
  </si>
  <si>
    <t>avortement</t>
  </si>
  <si>
    <t>césarienne</t>
  </si>
  <si>
    <t>cerise</t>
  </si>
  <si>
    <t>platrage</t>
  </si>
  <si>
    <t>ma   AR  D</t>
  </si>
  <si>
    <t>bronchite</t>
  </si>
  <si>
    <t>vaccination</t>
  </si>
  <si>
    <t xml:space="preserve">douve </t>
  </si>
  <si>
    <t>acétonemie</t>
  </si>
  <si>
    <t>arthrite</t>
  </si>
  <si>
    <t xml:space="preserve">fracture </t>
  </si>
  <si>
    <t>chaleur</t>
  </si>
  <si>
    <t>clou de rue</t>
  </si>
  <si>
    <t>rehydratant</t>
  </si>
  <si>
    <t>ma   AR  G</t>
  </si>
  <si>
    <t>toux</t>
  </si>
  <si>
    <t>rispoval</t>
  </si>
  <si>
    <t>gâle</t>
  </si>
  <si>
    <t>fière de lait</t>
  </si>
  <si>
    <t>bvd</t>
  </si>
  <si>
    <t>trayon coupé</t>
  </si>
  <si>
    <t>déchirure vaginale</t>
  </si>
  <si>
    <t>dermatite</t>
  </si>
  <si>
    <t>ma   AV  D</t>
  </si>
  <si>
    <t>mouches</t>
  </si>
  <si>
    <t>météorisation</t>
  </si>
  <si>
    <t>coccidiose</t>
  </si>
  <si>
    <t>analyse</t>
  </si>
  <si>
    <t>kyste ovarien</t>
  </si>
  <si>
    <t>fourbure</t>
  </si>
  <si>
    <t>ma   AV  G</t>
  </si>
  <si>
    <t>poux</t>
  </si>
  <si>
    <t>conjonctivite</t>
  </si>
  <si>
    <t>animal mort</t>
  </si>
  <si>
    <t>matrice expulsion</t>
  </si>
  <si>
    <t>fourchet</t>
  </si>
  <si>
    <t>colibacillaire</t>
  </si>
  <si>
    <t>strongylose</t>
  </si>
  <si>
    <t>vitamines</t>
  </si>
  <si>
    <t>gros nombril</t>
  </si>
  <si>
    <t>corps étranger</t>
  </si>
  <si>
    <t>matrice retourn,</t>
  </si>
  <si>
    <t>limace</t>
  </si>
  <si>
    <t>normale</t>
  </si>
  <si>
    <t>vermifugation</t>
  </si>
  <si>
    <t>paratuberculose</t>
  </si>
  <si>
    <t xml:space="preserve">metrite </t>
  </si>
  <si>
    <t>panaris</t>
  </si>
  <si>
    <t>salmonellose</t>
  </si>
  <si>
    <t>pose aimant</t>
  </si>
  <si>
    <t>super ovulation</t>
  </si>
  <si>
    <t>parage</t>
  </si>
  <si>
    <t>verrue</t>
  </si>
  <si>
    <t>suture</t>
  </si>
  <si>
    <t>synchro chaleur</t>
  </si>
  <si>
    <t>transplantation</t>
  </si>
  <si>
    <t>oedeme mammaire</t>
  </si>
  <si>
    <t>vêlage difficile</t>
  </si>
  <si>
    <t>moment</t>
  </si>
  <si>
    <t>euthanasie</t>
  </si>
  <si>
    <t>anorexie</t>
  </si>
  <si>
    <t>dystocie</t>
  </si>
  <si>
    <t>STARTVAX</t>
  </si>
  <si>
    <t>Maladie</t>
  </si>
  <si>
    <t>O5000</t>
  </si>
  <si>
    <t>PHARMACIE</t>
  </si>
  <si>
    <t>o200</t>
  </si>
  <si>
    <t>O55</t>
  </si>
  <si>
    <t>boiterie1</t>
  </si>
  <si>
    <t>diarrhée1</t>
  </si>
  <si>
    <t>mammite1</t>
  </si>
  <si>
    <t>reproduction1</t>
  </si>
  <si>
    <t>respiratoire1</t>
  </si>
  <si>
    <t>tarissement1</t>
  </si>
  <si>
    <t>vaccin1</t>
  </si>
  <si>
    <t>parasitisme1</t>
  </si>
  <si>
    <t>métabolique1</t>
  </si>
  <si>
    <t>maladie1</t>
  </si>
  <si>
    <t>accident1</t>
  </si>
  <si>
    <t>soin veau1</t>
  </si>
  <si>
    <t>antibiotique1</t>
  </si>
  <si>
    <t>antiinflamatoire1</t>
  </si>
  <si>
    <t>traite1</t>
  </si>
  <si>
    <t>désinfection1</t>
  </si>
  <si>
    <t>autres1</t>
  </si>
  <si>
    <t>O56</t>
  </si>
  <si>
    <t>O57</t>
  </si>
  <si>
    <t>O58</t>
  </si>
  <si>
    <t>O59</t>
  </si>
  <si>
    <t>clinique de lo</t>
  </si>
  <si>
    <t xml:space="preserve">cabinet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</si>
</sst>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6"/>
      <color indexed="9"/>
      <name val="Comic Sans MS"/>
      <family val="4"/>
    </font>
    <font>
      <sz val="10"/>
      <name val="Comic Sans MS"/>
      <family val="4"/>
    </font>
    <font>
      <b/>
      <sz val="10"/>
      <color indexed="9"/>
      <name val="Comic Sans MS"/>
      <family val="4"/>
    </font>
    <font>
      <b/>
      <sz val="10"/>
      <name val="Comic Sans MS"/>
      <family val="4"/>
    </font>
    <font>
      <sz val="8"/>
      <name val="Verdana"/>
      <family val="2"/>
    </font>
    <font>
      <b/>
      <sz val="10"/>
      <name val="Arial"/>
      <family val="2"/>
    </font>
    <font>
      <sz val="9"/>
      <name val="Comic Sans MS"/>
      <family val="4"/>
    </font>
    <font>
      <sz val="9"/>
      <name val="Arial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dotted">
        <color auto="1"/>
      </bottom>
      <diagonal/>
    </border>
    <border>
      <left style="thin">
        <color auto="1"/>
      </left>
      <right/>
      <top style="dashed">
        <color auto="1"/>
      </top>
      <bottom style="dott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/>
      <right style="thin">
        <color indexed="9"/>
      </right>
      <top/>
      <bottom/>
      <diagonal/>
    </border>
    <border>
      <left style="thin">
        <color theme="1"/>
      </left>
      <right style="dotted">
        <color theme="1"/>
      </right>
      <top/>
      <bottom/>
      <diagonal/>
    </border>
    <border>
      <left style="dotted">
        <color theme="1"/>
      </left>
      <right style="dotted">
        <color theme="1"/>
      </right>
      <top/>
      <bottom/>
      <diagonal/>
    </border>
    <border>
      <left style="dotted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9"/>
      </left>
      <right/>
      <top style="hair">
        <color indexed="8"/>
      </top>
      <bottom/>
      <diagonal/>
    </border>
    <border>
      <left style="thin">
        <color theme="1"/>
      </left>
      <right style="thin">
        <color indexed="9"/>
      </right>
      <top style="hair">
        <color indexed="8"/>
      </top>
      <bottom/>
      <diagonal/>
    </border>
    <border>
      <left/>
      <right/>
      <top style="dotted">
        <color theme="1"/>
      </top>
      <bottom style="dotted">
        <color theme="1"/>
      </bottom>
      <diagonal/>
    </border>
    <border>
      <left style="thin">
        <color theme="1"/>
      </left>
      <right/>
      <top style="dotted">
        <color theme="1"/>
      </top>
      <bottom style="dotted">
        <color theme="1"/>
      </bottom>
      <diagonal/>
    </border>
    <border>
      <left style="thin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/>
      <top style="dotted">
        <color theme="1"/>
      </top>
      <bottom style="dotted">
        <color theme="1"/>
      </bottom>
      <diagonal/>
    </border>
    <border>
      <left style="dotted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/>
      <right style="thin">
        <color theme="1"/>
      </right>
      <top/>
      <bottom style="dotted">
        <color theme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ashed">
        <color auto="1"/>
      </top>
      <bottom style="dotted">
        <color auto="1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theme="1"/>
      </left>
      <right style="thin">
        <color theme="1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hair">
        <color indexed="8"/>
      </bottom>
      <diagonal/>
    </border>
    <border>
      <left style="dotted">
        <color theme="1"/>
      </left>
      <right style="dotted">
        <color theme="1"/>
      </right>
      <top style="thin">
        <color indexed="9"/>
      </top>
      <bottom/>
      <diagonal/>
    </border>
    <border>
      <left style="dotted">
        <color theme="1"/>
      </left>
      <right style="thin">
        <color theme="1"/>
      </right>
      <top style="thin">
        <color indexed="9"/>
      </top>
      <bottom/>
      <diagonal/>
    </border>
    <border>
      <left style="thin">
        <color theme="1"/>
      </left>
      <right style="dotted">
        <color theme="1"/>
      </right>
      <top style="thin">
        <color indexed="9"/>
      </top>
      <bottom/>
      <diagonal/>
    </border>
    <border>
      <left style="thin">
        <color theme="1"/>
      </left>
      <right style="thin">
        <color indexed="9"/>
      </right>
      <top style="thin">
        <color indexed="9"/>
      </top>
      <bottom style="hair">
        <color indexed="8"/>
      </bottom>
      <diagonal/>
    </border>
    <border>
      <left/>
      <right style="thin">
        <color theme="1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dashed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1" fillId="0" borderId="0" xfId="1"/>
    <xf numFmtId="0" fontId="1" fillId="0" borderId="16" xfId="1" applyBorder="1" applyProtection="1">
      <protection locked="0"/>
    </xf>
    <xf numFmtId="0" fontId="1" fillId="0" borderId="17" xfId="1" applyBorder="1" applyAlignment="1" applyProtection="1">
      <alignment horizontal="center"/>
      <protection locked="0"/>
    </xf>
    <xf numFmtId="0" fontId="1" fillId="0" borderId="18" xfId="1" applyBorder="1" applyAlignment="1" applyProtection="1">
      <alignment horizontal="center"/>
      <protection locked="0"/>
    </xf>
    <xf numFmtId="0" fontId="1" fillId="0" borderId="19" xfId="1" applyBorder="1" applyAlignment="1" applyProtection="1">
      <alignment horizontal="center"/>
      <protection locked="0"/>
    </xf>
    <xf numFmtId="0" fontId="1" fillId="0" borderId="19" xfId="1" applyBorder="1" applyAlignment="1" applyProtection="1">
      <alignment horizontal="center"/>
    </xf>
    <xf numFmtId="0" fontId="1" fillId="0" borderId="20" xfId="1" applyBorder="1" applyAlignment="1" applyProtection="1">
      <alignment horizontal="center"/>
      <protection locked="0"/>
    </xf>
    <xf numFmtId="0" fontId="1" fillId="0" borderId="21" xfId="1" applyBorder="1" applyAlignment="1" applyProtection="1">
      <alignment horizontal="center"/>
      <protection locked="0"/>
    </xf>
    <xf numFmtId="0" fontId="1" fillId="0" borderId="18" xfId="1" applyBorder="1" applyAlignment="1" applyProtection="1">
      <alignment horizontal="center"/>
    </xf>
    <xf numFmtId="0" fontId="1" fillId="0" borderId="22" xfId="1" applyBorder="1" applyAlignment="1" applyProtection="1">
      <alignment horizontal="center"/>
      <protection locked="0"/>
    </xf>
    <xf numFmtId="0" fontId="1" fillId="4" borderId="0" xfId="1" applyFill="1"/>
    <xf numFmtId="0" fontId="5" fillId="2" borderId="0" xfId="1" applyFont="1" applyFill="1" applyBorder="1" applyAlignment="1">
      <alignment horizontal="center" vertical="center" wrapText="1"/>
    </xf>
    <xf numFmtId="14" fontId="8" fillId="3" borderId="4" xfId="1" applyNumberFormat="1" applyFont="1" applyFill="1" applyBorder="1" applyAlignment="1" applyProtection="1">
      <alignment horizontal="center" vertical="center"/>
      <protection locked="0"/>
    </xf>
    <xf numFmtId="14" fontId="1" fillId="3" borderId="4" xfId="1" applyNumberFormat="1" applyFill="1" applyBorder="1" applyAlignment="1" applyProtection="1">
      <alignment horizontal="center" vertical="center"/>
      <protection locked="0"/>
    </xf>
    <xf numFmtId="0" fontId="1" fillId="6" borderId="6" xfId="1" applyFill="1" applyBorder="1" applyAlignment="1" applyProtection="1">
      <alignment horizontal="center" vertical="center"/>
    </xf>
    <xf numFmtId="0" fontId="1" fillId="6" borderId="7" xfId="1" applyFill="1" applyBorder="1" applyAlignment="1" applyProtection="1">
      <alignment horizontal="center" vertical="center"/>
    </xf>
    <xf numFmtId="0" fontId="1" fillId="6" borderId="8" xfId="1" applyFill="1" applyBorder="1" applyAlignment="1" applyProtection="1">
      <alignment horizontal="center" vertical="center"/>
    </xf>
    <xf numFmtId="14" fontId="1" fillId="7" borderId="4" xfId="1" applyNumberFormat="1" applyFill="1" applyBorder="1" applyAlignment="1" applyProtection="1">
      <alignment horizontal="left" vertical="center"/>
      <protection locked="0"/>
    </xf>
    <xf numFmtId="0" fontId="1" fillId="6" borderId="6" xfId="1" applyFill="1" applyBorder="1" applyAlignment="1" applyProtection="1">
      <alignment horizontal="right" vertical="center"/>
    </xf>
    <xf numFmtId="0" fontId="8" fillId="3" borderId="38" xfId="1" applyFont="1" applyFill="1" applyBorder="1" applyAlignment="1" applyProtection="1">
      <alignment horizontal="center" vertical="center"/>
      <protection locked="0"/>
    </xf>
    <xf numFmtId="0" fontId="8" fillId="3" borderId="5" xfId="1" applyFont="1" applyFill="1" applyBorder="1" applyAlignment="1" applyProtection="1">
      <alignment horizontal="center" vertical="center"/>
      <protection locked="0"/>
    </xf>
    <xf numFmtId="0" fontId="6" fillId="0" borderId="57" xfId="1" applyFont="1" applyFill="1" applyBorder="1" applyAlignment="1">
      <alignment horizontal="center" vertical="center" wrapText="1"/>
    </xf>
    <xf numFmtId="0" fontId="4" fillId="0" borderId="57" xfId="1" applyFont="1" applyBorder="1" applyAlignment="1">
      <alignment vertical="center" wrapText="1"/>
    </xf>
    <xf numFmtId="0" fontId="4" fillId="0" borderId="57" xfId="1" applyFont="1" applyBorder="1" applyAlignment="1">
      <alignment horizontal="center" vertical="center" wrapText="1"/>
    </xf>
    <xf numFmtId="0" fontId="4" fillId="0" borderId="41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/>
      <protection locked="0"/>
    </xf>
    <xf numFmtId="0" fontId="8" fillId="3" borderId="4" xfId="1" applyFont="1" applyFill="1" applyBorder="1" applyAlignment="1" applyProtection="1">
      <alignment horizontal="center" vertical="center"/>
      <protection locked="0"/>
    </xf>
    <xf numFmtId="0" fontId="1" fillId="6" borderId="4" xfId="1" applyFill="1" applyBorder="1" applyAlignment="1" applyProtection="1">
      <alignment horizontal="center" vertical="center"/>
    </xf>
    <xf numFmtId="0" fontId="1" fillId="6" borderId="5" xfId="1" applyFill="1" applyBorder="1" applyAlignment="1" applyProtection="1">
      <alignment horizontal="center" vertical="center"/>
    </xf>
    <xf numFmtId="164" fontId="1" fillId="6" borderId="5" xfId="1" applyNumberFormat="1" applyFill="1" applyBorder="1" applyAlignment="1" applyProtection="1">
      <alignment horizontal="center" vertical="center"/>
    </xf>
    <xf numFmtId="164" fontId="1" fillId="6" borderId="4" xfId="1" applyNumberFormat="1" applyFill="1" applyBorder="1" applyAlignment="1" applyProtection="1">
      <alignment horizontal="center" vertical="center"/>
    </xf>
    <xf numFmtId="14" fontId="1" fillId="6" borderId="4" xfId="1" applyNumberFormat="1" applyFill="1" applyBorder="1" applyAlignment="1" applyProtection="1">
      <alignment horizontal="center" vertical="center"/>
    </xf>
    <xf numFmtId="0" fontId="5" fillId="2" borderId="41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vertical="center" wrapText="1"/>
    </xf>
    <xf numFmtId="0" fontId="3" fillId="2" borderId="60" xfId="1" applyFont="1" applyFill="1" applyBorder="1" applyAlignment="1">
      <alignment horizontal="center" vertical="center"/>
    </xf>
    <xf numFmtId="0" fontId="3" fillId="2" borderId="60" xfId="1" applyFont="1" applyFill="1" applyBorder="1" applyAlignment="1">
      <alignment vertical="center"/>
    </xf>
    <xf numFmtId="0" fontId="5" fillId="2" borderId="41" xfId="1" applyFont="1" applyFill="1" applyBorder="1" applyAlignment="1">
      <alignment horizontal="center" vertical="center" wrapText="1"/>
    </xf>
    <xf numFmtId="0" fontId="3" fillId="2" borderId="58" xfId="1" applyFont="1" applyFill="1" applyBorder="1" applyAlignment="1">
      <alignment horizontal="left" vertical="center"/>
    </xf>
    <xf numFmtId="0" fontId="8" fillId="8" borderId="4" xfId="1" applyFont="1" applyFill="1" applyBorder="1" applyAlignment="1" applyProtection="1">
      <alignment horizontal="center" vertical="center"/>
      <protection locked="0"/>
    </xf>
    <xf numFmtId="0" fontId="1" fillId="8" borderId="4" xfId="1" applyFill="1" applyBorder="1" applyAlignment="1" applyProtection="1">
      <alignment horizontal="center" vertical="center"/>
      <protection locked="0"/>
    </xf>
    <xf numFmtId="14" fontId="1" fillId="8" borderId="4" xfId="1" applyNumberFormat="1" applyFill="1" applyBorder="1" applyAlignment="1" applyProtection="1">
      <alignment horizontal="center" vertical="center"/>
      <protection locked="0"/>
    </xf>
    <xf numFmtId="0" fontId="6" fillId="0" borderId="59" xfId="1" applyFont="1" applyFill="1" applyBorder="1" applyAlignment="1">
      <alignment horizontal="center" vertical="center" wrapText="1"/>
    </xf>
    <xf numFmtId="0" fontId="6" fillId="0" borderId="3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1" fillId="8" borderId="4" xfId="1" applyFill="1" applyBorder="1" applyAlignment="1" applyProtection="1">
      <alignment horizontal="left" vertical="center"/>
      <protection locked="0"/>
    </xf>
    <xf numFmtId="0" fontId="1" fillId="3" borderId="6" xfId="1" applyFill="1" applyBorder="1" applyAlignment="1" applyProtection="1">
      <alignment horizontal="right" vertical="center"/>
      <protection locked="0"/>
    </xf>
    <xf numFmtId="0" fontId="1" fillId="3" borderId="7" xfId="1" applyFill="1" applyBorder="1" applyAlignment="1" applyProtection="1">
      <alignment horizontal="center" vertical="center"/>
      <protection locked="0"/>
    </xf>
    <xf numFmtId="0" fontId="1" fillId="3" borderId="8" xfId="1" applyFill="1" applyBorder="1" applyAlignment="1" applyProtection="1">
      <alignment horizontal="center" vertical="center"/>
      <protection locked="0"/>
    </xf>
    <xf numFmtId="0" fontId="1" fillId="3" borderId="6" xfId="1" applyFill="1" applyBorder="1" applyAlignment="1" applyProtection="1">
      <alignment horizontal="center" vertical="center"/>
      <protection locked="0"/>
    </xf>
    <xf numFmtId="0" fontId="1" fillId="0" borderId="0" xfId="1"/>
    <xf numFmtId="0" fontId="1" fillId="0" borderId="0" xfId="1" applyBorder="1"/>
    <xf numFmtId="0" fontId="7" fillId="0" borderId="0" xfId="1" applyFont="1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1" fillId="0" borderId="62" xfId="1" applyBorder="1"/>
    <xf numFmtId="0" fontId="1" fillId="0" borderId="33" xfId="1" applyBorder="1"/>
    <xf numFmtId="0" fontId="1" fillId="0" borderId="34" xfId="1" applyBorder="1"/>
    <xf numFmtId="0" fontId="1" fillId="0" borderId="63" xfId="1" applyBorder="1"/>
    <xf numFmtId="0" fontId="1" fillId="0" borderId="32" xfId="1" applyBorder="1"/>
    <xf numFmtId="0" fontId="1" fillId="0" borderId="35" xfId="1" applyBorder="1"/>
    <xf numFmtId="0" fontId="1" fillId="0" borderId="61" xfId="1" applyBorder="1"/>
    <xf numFmtId="0" fontId="1" fillId="0" borderId="36" xfId="1" applyBorder="1"/>
    <xf numFmtId="0" fontId="1" fillId="0" borderId="33" xfId="1" applyFill="1" applyBorder="1"/>
    <xf numFmtId="0" fontId="1" fillId="0" borderId="37" xfId="1" applyBorder="1"/>
    <xf numFmtId="0" fontId="1" fillId="0" borderId="0" xfId="1"/>
    <xf numFmtId="0" fontId="1" fillId="0" borderId="0" xfId="1" applyBorder="1"/>
    <xf numFmtId="0" fontId="1" fillId="3" borderId="24" xfId="1" applyFill="1" applyBorder="1"/>
    <xf numFmtId="0" fontId="1" fillId="3" borderId="25" xfId="1" applyFill="1" applyBorder="1"/>
    <xf numFmtId="0" fontId="1" fillId="3" borderId="26" xfId="1" applyFill="1" applyBorder="1"/>
    <xf numFmtId="0" fontId="1" fillId="3" borderId="27" xfId="1" applyFill="1" applyBorder="1"/>
    <xf numFmtId="0" fontId="1" fillId="3" borderId="0" xfId="1" applyFill="1" applyBorder="1"/>
    <xf numFmtId="0" fontId="1" fillId="0" borderId="28" xfId="1" applyBorder="1"/>
    <xf numFmtId="0" fontId="1" fillId="3" borderId="29" xfId="1" applyFill="1" applyBorder="1"/>
    <xf numFmtId="0" fontId="1" fillId="0" borderId="30" xfId="1" applyBorder="1"/>
    <xf numFmtId="0" fontId="1" fillId="0" borderId="31" xfId="1" applyBorder="1"/>
    <xf numFmtId="0" fontId="1" fillId="0" borderId="27" xfId="1" applyBorder="1"/>
    <xf numFmtId="0" fontId="1" fillId="0" borderId="29" xfId="1" applyBorder="1"/>
    <xf numFmtId="0" fontId="1" fillId="3" borderId="28" xfId="1" applyFill="1" applyBorder="1"/>
    <xf numFmtId="0" fontId="1" fillId="3" borderId="24" xfId="1" applyFill="1" applyBorder="1" applyAlignment="1">
      <alignment horizontal="center"/>
    </xf>
    <xf numFmtId="0" fontId="3" fillId="2" borderId="0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3" fillId="2" borderId="0" xfId="1" applyFont="1" applyFill="1" applyBorder="1" applyAlignment="1">
      <alignment horizontal="right" vertical="center"/>
    </xf>
    <xf numFmtId="14" fontId="8" fillId="9" borderId="4" xfId="1" applyNumberFormat="1" applyFont="1" applyFill="1" applyBorder="1" applyAlignment="1" applyProtection="1">
      <alignment horizontal="center" vertical="center"/>
      <protection locked="0"/>
    </xf>
    <xf numFmtId="0" fontId="3" fillId="2" borderId="53" xfId="1" applyFont="1" applyFill="1" applyBorder="1" applyAlignment="1" applyProtection="1">
      <alignment horizontal="left" vertical="center"/>
      <protection locked="0"/>
    </xf>
    <xf numFmtId="0" fontId="3" fillId="2" borderId="55" xfId="1" applyFont="1" applyFill="1" applyBorder="1" applyAlignment="1" applyProtection="1">
      <alignment horizontal="center" vertical="center"/>
      <protection locked="0"/>
    </xf>
    <xf numFmtId="0" fontId="3" fillId="2" borderId="60" xfId="1" applyFont="1" applyFill="1" applyBorder="1" applyAlignment="1" applyProtection="1">
      <alignment horizontal="center" vertical="center"/>
      <protection locked="0"/>
    </xf>
    <xf numFmtId="0" fontId="3" fillId="2" borderId="60" xfId="1" applyFont="1" applyFill="1" applyBorder="1" applyAlignment="1" applyProtection="1">
      <alignment horizontal="right" vertical="center"/>
      <protection locked="0"/>
    </xf>
    <xf numFmtId="0" fontId="3" fillId="2" borderId="60" xfId="1" applyFont="1" applyFill="1" applyBorder="1" applyAlignment="1" applyProtection="1">
      <alignment vertical="center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4" fillId="0" borderId="54" xfId="1" applyFont="1" applyBorder="1" applyAlignment="1" applyProtection="1">
      <alignment horizontal="center" vertical="center" wrapText="1"/>
      <protection locked="0"/>
    </xf>
    <xf numFmtId="0" fontId="4" fillId="0" borderId="41" xfId="1" applyFont="1" applyBorder="1" applyAlignment="1" applyProtection="1">
      <alignment horizontal="center" vertical="center" wrapText="1"/>
      <protection locked="0"/>
    </xf>
    <xf numFmtId="0" fontId="4" fillId="0" borderId="52" xfId="1" applyFont="1" applyBorder="1" applyAlignment="1" applyProtection="1">
      <alignment horizontal="center" vertical="center" wrapText="1"/>
      <protection locked="0"/>
    </xf>
    <xf numFmtId="0" fontId="6" fillId="0" borderId="41" xfId="1" applyFont="1" applyBorder="1" applyAlignment="1" applyProtection="1">
      <alignment horizontal="center" vertical="center" wrapText="1"/>
      <protection locked="0"/>
    </xf>
    <xf numFmtId="0" fontId="6" fillId="0" borderId="52" xfId="1" applyFont="1" applyBorder="1" applyAlignment="1" applyProtection="1">
      <alignment horizontal="center" vertical="center" wrapText="1"/>
      <protection locked="0"/>
    </xf>
    <xf numFmtId="0" fontId="5" fillId="2" borderId="44" xfId="1" applyFont="1" applyFill="1" applyBorder="1" applyAlignment="1" applyProtection="1">
      <alignment horizontal="center" vertical="top" wrapText="1"/>
      <protection locked="0"/>
    </xf>
    <xf numFmtId="0" fontId="5" fillId="2" borderId="41" xfId="1" applyFont="1" applyFill="1" applyBorder="1" applyAlignment="1" applyProtection="1">
      <alignment vertical="top" wrapText="1"/>
      <protection locked="0"/>
    </xf>
    <xf numFmtId="0" fontId="5" fillId="2" borderId="41" xfId="1" applyFont="1" applyFill="1" applyBorder="1" applyAlignment="1" applyProtection="1">
      <alignment horizontal="center" vertical="top" wrapText="1"/>
      <protection locked="0"/>
    </xf>
    <xf numFmtId="0" fontId="5" fillId="2" borderId="1" xfId="1" applyFont="1" applyFill="1" applyBorder="1" applyAlignment="1" applyProtection="1">
      <alignment horizontal="center" vertical="top" wrapText="1"/>
      <protection locked="0"/>
    </xf>
    <xf numFmtId="0" fontId="5" fillId="2" borderId="41" xfId="1" applyFont="1" applyFill="1" applyBorder="1" applyAlignment="1" applyProtection="1">
      <alignment horizontal="center" vertical="center" wrapText="1"/>
      <protection locked="0"/>
    </xf>
    <xf numFmtId="0" fontId="5" fillId="2" borderId="56" xfId="1" applyFont="1" applyFill="1" applyBorder="1" applyAlignment="1" applyProtection="1">
      <alignment vertical="center" wrapText="1"/>
      <protection locked="0"/>
    </xf>
    <xf numFmtId="0" fontId="2" fillId="5" borderId="40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3" fillId="2" borderId="60" xfId="1" applyFont="1" applyFill="1" applyBorder="1" applyAlignment="1" applyProtection="1">
      <alignment vertical="center"/>
    </xf>
    <xf numFmtId="0" fontId="3" fillId="2" borderId="59" xfId="1" applyFont="1" applyFill="1" applyBorder="1" applyAlignment="1" applyProtection="1">
      <alignment vertical="center"/>
    </xf>
    <xf numFmtId="0" fontId="6" fillId="0" borderId="52" xfId="1" applyFont="1" applyFill="1" applyBorder="1" applyAlignment="1" applyProtection="1">
      <alignment horizontal="center" vertical="center" wrapText="1"/>
    </xf>
    <xf numFmtId="0" fontId="4" fillId="0" borderId="52" xfId="1" applyFont="1" applyBorder="1" applyAlignment="1" applyProtection="1">
      <alignment vertical="center" wrapText="1"/>
    </xf>
    <xf numFmtId="0" fontId="9" fillId="0" borderId="52" xfId="1" applyFont="1" applyBorder="1" applyAlignment="1" applyProtection="1">
      <alignment horizontal="center" vertical="center" wrapText="1"/>
    </xf>
    <xf numFmtId="0" fontId="4" fillId="0" borderId="52" xfId="1" applyFont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5" fillId="2" borderId="44" xfId="1" applyFont="1" applyFill="1" applyBorder="1" applyAlignment="1" applyProtection="1">
      <alignment vertical="center" wrapText="1"/>
    </xf>
    <xf numFmtId="0" fontId="5" fillId="2" borderId="41" xfId="1" applyFont="1" applyFill="1" applyBorder="1" applyAlignment="1" applyProtection="1">
      <alignment horizontal="center" vertical="center" wrapText="1"/>
    </xf>
    <xf numFmtId="0" fontId="5" fillId="2" borderId="41" xfId="1" applyFont="1" applyFill="1" applyBorder="1" applyAlignment="1" applyProtection="1">
      <alignment vertical="center" wrapText="1"/>
    </xf>
    <xf numFmtId="0" fontId="5" fillId="2" borderId="1" xfId="1" applyFont="1" applyFill="1" applyBorder="1" applyAlignment="1" applyProtection="1">
      <alignment vertical="center" wrapText="1"/>
    </xf>
    <xf numFmtId="0" fontId="10" fillId="6" borderId="38" xfId="1" applyFont="1" applyFill="1" applyBorder="1" applyAlignment="1" applyProtection="1">
      <alignment horizontal="center" vertical="center"/>
    </xf>
    <xf numFmtId="0" fontId="1" fillId="7" borderId="5" xfId="1" applyFill="1" applyBorder="1" applyAlignment="1" applyProtection="1">
      <alignment horizontal="left" vertical="center"/>
    </xf>
    <xf numFmtId="0" fontId="0" fillId="0" borderId="0" xfId="0" applyProtection="1"/>
    <xf numFmtId="0" fontId="5" fillId="2" borderId="45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2" borderId="44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46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51" xfId="1" applyFont="1" applyFill="1" applyBorder="1" applyAlignment="1">
      <alignment horizontal="center" vertical="center" wrapText="1"/>
    </xf>
    <xf numFmtId="0" fontId="5" fillId="2" borderId="23" xfId="1" applyFont="1" applyFill="1" applyBorder="1" applyAlignment="1">
      <alignment horizontal="center" vertical="center" wrapText="1"/>
    </xf>
    <xf numFmtId="0" fontId="5" fillId="2" borderId="50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43" xfId="1" applyFont="1" applyFill="1" applyBorder="1" applyAlignment="1">
      <alignment horizontal="center" vertical="center" wrapText="1"/>
    </xf>
    <xf numFmtId="0" fontId="5" fillId="2" borderId="4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49" xfId="1" applyFont="1" applyFill="1" applyBorder="1" applyAlignment="1">
      <alignment horizontal="center" vertical="center" wrapText="1"/>
    </xf>
    <xf numFmtId="0" fontId="5" fillId="2" borderId="47" xfId="1" applyFont="1" applyFill="1" applyBorder="1" applyAlignment="1">
      <alignment horizontal="center" vertical="center" wrapText="1"/>
    </xf>
    <xf numFmtId="0" fontId="5" fillId="2" borderId="48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43" xfId="1" applyFont="1" applyFill="1" applyBorder="1" applyAlignment="1" applyProtection="1">
      <alignment horizontal="center" vertical="center" wrapText="1"/>
    </xf>
    <xf numFmtId="0" fontId="5" fillId="2" borderId="42" xfId="1" applyFont="1" applyFill="1" applyBorder="1" applyAlignment="1" applyProtection="1">
      <alignment horizontal="center" vertical="center" wrapText="1"/>
    </xf>
    <xf numFmtId="0" fontId="5" fillId="2" borderId="44" xfId="1" applyFont="1" applyFill="1" applyBorder="1" applyAlignment="1" applyProtection="1">
      <alignment horizontal="center" vertical="center" wrapText="1"/>
    </xf>
    <xf numFmtId="0" fontId="3" fillId="2" borderId="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2</xdr:row>
          <xdr:rowOff>914400</xdr:rowOff>
        </xdr:from>
        <xdr:to>
          <xdr:col>8</xdr:col>
          <xdr:colOff>600075</xdr:colOff>
          <xdr:row>2</xdr:row>
          <xdr:rowOff>1314450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DANS LE CARNET SANITAIRE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4</xdr:row>
      <xdr:rowOff>142875</xdr:rowOff>
    </xdr:from>
    <xdr:to>
      <xdr:col>12</xdr:col>
      <xdr:colOff>190500</xdr:colOff>
      <xdr:row>15</xdr:row>
      <xdr:rowOff>180975</xdr:rowOff>
    </xdr:to>
    <xdr:sp macro="" textlink="">
      <xdr:nvSpPr>
        <xdr:cNvPr id="2" name="Rectangle à coins arrondis 1"/>
        <xdr:cNvSpPr/>
      </xdr:nvSpPr>
      <xdr:spPr>
        <a:xfrm>
          <a:off x="2152650" y="1905000"/>
          <a:ext cx="5143500" cy="21336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Je</a:t>
          </a:r>
          <a:r>
            <a:rPr lang="fr-FR" sz="1100" b="1" baseline="0"/>
            <a:t> voudrais faire  apparaître le calendrier  dans les cellules en jaune en double clickant dans la case.</a:t>
          </a:r>
        </a:p>
        <a:p>
          <a:pPr algn="l"/>
          <a:endParaRPr lang="fr-FR" sz="1100" b="1" baseline="0"/>
        </a:p>
        <a:p>
          <a:pPr algn="l"/>
          <a:r>
            <a:rPr lang="fr-FR" sz="1100" b="1" baseline="0"/>
            <a:t>Je n'arrive pas à trouver le code  qui  me permetterai  de faire suivre ce calendrier</a:t>
          </a:r>
        </a:p>
        <a:p>
          <a:pPr algn="l"/>
          <a:r>
            <a:rPr lang="fr-FR" sz="1100" b="1" baseline="0"/>
            <a:t>même en recopiant les lignes vers le bas. </a:t>
          </a:r>
          <a:r>
            <a:rPr lang="fr-FR" sz="1100" b="1"/>
            <a:t> </a:t>
          </a:r>
        </a:p>
      </xdr:txBody>
    </xdr:sp>
    <xdr:clientData/>
  </xdr:twoCellAnchor>
  <xdr:twoCellAnchor>
    <xdr:from>
      <xdr:col>3</xdr:col>
      <xdr:colOff>547004</xdr:colOff>
      <xdr:row>6</xdr:row>
      <xdr:rowOff>184194</xdr:rowOff>
    </xdr:from>
    <xdr:to>
      <xdr:col>5</xdr:col>
      <xdr:colOff>225013</xdr:colOff>
      <xdr:row>8</xdr:row>
      <xdr:rowOff>69894</xdr:rowOff>
    </xdr:to>
    <xdr:sp macro="" textlink="">
      <xdr:nvSpPr>
        <xdr:cNvPr id="7" name="Flèche vers le haut 6"/>
        <xdr:cNvSpPr/>
      </xdr:nvSpPr>
      <xdr:spPr>
        <a:xfrm rot="16468035">
          <a:off x="1681409" y="2050164"/>
          <a:ext cx="266700" cy="821009"/>
        </a:xfrm>
        <a:prstGeom prst="upArrow">
          <a:avLst>
            <a:gd name="adj1" fmla="val 52114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161924</xdr:colOff>
      <xdr:row>17</xdr:row>
      <xdr:rowOff>9525</xdr:rowOff>
    </xdr:from>
    <xdr:to>
      <xdr:col>3</xdr:col>
      <xdr:colOff>590549</xdr:colOff>
      <xdr:row>23</xdr:row>
      <xdr:rowOff>9525</xdr:rowOff>
    </xdr:to>
    <xdr:sp macro="" textlink="">
      <xdr:nvSpPr>
        <xdr:cNvPr id="8" name="Flèche vers le bas 7"/>
        <xdr:cNvSpPr/>
      </xdr:nvSpPr>
      <xdr:spPr>
        <a:xfrm>
          <a:off x="1019174" y="4248150"/>
          <a:ext cx="428625" cy="11430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91"/>
  <sheetViews>
    <sheetView workbookViewId="0">
      <selection activeCell="B43" sqref="B43"/>
    </sheetView>
  </sheetViews>
  <sheetFormatPr baseColWidth="10" defaultRowHeight="15" x14ac:dyDescent="0.25"/>
  <cols>
    <col min="2" max="2" width="17.7109375" customWidth="1"/>
    <col min="5" max="19" width="8.42578125" customWidth="1"/>
  </cols>
  <sheetData>
    <row r="1" spans="2:20" ht="16.5" x14ac:dyDescent="0.25">
      <c r="B1" s="122" t="s">
        <v>0</v>
      </c>
      <c r="C1" s="124"/>
      <c r="D1" s="126" t="s">
        <v>1</v>
      </c>
      <c r="E1" s="128" t="s">
        <v>2</v>
      </c>
      <c r="F1" s="129"/>
      <c r="G1" s="129"/>
      <c r="H1" s="120"/>
      <c r="I1" s="133" t="s">
        <v>3</v>
      </c>
      <c r="J1" s="134"/>
      <c r="K1" s="135"/>
      <c r="L1" s="133" t="s">
        <v>4</v>
      </c>
      <c r="M1" s="134"/>
      <c r="N1" s="135"/>
      <c r="O1" s="118" t="s">
        <v>5</v>
      </c>
      <c r="P1" s="118" t="s">
        <v>6</v>
      </c>
      <c r="Q1" s="118" t="s">
        <v>7</v>
      </c>
      <c r="R1" s="120" t="s">
        <v>8</v>
      </c>
      <c r="S1" s="12" t="s">
        <v>9</v>
      </c>
      <c r="T1" s="1"/>
    </row>
    <row r="2" spans="2:20" ht="33" x14ac:dyDescent="0.25">
      <c r="B2" s="123"/>
      <c r="C2" s="125"/>
      <c r="D2" s="127"/>
      <c r="E2" s="130"/>
      <c r="F2" s="131"/>
      <c r="G2" s="131"/>
      <c r="H2" s="132"/>
      <c r="I2" s="136"/>
      <c r="J2" s="137"/>
      <c r="K2" s="138"/>
      <c r="L2" s="136"/>
      <c r="M2" s="137"/>
      <c r="N2" s="138"/>
      <c r="O2" s="119"/>
      <c r="P2" s="119"/>
      <c r="Q2" s="119"/>
      <c r="R2" s="121"/>
      <c r="S2" s="12" t="s">
        <v>10</v>
      </c>
      <c r="T2" s="1"/>
    </row>
    <row r="3" spans="2:20" x14ac:dyDescent="0.25">
      <c r="B3" s="2" t="s">
        <v>11</v>
      </c>
      <c r="C3" s="2" t="s">
        <v>12</v>
      </c>
      <c r="D3" s="3" t="s">
        <v>13</v>
      </c>
      <c r="E3" s="4">
        <v>1</v>
      </c>
      <c r="F3" s="5" t="s">
        <v>14</v>
      </c>
      <c r="G3" s="6" t="s">
        <v>15</v>
      </c>
      <c r="H3" s="7" t="s">
        <v>16</v>
      </c>
      <c r="I3" s="4">
        <v>1</v>
      </c>
      <c r="J3" s="6" t="s">
        <v>17</v>
      </c>
      <c r="K3" s="8" t="s">
        <v>18</v>
      </c>
      <c r="L3" s="9" t="s">
        <v>19</v>
      </c>
      <c r="M3" s="5">
        <v>3</v>
      </c>
      <c r="N3" s="8" t="s">
        <v>18</v>
      </c>
      <c r="O3" s="10">
        <v>0</v>
      </c>
      <c r="P3" s="10"/>
      <c r="Q3" s="10">
        <v>10</v>
      </c>
      <c r="R3" s="10">
        <v>10</v>
      </c>
      <c r="S3" s="10" t="s">
        <v>20</v>
      </c>
      <c r="T3" s="11" t="s">
        <v>11</v>
      </c>
    </row>
    <row r="4" spans="2:20" x14ac:dyDescent="0.25">
      <c r="B4" s="2" t="s">
        <v>21</v>
      </c>
      <c r="C4" s="2" t="s">
        <v>12</v>
      </c>
      <c r="D4" s="3" t="s">
        <v>13</v>
      </c>
      <c r="E4" s="4">
        <v>1</v>
      </c>
      <c r="F4" s="5" t="s">
        <v>22</v>
      </c>
      <c r="G4" s="6" t="s">
        <v>15</v>
      </c>
      <c r="H4" s="7" t="s">
        <v>23</v>
      </c>
      <c r="I4" s="4">
        <v>2</v>
      </c>
      <c r="J4" s="6" t="s">
        <v>17</v>
      </c>
      <c r="K4" s="8" t="s">
        <v>18</v>
      </c>
      <c r="L4" s="9" t="s">
        <v>19</v>
      </c>
      <c r="M4" s="5">
        <v>3</v>
      </c>
      <c r="N4" s="8" t="s">
        <v>18</v>
      </c>
      <c r="O4" s="10"/>
      <c r="P4" s="10"/>
      <c r="Q4" s="10"/>
      <c r="R4" s="10"/>
      <c r="S4" s="10" t="s">
        <v>20</v>
      </c>
      <c r="T4" s="11" t="s">
        <v>21</v>
      </c>
    </row>
    <row r="5" spans="2:20" x14ac:dyDescent="0.25">
      <c r="B5" s="2" t="s">
        <v>24</v>
      </c>
      <c r="C5" s="2" t="s">
        <v>25</v>
      </c>
      <c r="D5" s="3" t="s">
        <v>13</v>
      </c>
      <c r="E5" s="4">
        <v>1</v>
      </c>
      <c r="F5" s="5" t="s">
        <v>26</v>
      </c>
      <c r="G5" s="6" t="s">
        <v>15</v>
      </c>
      <c r="H5" s="7" t="s">
        <v>27</v>
      </c>
      <c r="I5" s="4">
        <v>1</v>
      </c>
      <c r="J5" s="6" t="s">
        <v>17</v>
      </c>
      <c r="K5" s="8" t="s">
        <v>18</v>
      </c>
      <c r="L5" s="9" t="s">
        <v>19</v>
      </c>
      <c r="M5" s="5">
        <v>3</v>
      </c>
      <c r="N5" s="8" t="s">
        <v>18</v>
      </c>
      <c r="O5" s="10"/>
      <c r="P5" s="10"/>
      <c r="Q5" s="10"/>
      <c r="R5" s="10"/>
      <c r="S5" s="10" t="s">
        <v>20</v>
      </c>
      <c r="T5" s="11" t="s">
        <v>24</v>
      </c>
    </row>
    <row r="6" spans="2:20" x14ac:dyDescent="0.25">
      <c r="B6" s="2" t="s">
        <v>28</v>
      </c>
      <c r="C6" s="2" t="s">
        <v>12</v>
      </c>
      <c r="D6" s="3" t="s">
        <v>29</v>
      </c>
      <c r="E6" s="4">
        <v>7</v>
      </c>
      <c r="F6" s="5" t="s">
        <v>22</v>
      </c>
      <c r="G6" s="6" t="s">
        <v>15</v>
      </c>
      <c r="H6" s="7" t="s">
        <v>16</v>
      </c>
      <c r="I6" s="4">
        <v>1</v>
      </c>
      <c r="J6" s="6" t="s">
        <v>17</v>
      </c>
      <c r="K6" s="8" t="s">
        <v>18</v>
      </c>
      <c r="L6" s="9" t="s">
        <v>19</v>
      </c>
      <c r="M6" s="5">
        <v>3</v>
      </c>
      <c r="N6" s="8" t="s">
        <v>18</v>
      </c>
      <c r="O6" s="10">
        <v>12</v>
      </c>
      <c r="P6" s="10"/>
      <c r="Q6" s="10">
        <v>14</v>
      </c>
      <c r="R6" s="10">
        <v>14</v>
      </c>
      <c r="S6" s="10" t="s">
        <v>20</v>
      </c>
      <c r="T6" s="11" t="s">
        <v>28</v>
      </c>
    </row>
    <row r="7" spans="2:20" x14ac:dyDescent="0.25">
      <c r="B7" s="2" t="s">
        <v>30</v>
      </c>
      <c r="C7" s="2" t="s">
        <v>25</v>
      </c>
      <c r="D7" s="3" t="s">
        <v>13</v>
      </c>
      <c r="E7" s="4">
        <v>125</v>
      </c>
      <c r="F7" s="5" t="s">
        <v>31</v>
      </c>
      <c r="G7" s="6" t="s">
        <v>15</v>
      </c>
      <c r="H7" s="7" t="s">
        <v>27</v>
      </c>
      <c r="I7" s="4">
        <v>1</v>
      </c>
      <c r="J7" s="6" t="s">
        <v>17</v>
      </c>
      <c r="K7" s="8" t="s">
        <v>18</v>
      </c>
      <c r="L7" s="9" t="s">
        <v>19</v>
      </c>
      <c r="M7" s="5">
        <v>3</v>
      </c>
      <c r="N7" s="8" t="s">
        <v>18</v>
      </c>
      <c r="O7" s="10"/>
      <c r="P7" s="10"/>
      <c r="Q7" s="10"/>
      <c r="R7" s="10"/>
      <c r="S7" s="10" t="s">
        <v>20</v>
      </c>
      <c r="T7" s="11" t="s">
        <v>30</v>
      </c>
    </row>
    <row r="8" spans="2:20" x14ac:dyDescent="0.25">
      <c r="B8" s="2" t="s">
        <v>32</v>
      </c>
      <c r="C8" s="2" t="s">
        <v>33</v>
      </c>
      <c r="D8" s="3" t="s">
        <v>34</v>
      </c>
      <c r="E8" s="4">
        <v>10</v>
      </c>
      <c r="F8" s="5" t="s">
        <v>22</v>
      </c>
      <c r="G8" s="6" t="s">
        <v>15</v>
      </c>
      <c r="H8" s="7" t="s">
        <v>27</v>
      </c>
      <c r="I8" s="4">
        <v>1</v>
      </c>
      <c r="J8" s="6" t="s">
        <v>17</v>
      </c>
      <c r="K8" s="8" t="s">
        <v>18</v>
      </c>
      <c r="L8" s="9" t="s">
        <v>19</v>
      </c>
      <c r="M8" s="5">
        <v>1</v>
      </c>
      <c r="N8" s="8" t="s">
        <v>18</v>
      </c>
      <c r="O8" s="10"/>
      <c r="P8" s="10"/>
      <c r="Q8" s="10"/>
      <c r="R8" s="10"/>
      <c r="S8" s="10" t="s">
        <v>20</v>
      </c>
      <c r="T8" s="11" t="s">
        <v>32</v>
      </c>
    </row>
    <row r="9" spans="2:20" x14ac:dyDescent="0.25">
      <c r="B9" s="2" t="s">
        <v>35</v>
      </c>
      <c r="C9" s="2" t="s">
        <v>25</v>
      </c>
      <c r="D9" s="3" t="s">
        <v>36</v>
      </c>
      <c r="E9" s="4">
        <v>500</v>
      </c>
      <c r="F9" s="5" t="s">
        <v>22</v>
      </c>
      <c r="G9" s="6" t="s">
        <v>15</v>
      </c>
      <c r="H9" s="7" t="s">
        <v>27</v>
      </c>
      <c r="I9" s="4">
        <v>1</v>
      </c>
      <c r="J9" s="6" t="s">
        <v>17</v>
      </c>
      <c r="K9" s="8" t="s">
        <v>18</v>
      </c>
      <c r="L9" s="9" t="s">
        <v>19</v>
      </c>
      <c r="M9" s="5">
        <v>1</v>
      </c>
      <c r="N9" s="8" t="s">
        <v>18</v>
      </c>
      <c r="O9" s="10"/>
      <c r="P9" s="10"/>
      <c r="Q9" s="10"/>
      <c r="R9" s="10"/>
      <c r="S9" s="10" t="s">
        <v>20</v>
      </c>
      <c r="T9" s="11" t="s">
        <v>35</v>
      </c>
    </row>
    <row r="10" spans="2:20" x14ac:dyDescent="0.25">
      <c r="B10" s="2" t="s">
        <v>37</v>
      </c>
      <c r="C10" s="2" t="s">
        <v>25</v>
      </c>
      <c r="D10" s="3" t="s">
        <v>36</v>
      </c>
      <c r="E10" s="4">
        <v>500</v>
      </c>
      <c r="F10" s="5" t="s">
        <v>22</v>
      </c>
      <c r="G10" s="6" t="s">
        <v>15</v>
      </c>
      <c r="H10" s="7" t="s">
        <v>27</v>
      </c>
      <c r="I10" s="4">
        <v>1</v>
      </c>
      <c r="J10" s="6" t="s">
        <v>17</v>
      </c>
      <c r="K10" s="8" t="s">
        <v>18</v>
      </c>
      <c r="L10" s="9" t="s">
        <v>19</v>
      </c>
      <c r="M10" s="5">
        <v>3</v>
      </c>
      <c r="N10" s="8" t="s">
        <v>18</v>
      </c>
      <c r="O10" s="10"/>
      <c r="P10" s="10"/>
      <c r="Q10" s="10"/>
      <c r="R10" s="10"/>
      <c r="S10" s="10" t="s">
        <v>20</v>
      </c>
      <c r="T10" s="11" t="s">
        <v>37</v>
      </c>
    </row>
    <row r="11" spans="2:20" x14ac:dyDescent="0.25">
      <c r="B11" s="2" t="s">
        <v>38</v>
      </c>
      <c r="C11" s="2" t="s">
        <v>39</v>
      </c>
      <c r="D11" s="3" t="s">
        <v>29</v>
      </c>
      <c r="E11" s="4">
        <v>5</v>
      </c>
      <c r="F11" s="5" t="s">
        <v>22</v>
      </c>
      <c r="G11" s="6" t="s">
        <v>15</v>
      </c>
      <c r="H11" s="7" t="s">
        <v>27</v>
      </c>
      <c r="I11" s="4"/>
      <c r="J11" s="6" t="s">
        <v>40</v>
      </c>
      <c r="K11" s="8" t="s">
        <v>18</v>
      </c>
      <c r="L11" s="9" t="s">
        <v>40</v>
      </c>
      <c r="M11" s="5"/>
      <c r="N11" s="8" t="s">
        <v>18</v>
      </c>
      <c r="O11" s="10"/>
      <c r="P11" s="10"/>
      <c r="Q11" s="10"/>
      <c r="R11" s="10"/>
      <c r="S11" s="10" t="s">
        <v>20</v>
      </c>
      <c r="T11" s="11" t="s">
        <v>38</v>
      </c>
    </row>
    <row r="12" spans="2:20" x14ac:dyDescent="0.25">
      <c r="B12" s="2" t="s">
        <v>41</v>
      </c>
      <c r="C12" s="2" t="s">
        <v>42</v>
      </c>
      <c r="D12" s="3" t="s">
        <v>43</v>
      </c>
      <c r="E12" s="4">
        <v>1</v>
      </c>
      <c r="F12" s="5" t="s">
        <v>44</v>
      </c>
      <c r="G12" s="6" t="s">
        <v>15</v>
      </c>
      <c r="H12" s="7" t="s">
        <v>27</v>
      </c>
      <c r="I12" s="4"/>
      <c r="J12" s="6" t="s">
        <v>40</v>
      </c>
      <c r="K12" s="8" t="s">
        <v>18</v>
      </c>
      <c r="L12" s="9" t="s">
        <v>40</v>
      </c>
      <c r="M12" s="5"/>
      <c r="N12" s="8" t="s">
        <v>18</v>
      </c>
      <c r="O12" s="10">
        <v>6</v>
      </c>
      <c r="P12" s="10"/>
      <c r="Q12" s="10">
        <v>1</v>
      </c>
      <c r="R12" s="10">
        <v>1</v>
      </c>
      <c r="S12" s="10" t="s">
        <v>20</v>
      </c>
      <c r="T12" s="11" t="s">
        <v>41</v>
      </c>
    </row>
    <row r="13" spans="2:20" x14ac:dyDescent="0.25">
      <c r="B13" s="2" t="s">
        <v>45</v>
      </c>
      <c r="C13" s="2" t="s">
        <v>46</v>
      </c>
      <c r="D13" s="3" t="s">
        <v>43</v>
      </c>
      <c r="E13" s="4">
        <v>4</v>
      </c>
      <c r="F13" s="5" t="s">
        <v>44</v>
      </c>
      <c r="G13" s="6" t="s">
        <v>15</v>
      </c>
      <c r="H13" s="7" t="s">
        <v>27</v>
      </c>
      <c r="I13" s="4">
        <v>1</v>
      </c>
      <c r="J13" s="6" t="s">
        <v>17</v>
      </c>
      <c r="K13" s="8" t="s">
        <v>18</v>
      </c>
      <c r="L13" s="9" t="s">
        <v>19</v>
      </c>
      <c r="M13" s="5">
        <v>1</v>
      </c>
      <c r="N13" s="8" t="s">
        <v>18</v>
      </c>
      <c r="O13" s="10">
        <v>88</v>
      </c>
      <c r="P13" s="10"/>
      <c r="Q13" s="10">
        <v>21</v>
      </c>
      <c r="R13" s="10">
        <v>21</v>
      </c>
      <c r="S13" s="10" t="s">
        <v>20</v>
      </c>
      <c r="T13" s="11" t="s">
        <v>45</v>
      </c>
    </row>
    <row r="14" spans="2:20" x14ac:dyDescent="0.25">
      <c r="B14" s="2" t="s">
        <v>47</v>
      </c>
      <c r="C14" s="2" t="s">
        <v>48</v>
      </c>
      <c r="D14" s="3" t="s">
        <v>29</v>
      </c>
      <c r="E14" s="4">
        <v>1</v>
      </c>
      <c r="F14" s="5" t="s">
        <v>22</v>
      </c>
      <c r="G14" s="6" t="s">
        <v>15</v>
      </c>
      <c r="H14" s="7" t="s">
        <v>27</v>
      </c>
      <c r="I14" s="4">
        <v>1</v>
      </c>
      <c r="J14" s="6" t="s">
        <v>17</v>
      </c>
      <c r="K14" s="8" t="s">
        <v>18</v>
      </c>
      <c r="L14" s="9" t="s">
        <v>19</v>
      </c>
      <c r="M14" s="5">
        <v>3</v>
      </c>
      <c r="N14" s="8" t="s">
        <v>18</v>
      </c>
      <c r="O14" s="10"/>
      <c r="P14" s="10"/>
      <c r="Q14" s="10">
        <v>2</v>
      </c>
      <c r="R14" s="10">
        <v>2</v>
      </c>
      <c r="S14" s="10" t="s">
        <v>20</v>
      </c>
      <c r="T14" s="11" t="s">
        <v>47</v>
      </c>
    </row>
    <row r="15" spans="2:20" x14ac:dyDescent="0.25">
      <c r="B15" s="2" t="s">
        <v>49</v>
      </c>
      <c r="C15" s="2" t="s">
        <v>50</v>
      </c>
      <c r="D15" s="3" t="s">
        <v>51</v>
      </c>
      <c r="E15" s="4">
        <v>20</v>
      </c>
      <c r="F15" s="5" t="s">
        <v>31</v>
      </c>
      <c r="G15" s="6" t="s">
        <v>15</v>
      </c>
      <c r="H15" s="7" t="s">
        <v>16</v>
      </c>
      <c r="I15" s="4"/>
      <c r="J15" s="6" t="s">
        <v>40</v>
      </c>
      <c r="K15" s="8" t="s">
        <v>18</v>
      </c>
      <c r="L15" s="9" t="s">
        <v>40</v>
      </c>
      <c r="M15" s="5"/>
      <c r="N15" s="8" t="s">
        <v>18</v>
      </c>
      <c r="O15" s="10"/>
      <c r="P15" s="10"/>
      <c r="Q15" s="10">
        <v>12</v>
      </c>
      <c r="R15" s="10">
        <v>12</v>
      </c>
      <c r="S15" s="10" t="s">
        <v>20</v>
      </c>
      <c r="T15" s="11" t="s">
        <v>49</v>
      </c>
    </row>
    <row r="16" spans="2:20" x14ac:dyDescent="0.25">
      <c r="B16" s="2" t="s">
        <v>52</v>
      </c>
      <c r="C16" s="2" t="s">
        <v>53</v>
      </c>
      <c r="D16" s="3" t="s">
        <v>51</v>
      </c>
      <c r="E16" s="4">
        <v>2</v>
      </c>
      <c r="F16" s="5" t="s">
        <v>54</v>
      </c>
      <c r="G16" s="6" t="s">
        <v>15</v>
      </c>
      <c r="H16" s="7" t="s">
        <v>27</v>
      </c>
      <c r="I16" s="4">
        <v>1</v>
      </c>
      <c r="J16" s="6" t="s">
        <v>17</v>
      </c>
      <c r="K16" s="8" t="s">
        <v>18</v>
      </c>
      <c r="L16" s="9" t="s">
        <v>19</v>
      </c>
      <c r="M16" s="5">
        <v>2</v>
      </c>
      <c r="N16" s="8" t="s">
        <v>18</v>
      </c>
      <c r="O16" s="10">
        <v>4</v>
      </c>
      <c r="P16" s="10"/>
      <c r="Q16" s="10"/>
      <c r="R16" s="10"/>
      <c r="S16" s="10" t="s">
        <v>20</v>
      </c>
      <c r="T16" s="11" t="s">
        <v>52</v>
      </c>
    </row>
    <row r="17" spans="2:20" x14ac:dyDescent="0.25">
      <c r="B17" s="2" t="s">
        <v>55</v>
      </c>
      <c r="C17" s="2" t="s">
        <v>53</v>
      </c>
      <c r="D17" s="3" t="s">
        <v>29</v>
      </c>
      <c r="E17" s="4">
        <v>1</v>
      </c>
      <c r="F17" s="5" t="s">
        <v>56</v>
      </c>
      <c r="G17" s="6" t="s">
        <v>15</v>
      </c>
      <c r="H17" s="7" t="s">
        <v>27</v>
      </c>
      <c r="I17" s="4"/>
      <c r="J17" s="6" t="s">
        <v>40</v>
      </c>
      <c r="K17" s="8" t="s">
        <v>18</v>
      </c>
      <c r="L17" s="9" t="s">
        <v>40</v>
      </c>
      <c r="M17" s="5"/>
      <c r="N17" s="8" t="s">
        <v>18</v>
      </c>
      <c r="O17" s="10"/>
      <c r="P17" s="10"/>
      <c r="Q17" s="10"/>
      <c r="R17" s="10"/>
      <c r="S17" s="10" t="s">
        <v>20</v>
      </c>
      <c r="T17" s="11" t="s">
        <v>55</v>
      </c>
    </row>
    <row r="18" spans="2:20" x14ac:dyDescent="0.25">
      <c r="B18" s="2" t="s">
        <v>57</v>
      </c>
      <c r="C18" s="2" t="s">
        <v>58</v>
      </c>
      <c r="D18" s="3" t="s">
        <v>29</v>
      </c>
      <c r="E18" s="4">
        <v>4</v>
      </c>
      <c r="F18" s="5" t="s">
        <v>44</v>
      </c>
      <c r="G18" s="6" t="s">
        <v>15</v>
      </c>
      <c r="H18" s="7" t="s">
        <v>16</v>
      </c>
      <c r="I18" s="4"/>
      <c r="J18" s="6" t="s">
        <v>40</v>
      </c>
      <c r="K18" s="8" t="s">
        <v>18</v>
      </c>
      <c r="L18" s="9" t="s">
        <v>40</v>
      </c>
      <c r="M18" s="5"/>
      <c r="N18" s="8" t="s">
        <v>18</v>
      </c>
      <c r="O18" s="10">
        <v>1</v>
      </c>
      <c r="P18" s="10"/>
      <c r="Q18" s="10">
        <v>5</v>
      </c>
      <c r="R18" s="10">
        <v>5</v>
      </c>
      <c r="S18" s="10" t="s">
        <v>20</v>
      </c>
      <c r="T18" s="11" t="s">
        <v>57</v>
      </c>
    </row>
    <row r="19" spans="2:20" x14ac:dyDescent="0.25">
      <c r="B19" s="2" t="s">
        <v>59</v>
      </c>
      <c r="C19" s="2" t="s">
        <v>42</v>
      </c>
      <c r="D19" s="3" t="s">
        <v>43</v>
      </c>
      <c r="E19" s="4">
        <v>1</v>
      </c>
      <c r="F19" s="5" t="s">
        <v>44</v>
      </c>
      <c r="G19" s="6" t="s">
        <v>15</v>
      </c>
      <c r="H19" s="7" t="s">
        <v>27</v>
      </c>
      <c r="I19" s="4"/>
      <c r="J19" s="6" t="s">
        <v>40</v>
      </c>
      <c r="K19" s="8" t="s">
        <v>18</v>
      </c>
      <c r="L19" s="9" t="s">
        <v>40</v>
      </c>
      <c r="M19" s="5"/>
      <c r="N19" s="8" t="s">
        <v>18</v>
      </c>
      <c r="O19" s="10">
        <v>10</v>
      </c>
      <c r="P19" s="10"/>
      <c r="Q19" s="10">
        <v>4</v>
      </c>
      <c r="R19" s="10">
        <v>4</v>
      </c>
      <c r="S19" s="10" t="s">
        <v>20</v>
      </c>
      <c r="T19" s="11" t="s">
        <v>59</v>
      </c>
    </row>
    <row r="20" spans="2:20" x14ac:dyDescent="0.25">
      <c r="B20" s="2" t="s">
        <v>60</v>
      </c>
      <c r="C20" s="2" t="s">
        <v>53</v>
      </c>
      <c r="D20" s="3" t="s">
        <v>61</v>
      </c>
      <c r="E20" s="4">
        <v>1</v>
      </c>
      <c r="F20" s="5" t="s">
        <v>62</v>
      </c>
      <c r="G20" s="6" t="s">
        <v>15</v>
      </c>
      <c r="H20" s="7" t="s">
        <v>27</v>
      </c>
      <c r="I20" s="4"/>
      <c r="J20" s="6" t="s">
        <v>40</v>
      </c>
      <c r="K20" s="8" t="s">
        <v>18</v>
      </c>
      <c r="L20" s="9" t="s">
        <v>40</v>
      </c>
      <c r="M20" s="5"/>
      <c r="N20" s="8" t="s">
        <v>18</v>
      </c>
      <c r="O20" s="10"/>
      <c r="P20" s="10"/>
      <c r="Q20" s="10">
        <v>15</v>
      </c>
      <c r="R20" s="10">
        <v>15</v>
      </c>
      <c r="S20" s="10" t="s">
        <v>20</v>
      </c>
      <c r="T20" s="11" t="s">
        <v>60</v>
      </c>
    </row>
    <row r="21" spans="2:20" x14ac:dyDescent="0.25">
      <c r="B21" s="2" t="s">
        <v>63</v>
      </c>
      <c r="C21" s="2" t="s">
        <v>64</v>
      </c>
      <c r="D21" s="3" t="s">
        <v>29</v>
      </c>
      <c r="E21" s="4">
        <v>10</v>
      </c>
      <c r="F21" s="5" t="s">
        <v>22</v>
      </c>
      <c r="G21" s="6" t="s">
        <v>15</v>
      </c>
      <c r="H21" s="7" t="s">
        <v>27</v>
      </c>
      <c r="I21" s="4">
        <v>1</v>
      </c>
      <c r="J21" s="6" t="s">
        <v>17</v>
      </c>
      <c r="K21" s="8" t="s">
        <v>18</v>
      </c>
      <c r="L21" s="9" t="s">
        <v>19</v>
      </c>
      <c r="M21" s="5">
        <v>3</v>
      </c>
      <c r="N21" s="8" t="s">
        <v>18</v>
      </c>
      <c r="O21" s="10">
        <v>4</v>
      </c>
      <c r="P21" s="10"/>
      <c r="Q21" s="10">
        <v>3</v>
      </c>
      <c r="R21" s="10">
        <v>3</v>
      </c>
      <c r="S21" s="10" t="s">
        <v>20</v>
      </c>
      <c r="T21" s="11" t="s">
        <v>63</v>
      </c>
    </row>
    <row r="22" spans="2:20" x14ac:dyDescent="0.25">
      <c r="B22" s="2" t="s">
        <v>65</v>
      </c>
      <c r="C22" s="2" t="s">
        <v>46</v>
      </c>
      <c r="D22" s="3" t="s">
        <v>29</v>
      </c>
      <c r="E22" s="4">
        <v>10</v>
      </c>
      <c r="F22" s="5" t="s">
        <v>22</v>
      </c>
      <c r="G22" s="6" t="s">
        <v>15</v>
      </c>
      <c r="H22" s="7" t="s">
        <v>27</v>
      </c>
      <c r="I22" s="4">
        <v>1</v>
      </c>
      <c r="J22" s="6" t="s">
        <v>17</v>
      </c>
      <c r="K22" s="8" t="s">
        <v>18</v>
      </c>
      <c r="L22" s="9" t="s">
        <v>19</v>
      </c>
      <c r="M22" s="5">
        <v>1</v>
      </c>
      <c r="N22" s="8" t="s">
        <v>18</v>
      </c>
      <c r="O22" s="10"/>
      <c r="P22" s="10"/>
      <c r="Q22" s="10">
        <v>30</v>
      </c>
      <c r="R22" s="10">
        <v>30</v>
      </c>
      <c r="S22" s="10" t="s">
        <v>66</v>
      </c>
      <c r="T22" s="11" t="s">
        <v>65</v>
      </c>
    </row>
    <row r="23" spans="2:20" x14ac:dyDescent="0.25">
      <c r="B23" s="2" t="s">
        <v>67</v>
      </c>
      <c r="C23" s="2" t="s">
        <v>53</v>
      </c>
      <c r="D23" s="3" t="s">
        <v>29</v>
      </c>
      <c r="E23" s="4">
        <v>5</v>
      </c>
      <c r="F23" s="5" t="s">
        <v>22</v>
      </c>
      <c r="G23" s="6" t="s">
        <v>15</v>
      </c>
      <c r="H23" s="7" t="s">
        <v>27</v>
      </c>
      <c r="I23" s="4">
        <v>1</v>
      </c>
      <c r="J23" s="6" t="s">
        <v>17</v>
      </c>
      <c r="K23" s="8" t="s">
        <v>18</v>
      </c>
      <c r="L23" s="9" t="s">
        <v>19</v>
      </c>
      <c r="M23" s="5">
        <v>1</v>
      </c>
      <c r="N23" s="8" t="s">
        <v>18</v>
      </c>
      <c r="O23" s="10"/>
      <c r="P23" s="10"/>
      <c r="Q23" s="10">
        <v>2</v>
      </c>
      <c r="R23" s="10">
        <v>2</v>
      </c>
      <c r="S23" s="10" t="s">
        <v>20</v>
      </c>
      <c r="T23" s="11" t="s">
        <v>67</v>
      </c>
    </row>
    <row r="24" spans="2:20" x14ac:dyDescent="0.25">
      <c r="B24" s="2" t="s">
        <v>68</v>
      </c>
      <c r="C24" s="2" t="s">
        <v>25</v>
      </c>
      <c r="D24" s="3" t="s">
        <v>36</v>
      </c>
      <c r="E24" s="4">
        <v>500</v>
      </c>
      <c r="F24" s="5" t="s">
        <v>22</v>
      </c>
      <c r="G24" s="6" t="s">
        <v>15</v>
      </c>
      <c r="H24" s="7" t="s">
        <v>27</v>
      </c>
      <c r="I24" s="4">
        <v>1</v>
      </c>
      <c r="J24" s="6" t="s">
        <v>17</v>
      </c>
      <c r="K24" s="8" t="s">
        <v>18</v>
      </c>
      <c r="L24" s="9" t="s">
        <v>19</v>
      </c>
      <c r="M24" s="5">
        <v>1</v>
      </c>
      <c r="N24" s="8" t="s">
        <v>18</v>
      </c>
      <c r="O24" s="10"/>
      <c r="P24" s="10"/>
      <c r="Q24" s="10"/>
      <c r="R24" s="10"/>
      <c r="S24" s="10" t="s">
        <v>20</v>
      </c>
      <c r="T24" s="11" t="s">
        <v>68</v>
      </c>
    </row>
    <row r="25" spans="2:20" x14ac:dyDescent="0.25">
      <c r="B25" s="2" t="s">
        <v>69</v>
      </c>
      <c r="C25" s="2" t="s">
        <v>53</v>
      </c>
      <c r="D25" s="3" t="s">
        <v>29</v>
      </c>
      <c r="E25" s="4">
        <v>5</v>
      </c>
      <c r="F25" s="5" t="s">
        <v>22</v>
      </c>
      <c r="G25" s="6" t="s">
        <v>15</v>
      </c>
      <c r="H25" s="7" t="s">
        <v>27</v>
      </c>
      <c r="I25" s="4">
        <v>1</v>
      </c>
      <c r="J25" s="6" t="s">
        <v>17</v>
      </c>
      <c r="K25" s="8" t="s">
        <v>18</v>
      </c>
      <c r="L25" s="9" t="s">
        <v>19</v>
      </c>
      <c r="M25" s="5">
        <v>1</v>
      </c>
      <c r="N25" s="8" t="s">
        <v>18</v>
      </c>
      <c r="O25" s="10"/>
      <c r="P25" s="10"/>
      <c r="Q25" s="10">
        <v>3</v>
      </c>
      <c r="R25" s="10">
        <v>3</v>
      </c>
      <c r="S25" s="10" t="s">
        <v>20</v>
      </c>
      <c r="T25" s="11" t="s">
        <v>69</v>
      </c>
    </row>
    <row r="26" spans="2:20" x14ac:dyDescent="0.25">
      <c r="B26" s="2" t="s">
        <v>70</v>
      </c>
      <c r="C26" s="2" t="s">
        <v>33</v>
      </c>
      <c r="D26" s="3" t="s">
        <v>34</v>
      </c>
      <c r="E26" s="4">
        <v>10</v>
      </c>
      <c r="F26" s="5" t="s">
        <v>22</v>
      </c>
      <c r="G26" s="6" t="s">
        <v>15</v>
      </c>
      <c r="H26" s="7" t="s">
        <v>16</v>
      </c>
      <c r="I26" s="4">
        <v>1</v>
      </c>
      <c r="J26" s="6" t="s">
        <v>17</v>
      </c>
      <c r="K26" s="8" t="s">
        <v>18</v>
      </c>
      <c r="L26" s="9" t="s">
        <v>19</v>
      </c>
      <c r="M26" s="5">
        <v>1</v>
      </c>
      <c r="N26" s="8" t="s">
        <v>18</v>
      </c>
      <c r="O26" s="10"/>
      <c r="P26" s="10"/>
      <c r="Q26" s="10">
        <v>15</v>
      </c>
      <c r="R26" s="10">
        <v>15</v>
      </c>
      <c r="S26" s="10" t="s">
        <v>20</v>
      </c>
      <c r="T26" s="11" t="s">
        <v>70</v>
      </c>
    </row>
    <row r="27" spans="2:20" x14ac:dyDescent="0.25">
      <c r="B27" s="2" t="s">
        <v>71</v>
      </c>
      <c r="C27" s="2" t="s">
        <v>53</v>
      </c>
      <c r="D27" s="3" t="s">
        <v>29</v>
      </c>
      <c r="E27" s="4">
        <v>2</v>
      </c>
      <c r="F27" s="5" t="s">
        <v>22</v>
      </c>
      <c r="G27" s="6" t="s">
        <v>15</v>
      </c>
      <c r="H27" s="7" t="s">
        <v>27</v>
      </c>
      <c r="I27" s="4"/>
      <c r="J27" s="6" t="s">
        <v>40</v>
      </c>
      <c r="K27" s="8" t="s">
        <v>18</v>
      </c>
      <c r="L27" s="9" t="s">
        <v>40</v>
      </c>
      <c r="M27" s="5"/>
      <c r="N27" s="8" t="s">
        <v>18</v>
      </c>
      <c r="O27" s="10"/>
      <c r="P27" s="10"/>
      <c r="Q27" s="10">
        <v>1</v>
      </c>
      <c r="R27" s="10">
        <v>1</v>
      </c>
      <c r="S27" s="10" t="s">
        <v>20</v>
      </c>
      <c r="T27" s="11" t="s">
        <v>71</v>
      </c>
    </row>
    <row r="28" spans="2:20" x14ac:dyDescent="0.25">
      <c r="B28" s="2" t="s">
        <v>72</v>
      </c>
      <c r="C28" s="2" t="s">
        <v>64</v>
      </c>
      <c r="D28" s="3" t="s">
        <v>29</v>
      </c>
      <c r="E28" s="4">
        <v>1</v>
      </c>
      <c r="F28" s="5" t="s">
        <v>22</v>
      </c>
      <c r="G28" s="6" t="s">
        <v>15</v>
      </c>
      <c r="H28" s="7" t="s">
        <v>16</v>
      </c>
      <c r="I28" s="4">
        <v>1</v>
      </c>
      <c r="J28" s="6" t="s">
        <v>17</v>
      </c>
      <c r="K28" s="8" t="s">
        <v>18</v>
      </c>
      <c r="L28" s="9" t="s">
        <v>19</v>
      </c>
      <c r="M28" s="5">
        <v>4</v>
      </c>
      <c r="N28" s="8" t="s">
        <v>18</v>
      </c>
      <c r="O28" s="10">
        <v>2</v>
      </c>
      <c r="P28" s="10"/>
      <c r="Q28" s="10">
        <v>10</v>
      </c>
      <c r="R28" s="10">
        <v>10</v>
      </c>
      <c r="S28" s="10" t="s">
        <v>20</v>
      </c>
      <c r="T28" s="11" t="s">
        <v>72</v>
      </c>
    </row>
    <row r="29" spans="2:20" x14ac:dyDescent="0.25">
      <c r="B29" s="2" t="s">
        <v>73</v>
      </c>
      <c r="C29" s="2" t="s">
        <v>64</v>
      </c>
      <c r="D29" s="3" t="s">
        <v>29</v>
      </c>
      <c r="E29" s="4">
        <v>2</v>
      </c>
      <c r="F29" s="5" t="s">
        <v>22</v>
      </c>
      <c r="G29" s="6" t="s">
        <v>15</v>
      </c>
      <c r="H29" s="7" t="s">
        <v>16</v>
      </c>
      <c r="I29" s="4">
        <v>1</v>
      </c>
      <c r="J29" s="6" t="s">
        <v>17</v>
      </c>
      <c r="K29" s="8" t="s">
        <v>18</v>
      </c>
      <c r="L29" s="9" t="s">
        <v>19</v>
      </c>
      <c r="M29" s="5">
        <v>5</v>
      </c>
      <c r="N29" s="8" t="s">
        <v>18</v>
      </c>
      <c r="O29" s="10">
        <v>2</v>
      </c>
      <c r="P29" s="10"/>
      <c r="Q29" s="10">
        <v>10</v>
      </c>
      <c r="R29" s="10">
        <v>10</v>
      </c>
      <c r="S29" s="10" t="s">
        <v>20</v>
      </c>
      <c r="T29" s="11" t="s">
        <v>73</v>
      </c>
    </row>
    <row r="30" spans="2:20" x14ac:dyDescent="0.25">
      <c r="B30" s="2" t="s">
        <v>74</v>
      </c>
      <c r="C30" s="2" t="s">
        <v>75</v>
      </c>
      <c r="D30" s="3" t="s">
        <v>29</v>
      </c>
      <c r="E30" s="4">
        <v>2</v>
      </c>
      <c r="F30" s="5" t="s">
        <v>56</v>
      </c>
      <c r="G30" s="6" t="s">
        <v>15</v>
      </c>
      <c r="H30" s="7" t="s">
        <v>27</v>
      </c>
      <c r="I30" s="4"/>
      <c r="J30" s="6" t="s">
        <v>40</v>
      </c>
      <c r="K30" s="8" t="s">
        <v>18</v>
      </c>
      <c r="L30" s="9" t="s">
        <v>40</v>
      </c>
      <c r="M30" s="5"/>
      <c r="N30" s="8" t="s">
        <v>18</v>
      </c>
      <c r="O30" s="10"/>
      <c r="P30" s="10"/>
      <c r="Q30" s="10">
        <v>1</v>
      </c>
      <c r="R30" s="10">
        <v>1</v>
      </c>
      <c r="S30" s="10" t="s">
        <v>20</v>
      </c>
      <c r="T30" s="11" t="s">
        <v>74</v>
      </c>
    </row>
    <row r="31" spans="2:20" x14ac:dyDescent="0.25">
      <c r="B31" s="2" t="s">
        <v>76</v>
      </c>
      <c r="C31" s="2" t="s">
        <v>58</v>
      </c>
      <c r="D31" s="3" t="s">
        <v>29</v>
      </c>
      <c r="E31" s="4">
        <v>10</v>
      </c>
      <c r="F31" s="5" t="s">
        <v>22</v>
      </c>
      <c r="G31" s="6" t="s">
        <v>15</v>
      </c>
      <c r="H31" s="7" t="s">
        <v>16</v>
      </c>
      <c r="I31" s="4"/>
      <c r="J31" s="6" t="s">
        <v>40</v>
      </c>
      <c r="K31" s="8" t="s">
        <v>18</v>
      </c>
      <c r="L31" s="9" t="s">
        <v>40</v>
      </c>
      <c r="M31" s="5"/>
      <c r="N31" s="8" t="s">
        <v>18</v>
      </c>
      <c r="O31" s="10">
        <v>6</v>
      </c>
      <c r="P31" s="10"/>
      <c r="Q31" s="10">
        <v>30</v>
      </c>
      <c r="R31" s="10">
        <v>30</v>
      </c>
      <c r="S31" s="10" t="s">
        <v>20</v>
      </c>
      <c r="T31" s="11" t="s">
        <v>76</v>
      </c>
    </row>
    <row r="32" spans="2:20" x14ac:dyDescent="0.25">
      <c r="B32" s="2" t="s">
        <v>77</v>
      </c>
      <c r="C32" s="2" t="s">
        <v>48</v>
      </c>
      <c r="D32" s="3" t="s">
        <v>51</v>
      </c>
      <c r="E32" s="4">
        <v>1</v>
      </c>
      <c r="F32" s="5" t="s">
        <v>22</v>
      </c>
      <c r="G32" s="6" t="s">
        <v>15</v>
      </c>
      <c r="H32" s="7" t="s">
        <v>27</v>
      </c>
      <c r="I32" s="4"/>
      <c r="J32" s="6" t="s">
        <v>40</v>
      </c>
      <c r="K32" s="8" t="s">
        <v>18</v>
      </c>
      <c r="L32" s="9" t="s">
        <v>40</v>
      </c>
      <c r="M32" s="5"/>
      <c r="N32" s="8" t="s">
        <v>18</v>
      </c>
      <c r="O32" s="10"/>
      <c r="P32" s="10"/>
      <c r="Q32" s="10"/>
      <c r="R32" s="10"/>
      <c r="S32" s="10" t="s">
        <v>20</v>
      </c>
      <c r="T32" s="11" t="s">
        <v>77</v>
      </c>
    </row>
    <row r="33" spans="2:20" x14ac:dyDescent="0.25">
      <c r="B33" s="2" t="s">
        <v>78</v>
      </c>
      <c r="C33" s="2" t="s">
        <v>58</v>
      </c>
      <c r="D33" s="3" t="s">
        <v>29</v>
      </c>
      <c r="E33" s="4">
        <v>10</v>
      </c>
      <c r="F33" s="5" t="s">
        <v>22</v>
      </c>
      <c r="G33" s="6" t="s">
        <v>15</v>
      </c>
      <c r="H33" s="7" t="s">
        <v>16</v>
      </c>
      <c r="I33" s="4"/>
      <c r="J33" s="6" t="s">
        <v>40</v>
      </c>
      <c r="K33" s="8" t="s">
        <v>18</v>
      </c>
      <c r="L33" s="9" t="s">
        <v>40</v>
      </c>
      <c r="M33" s="5"/>
      <c r="N33" s="8" t="s">
        <v>18</v>
      </c>
      <c r="O33" s="10">
        <v>6</v>
      </c>
      <c r="P33" s="10"/>
      <c r="Q33" s="10">
        <v>30</v>
      </c>
      <c r="R33" s="10">
        <v>30</v>
      </c>
      <c r="S33" s="10" t="s">
        <v>20</v>
      </c>
      <c r="T33" s="11" t="s">
        <v>78</v>
      </c>
    </row>
    <row r="34" spans="2:20" x14ac:dyDescent="0.25">
      <c r="B34" s="2" t="s">
        <v>79</v>
      </c>
      <c r="C34" s="2" t="s">
        <v>33</v>
      </c>
      <c r="D34" s="3" t="s">
        <v>34</v>
      </c>
      <c r="E34" s="4">
        <v>2</v>
      </c>
      <c r="F34" s="5" t="s">
        <v>22</v>
      </c>
      <c r="G34" s="6" t="s">
        <v>15</v>
      </c>
      <c r="H34" s="7" t="s">
        <v>16</v>
      </c>
      <c r="I34" s="4"/>
      <c r="J34" s="6" t="s">
        <v>40</v>
      </c>
      <c r="K34" s="8" t="s">
        <v>18</v>
      </c>
      <c r="L34" s="9" t="s">
        <v>40</v>
      </c>
      <c r="M34" s="5"/>
      <c r="N34" s="8" t="s">
        <v>18</v>
      </c>
      <c r="O34" s="10">
        <v>70</v>
      </c>
      <c r="P34" s="10"/>
      <c r="Q34" s="10">
        <v>28</v>
      </c>
      <c r="R34" s="10">
        <v>28</v>
      </c>
      <c r="S34" s="10" t="s">
        <v>20</v>
      </c>
      <c r="T34" s="11" t="s">
        <v>79</v>
      </c>
    </row>
    <row r="35" spans="2:20" x14ac:dyDescent="0.25">
      <c r="B35" s="2" t="s">
        <v>80</v>
      </c>
      <c r="C35" s="2" t="s">
        <v>64</v>
      </c>
      <c r="D35" s="3" t="s">
        <v>29</v>
      </c>
      <c r="E35" s="4">
        <v>3</v>
      </c>
      <c r="F35" s="5" t="s">
        <v>22</v>
      </c>
      <c r="G35" s="6" t="s">
        <v>15</v>
      </c>
      <c r="H35" s="7" t="s">
        <v>16</v>
      </c>
      <c r="I35" s="4"/>
      <c r="J35" s="6" t="s">
        <v>40</v>
      </c>
      <c r="K35" s="8" t="s">
        <v>18</v>
      </c>
      <c r="L35" s="9" t="s">
        <v>40</v>
      </c>
      <c r="M35" s="5"/>
      <c r="N35" s="8" t="s">
        <v>18</v>
      </c>
      <c r="O35" s="10"/>
      <c r="P35" s="10"/>
      <c r="Q35" s="10">
        <v>4</v>
      </c>
      <c r="R35" s="10">
        <v>4</v>
      </c>
      <c r="S35" s="10" t="s">
        <v>20</v>
      </c>
      <c r="T35" s="11" t="s">
        <v>80</v>
      </c>
    </row>
    <row r="36" spans="2:20" x14ac:dyDescent="0.25">
      <c r="B36" s="2" t="s">
        <v>81</v>
      </c>
      <c r="C36" s="2" t="s">
        <v>64</v>
      </c>
      <c r="D36" s="3" t="s">
        <v>43</v>
      </c>
      <c r="E36" s="4">
        <v>1</v>
      </c>
      <c r="F36" s="5" t="s">
        <v>56</v>
      </c>
      <c r="G36" s="6" t="s">
        <v>15</v>
      </c>
      <c r="H36" s="7" t="s">
        <v>27</v>
      </c>
      <c r="I36" s="4"/>
      <c r="J36" s="6" t="s">
        <v>40</v>
      </c>
      <c r="K36" s="8" t="s">
        <v>18</v>
      </c>
      <c r="L36" s="9" t="s">
        <v>40</v>
      </c>
      <c r="M36" s="5"/>
      <c r="N36" s="8" t="s">
        <v>18</v>
      </c>
      <c r="O36" s="10"/>
      <c r="P36" s="10"/>
      <c r="Q36" s="10"/>
      <c r="R36" s="10"/>
      <c r="S36" s="10" t="s">
        <v>20</v>
      </c>
      <c r="T36" s="11" t="s">
        <v>81</v>
      </c>
    </row>
    <row r="37" spans="2:20" x14ac:dyDescent="0.25">
      <c r="B37" s="2" t="s">
        <v>82</v>
      </c>
      <c r="C37" s="2" t="s">
        <v>83</v>
      </c>
      <c r="D37" s="3" t="s">
        <v>29</v>
      </c>
      <c r="E37" s="4">
        <v>10</v>
      </c>
      <c r="F37" s="5" t="s">
        <v>22</v>
      </c>
      <c r="G37" s="6" t="s">
        <v>15</v>
      </c>
      <c r="H37" s="7" t="s">
        <v>16</v>
      </c>
      <c r="I37" s="4">
        <v>2</v>
      </c>
      <c r="J37" s="6" t="s">
        <v>17</v>
      </c>
      <c r="K37" s="8" t="s">
        <v>18</v>
      </c>
      <c r="L37" s="9" t="s">
        <v>19</v>
      </c>
      <c r="M37" s="5">
        <v>3</v>
      </c>
      <c r="N37" s="8" t="s">
        <v>18</v>
      </c>
      <c r="O37" s="10">
        <v>0</v>
      </c>
      <c r="P37" s="10"/>
      <c r="Q37" s="10">
        <v>14</v>
      </c>
      <c r="R37" s="10">
        <v>14</v>
      </c>
      <c r="S37" s="10" t="s">
        <v>20</v>
      </c>
      <c r="T37" s="11" t="s">
        <v>82</v>
      </c>
    </row>
    <row r="38" spans="2:20" x14ac:dyDescent="0.25">
      <c r="B38" s="2" t="s">
        <v>84</v>
      </c>
      <c r="C38" s="2" t="s">
        <v>12</v>
      </c>
      <c r="D38" s="3" t="s">
        <v>36</v>
      </c>
      <c r="E38" s="4">
        <v>1</v>
      </c>
      <c r="F38" s="5" t="s">
        <v>85</v>
      </c>
      <c r="G38" s="6" t="s">
        <v>15</v>
      </c>
      <c r="H38" s="7" t="s">
        <v>27</v>
      </c>
      <c r="I38" s="4">
        <v>2</v>
      </c>
      <c r="J38" s="6" t="s">
        <v>17</v>
      </c>
      <c r="K38" s="8" t="s">
        <v>18</v>
      </c>
      <c r="L38" s="9" t="s">
        <v>19</v>
      </c>
      <c r="M38" s="5">
        <v>1</v>
      </c>
      <c r="N38" s="8" t="s">
        <v>18</v>
      </c>
      <c r="O38" s="10"/>
      <c r="P38" s="10"/>
      <c r="Q38" s="10"/>
      <c r="R38" s="10"/>
      <c r="S38" s="10" t="s">
        <v>20</v>
      </c>
      <c r="T38" s="11" t="s">
        <v>84</v>
      </c>
    </row>
    <row r="39" spans="2:20" x14ac:dyDescent="0.25">
      <c r="B39" s="2" t="s">
        <v>86</v>
      </c>
      <c r="C39" s="2" t="s">
        <v>53</v>
      </c>
      <c r="D39" s="3" t="s">
        <v>29</v>
      </c>
      <c r="E39" s="4">
        <v>1</v>
      </c>
      <c r="F39" s="5" t="s">
        <v>22</v>
      </c>
      <c r="G39" s="6" t="s">
        <v>15</v>
      </c>
      <c r="H39" s="7" t="s">
        <v>16</v>
      </c>
      <c r="I39" s="4"/>
      <c r="J39" s="6" t="s">
        <v>40</v>
      </c>
      <c r="K39" s="8" t="s">
        <v>18</v>
      </c>
      <c r="L39" s="9" t="s">
        <v>40</v>
      </c>
      <c r="M39" s="5"/>
      <c r="N39" s="8" t="s">
        <v>18</v>
      </c>
      <c r="O39" s="10"/>
      <c r="P39" s="10"/>
      <c r="Q39" s="10"/>
      <c r="R39" s="10"/>
      <c r="S39" s="10" t="s">
        <v>20</v>
      </c>
      <c r="T39" s="11" t="s">
        <v>86</v>
      </c>
    </row>
    <row r="40" spans="2:20" x14ac:dyDescent="0.25">
      <c r="B40" s="2" t="s">
        <v>87</v>
      </c>
      <c r="C40" s="2" t="s">
        <v>25</v>
      </c>
      <c r="D40" s="3" t="s">
        <v>36</v>
      </c>
      <c r="E40" s="4">
        <v>50</v>
      </c>
      <c r="F40" s="5" t="s">
        <v>22</v>
      </c>
      <c r="G40" s="6" t="s">
        <v>15</v>
      </c>
      <c r="H40" s="7" t="s">
        <v>16</v>
      </c>
      <c r="I40" s="4"/>
      <c r="J40" s="6" t="s">
        <v>40</v>
      </c>
      <c r="K40" s="8" t="s">
        <v>18</v>
      </c>
      <c r="L40" s="9" t="s">
        <v>40</v>
      </c>
      <c r="M40" s="5"/>
      <c r="N40" s="8" t="s">
        <v>18</v>
      </c>
      <c r="O40" s="10"/>
      <c r="P40" s="10"/>
      <c r="Q40" s="10"/>
      <c r="R40" s="10"/>
      <c r="S40" s="10" t="s">
        <v>20</v>
      </c>
      <c r="T40" s="11" t="s">
        <v>87</v>
      </c>
    </row>
    <row r="41" spans="2:20" x14ac:dyDescent="0.25">
      <c r="B41" s="2" t="s">
        <v>88</v>
      </c>
      <c r="C41" s="2" t="s">
        <v>58</v>
      </c>
      <c r="D41" s="3" t="s">
        <v>29</v>
      </c>
      <c r="E41" s="4">
        <v>2</v>
      </c>
      <c r="F41" s="5" t="s">
        <v>22</v>
      </c>
      <c r="G41" s="6" t="s">
        <v>15</v>
      </c>
      <c r="H41" s="7" t="s">
        <v>16</v>
      </c>
      <c r="I41" s="4">
        <v>1</v>
      </c>
      <c r="J41" s="6" t="s">
        <v>17</v>
      </c>
      <c r="K41" s="8" t="s">
        <v>18</v>
      </c>
      <c r="L41" s="9" t="s">
        <v>19</v>
      </c>
      <c r="M41" s="5">
        <v>5</v>
      </c>
      <c r="N41" s="8" t="s">
        <v>18</v>
      </c>
      <c r="O41" s="10">
        <v>3</v>
      </c>
      <c r="P41" s="10"/>
      <c r="Q41" s="10">
        <v>6</v>
      </c>
      <c r="R41" s="10">
        <v>6</v>
      </c>
      <c r="S41" s="10" t="s">
        <v>20</v>
      </c>
      <c r="T41" s="11" t="s">
        <v>88</v>
      </c>
    </row>
    <row r="42" spans="2:20" x14ac:dyDescent="0.25">
      <c r="B42" s="2" t="s">
        <v>88</v>
      </c>
      <c r="C42" s="2" t="s">
        <v>42</v>
      </c>
      <c r="D42" s="3" t="s">
        <v>29</v>
      </c>
      <c r="E42" s="4">
        <v>2</v>
      </c>
      <c r="F42" s="5" t="s">
        <v>22</v>
      </c>
      <c r="G42" s="6" t="s">
        <v>15</v>
      </c>
      <c r="H42" s="7" t="s">
        <v>16</v>
      </c>
      <c r="I42" s="4">
        <v>1</v>
      </c>
      <c r="J42" s="6" t="s">
        <v>17</v>
      </c>
      <c r="K42" s="8" t="s">
        <v>18</v>
      </c>
      <c r="L42" s="9" t="s">
        <v>19</v>
      </c>
      <c r="M42" s="5">
        <v>5</v>
      </c>
      <c r="N42" s="8" t="s">
        <v>18</v>
      </c>
      <c r="O42" s="10">
        <v>3</v>
      </c>
      <c r="P42" s="10"/>
      <c r="Q42" s="10">
        <v>6</v>
      </c>
      <c r="R42" s="10">
        <v>6</v>
      </c>
      <c r="S42" s="10" t="s">
        <v>20</v>
      </c>
      <c r="T42" s="11" t="s">
        <v>88</v>
      </c>
    </row>
    <row r="43" spans="2:20" x14ac:dyDescent="0.25">
      <c r="B43" s="2" t="s">
        <v>88</v>
      </c>
      <c r="C43" s="2" t="s">
        <v>12</v>
      </c>
      <c r="D43" s="3" t="s">
        <v>29</v>
      </c>
      <c r="E43" s="4">
        <v>2</v>
      </c>
      <c r="F43" s="5" t="s">
        <v>22</v>
      </c>
      <c r="G43" s="6" t="s">
        <v>15</v>
      </c>
      <c r="H43" s="7" t="s">
        <v>16</v>
      </c>
      <c r="I43" s="4">
        <v>1</v>
      </c>
      <c r="J43" s="6" t="s">
        <v>17</v>
      </c>
      <c r="K43" s="8" t="s">
        <v>18</v>
      </c>
      <c r="L43" s="9" t="s">
        <v>19</v>
      </c>
      <c r="M43" s="5">
        <v>5</v>
      </c>
      <c r="N43" s="8" t="s">
        <v>18</v>
      </c>
      <c r="O43" s="10">
        <v>3</v>
      </c>
      <c r="P43" s="10"/>
      <c r="Q43" s="10">
        <v>6</v>
      </c>
      <c r="R43" s="10">
        <v>6</v>
      </c>
      <c r="S43" s="10" t="s">
        <v>20</v>
      </c>
      <c r="T43" s="11" t="s">
        <v>88</v>
      </c>
    </row>
    <row r="44" spans="2:20" x14ac:dyDescent="0.25">
      <c r="B44" s="2" t="s">
        <v>89</v>
      </c>
      <c r="C44" s="2" t="s">
        <v>58</v>
      </c>
      <c r="D44" s="3" t="s">
        <v>29</v>
      </c>
      <c r="E44" s="4">
        <v>2</v>
      </c>
      <c r="F44" s="5" t="s">
        <v>22</v>
      </c>
      <c r="G44" s="6" t="s">
        <v>15</v>
      </c>
      <c r="H44" s="7" t="s">
        <v>16</v>
      </c>
      <c r="I44" s="4"/>
      <c r="J44" s="6" t="s">
        <v>40</v>
      </c>
      <c r="K44" s="8" t="s">
        <v>18</v>
      </c>
      <c r="L44" s="9" t="s">
        <v>40</v>
      </c>
      <c r="M44" s="5"/>
      <c r="N44" s="8" t="s">
        <v>18</v>
      </c>
      <c r="O44" s="10">
        <v>3</v>
      </c>
      <c r="P44" s="10"/>
      <c r="Q44" s="10">
        <v>6</v>
      </c>
      <c r="R44" s="10">
        <v>6</v>
      </c>
      <c r="S44" s="10" t="s">
        <v>20</v>
      </c>
      <c r="T44" s="11" t="s">
        <v>89</v>
      </c>
    </row>
    <row r="45" spans="2:20" x14ac:dyDescent="0.25">
      <c r="B45" s="2" t="s">
        <v>90</v>
      </c>
      <c r="C45" s="2" t="s">
        <v>42</v>
      </c>
      <c r="D45" s="3" t="s">
        <v>43</v>
      </c>
      <c r="E45" s="4">
        <v>1</v>
      </c>
      <c r="F45" s="5" t="s">
        <v>44</v>
      </c>
      <c r="G45" s="6" t="s">
        <v>15</v>
      </c>
      <c r="H45" s="7" t="s">
        <v>27</v>
      </c>
      <c r="I45" s="4">
        <v>2</v>
      </c>
      <c r="J45" s="6" t="s">
        <v>17</v>
      </c>
      <c r="K45" s="8" t="s">
        <v>18</v>
      </c>
      <c r="L45" s="9" t="s">
        <v>19</v>
      </c>
      <c r="M45" s="5">
        <v>2</v>
      </c>
      <c r="N45" s="8" t="s">
        <v>18</v>
      </c>
      <c r="O45" s="10">
        <v>8</v>
      </c>
      <c r="P45" s="10"/>
      <c r="Q45" s="10">
        <v>30</v>
      </c>
      <c r="R45" s="10">
        <v>30</v>
      </c>
      <c r="S45" s="10" t="s">
        <v>20</v>
      </c>
      <c r="T45" s="11" t="s">
        <v>90</v>
      </c>
    </row>
    <row r="46" spans="2:20" x14ac:dyDescent="0.25">
      <c r="B46" s="2" t="s">
        <v>91</v>
      </c>
      <c r="C46" s="2" t="s">
        <v>25</v>
      </c>
      <c r="D46" s="3" t="s">
        <v>13</v>
      </c>
      <c r="E46" s="4">
        <v>2</v>
      </c>
      <c r="F46" s="5" t="s">
        <v>92</v>
      </c>
      <c r="G46" s="6" t="s">
        <v>15</v>
      </c>
      <c r="H46" s="7" t="s">
        <v>27</v>
      </c>
      <c r="I46" s="4"/>
      <c r="J46" s="6" t="s">
        <v>40</v>
      </c>
      <c r="K46" s="8" t="s">
        <v>18</v>
      </c>
      <c r="L46" s="9" t="s">
        <v>40</v>
      </c>
      <c r="M46" s="5"/>
      <c r="N46" s="8" t="s">
        <v>18</v>
      </c>
      <c r="O46" s="10"/>
      <c r="P46" s="10"/>
      <c r="Q46" s="10"/>
      <c r="R46" s="10"/>
      <c r="S46" s="10" t="s">
        <v>66</v>
      </c>
      <c r="T46" s="11" t="s">
        <v>91</v>
      </c>
    </row>
    <row r="47" spans="2:20" x14ac:dyDescent="0.25">
      <c r="B47" s="2" t="s">
        <v>93</v>
      </c>
      <c r="C47" s="2" t="s">
        <v>25</v>
      </c>
      <c r="D47" s="3" t="s">
        <v>29</v>
      </c>
      <c r="E47" s="4">
        <v>25</v>
      </c>
      <c r="F47" s="5" t="s">
        <v>22</v>
      </c>
      <c r="G47" s="6" t="s">
        <v>15</v>
      </c>
      <c r="H47" s="7" t="s">
        <v>27</v>
      </c>
      <c r="I47" s="4"/>
      <c r="J47" s="6" t="s">
        <v>40</v>
      </c>
      <c r="K47" s="8" t="s">
        <v>18</v>
      </c>
      <c r="L47" s="9" t="s">
        <v>40</v>
      </c>
      <c r="M47" s="5"/>
      <c r="N47" s="8" t="s">
        <v>18</v>
      </c>
      <c r="O47" s="10"/>
      <c r="P47" s="10"/>
      <c r="Q47" s="10"/>
      <c r="R47" s="10"/>
      <c r="S47" s="10" t="s">
        <v>20</v>
      </c>
      <c r="T47" s="11" t="s">
        <v>93</v>
      </c>
    </row>
    <row r="48" spans="2:20" x14ac:dyDescent="0.25">
      <c r="B48" s="2" t="s">
        <v>94</v>
      </c>
      <c r="C48" s="2" t="s">
        <v>53</v>
      </c>
      <c r="D48" s="3" t="s">
        <v>95</v>
      </c>
      <c r="E48" s="4">
        <v>20</v>
      </c>
      <c r="F48" s="5" t="s">
        <v>22</v>
      </c>
      <c r="G48" s="6" t="s">
        <v>15</v>
      </c>
      <c r="H48" s="7" t="s">
        <v>27</v>
      </c>
      <c r="I48" s="4">
        <v>1</v>
      </c>
      <c r="J48" s="6" t="s">
        <v>17</v>
      </c>
      <c r="K48" s="8" t="s">
        <v>18</v>
      </c>
      <c r="L48" s="9" t="s">
        <v>19</v>
      </c>
      <c r="M48" s="5">
        <v>3</v>
      </c>
      <c r="N48" s="8" t="s">
        <v>18</v>
      </c>
      <c r="O48" s="10"/>
      <c r="P48" s="10"/>
      <c r="Q48" s="10">
        <v>7</v>
      </c>
      <c r="R48" s="10">
        <v>7</v>
      </c>
      <c r="S48" s="10" t="s">
        <v>20</v>
      </c>
      <c r="T48" s="11" t="s">
        <v>94</v>
      </c>
    </row>
    <row r="49" spans="2:20" x14ac:dyDescent="0.25">
      <c r="B49" s="2" t="s">
        <v>96</v>
      </c>
      <c r="C49" s="2" t="s">
        <v>12</v>
      </c>
      <c r="D49" s="3" t="s">
        <v>13</v>
      </c>
      <c r="E49" s="4">
        <v>50</v>
      </c>
      <c r="F49" s="5" t="s">
        <v>31</v>
      </c>
      <c r="G49" s="6" t="s">
        <v>15</v>
      </c>
      <c r="H49" s="7" t="s">
        <v>16</v>
      </c>
      <c r="I49" s="4"/>
      <c r="J49" s="6" t="s">
        <v>40</v>
      </c>
      <c r="K49" s="8" t="s">
        <v>18</v>
      </c>
      <c r="L49" s="9" t="s">
        <v>40</v>
      </c>
      <c r="M49" s="5"/>
      <c r="N49" s="8" t="s">
        <v>18</v>
      </c>
      <c r="O49" s="10"/>
      <c r="P49" s="10"/>
      <c r="Q49" s="10">
        <v>10</v>
      </c>
      <c r="R49" s="10">
        <v>10</v>
      </c>
      <c r="S49" s="10" t="s">
        <v>20</v>
      </c>
      <c r="T49" s="11" t="s">
        <v>96</v>
      </c>
    </row>
    <row r="50" spans="2:20" x14ac:dyDescent="0.25">
      <c r="B50" s="2" t="s">
        <v>97</v>
      </c>
      <c r="C50" s="2" t="s">
        <v>12</v>
      </c>
      <c r="D50" s="3" t="s">
        <v>36</v>
      </c>
      <c r="E50" s="4">
        <v>250</v>
      </c>
      <c r="F50" s="5" t="s">
        <v>22</v>
      </c>
      <c r="G50" s="6" t="s">
        <v>15</v>
      </c>
      <c r="H50" s="7" t="s">
        <v>27</v>
      </c>
      <c r="I50" s="4"/>
      <c r="J50" s="6" t="s">
        <v>40</v>
      </c>
      <c r="K50" s="8" t="s">
        <v>18</v>
      </c>
      <c r="L50" s="9" t="s">
        <v>40</v>
      </c>
      <c r="M50" s="5"/>
      <c r="N50" s="8" t="s">
        <v>18</v>
      </c>
      <c r="O50" s="10"/>
      <c r="P50" s="10"/>
      <c r="Q50" s="10"/>
      <c r="R50" s="10"/>
      <c r="S50" s="10" t="s">
        <v>20</v>
      </c>
      <c r="T50" s="11" t="s">
        <v>97</v>
      </c>
    </row>
    <row r="51" spans="2:20" x14ac:dyDescent="0.25">
      <c r="B51" s="2" t="s">
        <v>98</v>
      </c>
      <c r="C51" s="2" t="s">
        <v>58</v>
      </c>
      <c r="D51" s="3" t="s">
        <v>29</v>
      </c>
      <c r="E51" s="4">
        <v>10</v>
      </c>
      <c r="F51" s="5" t="s">
        <v>22</v>
      </c>
      <c r="G51" s="6" t="s">
        <v>15</v>
      </c>
      <c r="H51" s="7" t="s">
        <v>16</v>
      </c>
      <c r="I51" s="4">
        <v>2</v>
      </c>
      <c r="J51" s="6" t="s">
        <v>17</v>
      </c>
      <c r="K51" s="8" t="s">
        <v>18</v>
      </c>
      <c r="L51" s="9" t="s">
        <v>19</v>
      </c>
      <c r="M51" s="5">
        <v>3</v>
      </c>
      <c r="N51" s="8" t="s">
        <v>18</v>
      </c>
      <c r="O51" s="10">
        <v>6</v>
      </c>
      <c r="P51" s="10"/>
      <c r="Q51" s="10">
        <v>21</v>
      </c>
      <c r="R51" s="10">
        <v>21</v>
      </c>
      <c r="S51" s="10" t="s">
        <v>20</v>
      </c>
      <c r="T51" s="11" t="s">
        <v>98</v>
      </c>
    </row>
    <row r="52" spans="2:20" x14ac:dyDescent="0.25">
      <c r="B52" s="2" t="s">
        <v>99</v>
      </c>
      <c r="C52" s="2" t="s">
        <v>83</v>
      </c>
      <c r="D52" s="3" t="s">
        <v>29</v>
      </c>
      <c r="E52" s="4">
        <v>13</v>
      </c>
      <c r="F52" s="5" t="s">
        <v>22</v>
      </c>
      <c r="G52" s="6" t="s">
        <v>15</v>
      </c>
      <c r="H52" s="7" t="s">
        <v>16</v>
      </c>
      <c r="I52" s="4"/>
      <c r="J52" s="6" t="s">
        <v>40</v>
      </c>
      <c r="K52" s="8" t="s">
        <v>18</v>
      </c>
      <c r="L52" s="9" t="s">
        <v>40</v>
      </c>
      <c r="M52" s="5"/>
      <c r="N52" s="8" t="s">
        <v>18</v>
      </c>
      <c r="O52" s="10">
        <v>134</v>
      </c>
      <c r="P52" s="10"/>
      <c r="Q52" s="10">
        <v>44</v>
      </c>
      <c r="R52" s="10">
        <v>44</v>
      </c>
      <c r="S52" s="10" t="s">
        <v>20</v>
      </c>
      <c r="T52" s="11" t="s">
        <v>99</v>
      </c>
    </row>
    <row r="53" spans="2:20" x14ac:dyDescent="0.25">
      <c r="B53" s="2" t="s">
        <v>100</v>
      </c>
      <c r="C53" s="2" t="s">
        <v>101</v>
      </c>
      <c r="D53" s="3" t="s">
        <v>29</v>
      </c>
      <c r="E53" s="4">
        <v>3</v>
      </c>
      <c r="F53" s="5" t="s">
        <v>22</v>
      </c>
      <c r="G53" s="6" t="s">
        <v>15</v>
      </c>
      <c r="H53" s="7" t="s">
        <v>27</v>
      </c>
      <c r="I53" s="4">
        <v>1</v>
      </c>
      <c r="J53" s="6" t="s">
        <v>17</v>
      </c>
      <c r="K53" s="8" t="s">
        <v>18</v>
      </c>
      <c r="L53" s="9" t="s">
        <v>19</v>
      </c>
      <c r="M53" s="5">
        <v>1</v>
      </c>
      <c r="N53" s="8" t="s">
        <v>18</v>
      </c>
      <c r="O53" s="10">
        <v>0</v>
      </c>
      <c r="P53" s="10"/>
      <c r="Q53" s="10">
        <v>0</v>
      </c>
      <c r="R53" s="10">
        <v>0</v>
      </c>
      <c r="S53" s="10" t="s">
        <v>20</v>
      </c>
      <c r="T53" s="11" t="s">
        <v>100</v>
      </c>
    </row>
    <row r="54" spans="2:20" x14ac:dyDescent="0.25">
      <c r="B54" s="2" t="s">
        <v>102</v>
      </c>
      <c r="C54" s="2" t="s">
        <v>101</v>
      </c>
      <c r="D54" s="3" t="s">
        <v>29</v>
      </c>
      <c r="E54" s="4">
        <v>5</v>
      </c>
      <c r="F54" s="5" t="s">
        <v>22</v>
      </c>
      <c r="G54" s="6" t="s">
        <v>15</v>
      </c>
      <c r="H54" s="7" t="s">
        <v>27</v>
      </c>
      <c r="I54" s="4">
        <v>1</v>
      </c>
      <c r="J54" s="6" t="s">
        <v>17</v>
      </c>
      <c r="K54" s="8" t="s">
        <v>18</v>
      </c>
      <c r="L54" s="9" t="s">
        <v>19</v>
      </c>
      <c r="M54" s="5">
        <v>1</v>
      </c>
      <c r="N54" s="8" t="s">
        <v>18</v>
      </c>
      <c r="O54" s="10">
        <v>0</v>
      </c>
      <c r="P54" s="10"/>
      <c r="Q54" s="10">
        <v>0</v>
      </c>
      <c r="R54" s="10">
        <v>0</v>
      </c>
      <c r="S54" s="10" t="s">
        <v>20</v>
      </c>
      <c r="T54" s="11" t="s">
        <v>102</v>
      </c>
    </row>
    <row r="55" spans="2:20" x14ac:dyDescent="0.25">
      <c r="B55" s="2" t="s">
        <v>103</v>
      </c>
      <c r="C55" s="2" t="s">
        <v>46</v>
      </c>
      <c r="D55" s="3" t="s">
        <v>13</v>
      </c>
      <c r="E55" s="4">
        <v>1</v>
      </c>
      <c r="F55" s="5" t="s">
        <v>56</v>
      </c>
      <c r="G55" s="6" t="s">
        <v>15</v>
      </c>
      <c r="H55" s="7" t="s">
        <v>27</v>
      </c>
      <c r="I55" s="4"/>
      <c r="J55" s="6" t="s">
        <v>40</v>
      </c>
      <c r="K55" s="8" t="s">
        <v>18</v>
      </c>
      <c r="L55" s="9" t="s">
        <v>40</v>
      </c>
      <c r="M55" s="5"/>
      <c r="N55" s="8" t="s">
        <v>18</v>
      </c>
      <c r="O55" s="10"/>
      <c r="P55" s="10"/>
      <c r="Q55" s="10"/>
      <c r="R55" s="10"/>
      <c r="S55" s="10" t="s">
        <v>20</v>
      </c>
      <c r="T55" s="11" t="s">
        <v>103</v>
      </c>
    </row>
    <row r="56" spans="2:20" x14ac:dyDescent="0.25">
      <c r="B56" s="2" t="s">
        <v>104</v>
      </c>
      <c r="C56" s="2" t="s">
        <v>50</v>
      </c>
      <c r="D56" s="3" t="s">
        <v>51</v>
      </c>
      <c r="E56" s="4">
        <v>1</v>
      </c>
      <c r="F56" s="5" t="s">
        <v>22</v>
      </c>
      <c r="G56" s="6" t="s">
        <v>15</v>
      </c>
      <c r="H56" s="7" t="s">
        <v>27</v>
      </c>
      <c r="I56" s="4">
        <v>1</v>
      </c>
      <c r="J56" s="6" t="s">
        <v>17</v>
      </c>
      <c r="K56" s="8" t="s">
        <v>18</v>
      </c>
      <c r="L56" s="9" t="s">
        <v>19</v>
      </c>
      <c r="M56" s="5">
        <v>3</v>
      </c>
      <c r="N56" s="8" t="s">
        <v>18</v>
      </c>
      <c r="O56" s="10"/>
      <c r="P56" s="10"/>
      <c r="Q56" s="10"/>
      <c r="R56" s="10"/>
      <c r="S56" s="10" t="s">
        <v>20</v>
      </c>
      <c r="T56" s="11" t="s">
        <v>104</v>
      </c>
    </row>
    <row r="57" spans="2:20" x14ac:dyDescent="0.25">
      <c r="B57" s="2" t="s">
        <v>105</v>
      </c>
      <c r="C57" s="2" t="s">
        <v>33</v>
      </c>
      <c r="D57" s="3" t="s">
        <v>13</v>
      </c>
      <c r="E57" s="4">
        <v>7.5</v>
      </c>
      <c r="F57" s="5" t="s">
        <v>22</v>
      </c>
      <c r="G57" s="6" t="s">
        <v>15</v>
      </c>
      <c r="H57" s="7" t="s">
        <v>16</v>
      </c>
      <c r="I57" s="4">
        <v>1</v>
      </c>
      <c r="J57" s="6" t="s">
        <v>17</v>
      </c>
      <c r="K57" s="8" t="s">
        <v>18</v>
      </c>
      <c r="L57" s="9" t="s">
        <v>19</v>
      </c>
      <c r="M57" s="5">
        <v>1</v>
      </c>
      <c r="N57" s="8" t="s">
        <v>18</v>
      </c>
      <c r="O57" s="10"/>
      <c r="P57" s="10"/>
      <c r="Q57" s="10">
        <v>8</v>
      </c>
      <c r="R57" s="10">
        <v>8</v>
      </c>
      <c r="S57" s="10" t="s">
        <v>20</v>
      </c>
      <c r="T57" s="11" t="s">
        <v>105</v>
      </c>
    </row>
    <row r="58" spans="2:20" x14ac:dyDescent="0.25">
      <c r="B58" s="2" t="s">
        <v>106</v>
      </c>
      <c r="C58" s="2" t="s">
        <v>33</v>
      </c>
      <c r="D58" s="3" t="s">
        <v>13</v>
      </c>
      <c r="E58" s="4">
        <v>30</v>
      </c>
      <c r="F58" s="5" t="s">
        <v>22</v>
      </c>
      <c r="G58" s="6" t="s">
        <v>15</v>
      </c>
      <c r="H58" s="7" t="s">
        <v>16</v>
      </c>
      <c r="I58" s="4">
        <v>1</v>
      </c>
      <c r="J58" s="6" t="s">
        <v>17</v>
      </c>
      <c r="K58" s="8" t="s">
        <v>18</v>
      </c>
      <c r="L58" s="9" t="s">
        <v>19</v>
      </c>
      <c r="M58" s="5">
        <v>1</v>
      </c>
      <c r="N58" s="8" t="s">
        <v>18</v>
      </c>
      <c r="O58" s="10"/>
      <c r="P58" s="10"/>
      <c r="Q58" s="10">
        <v>8</v>
      </c>
      <c r="R58" s="10">
        <v>8</v>
      </c>
      <c r="S58" s="10" t="s">
        <v>20</v>
      </c>
      <c r="T58" s="11" t="s">
        <v>106</v>
      </c>
    </row>
    <row r="59" spans="2:20" x14ac:dyDescent="0.25">
      <c r="B59" s="2" t="s">
        <v>107</v>
      </c>
      <c r="C59" s="2" t="s">
        <v>48</v>
      </c>
      <c r="D59" s="3" t="s">
        <v>29</v>
      </c>
      <c r="E59" s="4">
        <v>6</v>
      </c>
      <c r="F59" s="5" t="s">
        <v>22</v>
      </c>
      <c r="G59" s="6" t="s">
        <v>15</v>
      </c>
      <c r="H59" s="7" t="s">
        <v>16</v>
      </c>
      <c r="I59" s="4">
        <v>1</v>
      </c>
      <c r="J59" s="6" t="s">
        <v>17</v>
      </c>
      <c r="K59" s="8" t="s">
        <v>18</v>
      </c>
      <c r="L59" s="9" t="s">
        <v>19</v>
      </c>
      <c r="M59" s="5">
        <v>1</v>
      </c>
      <c r="N59" s="8" t="s">
        <v>18</v>
      </c>
      <c r="O59" s="10">
        <v>10</v>
      </c>
      <c r="P59" s="10"/>
      <c r="Q59" s="10">
        <v>14</v>
      </c>
      <c r="R59" s="10">
        <v>14</v>
      </c>
      <c r="S59" s="10" t="s">
        <v>20</v>
      </c>
      <c r="T59" s="11" t="s">
        <v>107</v>
      </c>
    </row>
    <row r="60" spans="2:20" x14ac:dyDescent="0.25">
      <c r="B60" s="2" t="s">
        <v>108</v>
      </c>
      <c r="C60" s="2" t="s">
        <v>12</v>
      </c>
      <c r="D60" s="3" t="s">
        <v>13</v>
      </c>
      <c r="E60" s="4">
        <v>1</v>
      </c>
      <c r="F60" s="5" t="s">
        <v>26</v>
      </c>
      <c r="G60" s="6" t="s">
        <v>15</v>
      </c>
      <c r="H60" s="7" t="s">
        <v>27</v>
      </c>
      <c r="I60" s="4">
        <v>2</v>
      </c>
      <c r="J60" s="6" t="s">
        <v>17</v>
      </c>
      <c r="K60" s="8" t="s">
        <v>18</v>
      </c>
      <c r="L60" s="9" t="s">
        <v>19</v>
      </c>
      <c r="M60" s="5">
        <v>3</v>
      </c>
      <c r="N60" s="8" t="s">
        <v>18</v>
      </c>
      <c r="O60" s="10"/>
      <c r="P60" s="10"/>
      <c r="Q60" s="10"/>
      <c r="R60" s="10"/>
      <c r="S60" s="10" t="s">
        <v>20</v>
      </c>
      <c r="T60" s="11" t="s">
        <v>108</v>
      </c>
    </row>
    <row r="61" spans="2:20" x14ac:dyDescent="0.25">
      <c r="B61" s="2" t="s">
        <v>109</v>
      </c>
      <c r="C61" s="2" t="s">
        <v>53</v>
      </c>
      <c r="D61" s="3" t="s">
        <v>29</v>
      </c>
      <c r="E61" s="4">
        <v>1</v>
      </c>
      <c r="F61" s="5" t="s">
        <v>22</v>
      </c>
      <c r="G61" s="6" t="s">
        <v>15</v>
      </c>
      <c r="H61" s="7" t="s">
        <v>27</v>
      </c>
      <c r="I61" s="4"/>
      <c r="J61" s="6" t="s">
        <v>40</v>
      </c>
      <c r="K61" s="8" t="s">
        <v>18</v>
      </c>
      <c r="L61" s="9" t="s">
        <v>40</v>
      </c>
      <c r="M61" s="5"/>
      <c r="N61" s="8" t="s">
        <v>18</v>
      </c>
      <c r="O61" s="10"/>
      <c r="P61" s="10"/>
      <c r="Q61" s="10"/>
      <c r="R61" s="10"/>
      <c r="S61" s="10" t="s">
        <v>20</v>
      </c>
      <c r="T61" s="11" t="s">
        <v>109</v>
      </c>
    </row>
    <row r="62" spans="2:20" x14ac:dyDescent="0.25">
      <c r="B62" s="2" t="s">
        <v>110</v>
      </c>
      <c r="C62" s="2" t="s">
        <v>25</v>
      </c>
      <c r="D62" s="3" t="s">
        <v>13</v>
      </c>
      <c r="E62" s="4">
        <v>200</v>
      </c>
      <c r="F62" s="5" t="s">
        <v>22</v>
      </c>
      <c r="G62" s="6" t="s">
        <v>15</v>
      </c>
      <c r="H62" s="7" t="s">
        <v>27</v>
      </c>
      <c r="I62" s="4"/>
      <c r="J62" s="6" t="s">
        <v>40</v>
      </c>
      <c r="K62" s="8" t="s">
        <v>18</v>
      </c>
      <c r="L62" s="9" t="s">
        <v>40</v>
      </c>
      <c r="M62" s="5"/>
      <c r="N62" s="8" t="s">
        <v>18</v>
      </c>
      <c r="O62" s="10"/>
      <c r="P62" s="10"/>
      <c r="Q62" s="10"/>
      <c r="R62" s="10"/>
      <c r="S62" s="10" t="s">
        <v>20</v>
      </c>
      <c r="T62" s="11" t="s">
        <v>110</v>
      </c>
    </row>
    <row r="63" spans="2:20" x14ac:dyDescent="0.25">
      <c r="B63" s="2" t="s">
        <v>111</v>
      </c>
      <c r="C63" s="2" t="s">
        <v>25</v>
      </c>
      <c r="D63" s="3" t="s">
        <v>13</v>
      </c>
      <c r="E63" s="4">
        <v>200</v>
      </c>
      <c r="F63" s="5" t="s">
        <v>22</v>
      </c>
      <c r="G63" s="6" t="s">
        <v>15</v>
      </c>
      <c r="H63" s="7" t="s">
        <v>27</v>
      </c>
      <c r="I63" s="4">
        <v>2</v>
      </c>
      <c r="J63" s="6" t="s">
        <v>17</v>
      </c>
      <c r="K63" s="8" t="s">
        <v>18</v>
      </c>
      <c r="L63" s="9" t="s">
        <v>19</v>
      </c>
      <c r="M63" s="5">
        <v>5</v>
      </c>
      <c r="N63" s="8" t="s">
        <v>18</v>
      </c>
      <c r="O63" s="10"/>
      <c r="P63" s="10"/>
      <c r="Q63" s="10"/>
      <c r="R63" s="10"/>
      <c r="S63" s="10" t="s">
        <v>66</v>
      </c>
      <c r="T63" s="11" t="s">
        <v>111</v>
      </c>
    </row>
    <row r="64" spans="2:20" x14ac:dyDescent="0.25">
      <c r="B64" s="2" t="s">
        <v>112</v>
      </c>
      <c r="C64" s="2" t="s">
        <v>53</v>
      </c>
      <c r="D64" s="3" t="s">
        <v>29</v>
      </c>
      <c r="E64" s="4">
        <v>2.5</v>
      </c>
      <c r="F64" s="5" t="s">
        <v>22</v>
      </c>
      <c r="G64" s="6" t="s">
        <v>15</v>
      </c>
      <c r="H64" s="7" t="s">
        <v>27</v>
      </c>
      <c r="I64" s="4">
        <v>1</v>
      </c>
      <c r="J64" s="6" t="s">
        <v>17</v>
      </c>
      <c r="K64" s="8" t="s">
        <v>18</v>
      </c>
      <c r="L64" s="9" t="s">
        <v>19</v>
      </c>
      <c r="M64" s="5">
        <v>1</v>
      </c>
      <c r="N64" s="8" t="s">
        <v>18</v>
      </c>
      <c r="O64" s="10">
        <v>0</v>
      </c>
      <c r="P64" s="10"/>
      <c r="Q64" s="10"/>
      <c r="R64" s="10"/>
      <c r="S64" s="10" t="s">
        <v>20</v>
      </c>
      <c r="T64" s="11" t="s">
        <v>112</v>
      </c>
    </row>
    <row r="65" spans="2:20" x14ac:dyDescent="0.25">
      <c r="B65" s="2" t="s">
        <v>113</v>
      </c>
      <c r="C65" s="2" t="s">
        <v>83</v>
      </c>
      <c r="D65" s="3" t="s">
        <v>29</v>
      </c>
      <c r="E65" s="4">
        <v>13</v>
      </c>
      <c r="F65" s="5" t="s">
        <v>22</v>
      </c>
      <c r="G65" s="6" t="s">
        <v>15</v>
      </c>
      <c r="H65" s="7" t="s">
        <v>16</v>
      </c>
      <c r="I65" s="4">
        <v>1</v>
      </c>
      <c r="J65" s="6" t="s">
        <v>17</v>
      </c>
      <c r="K65" s="8" t="s">
        <v>18</v>
      </c>
      <c r="L65" s="9" t="s">
        <v>19</v>
      </c>
      <c r="M65" s="5">
        <v>1</v>
      </c>
      <c r="N65" s="8" t="s">
        <v>18</v>
      </c>
      <c r="O65" s="10">
        <v>134</v>
      </c>
      <c r="P65" s="10"/>
      <c r="Q65" s="10">
        <v>46</v>
      </c>
      <c r="R65" s="10">
        <v>46</v>
      </c>
      <c r="S65" s="10" t="s">
        <v>20</v>
      </c>
      <c r="T65" s="11" t="s">
        <v>113</v>
      </c>
    </row>
    <row r="66" spans="2:20" x14ac:dyDescent="0.25">
      <c r="B66" s="2" t="s">
        <v>114</v>
      </c>
      <c r="C66" s="2" t="s">
        <v>39</v>
      </c>
      <c r="D66" s="3" t="s">
        <v>115</v>
      </c>
      <c r="E66" s="4">
        <v>5</v>
      </c>
      <c r="F66" s="5" t="s">
        <v>22</v>
      </c>
      <c r="G66" s="6" t="s">
        <v>15</v>
      </c>
      <c r="H66" s="7" t="s">
        <v>27</v>
      </c>
      <c r="I66" s="4">
        <v>1</v>
      </c>
      <c r="J66" s="6" t="s">
        <v>17</v>
      </c>
      <c r="K66" s="8" t="s">
        <v>18</v>
      </c>
      <c r="L66" s="9" t="s">
        <v>19</v>
      </c>
      <c r="M66" s="5">
        <v>1</v>
      </c>
      <c r="N66" s="8" t="s">
        <v>18</v>
      </c>
      <c r="O66" s="10"/>
      <c r="P66" s="10"/>
      <c r="Q66" s="10"/>
      <c r="R66" s="10"/>
      <c r="S66" s="10" t="s">
        <v>20</v>
      </c>
      <c r="T66" s="11" t="s">
        <v>114</v>
      </c>
    </row>
    <row r="67" spans="2:20" x14ac:dyDescent="0.25">
      <c r="B67" s="2" t="s">
        <v>116</v>
      </c>
      <c r="C67" s="2" t="s">
        <v>25</v>
      </c>
      <c r="D67" s="3" t="s">
        <v>13</v>
      </c>
      <c r="E67" s="4">
        <v>2</v>
      </c>
      <c r="F67" s="5" t="s">
        <v>92</v>
      </c>
      <c r="G67" s="6" t="s">
        <v>15</v>
      </c>
      <c r="H67" s="7" t="s">
        <v>27</v>
      </c>
      <c r="I67" s="4"/>
      <c r="J67" s="6" t="s">
        <v>40</v>
      </c>
      <c r="K67" s="8" t="s">
        <v>18</v>
      </c>
      <c r="L67" s="9" t="s">
        <v>40</v>
      </c>
      <c r="M67" s="5"/>
      <c r="N67" s="8" t="s">
        <v>18</v>
      </c>
      <c r="O67" s="10"/>
      <c r="P67" s="10"/>
      <c r="Q67" s="10"/>
      <c r="R67" s="10"/>
      <c r="S67" s="10" t="s">
        <v>66</v>
      </c>
      <c r="T67" s="11" t="s">
        <v>116</v>
      </c>
    </row>
    <row r="68" spans="2:20" x14ac:dyDescent="0.25">
      <c r="B68" s="2" t="s">
        <v>117</v>
      </c>
      <c r="C68" s="2" t="s">
        <v>25</v>
      </c>
      <c r="D68" s="3" t="s">
        <v>13</v>
      </c>
      <c r="E68" s="4">
        <v>1</v>
      </c>
      <c r="F68" s="5" t="s">
        <v>26</v>
      </c>
      <c r="G68" s="6" t="s">
        <v>15</v>
      </c>
      <c r="H68" s="7" t="s">
        <v>27</v>
      </c>
      <c r="I68" s="4"/>
      <c r="J68" s="6" t="s">
        <v>40</v>
      </c>
      <c r="K68" s="8" t="s">
        <v>18</v>
      </c>
      <c r="L68" s="9" t="s">
        <v>40</v>
      </c>
      <c r="M68" s="5"/>
      <c r="N68" s="8" t="s">
        <v>18</v>
      </c>
      <c r="O68" s="10"/>
      <c r="P68" s="10"/>
      <c r="Q68" s="10"/>
      <c r="R68" s="10"/>
      <c r="S68" s="10" t="s">
        <v>20</v>
      </c>
      <c r="T68" s="11" t="s">
        <v>117</v>
      </c>
    </row>
    <row r="69" spans="2:20" x14ac:dyDescent="0.25">
      <c r="B69" s="2" t="s">
        <v>118</v>
      </c>
      <c r="C69" s="2" t="s">
        <v>58</v>
      </c>
      <c r="D69" s="3" t="s">
        <v>29</v>
      </c>
      <c r="E69" s="4">
        <v>10</v>
      </c>
      <c r="F69" s="5" t="s">
        <v>22</v>
      </c>
      <c r="G69" s="6" t="s">
        <v>15</v>
      </c>
      <c r="H69" s="7" t="s">
        <v>16</v>
      </c>
      <c r="I69" s="4">
        <v>1</v>
      </c>
      <c r="J69" s="6" t="s">
        <v>17</v>
      </c>
      <c r="K69" s="8" t="s">
        <v>18</v>
      </c>
      <c r="L69" s="9" t="s">
        <v>19</v>
      </c>
      <c r="M69" s="5">
        <v>2</v>
      </c>
      <c r="N69" s="8" t="s">
        <v>18</v>
      </c>
      <c r="O69" s="10">
        <v>10</v>
      </c>
      <c r="P69" s="10"/>
      <c r="Q69" s="10">
        <v>64</v>
      </c>
      <c r="R69" s="10">
        <v>64</v>
      </c>
      <c r="S69" s="10" t="s">
        <v>20</v>
      </c>
      <c r="T69" s="11" t="s">
        <v>118</v>
      </c>
    </row>
    <row r="70" spans="2:20" x14ac:dyDescent="0.25">
      <c r="B70" s="2" t="s">
        <v>119</v>
      </c>
      <c r="C70" s="2" t="s">
        <v>53</v>
      </c>
      <c r="D70" s="3" t="s">
        <v>29</v>
      </c>
      <c r="E70" s="4">
        <v>1</v>
      </c>
      <c r="F70" s="5" t="s">
        <v>22</v>
      </c>
      <c r="G70" s="6" t="s">
        <v>15</v>
      </c>
      <c r="H70" s="7" t="s">
        <v>16</v>
      </c>
      <c r="I70" s="4"/>
      <c r="J70" s="6" t="s">
        <v>40</v>
      </c>
      <c r="K70" s="8" t="s">
        <v>18</v>
      </c>
      <c r="L70" s="9" t="s">
        <v>40</v>
      </c>
      <c r="M70" s="5"/>
      <c r="N70" s="8" t="s">
        <v>18</v>
      </c>
      <c r="O70" s="10"/>
      <c r="P70" s="10"/>
      <c r="Q70" s="10"/>
      <c r="R70" s="10"/>
      <c r="S70" s="10" t="s">
        <v>20</v>
      </c>
      <c r="T70" s="11" t="s">
        <v>119</v>
      </c>
    </row>
    <row r="71" spans="2:20" x14ac:dyDescent="0.25">
      <c r="B71" s="2" t="s">
        <v>120</v>
      </c>
      <c r="C71" s="2" t="s">
        <v>42</v>
      </c>
      <c r="D71" s="3" t="s">
        <v>29</v>
      </c>
      <c r="E71" s="4">
        <v>5</v>
      </c>
      <c r="F71" s="5" t="s">
        <v>22</v>
      </c>
      <c r="G71" s="6" t="s">
        <v>15</v>
      </c>
      <c r="H71" s="7" t="s">
        <v>16</v>
      </c>
      <c r="I71" s="4"/>
      <c r="J71" s="6" t="s">
        <v>40</v>
      </c>
      <c r="K71" s="8" t="s">
        <v>18</v>
      </c>
      <c r="L71" s="9" t="s">
        <v>40</v>
      </c>
      <c r="M71" s="5"/>
      <c r="N71" s="8" t="s">
        <v>18</v>
      </c>
      <c r="O71" s="10">
        <v>14</v>
      </c>
      <c r="P71" s="10"/>
      <c r="Q71" s="10">
        <v>21</v>
      </c>
      <c r="R71" s="10">
        <v>21</v>
      </c>
      <c r="S71" s="10" t="s">
        <v>20</v>
      </c>
      <c r="T71" s="11" t="s">
        <v>120</v>
      </c>
    </row>
    <row r="72" spans="2:20" x14ac:dyDescent="0.25">
      <c r="B72" s="2" t="s">
        <v>121</v>
      </c>
      <c r="C72" s="2" t="s">
        <v>25</v>
      </c>
      <c r="D72" s="3" t="s">
        <v>13</v>
      </c>
      <c r="E72" s="4">
        <v>10</v>
      </c>
      <c r="F72" s="5" t="s">
        <v>22</v>
      </c>
      <c r="G72" s="6" t="s">
        <v>15</v>
      </c>
      <c r="H72" s="7" t="s">
        <v>16</v>
      </c>
      <c r="I72" s="4">
        <v>1</v>
      </c>
      <c r="J72" s="6" t="s">
        <v>17</v>
      </c>
      <c r="K72" s="8" t="s">
        <v>18</v>
      </c>
      <c r="L72" s="9" t="s">
        <v>19</v>
      </c>
      <c r="M72" s="5">
        <v>1</v>
      </c>
      <c r="N72" s="8" t="s">
        <v>18</v>
      </c>
      <c r="O72" s="10"/>
      <c r="P72" s="10"/>
      <c r="Q72" s="10"/>
      <c r="R72" s="10"/>
      <c r="S72" s="10" t="s">
        <v>20</v>
      </c>
      <c r="T72" s="11" t="s">
        <v>121</v>
      </c>
    </row>
    <row r="73" spans="2:20" x14ac:dyDescent="0.25">
      <c r="B73" s="2" t="s">
        <v>122</v>
      </c>
      <c r="C73" s="2" t="s">
        <v>12</v>
      </c>
      <c r="D73" s="3" t="s">
        <v>13</v>
      </c>
      <c r="E73" s="4">
        <v>1</v>
      </c>
      <c r="F73" s="5" t="s">
        <v>123</v>
      </c>
      <c r="G73" s="6" t="s">
        <v>15</v>
      </c>
      <c r="H73" s="7" t="s">
        <v>16</v>
      </c>
      <c r="I73" s="4"/>
      <c r="J73" s="6" t="s">
        <v>40</v>
      </c>
      <c r="K73" s="8" t="s">
        <v>18</v>
      </c>
      <c r="L73" s="9" t="s">
        <v>40</v>
      </c>
      <c r="M73" s="5"/>
      <c r="N73" s="8" t="s">
        <v>18</v>
      </c>
      <c r="O73" s="10">
        <v>4</v>
      </c>
      <c r="P73" s="10"/>
      <c r="Q73" s="10">
        <v>7</v>
      </c>
      <c r="R73" s="10">
        <v>7</v>
      </c>
      <c r="S73" s="10" t="s">
        <v>20</v>
      </c>
      <c r="T73" s="11" t="s">
        <v>122</v>
      </c>
    </row>
    <row r="74" spans="2:20" x14ac:dyDescent="0.25">
      <c r="B74" s="2" t="s">
        <v>122</v>
      </c>
      <c r="C74" s="2" t="s">
        <v>42</v>
      </c>
      <c r="D74" s="3" t="s">
        <v>43</v>
      </c>
      <c r="E74" s="4">
        <v>1</v>
      </c>
      <c r="F74" s="5" t="s">
        <v>44</v>
      </c>
      <c r="G74" s="6" t="s">
        <v>15</v>
      </c>
      <c r="H74" s="7" t="s">
        <v>27</v>
      </c>
      <c r="I74" s="4"/>
      <c r="J74" s="6" t="s">
        <v>40</v>
      </c>
      <c r="K74" s="8" t="s">
        <v>18</v>
      </c>
      <c r="L74" s="9" t="s">
        <v>40</v>
      </c>
      <c r="M74" s="5"/>
      <c r="N74" s="8" t="s">
        <v>18</v>
      </c>
      <c r="O74" s="10">
        <v>4</v>
      </c>
      <c r="P74" s="10"/>
      <c r="Q74" s="10">
        <v>7</v>
      </c>
      <c r="R74" s="10">
        <v>7</v>
      </c>
      <c r="S74" s="10" t="s">
        <v>20</v>
      </c>
      <c r="T74" s="11" t="s">
        <v>122</v>
      </c>
    </row>
    <row r="75" spans="2:20" x14ac:dyDescent="0.25">
      <c r="B75" s="2" t="s">
        <v>124</v>
      </c>
      <c r="C75" s="2" t="s">
        <v>75</v>
      </c>
      <c r="D75" s="3" t="s">
        <v>29</v>
      </c>
      <c r="E75" s="4">
        <v>10</v>
      </c>
      <c r="F75" s="5" t="s">
        <v>22</v>
      </c>
      <c r="G75" s="6" t="s">
        <v>15</v>
      </c>
      <c r="H75" s="7" t="s">
        <v>16</v>
      </c>
      <c r="I75" s="4"/>
      <c r="J75" s="6" t="s">
        <v>40</v>
      </c>
      <c r="K75" s="8" t="s">
        <v>18</v>
      </c>
      <c r="L75" s="9" t="s">
        <v>40</v>
      </c>
      <c r="M75" s="5"/>
      <c r="N75" s="8" t="s">
        <v>18</v>
      </c>
      <c r="O75" s="10"/>
      <c r="P75" s="10"/>
      <c r="Q75" s="10"/>
      <c r="R75" s="10"/>
      <c r="S75" s="10" t="s">
        <v>20</v>
      </c>
      <c r="T75" s="11" t="s">
        <v>124</v>
      </c>
    </row>
    <row r="76" spans="2:20" x14ac:dyDescent="0.25">
      <c r="B76" s="2" t="s">
        <v>125</v>
      </c>
      <c r="C76" s="2" t="s">
        <v>46</v>
      </c>
      <c r="D76" s="3" t="s">
        <v>29</v>
      </c>
      <c r="E76" s="4">
        <v>10</v>
      </c>
      <c r="F76" s="5" t="s">
        <v>22</v>
      </c>
      <c r="G76" s="6" t="s">
        <v>15</v>
      </c>
      <c r="H76" s="7" t="s">
        <v>27</v>
      </c>
      <c r="I76" s="4">
        <v>1</v>
      </c>
      <c r="J76" s="6" t="s">
        <v>17</v>
      </c>
      <c r="K76" s="8" t="s">
        <v>18</v>
      </c>
      <c r="L76" s="9" t="s">
        <v>19</v>
      </c>
      <c r="M76" s="5">
        <v>1</v>
      </c>
      <c r="N76" s="8" t="s">
        <v>18</v>
      </c>
      <c r="O76" s="10"/>
      <c r="P76" s="10"/>
      <c r="Q76" s="10">
        <v>30</v>
      </c>
      <c r="R76" s="10">
        <v>30</v>
      </c>
      <c r="S76" s="10" t="s">
        <v>66</v>
      </c>
      <c r="T76" s="11" t="s">
        <v>125</v>
      </c>
    </row>
    <row r="77" spans="2:20" x14ac:dyDescent="0.25">
      <c r="B77" s="2" t="s">
        <v>126</v>
      </c>
      <c r="C77" s="2" t="s">
        <v>75</v>
      </c>
      <c r="D77" s="3" t="s">
        <v>36</v>
      </c>
      <c r="E77" s="4">
        <v>1</v>
      </c>
      <c r="F77" s="5" t="s">
        <v>22</v>
      </c>
      <c r="G77" s="6" t="s">
        <v>15</v>
      </c>
      <c r="H77" s="7" t="s">
        <v>16</v>
      </c>
      <c r="I77" s="4"/>
      <c r="J77" s="6" t="s">
        <v>40</v>
      </c>
      <c r="K77" s="8" t="s">
        <v>18</v>
      </c>
      <c r="L77" s="9" t="s">
        <v>40</v>
      </c>
      <c r="M77" s="5"/>
      <c r="N77" s="8" t="s">
        <v>18</v>
      </c>
      <c r="O77" s="10"/>
      <c r="P77" s="10"/>
      <c r="Q77" s="10"/>
      <c r="R77" s="10"/>
      <c r="S77" s="10" t="s">
        <v>20</v>
      </c>
      <c r="T77" s="11" t="s">
        <v>126</v>
      </c>
    </row>
    <row r="78" spans="2:20" x14ac:dyDescent="0.25">
      <c r="B78" s="2" t="s">
        <v>127</v>
      </c>
      <c r="C78" s="2" t="s">
        <v>39</v>
      </c>
      <c r="D78" s="3" t="s">
        <v>29</v>
      </c>
      <c r="E78" s="4">
        <v>10</v>
      </c>
      <c r="F78" s="5" t="s">
        <v>22</v>
      </c>
      <c r="G78" s="6" t="s">
        <v>15</v>
      </c>
      <c r="H78" s="7" t="s">
        <v>27</v>
      </c>
      <c r="I78" s="4"/>
      <c r="J78" s="6" t="s">
        <v>40</v>
      </c>
      <c r="K78" s="8" t="s">
        <v>18</v>
      </c>
      <c r="L78" s="9" t="s">
        <v>40</v>
      </c>
      <c r="M78" s="5"/>
      <c r="N78" s="8" t="s">
        <v>18</v>
      </c>
      <c r="O78" s="10"/>
      <c r="P78" s="10"/>
      <c r="Q78" s="10"/>
      <c r="R78" s="10"/>
      <c r="S78" s="10" t="s">
        <v>20</v>
      </c>
      <c r="T78" s="11" t="s">
        <v>127</v>
      </c>
    </row>
    <row r="79" spans="2:20" x14ac:dyDescent="0.25">
      <c r="B79" s="2" t="s">
        <v>128</v>
      </c>
      <c r="C79" s="2" t="s">
        <v>42</v>
      </c>
      <c r="D79" s="3" t="s">
        <v>29</v>
      </c>
      <c r="E79" s="4">
        <v>5</v>
      </c>
      <c r="F79" s="5" t="s">
        <v>22</v>
      </c>
      <c r="G79" s="6" t="s">
        <v>15</v>
      </c>
      <c r="H79" s="7" t="s">
        <v>16</v>
      </c>
      <c r="I79" s="4">
        <v>2</v>
      </c>
      <c r="J79" s="6" t="s">
        <v>17</v>
      </c>
      <c r="K79" s="8" t="s">
        <v>18</v>
      </c>
      <c r="L79" s="9" t="s">
        <v>19</v>
      </c>
      <c r="M79" s="5">
        <v>3</v>
      </c>
      <c r="N79" s="8" t="s">
        <v>18</v>
      </c>
      <c r="O79" s="10">
        <v>6</v>
      </c>
      <c r="P79" s="10"/>
      <c r="Q79" s="10">
        <v>14</v>
      </c>
      <c r="R79" s="10">
        <v>14</v>
      </c>
      <c r="S79" s="10" t="s">
        <v>20</v>
      </c>
      <c r="T79" s="11" t="s">
        <v>128</v>
      </c>
    </row>
    <row r="80" spans="2:20" x14ac:dyDescent="0.25">
      <c r="B80" s="2" t="s">
        <v>129</v>
      </c>
      <c r="C80" s="2" t="s">
        <v>25</v>
      </c>
      <c r="D80" s="3" t="s">
        <v>13</v>
      </c>
      <c r="E80" s="4">
        <v>20</v>
      </c>
      <c r="F80" s="5" t="s">
        <v>22</v>
      </c>
      <c r="G80" s="6" t="s">
        <v>15</v>
      </c>
      <c r="H80" s="7" t="s">
        <v>27</v>
      </c>
      <c r="I80" s="4">
        <v>1</v>
      </c>
      <c r="J80" s="6" t="s">
        <v>17</v>
      </c>
      <c r="K80" s="8" t="s">
        <v>18</v>
      </c>
      <c r="L80" s="9" t="s">
        <v>19</v>
      </c>
      <c r="M80" s="5">
        <v>2</v>
      </c>
      <c r="N80" s="8" t="s">
        <v>18</v>
      </c>
      <c r="O80" s="10"/>
      <c r="P80" s="10"/>
      <c r="Q80" s="10"/>
      <c r="R80" s="10"/>
      <c r="S80" s="10" t="s">
        <v>66</v>
      </c>
      <c r="T80" s="11" t="s">
        <v>129</v>
      </c>
    </row>
    <row r="81" spans="2:20" x14ac:dyDescent="0.25">
      <c r="B81" s="2" t="s">
        <v>130</v>
      </c>
      <c r="C81" s="2" t="s">
        <v>25</v>
      </c>
      <c r="D81" s="3" t="s">
        <v>51</v>
      </c>
      <c r="E81" s="4">
        <v>1</v>
      </c>
      <c r="F81" s="5" t="s">
        <v>22</v>
      </c>
      <c r="G81" s="6" t="s">
        <v>15</v>
      </c>
      <c r="H81" s="7" t="s">
        <v>27</v>
      </c>
      <c r="I81" s="4">
        <v>1</v>
      </c>
      <c r="J81" s="6" t="s">
        <v>17</v>
      </c>
      <c r="K81" s="8" t="s">
        <v>18</v>
      </c>
      <c r="L81" s="9" t="s">
        <v>19</v>
      </c>
      <c r="M81" s="5">
        <v>5</v>
      </c>
      <c r="N81" s="8" t="s">
        <v>18</v>
      </c>
      <c r="O81" s="10"/>
      <c r="P81" s="10"/>
      <c r="Q81" s="10"/>
      <c r="R81" s="10"/>
      <c r="S81" s="10" t="s">
        <v>20</v>
      </c>
      <c r="T81" s="11" t="s">
        <v>130</v>
      </c>
    </row>
    <row r="82" spans="2:20" x14ac:dyDescent="0.25">
      <c r="B82" s="2" t="s">
        <v>131</v>
      </c>
      <c r="C82" s="2" t="s">
        <v>25</v>
      </c>
      <c r="D82" s="3" t="s">
        <v>36</v>
      </c>
      <c r="E82" s="4">
        <v>10</v>
      </c>
      <c r="F82" s="5" t="s">
        <v>22</v>
      </c>
      <c r="G82" s="6" t="s">
        <v>15</v>
      </c>
      <c r="H82" s="7" t="s">
        <v>16</v>
      </c>
      <c r="I82" s="4"/>
      <c r="J82" s="6" t="s">
        <v>40</v>
      </c>
      <c r="K82" s="8" t="s">
        <v>18</v>
      </c>
      <c r="L82" s="9" t="s">
        <v>40</v>
      </c>
      <c r="M82" s="5"/>
      <c r="N82" s="8" t="s">
        <v>18</v>
      </c>
      <c r="O82" s="10"/>
      <c r="P82" s="10"/>
      <c r="Q82" s="10"/>
      <c r="R82" s="10"/>
      <c r="S82" s="10" t="s">
        <v>20</v>
      </c>
      <c r="T82" s="11" t="s">
        <v>131</v>
      </c>
    </row>
    <row r="83" spans="2:20" x14ac:dyDescent="0.25">
      <c r="B83" s="2" t="s">
        <v>132</v>
      </c>
      <c r="C83" s="2" t="s">
        <v>53</v>
      </c>
      <c r="D83" s="3" t="s">
        <v>95</v>
      </c>
      <c r="E83" s="4">
        <v>1</v>
      </c>
      <c r="F83" s="5" t="s">
        <v>22</v>
      </c>
      <c r="G83" s="6" t="s">
        <v>15</v>
      </c>
      <c r="H83" s="7" t="s">
        <v>27</v>
      </c>
      <c r="I83" s="4">
        <v>2</v>
      </c>
      <c r="J83" s="6" t="s">
        <v>17</v>
      </c>
      <c r="K83" s="8" t="s">
        <v>18</v>
      </c>
      <c r="L83" s="9" t="s">
        <v>19</v>
      </c>
      <c r="M83" s="5">
        <v>5</v>
      </c>
      <c r="N83" s="8" t="s">
        <v>18</v>
      </c>
      <c r="O83" s="10"/>
      <c r="P83" s="10"/>
      <c r="Q83" s="10"/>
      <c r="R83" s="10"/>
      <c r="S83" s="10" t="s">
        <v>20</v>
      </c>
      <c r="T83" s="11" t="s">
        <v>132</v>
      </c>
    </row>
    <row r="84" spans="2:20" x14ac:dyDescent="0.25">
      <c r="B84" s="2" t="s">
        <v>133</v>
      </c>
      <c r="C84" s="2" t="s">
        <v>33</v>
      </c>
      <c r="D84" s="3" t="s">
        <v>13</v>
      </c>
      <c r="E84" s="4">
        <v>40</v>
      </c>
      <c r="F84" s="5" t="s">
        <v>22</v>
      </c>
      <c r="G84" s="6" t="s">
        <v>15</v>
      </c>
      <c r="H84" s="7" t="s">
        <v>16</v>
      </c>
      <c r="I84" s="4"/>
      <c r="J84" s="6" t="s">
        <v>40</v>
      </c>
      <c r="K84" s="8" t="s">
        <v>18</v>
      </c>
      <c r="L84" s="9" t="s">
        <v>40</v>
      </c>
      <c r="M84" s="5"/>
      <c r="N84" s="8" t="s">
        <v>18</v>
      </c>
      <c r="O84" s="10"/>
      <c r="P84" s="10"/>
      <c r="Q84" s="10"/>
      <c r="R84" s="10"/>
      <c r="S84" s="10" t="s">
        <v>20</v>
      </c>
      <c r="T84" s="11" t="s">
        <v>133</v>
      </c>
    </row>
    <row r="85" spans="2:20" x14ac:dyDescent="0.25">
      <c r="B85" s="2" t="s">
        <v>134</v>
      </c>
      <c r="C85" s="2" t="s">
        <v>75</v>
      </c>
      <c r="D85" s="3" t="s">
        <v>29</v>
      </c>
      <c r="E85" s="4">
        <v>10</v>
      </c>
      <c r="F85" s="5" t="s">
        <v>22</v>
      </c>
      <c r="G85" s="6" t="s">
        <v>15</v>
      </c>
      <c r="H85" s="7" t="s">
        <v>27</v>
      </c>
      <c r="I85" s="4"/>
      <c r="J85" s="6" t="s">
        <v>40</v>
      </c>
      <c r="K85" s="8" t="s">
        <v>18</v>
      </c>
      <c r="L85" s="9" t="s">
        <v>40</v>
      </c>
      <c r="M85" s="5"/>
      <c r="N85" s="8" t="s">
        <v>18</v>
      </c>
      <c r="O85" s="10"/>
      <c r="P85" s="10"/>
      <c r="Q85" s="10"/>
      <c r="R85" s="10"/>
      <c r="S85" s="10" t="s">
        <v>20</v>
      </c>
      <c r="T85" s="11" t="s">
        <v>134</v>
      </c>
    </row>
    <row r="86" spans="2:20" x14ac:dyDescent="0.25">
      <c r="B86" s="2" t="s">
        <v>135</v>
      </c>
      <c r="C86" s="2" t="s">
        <v>25</v>
      </c>
      <c r="D86" s="3" t="s">
        <v>13</v>
      </c>
      <c r="E86" s="4">
        <v>1</v>
      </c>
      <c r="F86" s="5" t="s">
        <v>31</v>
      </c>
      <c r="G86" s="6" t="s">
        <v>15</v>
      </c>
      <c r="H86" s="7" t="s">
        <v>23</v>
      </c>
      <c r="I86" s="4"/>
      <c r="J86" s="6" t="s">
        <v>40</v>
      </c>
      <c r="K86" s="8" t="s">
        <v>18</v>
      </c>
      <c r="L86" s="9" t="s">
        <v>40</v>
      </c>
      <c r="M86" s="5"/>
      <c r="N86" s="8" t="s">
        <v>18</v>
      </c>
      <c r="O86" s="10"/>
      <c r="P86" s="10"/>
      <c r="Q86" s="10"/>
      <c r="R86" s="10"/>
      <c r="S86" s="10" t="s">
        <v>20</v>
      </c>
      <c r="T86" s="11" t="s">
        <v>135</v>
      </c>
    </row>
    <row r="87" spans="2:20" x14ac:dyDescent="0.25">
      <c r="B87" s="2" t="s">
        <v>136</v>
      </c>
      <c r="C87" s="2" t="s">
        <v>53</v>
      </c>
      <c r="D87" s="3" t="s">
        <v>13</v>
      </c>
      <c r="E87" s="4">
        <v>5</v>
      </c>
      <c r="F87" s="5" t="s">
        <v>22</v>
      </c>
      <c r="G87" s="6" t="s">
        <v>15</v>
      </c>
      <c r="H87" s="7" t="s">
        <v>27</v>
      </c>
      <c r="I87" s="4">
        <v>2</v>
      </c>
      <c r="J87" s="6" t="s">
        <v>17</v>
      </c>
      <c r="K87" s="8" t="s">
        <v>18</v>
      </c>
      <c r="L87" s="9" t="s">
        <v>19</v>
      </c>
      <c r="M87" s="5">
        <v>3</v>
      </c>
      <c r="N87" s="8" t="s">
        <v>18</v>
      </c>
      <c r="O87" s="10"/>
      <c r="P87" s="10"/>
      <c r="Q87" s="10"/>
      <c r="R87" s="10"/>
      <c r="S87" s="10" t="s">
        <v>20</v>
      </c>
      <c r="T87" s="11" t="s">
        <v>136</v>
      </c>
    </row>
    <row r="88" spans="2:20" x14ac:dyDescent="0.25">
      <c r="B88" s="2" t="s">
        <v>137</v>
      </c>
      <c r="C88" s="2" t="s">
        <v>53</v>
      </c>
      <c r="D88" s="3" t="s">
        <v>29</v>
      </c>
      <c r="E88" s="4">
        <v>1</v>
      </c>
      <c r="F88" s="5" t="s">
        <v>22</v>
      </c>
      <c r="G88" s="6" t="s">
        <v>15</v>
      </c>
      <c r="H88" s="7" t="s">
        <v>16</v>
      </c>
      <c r="I88" s="4"/>
      <c r="J88" s="6" t="s">
        <v>40</v>
      </c>
      <c r="K88" s="8" t="s">
        <v>18</v>
      </c>
      <c r="L88" s="9" t="s">
        <v>40</v>
      </c>
      <c r="M88" s="5"/>
      <c r="N88" s="8" t="s">
        <v>18</v>
      </c>
      <c r="O88" s="10"/>
      <c r="P88" s="10"/>
      <c r="Q88" s="10"/>
      <c r="R88" s="10"/>
      <c r="S88" s="10" t="s">
        <v>20</v>
      </c>
      <c r="T88" s="11" t="s">
        <v>137</v>
      </c>
    </row>
    <row r="89" spans="2:20" x14ac:dyDescent="0.25">
      <c r="B89" s="2" t="s">
        <v>138</v>
      </c>
      <c r="C89" s="2" t="s">
        <v>33</v>
      </c>
      <c r="D89" s="3" t="s">
        <v>13</v>
      </c>
      <c r="E89" s="4">
        <v>10</v>
      </c>
      <c r="F89" s="5" t="s">
        <v>22</v>
      </c>
      <c r="G89" s="6" t="s">
        <v>15</v>
      </c>
      <c r="H89" s="7" t="s">
        <v>16</v>
      </c>
      <c r="I89" s="4"/>
      <c r="J89" s="6" t="s">
        <v>40</v>
      </c>
      <c r="K89" s="8" t="s">
        <v>18</v>
      </c>
      <c r="L89" s="9" t="s">
        <v>40</v>
      </c>
      <c r="M89" s="5"/>
      <c r="N89" s="8" t="s">
        <v>18</v>
      </c>
      <c r="O89" s="10" t="s">
        <v>139</v>
      </c>
      <c r="P89" s="10"/>
      <c r="Q89" s="10" t="s">
        <v>139</v>
      </c>
      <c r="R89" s="10" t="s">
        <v>139</v>
      </c>
      <c r="S89" s="10" t="s">
        <v>20</v>
      </c>
      <c r="T89" s="11" t="s">
        <v>138</v>
      </c>
    </row>
    <row r="90" spans="2:20" x14ac:dyDescent="0.25">
      <c r="B90" s="2"/>
      <c r="C90" s="2"/>
      <c r="D90" s="3"/>
      <c r="E90" s="4"/>
      <c r="F90" s="5"/>
      <c r="G90" s="6" t="s">
        <v>40</v>
      </c>
      <c r="H90" s="7"/>
      <c r="I90" s="4"/>
      <c r="J90" s="6" t="s">
        <v>40</v>
      </c>
      <c r="K90" s="8"/>
      <c r="L90" s="9" t="s">
        <v>40</v>
      </c>
      <c r="M90" s="5"/>
      <c r="N90" s="8"/>
      <c r="O90" s="10"/>
      <c r="P90" s="10"/>
      <c r="Q90" s="10"/>
      <c r="R90" s="10"/>
      <c r="S90" s="10"/>
      <c r="T90" s="11">
        <v>0</v>
      </c>
    </row>
    <row r="91" spans="2:20" x14ac:dyDescent="0.25">
      <c r="B91" s="2"/>
      <c r="C91" s="2"/>
      <c r="D91" s="3"/>
      <c r="E91" s="4"/>
      <c r="F91" s="5"/>
      <c r="G91" s="6" t="s">
        <v>40</v>
      </c>
      <c r="H91" s="7"/>
      <c r="I91" s="4"/>
      <c r="J91" s="6" t="s">
        <v>40</v>
      </c>
      <c r="K91" s="8"/>
      <c r="L91" s="9" t="s">
        <v>40</v>
      </c>
      <c r="M91" s="5"/>
      <c r="N91" s="8"/>
      <c r="O91" s="10"/>
      <c r="P91" s="10"/>
      <c r="Q91" s="10"/>
      <c r="R91" s="10"/>
      <c r="S91" s="10"/>
      <c r="T91" s="11">
        <v>0</v>
      </c>
    </row>
  </sheetData>
  <mergeCells count="10">
    <mergeCell ref="P1:P2"/>
    <mergeCell ref="Q1:Q2"/>
    <mergeCell ref="R1:R2"/>
    <mergeCell ref="B1:B2"/>
    <mergeCell ref="C1:C2"/>
    <mergeCell ref="D1:D2"/>
    <mergeCell ref="E1:H2"/>
    <mergeCell ref="I1:K2"/>
    <mergeCell ref="L1:N2"/>
    <mergeCell ref="O1:O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B14"/>
  <sheetViews>
    <sheetView workbookViewId="0">
      <selection activeCell="G20" sqref="G20"/>
    </sheetView>
  </sheetViews>
  <sheetFormatPr baseColWidth="10" defaultRowHeight="15" x14ac:dyDescent="0.25"/>
  <cols>
    <col min="1" max="1" width="11.42578125" style="103"/>
    <col min="2" max="2" width="5.28515625" style="103" hidden="1" customWidth="1"/>
    <col min="3" max="3" width="5.42578125" style="103" hidden="1" customWidth="1"/>
    <col min="4" max="4" width="6.140625" style="103" hidden="1" customWidth="1"/>
    <col min="5" max="5" width="5.28515625" style="103" hidden="1" customWidth="1"/>
    <col min="6" max="6" width="3.28515625" style="103" hidden="1" customWidth="1"/>
    <col min="7" max="9" width="15.28515625" style="103" customWidth="1"/>
    <col min="10" max="10" width="11.42578125" style="103"/>
    <col min="11" max="11" width="5.5703125" style="117" hidden="1" customWidth="1"/>
    <col min="12" max="12" width="8.85546875" style="117" hidden="1" customWidth="1"/>
    <col min="13" max="13" width="5.85546875" style="117" hidden="1" customWidth="1"/>
    <col min="14" max="14" width="8" style="117" hidden="1" customWidth="1"/>
    <col min="15" max="15" width="6.85546875" style="117" hidden="1" customWidth="1"/>
    <col min="16" max="16" width="6" style="117" hidden="1" customWidth="1"/>
    <col min="17" max="17" width="4.28515625" style="117" hidden="1" customWidth="1"/>
    <col min="18" max="18" width="8.28515625" style="117" hidden="1" customWidth="1"/>
    <col min="19" max="19" width="7.42578125" style="117" hidden="1" customWidth="1"/>
    <col min="20" max="20" width="7.5703125" style="117" hidden="1" customWidth="1"/>
    <col min="21" max="21" width="5.5703125" style="117" hidden="1" customWidth="1"/>
    <col min="22" max="22" width="6.140625" style="117" hidden="1" customWidth="1"/>
    <col min="23" max="23" width="0" style="117" hidden="1" customWidth="1"/>
    <col min="24" max="24" width="6.28515625" style="117" hidden="1" customWidth="1"/>
    <col min="25" max="25" width="6.5703125" style="117" hidden="1" customWidth="1"/>
    <col min="26" max="26" width="7" style="117" hidden="1" customWidth="1"/>
    <col min="27" max="27" width="8" style="117" hidden="1" customWidth="1"/>
    <col min="28" max="28" width="22.42578125" style="117" customWidth="1"/>
  </cols>
  <sheetData>
    <row r="1" spans="1:28" ht="24.75" x14ac:dyDescent="0.25">
      <c r="A1" s="85" t="s">
        <v>267</v>
      </c>
      <c r="B1" s="86"/>
      <c r="C1" s="86"/>
      <c r="D1" s="86"/>
      <c r="E1" s="86"/>
      <c r="F1" s="86"/>
      <c r="G1" s="86"/>
      <c r="H1" s="87"/>
      <c r="I1" s="88" t="s">
        <v>140</v>
      </c>
      <c r="J1" s="89">
        <v>55555</v>
      </c>
      <c r="K1" s="104"/>
      <c r="L1" s="105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7"/>
    </row>
    <row r="2" spans="1:28" ht="3" customHeight="1" x14ac:dyDescent="0.25">
      <c r="A2" s="90"/>
      <c r="B2" s="91"/>
      <c r="C2" s="92"/>
      <c r="D2" s="92"/>
      <c r="E2" s="92"/>
      <c r="F2" s="93"/>
      <c r="G2" s="94"/>
      <c r="H2" s="94"/>
      <c r="I2" s="95"/>
      <c r="J2" s="95"/>
      <c r="K2" s="108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10"/>
      <c r="X2" s="109"/>
      <c r="Y2" s="109"/>
      <c r="Z2" s="109"/>
      <c r="AA2" s="109"/>
      <c r="AB2" s="107"/>
    </row>
    <row r="3" spans="1:28" ht="108" customHeight="1" x14ac:dyDescent="0.25">
      <c r="A3" s="96" t="s">
        <v>141</v>
      </c>
      <c r="B3" s="97" t="s">
        <v>142</v>
      </c>
      <c r="C3" s="98" t="s">
        <v>143</v>
      </c>
      <c r="D3" s="98" t="s">
        <v>144</v>
      </c>
      <c r="E3" s="98" t="s">
        <v>145</v>
      </c>
      <c r="F3" s="99" t="s">
        <v>146</v>
      </c>
      <c r="G3" s="100" t="s">
        <v>147</v>
      </c>
      <c r="H3" s="100" t="s">
        <v>265</v>
      </c>
      <c r="I3" s="100" t="s">
        <v>0</v>
      </c>
      <c r="J3" s="101" t="s">
        <v>148</v>
      </c>
      <c r="K3" s="111" t="s">
        <v>149</v>
      </c>
      <c r="L3" s="112" t="s">
        <v>1</v>
      </c>
      <c r="M3" s="139" t="s">
        <v>2</v>
      </c>
      <c r="N3" s="140"/>
      <c r="O3" s="140"/>
      <c r="P3" s="141"/>
      <c r="Q3" s="139" t="s">
        <v>3</v>
      </c>
      <c r="R3" s="140"/>
      <c r="S3" s="141"/>
      <c r="T3" s="139" t="s">
        <v>4</v>
      </c>
      <c r="U3" s="140"/>
      <c r="V3" s="141"/>
      <c r="W3" s="112" t="s">
        <v>150</v>
      </c>
      <c r="X3" s="113" t="s">
        <v>151</v>
      </c>
      <c r="Y3" s="113" t="s">
        <v>6</v>
      </c>
      <c r="Z3" s="113" t="s">
        <v>152</v>
      </c>
      <c r="AA3" s="113" t="s">
        <v>8</v>
      </c>
      <c r="AB3" s="114" t="s">
        <v>153</v>
      </c>
    </row>
    <row r="4" spans="1:28" x14ac:dyDescent="0.25">
      <c r="A4" s="102"/>
      <c r="B4" s="20"/>
      <c r="C4" s="27"/>
      <c r="D4" s="13"/>
      <c r="E4" s="14"/>
      <c r="F4" s="18"/>
      <c r="G4" s="28" t="s">
        <v>48</v>
      </c>
      <c r="H4" s="28" t="s">
        <v>231</v>
      </c>
      <c r="I4" s="28" t="s">
        <v>77</v>
      </c>
      <c r="J4" s="21" t="s">
        <v>154</v>
      </c>
      <c r="K4" s="115" t="str">
        <f t="shared" ref="K4:K10" si="0">IF(I4="","",VLOOKUP(I4,base,18))</f>
        <v>C</v>
      </c>
      <c r="L4" s="29" t="str">
        <f t="shared" ref="L4:L10" si="1">IF(I4="","",VLOOKUP(I4,base,3))</f>
        <v>local ext</v>
      </c>
      <c r="M4" s="19">
        <f t="shared" ref="M4:M10" si="2">IF(I4="","",VLOOKUP(I4,base,4))</f>
        <v>1</v>
      </c>
      <c r="N4" s="16" t="str">
        <f t="shared" ref="N4:N10" si="3">IF(I4="","",VLOOKUP(I4,base,5))</f>
        <v>ml</v>
      </c>
      <c r="O4" s="16" t="str">
        <f t="shared" ref="O4:O10" si="4">IF(I4="","",VLOOKUP(I4,base,6))</f>
        <v>par</v>
      </c>
      <c r="P4" s="17" t="str">
        <f t="shared" ref="P4:P10" si="5">IF(I4="","",VLOOKUP(I4,base,7))</f>
        <v>animal</v>
      </c>
      <c r="Q4" s="15">
        <f t="shared" ref="Q4:Q10" si="6">IF(I4="","",VLOOKUP(I4,base,8))</f>
        <v>0</v>
      </c>
      <c r="R4" s="16" t="str">
        <f t="shared" ref="R4:R10" si="7">IF(I4="","",VLOOKUP(I4,base,9))</f>
        <v/>
      </c>
      <c r="S4" s="17" t="str">
        <f t="shared" ref="S4:S10" si="8">IF(I4="","",VLOOKUP(I4,base,10))</f>
        <v xml:space="preserve">jour </v>
      </c>
      <c r="T4" s="15" t="str">
        <f t="shared" ref="T4:T10" si="9">IF(I4="","",VLOOKUP(I4,base,11))</f>
        <v/>
      </c>
      <c r="U4" s="16">
        <f t="shared" ref="U4:U10" si="10">IF(I4="","",VLOOKUP(I4,base,12))</f>
        <v>0</v>
      </c>
      <c r="V4" s="17" t="str">
        <f t="shared" ref="V4:V10" si="11">IF(I4="","",VLOOKUP(I4,base,13))</f>
        <v xml:space="preserve">jour </v>
      </c>
      <c r="W4" s="33" t="s">
        <v>40</v>
      </c>
      <c r="X4" s="30">
        <v>0</v>
      </c>
      <c r="Y4" s="31" t="s">
        <v>40</v>
      </c>
      <c r="Z4" s="29">
        <v>10</v>
      </c>
      <c r="AA4" s="32" t="s">
        <v>40</v>
      </c>
      <c r="AB4" s="116"/>
    </row>
    <row r="5" spans="1:28" x14ac:dyDescent="0.25">
      <c r="A5" s="102"/>
      <c r="B5" s="20"/>
      <c r="C5" s="27"/>
      <c r="D5" s="13"/>
      <c r="E5" s="14"/>
      <c r="F5" s="18"/>
      <c r="G5" s="28" t="s">
        <v>42</v>
      </c>
      <c r="H5" s="28" t="s">
        <v>238</v>
      </c>
      <c r="I5" s="28" t="s">
        <v>88</v>
      </c>
      <c r="J5" s="21" t="s">
        <v>154</v>
      </c>
      <c r="K5" s="115" t="str">
        <f t="shared" si="0"/>
        <v>C</v>
      </c>
      <c r="L5" s="29" t="str">
        <f t="shared" si="1"/>
        <v>IM mu</v>
      </c>
      <c r="M5" s="19">
        <f t="shared" si="2"/>
        <v>2</v>
      </c>
      <c r="N5" s="16" t="str">
        <f t="shared" si="3"/>
        <v>ml</v>
      </c>
      <c r="O5" s="16" t="str">
        <f t="shared" si="4"/>
        <v>par</v>
      </c>
      <c r="P5" s="17" t="str">
        <f t="shared" si="5"/>
        <v>100kg</v>
      </c>
      <c r="Q5" s="15">
        <f t="shared" si="6"/>
        <v>1</v>
      </c>
      <c r="R5" s="16" t="str">
        <f t="shared" si="7"/>
        <v>fois par</v>
      </c>
      <c r="S5" s="17" t="str">
        <f t="shared" si="8"/>
        <v xml:space="preserve">jour </v>
      </c>
      <c r="T5" s="15" t="str">
        <f t="shared" si="9"/>
        <v>pendant</v>
      </c>
      <c r="U5" s="16">
        <f t="shared" si="10"/>
        <v>5</v>
      </c>
      <c r="V5" s="17" t="str">
        <f t="shared" si="11"/>
        <v xml:space="preserve">jour </v>
      </c>
      <c r="W5" s="33" t="s">
        <v>40</v>
      </c>
      <c r="X5" s="30">
        <v>0</v>
      </c>
      <c r="Y5" s="31" t="s">
        <v>40</v>
      </c>
      <c r="Z5" s="29">
        <v>10</v>
      </c>
      <c r="AA5" s="32" t="s">
        <v>40</v>
      </c>
      <c r="AB5" s="116"/>
    </row>
    <row r="6" spans="1:28" x14ac:dyDescent="0.25">
      <c r="A6" s="102"/>
      <c r="B6" s="20"/>
      <c r="C6" s="27"/>
      <c r="D6" s="13"/>
      <c r="E6" s="14"/>
      <c r="F6" s="18"/>
      <c r="G6" s="28" t="s">
        <v>48</v>
      </c>
      <c r="H6" s="28" t="s">
        <v>249</v>
      </c>
      <c r="I6" s="28" t="s">
        <v>107</v>
      </c>
      <c r="J6" s="21" t="s">
        <v>154</v>
      </c>
      <c r="K6" s="115" t="str">
        <f t="shared" si="0"/>
        <v>C</v>
      </c>
      <c r="L6" s="29" t="str">
        <f t="shared" si="1"/>
        <v>IM mu</v>
      </c>
      <c r="M6" s="19">
        <f t="shared" si="2"/>
        <v>6</v>
      </c>
      <c r="N6" s="16" t="str">
        <f t="shared" si="3"/>
        <v>ml</v>
      </c>
      <c r="O6" s="16" t="str">
        <f t="shared" si="4"/>
        <v>par</v>
      </c>
      <c r="P6" s="17" t="str">
        <f t="shared" si="5"/>
        <v>100kg</v>
      </c>
      <c r="Q6" s="15">
        <f t="shared" si="6"/>
        <v>1</v>
      </c>
      <c r="R6" s="16" t="str">
        <f t="shared" si="7"/>
        <v>fois par</v>
      </c>
      <c r="S6" s="17" t="str">
        <f t="shared" si="8"/>
        <v xml:space="preserve">jour </v>
      </c>
      <c r="T6" s="15" t="str">
        <f t="shared" si="9"/>
        <v>pendant</v>
      </c>
      <c r="U6" s="16">
        <f t="shared" si="10"/>
        <v>1</v>
      </c>
      <c r="V6" s="17" t="str">
        <f t="shared" si="11"/>
        <v xml:space="preserve">jour </v>
      </c>
      <c r="W6" s="33" t="s">
        <v>40</v>
      </c>
      <c r="X6" s="30">
        <v>0</v>
      </c>
      <c r="Y6" s="31" t="s">
        <v>40</v>
      </c>
      <c r="Z6" s="29">
        <v>10</v>
      </c>
      <c r="AA6" s="32" t="s">
        <v>40</v>
      </c>
      <c r="AB6" s="116"/>
    </row>
    <row r="7" spans="1:28" x14ac:dyDescent="0.25">
      <c r="A7" s="102"/>
      <c r="B7" s="20"/>
      <c r="C7" s="27"/>
      <c r="D7" s="13"/>
      <c r="E7" s="14"/>
      <c r="F7" s="18"/>
      <c r="G7" s="28" t="s">
        <v>198</v>
      </c>
      <c r="H7" s="28" t="s">
        <v>208</v>
      </c>
      <c r="I7" s="28" t="s">
        <v>264</v>
      </c>
      <c r="J7" s="21" t="s">
        <v>154</v>
      </c>
      <c r="K7" s="115" t="str">
        <f t="shared" si="0"/>
        <v>C</v>
      </c>
      <c r="L7" s="29" t="str">
        <f t="shared" si="1"/>
        <v>IM mu</v>
      </c>
      <c r="M7" s="19">
        <f t="shared" si="2"/>
        <v>10</v>
      </c>
      <c r="N7" s="16" t="str">
        <f t="shared" si="3"/>
        <v>ml</v>
      </c>
      <c r="O7" s="16" t="str">
        <f t="shared" si="4"/>
        <v>par</v>
      </c>
      <c r="P7" s="17" t="str">
        <f t="shared" si="5"/>
        <v>100kg</v>
      </c>
      <c r="Q7" s="15">
        <f t="shared" si="6"/>
        <v>1</v>
      </c>
      <c r="R7" s="16" t="str">
        <f t="shared" si="7"/>
        <v>fois par</v>
      </c>
      <c r="S7" s="17" t="str">
        <f t="shared" si="8"/>
        <v xml:space="preserve">jour </v>
      </c>
      <c r="T7" s="15" t="str">
        <f t="shared" si="9"/>
        <v>pendant</v>
      </c>
      <c r="U7" s="16">
        <f t="shared" si="10"/>
        <v>2</v>
      </c>
      <c r="V7" s="17" t="str">
        <f t="shared" si="11"/>
        <v xml:space="preserve">jour </v>
      </c>
      <c r="W7" s="33" t="s">
        <v>40</v>
      </c>
      <c r="X7" s="30">
        <v>0</v>
      </c>
      <c r="Y7" s="31" t="s">
        <v>40</v>
      </c>
      <c r="Z7" s="29">
        <v>10</v>
      </c>
      <c r="AA7" s="32" t="s">
        <v>40</v>
      </c>
      <c r="AB7" s="116"/>
    </row>
    <row r="8" spans="1:28" x14ac:dyDescent="0.25">
      <c r="A8" s="102"/>
      <c r="B8" s="20"/>
      <c r="C8" s="27"/>
      <c r="D8" s="13"/>
      <c r="E8" s="14"/>
      <c r="F8" s="18"/>
      <c r="G8" s="28" t="s">
        <v>33</v>
      </c>
      <c r="H8" s="28" t="s">
        <v>239</v>
      </c>
      <c r="I8" s="28" t="s">
        <v>105</v>
      </c>
      <c r="J8" s="21" t="s">
        <v>266</v>
      </c>
      <c r="K8" s="115" t="str">
        <f t="shared" si="0"/>
        <v>C</v>
      </c>
      <c r="L8" s="29" t="str">
        <f t="shared" si="1"/>
        <v>orale</v>
      </c>
      <c r="M8" s="19">
        <f t="shared" si="2"/>
        <v>7.5</v>
      </c>
      <c r="N8" s="16" t="str">
        <f t="shared" si="3"/>
        <v>ml</v>
      </c>
      <c r="O8" s="16" t="str">
        <f t="shared" si="4"/>
        <v>par</v>
      </c>
      <c r="P8" s="17" t="str">
        <f t="shared" si="5"/>
        <v>100kg</v>
      </c>
      <c r="Q8" s="15">
        <f t="shared" si="6"/>
        <v>1</v>
      </c>
      <c r="R8" s="16" t="str">
        <f t="shared" si="7"/>
        <v>fois par</v>
      </c>
      <c r="S8" s="17" t="str">
        <f t="shared" si="8"/>
        <v xml:space="preserve">jour </v>
      </c>
      <c r="T8" s="15" t="str">
        <f t="shared" si="9"/>
        <v>pendant</v>
      </c>
      <c r="U8" s="16">
        <f t="shared" si="10"/>
        <v>1</v>
      </c>
      <c r="V8" s="17" t="str">
        <f t="shared" si="11"/>
        <v xml:space="preserve">jour </v>
      </c>
      <c r="W8" s="33" t="s">
        <v>40</v>
      </c>
      <c r="X8" s="30">
        <v>0</v>
      </c>
      <c r="Y8" s="31" t="s">
        <v>40</v>
      </c>
      <c r="Z8" s="29">
        <v>10</v>
      </c>
      <c r="AA8" s="32" t="s">
        <v>40</v>
      </c>
      <c r="AB8" s="116"/>
    </row>
    <row r="9" spans="1:28" x14ac:dyDescent="0.25">
      <c r="A9" s="102"/>
      <c r="B9" s="20"/>
      <c r="C9" s="27"/>
      <c r="D9" s="13"/>
      <c r="E9" s="14"/>
      <c r="F9" s="18"/>
      <c r="G9" s="28" t="s">
        <v>46</v>
      </c>
      <c r="H9" s="28" t="s">
        <v>46</v>
      </c>
      <c r="I9" s="28" t="s">
        <v>45</v>
      </c>
      <c r="J9" s="21" t="s">
        <v>268</v>
      </c>
      <c r="K9" s="115" t="str">
        <f t="shared" si="0"/>
        <v>C</v>
      </c>
      <c r="L9" s="29" t="str">
        <f t="shared" si="1"/>
        <v>IM ma</v>
      </c>
      <c r="M9" s="19">
        <f t="shared" si="2"/>
        <v>4</v>
      </c>
      <c r="N9" s="16" t="str">
        <f t="shared" si="3"/>
        <v>seringue</v>
      </c>
      <c r="O9" s="16" t="str">
        <f t="shared" si="4"/>
        <v>par</v>
      </c>
      <c r="P9" s="17" t="str">
        <f t="shared" si="5"/>
        <v>animal</v>
      </c>
      <c r="Q9" s="15">
        <f t="shared" si="6"/>
        <v>1</v>
      </c>
      <c r="R9" s="16" t="str">
        <f t="shared" si="7"/>
        <v>fois par</v>
      </c>
      <c r="S9" s="17" t="str">
        <f t="shared" si="8"/>
        <v xml:space="preserve">jour </v>
      </c>
      <c r="T9" s="15" t="str">
        <f t="shared" si="9"/>
        <v>pendant</v>
      </c>
      <c r="U9" s="16">
        <f t="shared" si="10"/>
        <v>1</v>
      </c>
      <c r="V9" s="17" t="str">
        <f t="shared" si="11"/>
        <v xml:space="preserve">jour </v>
      </c>
      <c r="W9" s="33" t="s">
        <v>40</v>
      </c>
      <c r="X9" s="30">
        <v>0</v>
      </c>
      <c r="Y9" s="31" t="s">
        <v>40</v>
      </c>
      <c r="Z9" s="29">
        <v>10</v>
      </c>
      <c r="AA9" s="32" t="s">
        <v>40</v>
      </c>
      <c r="AB9" s="116"/>
    </row>
    <row r="10" spans="1:28" x14ac:dyDescent="0.25">
      <c r="A10" s="102"/>
      <c r="B10" s="20"/>
      <c r="C10" s="27"/>
      <c r="D10" s="13"/>
      <c r="E10" s="14"/>
      <c r="F10" s="18"/>
      <c r="G10" s="28" t="s">
        <v>25</v>
      </c>
      <c r="H10" s="28" t="s">
        <v>227</v>
      </c>
      <c r="I10" s="28" t="s">
        <v>24</v>
      </c>
      <c r="J10" s="21" t="s">
        <v>269</v>
      </c>
      <c r="K10" s="115" t="str">
        <f t="shared" si="0"/>
        <v>C</v>
      </c>
      <c r="L10" s="29" t="str">
        <f t="shared" si="1"/>
        <v>orale</v>
      </c>
      <c r="M10" s="19">
        <f t="shared" si="2"/>
        <v>1</v>
      </c>
      <c r="N10" s="16" t="str">
        <f t="shared" si="3"/>
        <v xml:space="preserve">sachet </v>
      </c>
      <c r="O10" s="16" t="str">
        <f t="shared" si="4"/>
        <v>par</v>
      </c>
      <c r="P10" s="17" t="str">
        <f t="shared" si="5"/>
        <v>animal</v>
      </c>
      <c r="Q10" s="15">
        <f t="shared" si="6"/>
        <v>1</v>
      </c>
      <c r="R10" s="16" t="str">
        <f t="shared" si="7"/>
        <v>fois par</v>
      </c>
      <c r="S10" s="17" t="str">
        <f t="shared" si="8"/>
        <v xml:space="preserve">jour </v>
      </c>
      <c r="T10" s="15" t="str">
        <f t="shared" si="9"/>
        <v>pendant</v>
      </c>
      <c r="U10" s="16">
        <f t="shared" si="10"/>
        <v>3</v>
      </c>
      <c r="V10" s="17" t="str">
        <f t="shared" si="11"/>
        <v xml:space="preserve">jour </v>
      </c>
      <c r="W10" s="33" t="s">
        <v>40</v>
      </c>
      <c r="X10" s="30">
        <v>0</v>
      </c>
      <c r="Y10" s="31" t="s">
        <v>40</v>
      </c>
      <c r="Z10" s="29">
        <v>10</v>
      </c>
      <c r="AA10" s="32" t="s">
        <v>40</v>
      </c>
      <c r="AB10" s="116"/>
    </row>
    <row r="11" spans="1:28" x14ac:dyDescent="0.25">
      <c r="A11" s="102"/>
      <c r="B11" s="20"/>
      <c r="C11" s="27"/>
      <c r="D11" s="13"/>
      <c r="E11" s="14"/>
      <c r="F11" s="18"/>
      <c r="G11" s="28" t="s">
        <v>83</v>
      </c>
      <c r="H11" s="28" t="s">
        <v>217</v>
      </c>
      <c r="I11" s="28" t="s">
        <v>82</v>
      </c>
      <c r="J11" s="21" t="s">
        <v>287</v>
      </c>
      <c r="K11" s="115" t="str">
        <f t="shared" ref="K11:K14" si="12">IF(I11="","",VLOOKUP(I11,base,18))</f>
        <v>C</v>
      </c>
      <c r="L11" s="29" t="str">
        <f t="shared" ref="L11:L14" si="13">IF(I11="","",VLOOKUP(I11,base,3))</f>
        <v>IM mu</v>
      </c>
      <c r="M11" s="19">
        <f t="shared" ref="M11:M14" si="14">IF(I11="","",VLOOKUP(I11,base,4))</f>
        <v>10</v>
      </c>
      <c r="N11" s="16" t="str">
        <f t="shared" ref="N11:N14" si="15">IF(I11="","",VLOOKUP(I11,base,5))</f>
        <v>ml</v>
      </c>
      <c r="O11" s="16" t="str">
        <f t="shared" ref="O11:O14" si="16">IF(I11="","",VLOOKUP(I11,base,6))</f>
        <v>par</v>
      </c>
      <c r="P11" s="17" t="str">
        <f t="shared" ref="P11:P14" si="17">IF(I11="","",VLOOKUP(I11,base,7))</f>
        <v>100kg</v>
      </c>
      <c r="Q11" s="15">
        <f t="shared" ref="Q11:Q14" si="18">IF(I11="","",VLOOKUP(I11,base,8))</f>
        <v>2</v>
      </c>
      <c r="R11" s="16" t="str">
        <f t="shared" ref="R11:R14" si="19">IF(I11="","",VLOOKUP(I11,base,9))</f>
        <v>fois par</v>
      </c>
      <c r="S11" s="17" t="str">
        <f t="shared" ref="S11:S14" si="20">IF(I11="","",VLOOKUP(I11,base,10))</f>
        <v xml:space="preserve">jour </v>
      </c>
      <c r="T11" s="15" t="str">
        <f t="shared" ref="T11:T14" si="21">IF(I11="","",VLOOKUP(I11,base,11))</f>
        <v>pendant</v>
      </c>
      <c r="U11" s="16">
        <f t="shared" ref="U11:U14" si="22">IF(I11="","",VLOOKUP(I11,base,12))</f>
        <v>3</v>
      </c>
      <c r="V11" s="17" t="str">
        <f t="shared" ref="V11:V14" si="23">IF(I11="","",VLOOKUP(I11,base,13))</f>
        <v xml:space="preserve">jour </v>
      </c>
      <c r="W11" s="33" t="s">
        <v>40</v>
      </c>
      <c r="X11" s="30">
        <v>0</v>
      </c>
      <c r="Y11" s="31" t="s">
        <v>40</v>
      </c>
      <c r="Z11" s="29">
        <v>10</v>
      </c>
      <c r="AA11" s="32" t="s">
        <v>40</v>
      </c>
      <c r="AB11" s="116"/>
    </row>
    <row r="12" spans="1:28" x14ac:dyDescent="0.25">
      <c r="A12" s="102"/>
      <c r="B12" s="20"/>
      <c r="C12" s="27"/>
      <c r="D12" s="13"/>
      <c r="E12" s="14"/>
      <c r="F12" s="18"/>
      <c r="G12" s="28" t="s">
        <v>53</v>
      </c>
      <c r="H12" s="28" t="s">
        <v>230</v>
      </c>
      <c r="I12" s="28" t="s">
        <v>69</v>
      </c>
      <c r="J12" s="21" t="s">
        <v>288</v>
      </c>
      <c r="K12" s="115" t="str">
        <f t="shared" si="12"/>
        <v>C</v>
      </c>
      <c r="L12" s="29" t="str">
        <f t="shared" si="13"/>
        <v>IM mu</v>
      </c>
      <c r="M12" s="19">
        <f t="shared" si="14"/>
        <v>5</v>
      </c>
      <c r="N12" s="16" t="str">
        <f t="shared" si="15"/>
        <v>ml</v>
      </c>
      <c r="O12" s="16" t="str">
        <f t="shared" si="16"/>
        <v>par</v>
      </c>
      <c r="P12" s="17" t="str">
        <f t="shared" si="17"/>
        <v>animal</v>
      </c>
      <c r="Q12" s="15">
        <f t="shared" si="18"/>
        <v>1</v>
      </c>
      <c r="R12" s="16" t="str">
        <f t="shared" si="19"/>
        <v>fois par</v>
      </c>
      <c r="S12" s="17" t="str">
        <f t="shared" si="20"/>
        <v xml:space="preserve">jour </v>
      </c>
      <c r="T12" s="15" t="str">
        <f t="shared" si="21"/>
        <v>pendant</v>
      </c>
      <c r="U12" s="16">
        <f t="shared" si="22"/>
        <v>1</v>
      </c>
      <c r="V12" s="17" t="str">
        <f t="shared" si="23"/>
        <v xml:space="preserve">jour </v>
      </c>
      <c r="W12" s="33" t="s">
        <v>40</v>
      </c>
      <c r="X12" s="30">
        <v>0</v>
      </c>
      <c r="Y12" s="31" t="s">
        <v>40</v>
      </c>
      <c r="Z12" s="29">
        <v>10</v>
      </c>
      <c r="AA12" s="32" t="s">
        <v>40</v>
      </c>
      <c r="AB12" s="116"/>
    </row>
    <row r="13" spans="1:28" x14ac:dyDescent="0.25">
      <c r="A13" s="102"/>
      <c r="B13" s="20"/>
      <c r="C13" s="27"/>
      <c r="D13" s="13"/>
      <c r="E13" s="14"/>
      <c r="F13" s="18"/>
      <c r="G13" s="28" t="s">
        <v>200</v>
      </c>
      <c r="H13" s="28" t="s">
        <v>242</v>
      </c>
      <c r="I13" s="28" t="s">
        <v>117</v>
      </c>
      <c r="J13" s="21" t="s">
        <v>289</v>
      </c>
      <c r="K13" s="115" t="str">
        <f t="shared" si="12"/>
        <v>C</v>
      </c>
      <c r="L13" s="29" t="str">
        <f t="shared" si="13"/>
        <v>orale</v>
      </c>
      <c r="M13" s="19">
        <f t="shared" si="14"/>
        <v>1</v>
      </c>
      <c r="N13" s="16" t="str">
        <f t="shared" si="15"/>
        <v xml:space="preserve">sachet </v>
      </c>
      <c r="O13" s="16" t="str">
        <f t="shared" si="16"/>
        <v>par</v>
      </c>
      <c r="P13" s="17" t="str">
        <f t="shared" si="17"/>
        <v>animal</v>
      </c>
      <c r="Q13" s="15">
        <f t="shared" si="18"/>
        <v>0</v>
      </c>
      <c r="R13" s="16" t="str">
        <f t="shared" si="19"/>
        <v/>
      </c>
      <c r="S13" s="17" t="str">
        <f t="shared" si="20"/>
        <v xml:space="preserve">jour </v>
      </c>
      <c r="T13" s="15" t="str">
        <f t="shared" si="21"/>
        <v/>
      </c>
      <c r="U13" s="16">
        <f t="shared" si="22"/>
        <v>0</v>
      </c>
      <c r="V13" s="17" t="str">
        <f t="shared" si="23"/>
        <v xml:space="preserve">jour </v>
      </c>
      <c r="W13" s="33" t="s">
        <v>40</v>
      </c>
      <c r="X13" s="30">
        <v>0</v>
      </c>
      <c r="Y13" s="31" t="s">
        <v>40</v>
      </c>
      <c r="Z13" s="29">
        <v>10</v>
      </c>
      <c r="AA13" s="32" t="s">
        <v>40</v>
      </c>
      <c r="AB13" s="116"/>
    </row>
    <row r="14" spans="1:28" x14ac:dyDescent="0.25">
      <c r="A14" s="102"/>
      <c r="B14" s="20"/>
      <c r="C14" s="27"/>
      <c r="D14" s="13"/>
      <c r="E14" s="14"/>
      <c r="F14" s="18"/>
      <c r="G14" s="28" t="s">
        <v>75</v>
      </c>
      <c r="H14" s="28" t="s">
        <v>261</v>
      </c>
      <c r="I14" s="28" t="s">
        <v>124</v>
      </c>
      <c r="J14" s="21" t="s">
        <v>290</v>
      </c>
      <c r="K14" s="115" t="str">
        <f t="shared" si="12"/>
        <v>C</v>
      </c>
      <c r="L14" s="29" t="str">
        <f t="shared" si="13"/>
        <v>IM mu</v>
      </c>
      <c r="M14" s="19">
        <f t="shared" si="14"/>
        <v>10</v>
      </c>
      <c r="N14" s="16" t="str">
        <f t="shared" si="15"/>
        <v>ml</v>
      </c>
      <c r="O14" s="16" t="str">
        <f t="shared" si="16"/>
        <v>par</v>
      </c>
      <c r="P14" s="17" t="str">
        <f t="shared" si="17"/>
        <v>100kg</v>
      </c>
      <c r="Q14" s="15">
        <f t="shared" si="18"/>
        <v>0</v>
      </c>
      <c r="R14" s="16" t="str">
        <f t="shared" si="19"/>
        <v/>
      </c>
      <c r="S14" s="17" t="str">
        <f t="shared" si="20"/>
        <v xml:space="preserve">jour </v>
      </c>
      <c r="T14" s="15" t="str">
        <f t="shared" si="21"/>
        <v/>
      </c>
      <c r="U14" s="16">
        <f t="shared" si="22"/>
        <v>0</v>
      </c>
      <c r="V14" s="17" t="str">
        <f t="shared" si="23"/>
        <v xml:space="preserve">jour </v>
      </c>
      <c r="W14" s="33" t="s">
        <v>40</v>
      </c>
      <c r="X14" s="30">
        <v>0</v>
      </c>
      <c r="Y14" s="31" t="s">
        <v>40</v>
      </c>
      <c r="Z14" s="29">
        <v>10</v>
      </c>
      <c r="AA14" s="32" t="s">
        <v>40</v>
      </c>
      <c r="AB14" s="116"/>
    </row>
  </sheetData>
  <sheetProtection sheet="1" objects="1" scenarios="1" selectLockedCells="1"/>
  <mergeCells count="3">
    <mergeCell ref="M3:P3"/>
    <mergeCell ref="Q3:S3"/>
    <mergeCell ref="T3:V3"/>
  </mergeCells>
  <dataValidations count="3">
    <dataValidation type="list" allowBlank="1" showInputMessage="1" showErrorMessage="1" sqref="G4:G14">
      <formula1>maladies</formula1>
    </dataValidation>
    <dataValidation type="list" allowBlank="1" showInputMessage="1" showErrorMessage="1" sqref="H4:H14">
      <formula1>INDIRECT($G4)</formula1>
    </dataValidation>
    <dataValidation type="list" allowBlank="1" showInputMessage="1" showErrorMessage="1" sqref="I4:I14">
      <formula1>INDIRECT($G4&amp;"1")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K4 K5 K6 K7:K1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0</xdr:col>
                    <xdr:colOff>57150</xdr:colOff>
                    <xdr:row>2</xdr:row>
                    <xdr:rowOff>914400</xdr:rowOff>
                  </from>
                  <to>
                    <xdr:col>8</xdr:col>
                    <xdr:colOff>600075</xdr:colOff>
                    <xdr:row>2</xdr:row>
                    <xdr:rowOff>1314450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AB17"/>
  <sheetViews>
    <sheetView tabSelected="1" workbookViewId="0">
      <selection activeCell="F19" sqref="F19"/>
    </sheetView>
  </sheetViews>
  <sheetFormatPr baseColWidth="10" defaultRowHeight="15" x14ac:dyDescent="0.25"/>
  <cols>
    <col min="1" max="1" width="1" customWidth="1"/>
    <col min="2" max="2" width="7.5703125" customWidth="1"/>
    <col min="3" max="3" width="4.28515625" customWidth="1"/>
    <col min="5" max="5" width="5.7109375" customWidth="1"/>
    <col min="6" max="6" width="9.42578125" customWidth="1"/>
    <col min="7" max="8" width="14.5703125" customWidth="1"/>
    <col min="9" max="9" width="15" customWidth="1"/>
    <col min="10" max="10" width="9.140625" customWidth="1"/>
    <col min="11" max="11" width="4.85546875" customWidth="1"/>
    <col min="12" max="12" width="9" customWidth="1"/>
    <col min="13" max="13" width="5.28515625" customWidth="1"/>
    <col min="14" max="15" width="6.140625" customWidth="1"/>
    <col min="16" max="16" width="6.28515625" customWidth="1"/>
    <col min="17" max="17" width="4.85546875" customWidth="1"/>
    <col min="18" max="18" width="8.42578125" customWidth="1"/>
    <col min="19" max="19" width="5.85546875" customWidth="1"/>
    <col min="20" max="20" width="7.7109375" customWidth="1"/>
    <col min="21" max="21" width="4.28515625" customWidth="1"/>
    <col min="22" max="22" width="5" customWidth="1"/>
    <col min="23" max="23" width="10.28515625" customWidth="1"/>
    <col min="24" max="24" width="7.140625" customWidth="1"/>
    <col min="25" max="25" width="8.28515625" customWidth="1"/>
    <col min="26" max="26" width="6.85546875" customWidth="1"/>
    <col min="27" max="27" width="8" customWidth="1"/>
    <col min="28" max="28" width="22.42578125" customWidth="1"/>
  </cols>
  <sheetData>
    <row r="1" spans="2:28" ht="24.75" x14ac:dyDescent="0.25">
      <c r="B1" s="39" t="s">
        <v>155</v>
      </c>
      <c r="C1" s="36"/>
      <c r="D1" s="36"/>
      <c r="E1" s="37"/>
      <c r="F1" s="36"/>
      <c r="G1" s="36"/>
      <c r="H1" s="81"/>
      <c r="I1" s="83" t="s">
        <v>140</v>
      </c>
      <c r="J1" s="142">
        <v>55555</v>
      </c>
      <c r="K1" s="142"/>
      <c r="L1" s="142"/>
      <c r="M1" s="43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3"/>
    </row>
    <row r="2" spans="2:28" ht="16.5" x14ac:dyDescent="0.25">
      <c r="B2" s="24"/>
      <c r="C2" s="25"/>
      <c r="D2" s="25"/>
      <c r="E2" s="25"/>
      <c r="F2" s="24"/>
      <c r="G2" s="26"/>
      <c r="H2" s="82"/>
      <c r="I2" s="44"/>
      <c r="J2" s="44"/>
      <c r="K2" s="45"/>
      <c r="L2" s="45"/>
      <c r="M2" s="24"/>
      <c r="N2" s="24"/>
      <c r="O2" s="24"/>
      <c r="P2" s="24"/>
      <c r="Q2" s="24"/>
      <c r="R2" s="24"/>
      <c r="S2" s="24"/>
      <c r="T2" s="24"/>
      <c r="U2" s="24"/>
      <c r="V2" s="24"/>
      <c r="W2" s="26"/>
      <c r="X2" s="24"/>
      <c r="Y2" s="24"/>
      <c r="Z2" s="24"/>
      <c r="AA2" s="24"/>
      <c r="AB2" s="23"/>
    </row>
    <row r="3" spans="2:28" ht="82.5" x14ac:dyDescent="0.25">
      <c r="B3" s="34" t="s">
        <v>142</v>
      </c>
      <c r="C3" s="38" t="s">
        <v>156</v>
      </c>
      <c r="D3" s="34" t="s">
        <v>157</v>
      </c>
      <c r="E3" s="38" t="s">
        <v>145</v>
      </c>
      <c r="F3" s="38" t="s">
        <v>146</v>
      </c>
      <c r="G3" s="38" t="s">
        <v>147</v>
      </c>
      <c r="H3" s="38"/>
      <c r="I3" s="38" t="s">
        <v>0</v>
      </c>
      <c r="J3" s="34" t="s">
        <v>148</v>
      </c>
      <c r="K3" s="34" t="s">
        <v>149</v>
      </c>
      <c r="L3" s="38" t="s">
        <v>1</v>
      </c>
      <c r="M3" s="128" t="s">
        <v>2</v>
      </c>
      <c r="N3" s="129"/>
      <c r="O3" s="129"/>
      <c r="P3" s="120"/>
      <c r="Q3" s="128" t="s">
        <v>3</v>
      </c>
      <c r="R3" s="129"/>
      <c r="S3" s="120"/>
      <c r="T3" s="128" t="s">
        <v>4</v>
      </c>
      <c r="U3" s="129"/>
      <c r="V3" s="120"/>
      <c r="W3" s="38" t="s">
        <v>150</v>
      </c>
      <c r="X3" s="34" t="s">
        <v>151</v>
      </c>
      <c r="Y3" s="34" t="s">
        <v>6</v>
      </c>
      <c r="Z3" s="34" t="s">
        <v>152</v>
      </c>
      <c r="AA3" s="34" t="s">
        <v>8</v>
      </c>
      <c r="AB3" s="35" t="s">
        <v>153</v>
      </c>
    </row>
    <row r="4" spans="2:28" x14ac:dyDescent="0.25">
      <c r="B4" s="40">
        <v>5663</v>
      </c>
      <c r="C4" s="41" t="s">
        <v>158</v>
      </c>
      <c r="D4" s="84">
        <v>41345</v>
      </c>
      <c r="E4" s="42" t="s">
        <v>158</v>
      </c>
      <c r="F4" s="42" t="s">
        <v>159</v>
      </c>
      <c r="G4" s="28" t="s">
        <v>160</v>
      </c>
      <c r="H4" s="28"/>
      <c r="I4" s="28" t="s">
        <v>38</v>
      </c>
      <c r="J4" s="28" t="s">
        <v>161</v>
      </c>
      <c r="K4" s="27" t="s">
        <v>20</v>
      </c>
      <c r="L4" s="27" t="s">
        <v>29</v>
      </c>
      <c r="M4" s="47">
        <v>5</v>
      </c>
      <c r="N4" s="48" t="s">
        <v>22</v>
      </c>
      <c r="O4" s="48" t="s">
        <v>15</v>
      </c>
      <c r="P4" s="49" t="s">
        <v>27</v>
      </c>
      <c r="Q4" s="50">
        <v>0</v>
      </c>
      <c r="R4" s="48" t="s">
        <v>40</v>
      </c>
      <c r="S4" s="49" t="s">
        <v>18</v>
      </c>
      <c r="T4" s="50" t="s">
        <v>40</v>
      </c>
      <c r="U4" s="48">
        <v>0</v>
      </c>
      <c r="V4" s="49" t="s">
        <v>18</v>
      </c>
      <c r="W4" s="33">
        <f>IF(OR(D4="",U4=""),"",D4+U4)</f>
        <v>41345</v>
      </c>
      <c r="X4" s="30">
        <f t="shared" ref="X4:X17" si="0">IF(OR(B4="",I4=""),"",VLOOKUP(I4,base,14))</f>
        <v>0</v>
      </c>
      <c r="Y4" s="31" t="str">
        <f>IF(OR(X4=0,X4="",D4=""),"",D4+U4+(X4/2))</f>
        <v/>
      </c>
      <c r="Z4" s="29">
        <f t="shared" ref="Z4:Z17" si="1">IF(OR(B4="",I4=""),"",VLOOKUP(I4,base,16))</f>
        <v>0</v>
      </c>
      <c r="AA4" s="32" t="str">
        <f>IF(OR(Z4=0,Z4="",D4=""),"",D4+U4+Z4)</f>
        <v/>
      </c>
      <c r="AB4" s="46" t="s">
        <v>162</v>
      </c>
    </row>
    <row r="5" spans="2:28" x14ac:dyDescent="0.25">
      <c r="B5" s="40"/>
      <c r="C5" s="41"/>
      <c r="D5" s="84"/>
      <c r="E5" s="42"/>
      <c r="F5" s="42"/>
      <c r="G5" s="28"/>
      <c r="H5" s="28"/>
      <c r="I5" s="28"/>
      <c r="J5" s="28"/>
      <c r="K5" s="27"/>
      <c r="L5" s="27"/>
      <c r="M5" s="47"/>
      <c r="N5" s="48"/>
      <c r="O5" s="48"/>
      <c r="P5" s="49"/>
      <c r="Q5" s="50"/>
      <c r="R5" s="48"/>
      <c r="S5" s="49"/>
      <c r="T5" s="50"/>
      <c r="U5" s="48"/>
      <c r="V5" s="49"/>
      <c r="W5" s="33" t="str">
        <f>IF(OR(D5="",U5=""),"",D5+U5)</f>
        <v/>
      </c>
      <c r="X5" s="30" t="str">
        <f t="shared" si="0"/>
        <v/>
      </c>
      <c r="Y5" s="31" t="str">
        <f>IF(OR(X5=0,X5="",D5=""),"",D5+U5+(X5/2))</f>
        <v/>
      </c>
      <c r="Z5" s="29" t="str">
        <f t="shared" si="1"/>
        <v/>
      </c>
      <c r="AA5" s="32" t="str">
        <f>IF(OR(Z5=0,Z5="",D5=""),"",D5+U5+Z5)</f>
        <v/>
      </c>
      <c r="AB5" s="46"/>
    </row>
    <row r="6" spans="2:28" x14ac:dyDescent="0.25">
      <c r="B6" s="40"/>
      <c r="C6" s="41"/>
      <c r="D6" s="84"/>
      <c r="E6" s="42"/>
      <c r="F6" s="42"/>
      <c r="G6" s="28"/>
      <c r="H6" s="28"/>
      <c r="I6" s="28"/>
      <c r="J6" s="28"/>
      <c r="K6" s="27"/>
      <c r="L6" s="27"/>
      <c r="M6" s="47"/>
      <c r="N6" s="48"/>
      <c r="O6" s="48"/>
      <c r="P6" s="49"/>
      <c r="Q6" s="50"/>
      <c r="R6" s="48"/>
      <c r="S6" s="49"/>
      <c r="T6" s="50"/>
      <c r="U6" s="48"/>
      <c r="V6" s="49"/>
      <c r="W6" s="33" t="str">
        <f t="shared" ref="W6:W17" si="2">IF(OR(D6="",U6=""),"",D6+U6)</f>
        <v/>
      </c>
      <c r="X6" s="30" t="str">
        <f t="shared" si="0"/>
        <v/>
      </c>
      <c r="Y6" s="31" t="str">
        <f t="shared" ref="Y6:Y17" si="3">IF(OR(X6=0,X6="",D6=""),"",D6+U6+(X6/2))</f>
        <v/>
      </c>
      <c r="Z6" s="29" t="str">
        <f t="shared" si="1"/>
        <v/>
      </c>
      <c r="AA6" s="32" t="str">
        <f t="shared" ref="AA6:AA17" si="4">IF(OR(Z6=0,Z6="",D6=""),"",D6+U6+Z6)</f>
        <v/>
      </c>
      <c r="AB6" s="46"/>
    </row>
    <row r="7" spans="2:28" x14ac:dyDescent="0.25">
      <c r="B7" s="40"/>
      <c r="C7" s="41"/>
      <c r="D7" s="84"/>
      <c r="E7" s="42"/>
      <c r="F7" s="42"/>
      <c r="G7" s="28"/>
      <c r="H7" s="28"/>
      <c r="I7" s="28"/>
      <c r="J7" s="28"/>
      <c r="K7" s="27"/>
      <c r="L7" s="27"/>
      <c r="M7" s="47"/>
      <c r="N7" s="48"/>
      <c r="O7" s="48"/>
      <c r="P7" s="49"/>
      <c r="Q7" s="50"/>
      <c r="R7" s="48"/>
      <c r="S7" s="49"/>
      <c r="T7" s="50"/>
      <c r="U7" s="48"/>
      <c r="V7" s="49"/>
      <c r="W7" s="33" t="str">
        <f t="shared" si="2"/>
        <v/>
      </c>
      <c r="X7" s="30" t="str">
        <f t="shared" si="0"/>
        <v/>
      </c>
      <c r="Y7" s="31" t="str">
        <f t="shared" si="3"/>
        <v/>
      </c>
      <c r="Z7" s="29" t="str">
        <f t="shared" si="1"/>
        <v/>
      </c>
      <c r="AA7" s="32" t="str">
        <f t="shared" si="4"/>
        <v/>
      </c>
      <c r="AB7" s="46"/>
    </row>
    <row r="8" spans="2:28" x14ac:dyDescent="0.25">
      <c r="B8" s="40"/>
      <c r="C8" s="41"/>
      <c r="D8" s="84"/>
      <c r="E8" s="42"/>
      <c r="F8" s="42"/>
      <c r="G8" s="28"/>
      <c r="H8" s="28"/>
      <c r="I8" s="28"/>
      <c r="J8" s="28"/>
      <c r="K8" s="27"/>
      <c r="L8" s="27"/>
      <c r="M8" s="47"/>
      <c r="N8" s="48"/>
      <c r="O8" s="48"/>
      <c r="P8" s="49"/>
      <c r="Q8" s="50"/>
      <c r="R8" s="48"/>
      <c r="S8" s="49"/>
      <c r="T8" s="50"/>
      <c r="U8" s="48"/>
      <c r="V8" s="49"/>
      <c r="W8" s="33" t="str">
        <f t="shared" si="2"/>
        <v/>
      </c>
      <c r="X8" s="30" t="str">
        <f t="shared" si="0"/>
        <v/>
      </c>
      <c r="Y8" s="31" t="str">
        <f t="shared" si="3"/>
        <v/>
      </c>
      <c r="Z8" s="29" t="str">
        <f t="shared" si="1"/>
        <v/>
      </c>
      <c r="AA8" s="32" t="str">
        <f t="shared" si="4"/>
        <v/>
      </c>
      <c r="AB8" s="46"/>
    </row>
    <row r="9" spans="2:28" x14ac:dyDescent="0.25">
      <c r="B9" s="40"/>
      <c r="C9" s="41"/>
      <c r="D9" s="84"/>
      <c r="E9" s="42"/>
      <c r="F9" s="42"/>
      <c r="G9" s="28"/>
      <c r="H9" s="28"/>
      <c r="I9" s="28"/>
      <c r="J9" s="28"/>
      <c r="K9" s="27"/>
      <c r="L9" s="27"/>
      <c r="M9" s="47"/>
      <c r="N9" s="48"/>
      <c r="O9" s="48"/>
      <c r="P9" s="49"/>
      <c r="Q9" s="50"/>
      <c r="R9" s="48"/>
      <c r="S9" s="49"/>
      <c r="T9" s="50"/>
      <c r="U9" s="48"/>
      <c r="V9" s="49"/>
      <c r="W9" s="33" t="str">
        <f t="shared" si="2"/>
        <v/>
      </c>
      <c r="X9" s="30" t="str">
        <f t="shared" si="0"/>
        <v/>
      </c>
      <c r="Y9" s="31" t="str">
        <f t="shared" si="3"/>
        <v/>
      </c>
      <c r="Z9" s="29" t="str">
        <f t="shared" si="1"/>
        <v/>
      </c>
      <c r="AA9" s="32" t="str">
        <f t="shared" si="4"/>
        <v/>
      </c>
      <c r="AB9" s="46"/>
    </row>
    <row r="10" spans="2:28" x14ac:dyDescent="0.25">
      <c r="B10" s="40"/>
      <c r="C10" s="41"/>
      <c r="D10" s="84"/>
      <c r="E10" s="42"/>
      <c r="F10" s="42"/>
      <c r="G10" s="28"/>
      <c r="H10" s="28"/>
      <c r="I10" s="28"/>
      <c r="J10" s="28"/>
      <c r="K10" s="27"/>
      <c r="L10" s="27"/>
      <c r="M10" s="47"/>
      <c r="N10" s="48"/>
      <c r="O10" s="48"/>
      <c r="P10" s="49"/>
      <c r="Q10" s="50"/>
      <c r="R10" s="48"/>
      <c r="S10" s="49"/>
      <c r="T10" s="50"/>
      <c r="U10" s="48"/>
      <c r="V10" s="49"/>
      <c r="W10" s="33" t="str">
        <f t="shared" si="2"/>
        <v/>
      </c>
      <c r="X10" s="30" t="str">
        <f t="shared" si="0"/>
        <v/>
      </c>
      <c r="Y10" s="31" t="str">
        <f t="shared" si="3"/>
        <v/>
      </c>
      <c r="Z10" s="29" t="str">
        <f t="shared" si="1"/>
        <v/>
      </c>
      <c r="AA10" s="32" t="str">
        <f t="shared" si="4"/>
        <v/>
      </c>
      <c r="AB10" s="46"/>
    </row>
    <row r="11" spans="2:28" x14ac:dyDescent="0.25">
      <c r="B11" s="40"/>
      <c r="C11" s="41"/>
      <c r="D11" s="84"/>
      <c r="E11" s="42"/>
      <c r="F11" s="42"/>
      <c r="G11" s="28"/>
      <c r="H11" s="28"/>
      <c r="I11" s="28"/>
      <c r="J11" s="28"/>
      <c r="K11" s="27"/>
      <c r="L11" s="27"/>
      <c r="M11" s="47"/>
      <c r="N11" s="48"/>
      <c r="O11" s="48"/>
      <c r="P11" s="49"/>
      <c r="Q11" s="50"/>
      <c r="R11" s="48"/>
      <c r="S11" s="49"/>
      <c r="T11" s="50"/>
      <c r="U11" s="48"/>
      <c r="V11" s="49"/>
      <c r="W11" s="33" t="str">
        <f t="shared" si="2"/>
        <v/>
      </c>
      <c r="X11" s="30" t="str">
        <f t="shared" si="0"/>
        <v/>
      </c>
      <c r="Y11" s="31" t="str">
        <f t="shared" si="3"/>
        <v/>
      </c>
      <c r="Z11" s="29" t="str">
        <f t="shared" si="1"/>
        <v/>
      </c>
      <c r="AA11" s="32" t="str">
        <f t="shared" si="4"/>
        <v/>
      </c>
      <c r="AB11" s="46"/>
    </row>
    <row r="12" spans="2:28" x14ac:dyDescent="0.25">
      <c r="B12" s="40"/>
      <c r="C12" s="41"/>
      <c r="D12" s="84"/>
      <c r="E12" s="42"/>
      <c r="F12" s="42"/>
      <c r="G12" s="28"/>
      <c r="H12" s="28"/>
      <c r="I12" s="28"/>
      <c r="J12" s="28"/>
      <c r="K12" s="27"/>
      <c r="L12" s="27"/>
      <c r="M12" s="47"/>
      <c r="N12" s="48"/>
      <c r="O12" s="48"/>
      <c r="P12" s="49"/>
      <c r="Q12" s="50"/>
      <c r="R12" s="48"/>
      <c r="S12" s="49"/>
      <c r="T12" s="50"/>
      <c r="U12" s="48"/>
      <c r="V12" s="49"/>
      <c r="W12" s="33" t="str">
        <f t="shared" si="2"/>
        <v/>
      </c>
      <c r="X12" s="30" t="str">
        <f t="shared" si="0"/>
        <v/>
      </c>
      <c r="Y12" s="31" t="str">
        <f t="shared" si="3"/>
        <v/>
      </c>
      <c r="Z12" s="29" t="str">
        <f t="shared" si="1"/>
        <v/>
      </c>
      <c r="AA12" s="32" t="str">
        <f t="shared" si="4"/>
        <v/>
      </c>
      <c r="AB12" s="46"/>
    </row>
    <row r="13" spans="2:28" x14ac:dyDescent="0.25">
      <c r="B13" s="40"/>
      <c r="C13" s="41"/>
      <c r="D13" s="84"/>
      <c r="E13" s="42"/>
      <c r="F13" s="42"/>
      <c r="G13" s="28"/>
      <c r="H13" s="28"/>
      <c r="I13" s="28"/>
      <c r="J13" s="28"/>
      <c r="K13" s="27"/>
      <c r="L13" s="27"/>
      <c r="M13" s="47"/>
      <c r="N13" s="48"/>
      <c r="O13" s="48"/>
      <c r="P13" s="49"/>
      <c r="Q13" s="50"/>
      <c r="R13" s="48"/>
      <c r="S13" s="49"/>
      <c r="T13" s="50"/>
      <c r="U13" s="48"/>
      <c r="V13" s="49"/>
      <c r="W13" s="33" t="str">
        <f t="shared" si="2"/>
        <v/>
      </c>
      <c r="X13" s="30" t="str">
        <f t="shared" si="0"/>
        <v/>
      </c>
      <c r="Y13" s="31" t="str">
        <f t="shared" si="3"/>
        <v/>
      </c>
      <c r="Z13" s="29" t="str">
        <f t="shared" si="1"/>
        <v/>
      </c>
      <c r="AA13" s="32" t="str">
        <f t="shared" si="4"/>
        <v/>
      </c>
      <c r="AB13" s="46"/>
    </row>
    <row r="14" spans="2:28" x14ac:dyDescent="0.25">
      <c r="B14" s="40"/>
      <c r="C14" s="41"/>
      <c r="D14" s="84"/>
      <c r="E14" s="42"/>
      <c r="F14" s="42"/>
      <c r="G14" s="28"/>
      <c r="H14" s="28"/>
      <c r="I14" s="28"/>
      <c r="J14" s="28"/>
      <c r="K14" s="27"/>
      <c r="L14" s="27"/>
      <c r="M14" s="47"/>
      <c r="N14" s="48"/>
      <c r="O14" s="48"/>
      <c r="P14" s="49"/>
      <c r="Q14" s="50"/>
      <c r="R14" s="48"/>
      <c r="S14" s="49"/>
      <c r="T14" s="50"/>
      <c r="U14" s="48"/>
      <c r="V14" s="49"/>
      <c r="W14" s="33" t="str">
        <f t="shared" si="2"/>
        <v/>
      </c>
      <c r="X14" s="30" t="str">
        <f t="shared" si="0"/>
        <v/>
      </c>
      <c r="Y14" s="31" t="str">
        <f t="shared" si="3"/>
        <v/>
      </c>
      <c r="Z14" s="29" t="str">
        <f t="shared" si="1"/>
        <v/>
      </c>
      <c r="AA14" s="32" t="str">
        <f t="shared" si="4"/>
        <v/>
      </c>
      <c r="AB14" s="46"/>
    </row>
    <row r="15" spans="2:28" x14ac:dyDescent="0.25">
      <c r="B15" s="40"/>
      <c r="C15" s="41"/>
      <c r="D15" s="84"/>
      <c r="E15" s="42"/>
      <c r="F15" s="42"/>
      <c r="G15" s="28"/>
      <c r="H15" s="28"/>
      <c r="I15" s="28"/>
      <c r="J15" s="28"/>
      <c r="K15" s="27"/>
      <c r="L15" s="27"/>
      <c r="M15" s="47"/>
      <c r="N15" s="48"/>
      <c r="O15" s="48"/>
      <c r="P15" s="49"/>
      <c r="Q15" s="50"/>
      <c r="R15" s="48"/>
      <c r="S15" s="49"/>
      <c r="T15" s="50"/>
      <c r="U15" s="48"/>
      <c r="V15" s="49"/>
      <c r="W15" s="33" t="str">
        <f t="shared" si="2"/>
        <v/>
      </c>
      <c r="X15" s="30" t="str">
        <f t="shared" si="0"/>
        <v/>
      </c>
      <c r="Y15" s="31" t="str">
        <f t="shared" si="3"/>
        <v/>
      </c>
      <c r="Z15" s="29" t="str">
        <f t="shared" si="1"/>
        <v/>
      </c>
      <c r="AA15" s="32" t="str">
        <f t="shared" si="4"/>
        <v/>
      </c>
      <c r="AB15" s="46"/>
    </row>
    <row r="16" spans="2:28" x14ac:dyDescent="0.25">
      <c r="B16" s="40"/>
      <c r="C16" s="41"/>
      <c r="D16" s="84"/>
      <c r="E16" s="42"/>
      <c r="F16" s="42"/>
      <c r="G16" s="28"/>
      <c r="H16" s="28"/>
      <c r="I16" s="28"/>
      <c r="J16" s="28"/>
      <c r="K16" s="27"/>
      <c r="L16" s="27"/>
      <c r="M16" s="47"/>
      <c r="N16" s="48"/>
      <c r="O16" s="48"/>
      <c r="P16" s="49"/>
      <c r="Q16" s="50"/>
      <c r="R16" s="48"/>
      <c r="S16" s="49"/>
      <c r="T16" s="50"/>
      <c r="U16" s="48"/>
      <c r="V16" s="49"/>
      <c r="W16" s="33" t="str">
        <f t="shared" si="2"/>
        <v/>
      </c>
      <c r="X16" s="30" t="str">
        <f t="shared" si="0"/>
        <v/>
      </c>
      <c r="Y16" s="31" t="str">
        <f t="shared" si="3"/>
        <v/>
      </c>
      <c r="Z16" s="29" t="str">
        <f t="shared" si="1"/>
        <v/>
      </c>
      <c r="AA16" s="32" t="str">
        <f t="shared" si="4"/>
        <v/>
      </c>
      <c r="AB16" s="46"/>
    </row>
    <row r="17" spans="2:28" x14ac:dyDescent="0.25">
      <c r="B17" s="40"/>
      <c r="C17" s="41"/>
      <c r="D17" s="84"/>
      <c r="E17" s="42"/>
      <c r="F17" s="42"/>
      <c r="G17" s="28"/>
      <c r="H17" s="28"/>
      <c r="I17" s="28"/>
      <c r="J17" s="28"/>
      <c r="K17" s="27"/>
      <c r="L17" s="27"/>
      <c r="M17" s="47"/>
      <c r="N17" s="48"/>
      <c r="O17" s="48"/>
      <c r="P17" s="49"/>
      <c r="Q17" s="50"/>
      <c r="R17" s="48"/>
      <c r="S17" s="49"/>
      <c r="T17" s="50"/>
      <c r="U17" s="48"/>
      <c r="V17" s="49"/>
      <c r="W17" s="33" t="str">
        <f t="shared" si="2"/>
        <v/>
      </c>
      <c r="X17" s="30" t="str">
        <f t="shared" si="0"/>
        <v/>
      </c>
      <c r="Y17" s="31" t="str">
        <f t="shared" si="3"/>
        <v/>
      </c>
      <c r="Z17" s="29" t="str">
        <f t="shared" si="1"/>
        <v/>
      </c>
      <c r="AA17" s="32" t="str">
        <f t="shared" si="4"/>
        <v/>
      </c>
      <c r="AB17" s="46"/>
    </row>
  </sheetData>
  <sheetProtection selectLockedCells="1"/>
  <mergeCells count="4">
    <mergeCell ref="J1:L1"/>
    <mergeCell ref="M3:P3"/>
    <mergeCell ref="Q3:S3"/>
    <mergeCell ref="T3:V3"/>
  </mergeCells>
  <dataValidations count="4">
    <dataValidation type="list" allowBlank="1" showInputMessage="1" showErrorMessage="1" sqref="B4:B17">
      <formula1>animaux</formula1>
    </dataValidation>
    <dataValidation type="list" allowBlank="1" showInputMessage="1" showErrorMessage="1" sqref="C4:C17">
      <formula1>sex</formula1>
    </dataValidation>
    <dataValidation type="list" allowBlank="1" showInputMessage="1" showErrorMessage="1" sqref="E4:E17">
      <formula1>moment</formula1>
    </dataValidation>
    <dataValidation type="list" allowBlank="1" showInputMessage="1" showErrorMessage="1" sqref="F4:F17">
      <formula1>intervenant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89"/>
  <sheetViews>
    <sheetView workbookViewId="0">
      <selection activeCell="V18" sqref="V18"/>
    </sheetView>
  </sheetViews>
  <sheetFormatPr baseColWidth="10" defaultRowHeight="15" x14ac:dyDescent="0.25"/>
  <cols>
    <col min="1" max="1" width="1.7109375" customWidth="1"/>
    <col min="2" max="3" width="1" customWidth="1"/>
  </cols>
  <sheetData>
    <row r="1" spans="1:21" ht="15.75" thickTop="1" x14ac:dyDescent="0.25">
      <c r="A1" s="66" t="s">
        <v>53</v>
      </c>
      <c r="B1" s="56" t="s">
        <v>196</v>
      </c>
      <c r="C1" s="66"/>
      <c r="D1" s="68" t="s">
        <v>197</v>
      </c>
      <c r="E1" s="68" t="s">
        <v>48</v>
      </c>
      <c r="F1" s="69" t="s">
        <v>12</v>
      </c>
      <c r="G1" s="69" t="s">
        <v>42</v>
      </c>
      <c r="H1" s="69" t="s">
        <v>53</v>
      </c>
      <c r="I1" s="69" t="s">
        <v>83</v>
      </c>
      <c r="J1" s="69" t="s">
        <v>46</v>
      </c>
      <c r="K1" s="69" t="s">
        <v>198</v>
      </c>
      <c r="L1" s="69" t="s">
        <v>33</v>
      </c>
      <c r="M1" s="69" t="s">
        <v>25</v>
      </c>
      <c r="N1" s="69" t="s">
        <v>199</v>
      </c>
      <c r="O1" s="69" t="s">
        <v>200</v>
      </c>
      <c r="P1" s="69" t="s">
        <v>39</v>
      </c>
      <c r="Q1" s="69" t="s">
        <v>58</v>
      </c>
      <c r="R1" s="69" t="s">
        <v>201</v>
      </c>
      <c r="S1" s="69" t="s">
        <v>101</v>
      </c>
      <c r="T1" s="69" t="s">
        <v>50</v>
      </c>
      <c r="U1" s="70" t="s">
        <v>75</v>
      </c>
    </row>
    <row r="2" spans="1:21" x14ac:dyDescent="0.25">
      <c r="A2" s="66"/>
      <c r="B2" s="57" t="s">
        <v>202</v>
      </c>
      <c r="C2" s="66"/>
      <c r="D2" s="71" t="s">
        <v>200</v>
      </c>
      <c r="E2" s="71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9"/>
    </row>
    <row r="3" spans="1:21" x14ac:dyDescent="0.25">
      <c r="A3" s="66"/>
      <c r="B3" s="57" t="s">
        <v>203</v>
      </c>
      <c r="C3" s="66"/>
      <c r="D3" s="71" t="s">
        <v>58</v>
      </c>
      <c r="E3" s="77" t="s">
        <v>204</v>
      </c>
      <c r="F3" s="67" t="s">
        <v>205</v>
      </c>
      <c r="G3" s="67" t="s">
        <v>206</v>
      </c>
      <c r="H3" s="67" t="s">
        <v>196</v>
      </c>
      <c r="I3" s="67" t="s">
        <v>207</v>
      </c>
      <c r="J3" s="67" t="s">
        <v>46</v>
      </c>
      <c r="K3" s="67" t="s">
        <v>208</v>
      </c>
      <c r="L3" s="67" t="s">
        <v>209</v>
      </c>
      <c r="M3" s="67" t="s">
        <v>210</v>
      </c>
      <c r="N3" s="67" t="s">
        <v>211</v>
      </c>
      <c r="O3" s="67" t="s">
        <v>212</v>
      </c>
      <c r="P3" s="67" t="s">
        <v>262</v>
      </c>
      <c r="Q3" s="67"/>
      <c r="R3" s="67"/>
      <c r="S3" s="67"/>
      <c r="T3" s="67"/>
      <c r="U3" s="73" t="s">
        <v>261</v>
      </c>
    </row>
    <row r="4" spans="1:21" x14ac:dyDescent="0.25">
      <c r="A4" s="66"/>
      <c r="B4" s="57" t="s">
        <v>213</v>
      </c>
      <c r="C4" s="66"/>
      <c r="D4" s="71" t="s">
        <v>64</v>
      </c>
      <c r="E4" s="77" t="s">
        <v>214</v>
      </c>
      <c r="F4" s="67" t="s">
        <v>215</v>
      </c>
      <c r="G4" s="67" t="s">
        <v>216</v>
      </c>
      <c r="H4" s="67" t="s">
        <v>202</v>
      </c>
      <c r="I4" s="67" t="s">
        <v>217</v>
      </c>
      <c r="J4" s="67"/>
      <c r="K4" s="67" t="s">
        <v>218</v>
      </c>
      <c r="L4" s="67" t="s">
        <v>219</v>
      </c>
      <c r="M4" s="67" t="s">
        <v>220</v>
      </c>
      <c r="N4" s="67" t="s">
        <v>221</v>
      </c>
      <c r="O4" s="67" t="s">
        <v>222</v>
      </c>
      <c r="P4" s="67" t="s">
        <v>263</v>
      </c>
      <c r="Q4" s="67"/>
      <c r="R4" s="67"/>
      <c r="S4" s="67"/>
      <c r="T4" s="67"/>
      <c r="U4" s="73"/>
    </row>
    <row r="5" spans="1:21" x14ac:dyDescent="0.25">
      <c r="A5" s="66"/>
      <c r="B5" s="57" t="s">
        <v>223</v>
      </c>
      <c r="C5" s="66"/>
      <c r="D5" s="71" t="s">
        <v>75</v>
      </c>
      <c r="E5" s="77" t="s">
        <v>224</v>
      </c>
      <c r="F5" s="67" t="s">
        <v>58</v>
      </c>
      <c r="G5" s="67" t="s">
        <v>225</v>
      </c>
      <c r="H5" s="67" t="s">
        <v>203</v>
      </c>
      <c r="I5" s="67"/>
      <c r="J5" s="67"/>
      <c r="K5" s="67" t="s">
        <v>221</v>
      </c>
      <c r="L5" s="67" t="s">
        <v>226</v>
      </c>
      <c r="M5" s="67" t="s">
        <v>227</v>
      </c>
      <c r="N5" s="67" t="s">
        <v>228</v>
      </c>
      <c r="O5" s="67" t="s">
        <v>229</v>
      </c>
      <c r="P5" s="67"/>
      <c r="Q5" s="67"/>
      <c r="R5" s="67"/>
      <c r="S5" s="67"/>
      <c r="T5" s="67"/>
      <c r="U5" s="73"/>
    </row>
    <row r="6" spans="1:21" x14ac:dyDescent="0.25">
      <c r="A6" s="66"/>
      <c r="B6" s="57" t="s">
        <v>230</v>
      </c>
      <c r="C6" s="66"/>
      <c r="D6" s="71" t="s">
        <v>48</v>
      </c>
      <c r="E6" s="77" t="s">
        <v>231</v>
      </c>
      <c r="F6" s="67"/>
      <c r="G6" s="67" t="s">
        <v>232</v>
      </c>
      <c r="H6" s="67" t="s">
        <v>213</v>
      </c>
      <c r="I6" s="67"/>
      <c r="J6" s="67"/>
      <c r="K6" s="67"/>
      <c r="L6" s="67" t="s">
        <v>233</v>
      </c>
      <c r="M6" s="67" t="s">
        <v>240</v>
      </c>
      <c r="N6" s="67" t="s">
        <v>234</v>
      </c>
      <c r="O6" s="67" t="s">
        <v>235</v>
      </c>
      <c r="P6" s="67"/>
      <c r="Q6" s="67"/>
      <c r="R6" s="67"/>
      <c r="S6" s="67"/>
      <c r="T6" s="67"/>
      <c r="U6" s="73"/>
    </row>
    <row r="7" spans="1:21" x14ac:dyDescent="0.25">
      <c r="A7" s="66"/>
      <c r="B7" s="57" t="s">
        <v>236</v>
      </c>
      <c r="C7" s="66"/>
      <c r="D7" s="71" t="s">
        <v>50</v>
      </c>
      <c r="E7" s="77" t="s">
        <v>237</v>
      </c>
      <c r="F7" s="67"/>
      <c r="G7" s="67" t="s">
        <v>238</v>
      </c>
      <c r="H7" s="67" t="s">
        <v>223</v>
      </c>
      <c r="I7" s="67"/>
      <c r="J7" s="67"/>
      <c r="K7" s="67"/>
      <c r="L7" s="67" t="s">
        <v>239</v>
      </c>
      <c r="M7" s="67"/>
      <c r="N7" s="67" t="s">
        <v>241</v>
      </c>
      <c r="O7" s="67" t="s">
        <v>242</v>
      </c>
      <c r="P7" s="67"/>
      <c r="Q7" s="67"/>
      <c r="R7" s="67"/>
      <c r="S7" s="67"/>
      <c r="T7" s="67"/>
      <c r="U7" s="73"/>
    </row>
    <row r="8" spans="1:21" x14ac:dyDescent="0.25">
      <c r="A8" s="66"/>
      <c r="B8" s="57" t="s">
        <v>243</v>
      </c>
      <c r="C8" s="66"/>
      <c r="D8" s="71" t="s">
        <v>12</v>
      </c>
      <c r="E8" s="77" t="s">
        <v>244</v>
      </c>
      <c r="F8" s="67"/>
      <c r="G8" s="67" t="s">
        <v>245</v>
      </c>
      <c r="H8" s="67" t="s">
        <v>230</v>
      </c>
      <c r="I8" s="67"/>
      <c r="J8" s="67"/>
      <c r="K8" s="67"/>
      <c r="L8" s="67" t="s">
        <v>246</v>
      </c>
      <c r="M8" s="67"/>
      <c r="N8" s="67" t="s">
        <v>247</v>
      </c>
      <c r="O8" s="67" t="s">
        <v>50</v>
      </c>
      <c r="P8" s="67"/>
      <c r="Q8" s="67"/>
      <c r="R8" s="67"/>
      <c r="S8" s="67"/>
      <c r="T8" s="67"/>
      <c r="U8" s="73"/>
    </row>
    <row r="9" spans="1:21" x14ac:dyDescent="0.25">
      <c r="A9" s="66"/>
      <c r="B9" s="57" t="s">
        <v>248</v>
      </c>
      <c r="C9" s="66"/>
      <c r="D9" s="71" t="s">
        <v>199</v>
      </c>
      <c r="E9" s="77" t="s">
        <v>249</v>
      </c>
      <c r="F9" s="67"/>
      <c r="G9" s="67"/>
      <c r="H9" s="67" t="s">
        <v>236</v>
      </c>
      <c r="I9" s="67"/>
      <c r="J9" s="67"/>
      <c r="K9" s="67"/>
      <c r="L9" s="67"/>
      <c r="M9" s="67"/>
      <c r="N9" s="67" t="s">
        <v>250</v>
      </c>
      <c r="O9" s="67" t="s">
        <v>251</v>
      </c>
      <c r="P9" s="67"/>
      <c r="Q9" s="67"/>
      <c r="R9" s="67"/>
      <c r="S9" s="67"/>
      <c r="T9" s="67"/>
      <c r="U9" s="73"/>
    </row>
    <row r="10" spans="1:21" x14ac:dyDescent="0.25">
      <c r="A10" s="66"/>
      <c r="B10" s="57" t="s">
        <v>252</v>
      </c>
      <c r="C10" s="66"/>
      <c r="D10" s="71" t="s">
        <v>42</v>
      </c>
      <c r="E10" s="77" t="s">
        <v>253</v>
      </c>
      <c r="F10" s="67"/>
      <c r="G10" s="67"/>
      <c r="H10" s="67" t="s">
        <v>243</v>
      </c>
      <c r="I10" s="67"/>
      <c r="J10" s="67"/>
      <c r="K10" s="67"/>
      <c r="L10" s="67"/>
      <c r="M10" s="67"/>
      <c r="N10" s="67" t="s">
        <v>254</v>
      </c>
      <c r="O10" s="67"/>
      <c r="P10" s="67"/>
      <c r="Q10" s="67"/>
      <c r="R10" s="67"/>
      <c r="S10" s="67"/>
      <c r="T10" s="67"/>
      <c r="U10" s="73"/>
    </row>
    <row r="11" spans="1:21" x14ac:dyDescent="0.25">
      <c r="A11" s="66"/>
      <c r="B11" s="57" t="s">
        <v>255</v>
      </c>
      <c r="C11" s="66"/>
      <c r="D11" s="71" t="s">
        <v>25</v>
      </c>
      <c r="E11" s="77"/>
      <c r="F11" s="67"/>
      <c r="G11" s="67"/>
      <c r="H11" s="67" t="s">
        <v>248</v>
      </c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73"/>
    </row>
    <row r="12" spans="1:21" x14ac:dyDescent="0.25">
      <c r="A12" s="66"/>
      <c r="B12" s="57" t="s">
        <v>256</v>
      </c>
      <c r="C12" s="66"/>
      <c r="D12" s="71" t="s">
        <v>33</v>
      </c>
      <c r="E12" s="77"/>
      <c r="F12" s="67"/>
      <c r="G12" s="67"/>
      <c r="H12" s="67" t="s">
        <v>252</v>
      </c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73"/>
    </row>
    <row r="13" spans="1:21" x14ac:dyDescent="0.25">
      <c r="A13" s="66"/>
      <c r="B13" s="57" t="s">
        <v>257</v>
      </c>
      <c r="C13" s="66"/>
      <c r="D13" s="71" t="s">
        <v>53</v>
      </c>
      <c r="E13" s="77"/>
      <c r="F13" s="67"/>
      <c r="G13" s="67"/>
      <c r="H13" s="67" t="s">
        <v>255</v>
      </c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73"/>
    </row>
    <row r="14" spans="1:21" x14ac:dyDescent="0.25">
      <c r="A14" s="66"/>
      <c r="B14" s="57" t="s">
        <v>258</v>
      </c>
      <c r="C14" s="66"/>
      <c r="D14" s="71" t="s">
        <v>83</v>
      </c>
      <c r="E14" s="77"/>
      <c r="F14" s="67"/>
      <c r="G14" s="67"/>
      <c r="H14" s="67" t="s">
        <v>256</v>
      </c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73"/>
    </row>
    <row r="15" spans="1:21" x14ac:dyDescent="0.25">
      <c r="A15" s="66"/>
      <c r="B15" s="57" t="s">
        <v>259</v>
      </c>
      <c r="C15" s="66"/>
      <c r="D15" s="71" t="s">
        <v>160</v>
      </c>
      <c r="E15" s="77"/>
      <c r="F15" s="67"/>
      <c r="G15" s="67"/>
      <c r="H15" s="67" t="s">
        <v>257</v>
      </c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73"/>
    </row>
    <row r="16" spans="1:21" x14ac:dyDescent="0.25">
      <c r="A16" s="66"/>
      <c r="B16" s="57"/>
      <c r="C16" s="66"/>
      <c r="D16" s="71" t="s">
        <v>46</v>
      </c>
      <c r="E16" s="77"/>
      <c r="F16" s="67"/>
      <c r="G16" s="67"/>
      <c r="H16" s="67" t="s">
        <v>258</v>
      </c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73"/>
    </row>
    <row r="17" spans="1:21" x14ac:dyDescent="0.25">
      <c r="A17" s="66"/>
      <c r="B17" s="57"/>
      <c r="C17" s="66"/>
      <c r="D17" s="71" t="s">
        <v>101</v>
      </c>
      <c r="E17" s="77"/>
      <c r="F17" s="67"/>
      <c r="G17" s="67"/>
      <c r="H17" s="67" t="s">
        <v>259</v>
      </c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73"/>
    </row>
    <row r="18" spans="1:21" x14ac:dyDescent="0.25">
      <c r="A18" s="66"/>
      <c r="B18" s="57"/>
      <c r="C18" s="66"/>
      <c r="D18" s="71" t="s">
        <v>198</v>
      </c>
      <c r="E18" s="7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73"/>
    </row>
    <row r="19" spans="1:21" x14ac:dyDescent="0.25">
      <c r="A19" s="66"/>
      <c r="B19" s="58"/>
      <c r="C19" s="66"/>
      <c r="D19" s="71"/>
      <c r="E19" s="7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73"/>
    </row>
    <row r="20" spans="1:21" x14ac:dyDescent="0.25">
      <c r="A20" s="66" t="s">
        <v>42</v>
      </c>
      <c r="B20" s="56" t="s">
        <v>238</v>
      </c>
      <c r="C20" s="66"/>
      <c r="D20" s="71"/>
      <c r="E20" s="7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73"/>
    </row>
    <row r="21" spans="1:21" x14ac:dyDescent="0.25">
      <c r="A21" s="66"/>
      <c r="B21" s="57" t="s">
        <v>245</v>
      </c>
      <c r="C21" s="66"/>
      <c r="D21" s="71"/>
      <c r="E21" s="7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73"/>
    </row>
    <row r="22" spans="1:21" x14ac:dyDescent="0.25">
      <c r="A22" s="66"/>
      <c r="B22" s="57"/>
      <c r="C22" s="66"/>
      <c r="D22" s="71"/>
      <c r="E22" s="7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73"/>
    </row>
    <row r="23" spans="1:21" ht="15.75" thickBot="1" x14ac:dyDescent="0.3">
      <c r="A23" s="66"/>
      <c r="B23" s="57"/>
      <c r="C23" s="66"/>
      <c r="D23" s="74"/>
      <c r="E23" s="78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6"/>
    </row>
    <row r="24" spans="1:21" ht="15.75" thickTop="1" x14ac:dyDescent="0.25">
      <c r="A24" s="66"/>
      <c r="B24" s="57"/>
      <c r="C24" s="66"/>
      <c r="D24" s="66"/>
      <c r="E24" s="80" t="s">
        <v>270</v>
      </c>
      <c r="F24" s="69" t="s">
        <v>271</v>
      </c>
      <c r="G24" s="69" t="s">
        <v>272</v>
      </c>
      <c r="H24" s="69" t="s">
        <v>273</v>
      </c>
      <c r="I24" s="69" t="s">
        <v>274</v>
      </c>
      <c r="J24" s="69" t="s">
        <v>275</v>
      </c>
      <c r="K24" s="69" t="s">
        <v>276</v>
      </c>
      <c r="L24" s="69" t="s">
        <v>277</v>
      </c>
      <c r="M24" s="69" t="s">
        <v>278</v>
      </c>
      <c r="N24" s="69" t="s">
        <v>279</v>
      </c>
      <c r="O24" s="69" t="s">
        <v>280</v>
      </c>
      <c r="P24" s="69" t="s">
        <v>281</v>
      </c>
      <c r="Q24" s="69" t="s">
        <v>282</v>
      </c>
      <c r="R24" s="69" t="s">
        <v>283</v>
      </c>
      <c r="S24" s="69" t="s">
        <v>284</v>
      </c>
      <c r="T24" s="69" t="s">
        <v>285</v>
      </c>
      <c r="U24" s="70" t="s">
        <v>286</v>
      </c>
    </row>
    <row r="25" spans="1:21" x14ac:dyDescent="0.25">
      <c r="A25" s="66"/>
      <c r="B25" s="58"/>
      <c r="C25" s="66"/>
      <c r="D25" s="66"/>
      <c r="E25" s="71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9"/>
    </row>
    <row r="26" spans="1:21" x14ac:dyDescent="0.25">
      <c r="A26" s="66" t="s">
        <v>48</v>
      </c>
      <c r="B26" s="56" t="s">
        <v>204</v>
      </c>
      <c r="C26" s="66"/>
      <c r="D26" s="66"/>
      <c r="E26" s="77" t="s">
        <v>47</v>
      </c>
      <c r="F26" s="67" t="s">
        <v>11</v>
      </c>
      <c r="G26" s="67" t="s">
        <v>41</v>
      </c>
      <c r="H26" s="67" t="s">
        <v>52</v>
      </c>
      <c r="I26" s="67" t="s">
        <v>82</v>
      </c>
      <c r="J26" s="67" t="s">
        <v>45</v>
      </c>
      <c r="K26" s="67" t="s">
        <v>264</v>
      </c>
      <c r="L26" s="67" t="s">
        <v>32</v>
      </c>
      <c r="M26" s="67" t="s">
        <v>24</v>
      </c>
      <c r="N26" s="67" t="s">
        <v>40</v>
      </c>
      <c r="O26" s="67" t="s">
        <v>111</v>
      </c>
      <c r="P26" s="67" t="s">
        <v>38</v>
      </c>
      <c r="Q26" s="67" t="s">
        <v>57</v>
      </c>
      <c r="R26" s="67" t="s">
        <v>63</v>
      </c>
      <c r="S26" s="67" t="s">
        <v>100</v>
      </c>
      <c r="T26" s="67" t="s">
        <v>49</v>
      </c>
      <c r="U26" s="73" t="s">
        <v>74</v>
      </c>
    </row>
    <row r="27" spans="1:21" x14ac:dyDescent="0.25">
      <c r="A27" s="66"/>
      <c r="B27" s="57" t="s">
        <v>214</v>
      </c>
      <c r="C27" s="66"/>
      <c r="D27" s="66"/>
      <c r="E27" s="77" t="s">
        <v>77</v>
      </c>
      <c r="F27" s="67" t="s">
        <v>21</v>
      </c>
      <c r="G27" s="67" t="s">
        <v>59</v>
      </c>
      <c r="H27" s="67" t="s">
        <v>55</v>
      </c>
      <c r="I27" s="67" t="s">
        <v>99</v>
      </c>
      <c r="J27" s="67" t="s">
        <v>65</v>
      </c>
      <c r="K27" s="67" t="s">
        <v>40</v>
      </c>
      <c r="L27" s="67" t="s">
        <v>70</v>
      </c>
      <c r="M27" s="67" t="s">
        <v>30</v>
      </c>
      <c r="N27" s="67" t="s">
        <v>40</v>
      </c>
      <c r="O27" s="67" t="s">
        <v>117</v>
      </c>
      <c r="P27" s="67" t="s">
        <v>114</v>
      </c>
      <c r="Q27" s="67" t="s">
        <v>76</v>
      </c>
      <c r="R27" s="67" t="s">
        <v>72</v>
      </c>
      <c r="S27" s="67" t="s">
        <v>102</v>
      </c>
      <c r="T27" s="67" t="s">
        <v>104</v>
      </c>
      <c r="U27" s="73" t="s">
        <v>124</v>
      </c>
    </row>
    <row r="28" spans="1:21" x14ac:dyDescent="0.25">
      <c r="A28" s="66"/>
      <c r="B28" s="57" t="s">
        <v>224</v>
      </c>
      <c r="C28" s="66"/>
      <c r="D28" s="66"/>
      <c r="E28" s="77" t="s">
        <v>107</v>
      </c>
      <c r="F28" s="67" t="s">
        <v>28</v>
      </c>
      <c r="G28" s="67" t="s">
        <v>90</v>
      </c>
      <c r="H28" s="67" t="s">
        <v>60</v>
      </c>
      <c r="I28" s="67" t="s">
        <v>113</v>
      </c>
      <c r="J28" s="67" t="s">
        <v>103</v>
      </c>
      <c r="K28" s="67" t="s">
        <v>40</v>
      </c>
      <c r="L28" s="67" t="s">
        <v>79</v>
      </c>
      <c r="M28" s="67" t="s">
        <v>35</v>
      </c>
      <c r="N28" s="67" t="s">
        <v>40</v>
      </c>
      <c r="O28" s="67" t="s">
        <v>40</v>
      </c>
      <c r="P28" s="67" t="s">
        <v>127</v>
      </c>
      <c r="Q28" s="67" t="s">
        <v>78</v>
      </c>
      <c r="R28" s="67" t="s">
        <v>73</v>
      </c>
      <c r="S28" s="67" t="s">
        <v>40</v>
      </c>
      <c r="T28" s="67" t="s">
        <v>40</v>
      </c>
      <c r="U28" s="73" t="s">
        <v>126</v>
      </c>
    </row>
    <row r="29" spans="1:21" x14ac:dyDescent="0.25">
      <c r="A29" s="66"/>
      <c r="B29" s="57" t="s">
        <v>231</v>
      </c>
      <c r="C29" s="66"/>
      <c r="D29" s="66"/>
      <c r="E29" s="77" t="s">
        <v>40</v>
      </c>
      <c r="F29" s="67" t="s">
        <v>84</v>
      </c>
      <c r="G29" s="67" t="s">
        <v>120</v>
      </c>
      <c r="H29" s="67" t="s">
        <v>67</v>
      </c>
      <c r="I29" s="2" t="s">
        <v>88</v>
      </c>
      <c r="J29" s="67" t="s">
        <v>125</v>
      </c>
      <c r="K29" s="67" t="s">
        <v>40</v>
      </c>
      <c r="L29" s="67" t="s">
        <v>105</v>
      </c>
      <c r="M29" s="67" t="s">
        <v>37</v>
      </c>
      <c r="N29" s="67" t="s">
        <v>40</v>
      </c>
      <c r="O29" s="67" t="s">
        <v>40</v>
      </c>
      <c r="P29" s="67" t="s">
        <v>40</v>
      </c>
      <c r="Q29" s="67" t="s">
        <v>88</v>
      </c>
      <c r="R29" s="67" t="s">
        <v>80</v>
      </c>
      <c r="S29" s="67" t="s">
        <v>40</v>
      </c>
      <c r="T29" s="67" t="s">
        <v>40</v>
      </c>
      <c r="U29" s="73" t="s">
        <v>134</v>
      </c>
    </row>
    <row r="30" spans="1:21" x14ac:dyDescent="0.25">
      <c r="A30" s="66"/>
      <c r="B30" s="57" t="s">
        <v>237</v>
      </c>
      <c r="C30" s="66"/>
      <c r="D30" s="66"/>
      <c r="E30" s="77" t="s">
        <v>40</v>
      </c>
      <c r="F30" s="67" t="s">
        <v>96</v>
      </c>
      <c r="G30" s="67" t="s">
        <v>122</v>
      </c>
      <c r="H30" s="67" t="s">
        <v>69</v>
      </c>
      <c r="I30" s="67" t="s">
        <v>40</v>
      </c>
      <c r="J30" s="67" t="s">
        <v>40</v>
      </c>
      <c r="K30" s="67" t="s">
        <v>40</v>
      </c>
      <c r="L30" s="67" t="s">
        <v>106</v>
      </c>
      <c r="M30" s="67" t="s">
        <v>68</v>
      </c>
      <c r="N30" s="67" t="s">
        <v>40</v>
      </c>
      <c r="O30" s="67" t="s">
        <v>40</v>
      </c>
      <c r="P30" s="67" t="s">
        <v>40</v>
      </c>
      <c r="Q30" s="67" t="s">
        <v>89</v>
      </c>
      <c r="R30" s="67" t="s">
        <v>81</v>
      </c>
      <c r="S30" s="67" t="s">
        <v>40</v>
      </c>
      <c r="T30" s="67" t="s">
        <v>40</v>
      </c>
      <c r="U30" s="73" t="s">
        <v>40</v>
      </c>
    </row>
    <row r="31" spans="1:21" x14ac:dyDescent="0.25">
      <c r="A31" s="66"/>
      <c r="B31" s="57" t="s">
        <v>244</v>
      </c>
      <c r="C31" s="66"/>
      <c r="D31" s="66"/>
      <c r="E31" s="77" t="s">
        <v>40</v>
      </c>
      <c r="F31" s="67" t="s">
        <v>97</v>
      </c>
      <c r="G31" s="67" t="s">
        <v>128</v>
      </c>
      <c r="H31" s="67" t="s">
        <v>71</v>
      </c>
      <c r="I31" s="67" t="s">
        <v>40</v>
      </c>
      <c r="J31" s="67" t="s">
        <v>40</v>
      </c>
      <c r="K31" s="67" t="s">
        <v>40</v>
      </c>
      <c r="L31" s="67" t="s">
        <v>133</v>
      </c>
      <c r="M31" s="67" t="s">
        <v>87</v>
      </c>
      <c r="N31" s="67" t="s">
        <v>40</v>
      </c>
      <c r="O31" s="67" t="s">
        <v>40</v>
      </c>
      <c r="P31" s="67" t="s">
        <v>40</v>
      </c>
      <c r="Q31" s="67" t="s">
        <v>98</v>
      </c>
      <c r="R31" s="67" t="s">
        <v>40</v>
      </c>
      <c r="S31" s="67" t="s">
        <v>40</v>
      </c>
      <c r="T31" s="67" t="s">
        <v>40</v>
      </c>
      <c r="U31" s="73" t="s">
        <v>40</v>
      </c>
    </row>
    <row r="32" spans="1:21" x14ac:dyDescent="0.25">
      <c r="A32" s="66"/>
      <c r="B32" s="57" t="s">
        <v>249</v>
      </c>
      <c r="C32" s="66"/>
      <c r="D32" s="66"/>
      <c r="E32" s="77" t="s">
        <v>40</v>
      </c>
      <c r="F32" s="67" t="s">
        <v>108</v>
      </c>
      <c r="G32" s="2" t="s">
        <v>88</v>
      </c>
      <c r="H32" s="67" t="s">
        <v>86</v>
      </c>
      <c r="I32" s="67" t="s">
        <v>40</v>
      </c>
      <c r="J32" s="67" t="s">
        <v>40</v>
      </c>
      <c r="K32" s="67" t="s">
        <v>40</v>
      </c>
      <c r="L32" s="67" t="s">
        <v>138</v>
      </c>
      <c r="M32" s="67" t="s">
        <v>91</v>
      </c>
      <c r="N32" s="67" t="s">
        <v>40</v>
      </c>
      <c r="O32" s="67" t="s">
        <v>40</v>
      </c>
      <c r="P32" s="67" t="s">
        <v>40</v>
      </c>
      <c r="Q32" s="67" t="s">
        <v>118</v>
      </c>
      <c r="R32" s="67" t="s">
        <v>40</v>
      </c>
      <c r="S32" s="67" t="s">
        <v>40</v>
      </c>
      <c r="T32" s="67" t="s">
        <v>40</v>
      </c>
      <c r="U32" s="73" t="s">
        <v>40</v>
      </c>
    </row>
    <row r="33" spans="1:21" x14ac:dyDescent="0.25">
      <c r="A33" s="66"/>
      <c r="B33" s="57" t="s">
        <v>253</v>
      </c>
      <c r="C33" s="66"/>
      <c r="D33" s="66"/>
      <c r="E33" s="77" t="s">
        <v>40</v>
      </c>
      <c r="F33" s="67" t="s">
        <v>122</v>
      </c>
      <c r="G33" s="67" t="s">
        <v>40</v>
      </c>
      <c r="H33" s="67" t="s">
        <v>94</v>
      </c>
      <c r="I33" s="67" t="s">
        <v>40</v>
      </c>
      <c r="J33" s="67" t="s">
        <v>40</v>
      </c>
      <c r="K33" s="67" t="s">
        <v>40</v>
      </c>
      <c r="L33" s="67" t="s">
        <v>40</v>
      </c>
      <c r="M33" s="67" t="s">
        <v>93</v>
      </c>
      <c r="N33" s="67" t="s">
        <v>40</v>
      </c>
      <c r="O33" s="67" t="s">
        <v>40</v>
      </c>
      <c r="P33" s="67" t="s">
        <v>40</v>
      </c>
      <c r="Q33" s="67" t="s">
        <v>40</v>
      </c>
      <c r="R33" s="67" t="s">
        <v>40</v>
      </c>
      <c r="S33" s="67" t="s">
        <v>40</v>
      </c>
      <c r="T33" s="67" t="s">
        <v>40</v>
      </c>
      <c r="U33" s="73" t="s">
        <v>40</v>
      </c>
    </row>
    <row r="34" spans="1:21" x14ac:dyDescent="0.25">
      <c r="A34" s="66"/>
      <c r="B34" s="57"/>
      <c r="C34" s="66"/>
      <c r="D34" s="66"/>
      <c r="E34" s="77" t="s">
        <v>40</v>
      </c>
      <c r="F34" s="2" t="s">
        <v>88</v>
      </c>
      <c r="G34" s="67" t="s">
        <v>40</v>
      </c>
      <c r="H34" s="67" t="s">
        <v>109</v>
      </c>
      <c r="I34" s="67" t="s">
        <v>40</v>
      </c>
      <c r="J34" s="67" t="s">
        <v>40</v>
      </c>
      <c r="K34" s="67" t="s">
        <v>40</v>
      </c>
      <c r="L34" s="67" t="s">
        <v>40</v>
      </c>
      <c r="M34" s="67" t="s">
        <v>110</v>
      </c>
      <c r="N34" s="67" t="s">
        <v>40</v>
      </c>
      <c r="O34" s="67" t="s">
        <v>40</v>
      </c>
      <c r="P34" s="67" t="s">
        <v>40</v>
      </c>
      <c r="Q34" s="67" t="s">
        <v>40</v>
      </c>
      <c r="R34" s="67" t="s">
        <v>40</v>
      </c>
      <c r="S34" s="67" t="s">
        <v>40</v>
      </c>
      <c r="T34" s="67" t="s">
        <v>40</v>
      </c>
      <c r="U34" s="73" t="s">
        <v>40</v>
      </c>
    </row>
    <row r="35" spans="1:21" x14ac:dyDescent="0.25">
      <c r="A35" s="66"/>
      <c r="B35" s="57"/>
      <c r="C35" s="66"/>
      <c r="D35" s="66"/>
      <c r="E35" s="77" t="s">
        <v>40</v>
      </c>
      <c r="F35" s="67" t="s">
        <v>40</v>
      </c>
      <c r="G35" s="67" t="s">
        <v>40</v>
      </c>
      <c r="H35" s="67" t="s">
        <v>112</v>
      </c>
      <c r="I35" s="67" t="s">
        <v>40</v>
      </c>
      <c r="J35" s="67" t="s">
        <v>40</v>
      </c>
      <c r="K35" s="67" t="s">
        <v>40</v>
      </c>
      <c r="L35" s="67" t="s">
        <v>40</v>
      </c>
      <c r="M35" s="67" t="s">
        <v>111</v>
      </c>
      <c r="N35" s="67" t="s">
        <v>40</v>
      </c>
      <c r="O35" s="67" t="s">
        <v>40</v>
      </c>
      <c r="P35" s="67" t="s">
        <v>40</v>
      </c>
      <c r="Q35" s="67" t="s">
        <v>40</v>
      </c>
      <c r="R35" s="67" t="s">
        <v>40</v>
      </c>
      <c r="S35" s="67" t="s">
        <v>40</v>
      </c>
      <c r="T35" s="67" t="s">
        <v>40</v>
      </c>
      <c r="U35" s="73" t="s">
        <v>40</v>
      </c>
    </row>
    <row r="36" spans="1:21" x14ac:dyDescent="0.25">
      <c r="A36" s="66"/>
      <c r="B36" s="58"/>
      <c r="C36" s="66"/>
      <c r="D36" s="66"/>
      <c r="E36" s="77" t="s">
        <v>40</v>
      </c>
      <c r="F36" s="67" t="s">
        <v>40</v>
      </c>
      <c r="G36" s="67" t="s">
        <v>40</v>
      </c>
      <c r="H36" s="67" t="s">
        <v>119</v>
      </c>
      <c r="I36" s="67" t="s">
        <v>40</v>
      </c>
      <c r="J36" s="67" t="s">
        <v>40</v>
      </c>
      <c r="K36" s="67" t="s">
        <v>40</v>
      </c>
      <c r="L36" s="67" t="s">
        <v>40</v>
      </c>
      <c r="M36" s="67" t="s">
        <v>116</v>
      </c>
      <c r="N36" s="67" t="s">
        <v>40</v>
      </c>
      <c r="O36" s="67" t="s">
        <v>40</v>
      </c>
      <c r="P36" s="67" t="s">
        <v>40</v>
      </c>
      <c r="Q36" s="67" t="s">
        <v>40</v>
      </c>
      <c r="R36" s="67" t="s">
        <v>40</v>
      </c>
      <c r="S36" s="67" t="s">
        <v>40</v>
      </c>
      <c r="T36" s="67" t="s">
        <v>40</v>
      </c>
      <c r="U36" s="73" t="s">
        <v>40</v>
      </c>
    </row>
    <row r="37" spans="1:21" x14ac:dyDescent="0.25">
      <c r="A37" s="66" t="s">
        <v>46</v>
      </c>
      <c r="B37" s="66"/>
      <c r="C37" s="66"/>
      <c r="D37" s="66"/>
      <c r="E37" s="77" t="s">
        <v>40</v>
      </c>
      <c r="F37" s="67" t="s">
        <v>40</v>
      </c>
      <c r="G37" s="67" t="s">
        <v>40</v>
      </c>
      <c r="H37" s="67" t="s">
        <v>132</v>
      </c>
      <c r="I37" s="67" t="s">
        <v>40</v>
      </c>
      <c r="J37" s="67" t="s">
        <v>40</v>
      </c>
      <c r="K37" s="67" t="s">
        <v>40</v>
      </c>
      <c r="L37" s="67" t="s">
        <v>40</v>
      </c>
      <c r="M37" s="67" t="s">
        <v>117</v>
      </c>
      <c r="N37" s="67" t="s">
        <v>40</v>
      </c>
      <c r="O37" s="67" t="s">
        <v>40</v>
      </c>
      <c r="P37" s="67" t="s">
        <v>40</v>
      </c>
      <c r="Q37" s="67" t="s">
        <v>40</v>
      </c>
      <c r="R37" s="67" t="s">
        <v>40</v>
      </c>
      <c r="S37" s="67" t="s">
        <v>40</v>
      </c>
      <c r="T37" s="67" t="s">
        <v>40</v>
      </c>
      <c r="U37" s="73" t="s">
        <v>40</v>
      </c>
    </row>
    <row r="38" spans="1:21" x14ac:dyDescent="0.25">
      <c r="A38" s="66"/>
      <c r="B38" s="66"/>
      <c r="C38" s="66"/>
      <c r="D38" s="66"/>
      <c r="E38" s="77" t="s">
        <v>40</v>
      </c>
      <c r="F38" s="67" t="s">
        <v>40</v>
      </c>
      <c r="G38" s="67" t="s">
        <v>40</v>
      </c>
      <c r="H38" s="67" t="s">
        <v>136</v>
      </c>
      <c r="I38" s="67" t="s">
        <v>40</v>
      </c>
      <c r="J38" s="67" t="s">
        <v>40</v>
      </c>
      <c r="K38" s="67" t="s">
        <v>40</v>
      </c>
      <c r="L38" s="67" t="s">
        <v>40</v>
      </c>
      <c r="M38" s="67" t="s">
        <v>121</v>
      </c>
      <c r="N38" s="67" t="s">
        <v>40</v>
      </c>
      <c r="O38" s="67" t="s">
        <v>40</v>
      </c>
      <c r="P38" s="67" t="s">
        <v>40</v>
      </c>
      <c r="Q38" s="67" t="s">
        <v>40</v>
      </c>
      <c r="R38" s="67" t="s">
        <v>40</v>
      </c>
      <c r="S38" s="67" t="s">
        <v>40</v>
      </c>
      <c r="T38" s="67" t="s">
        <v>40</v>
      </c>
      <c r="U38" s="73" t="s">
        <v>40</v>
      </c>
    </row>
    <row r="39" spans="1:21" x14ac:dyDescent="0.25">
      <c r="A39" s="66"/>
      <c r="B39" s="66"/>
      <c r="C39" s="66"/>
      <c r="D39" s="66"/>
      <c r="E39" s="77" t="s">
        <v>40</v>
      </c>
      <c r="F39" s="67" t="s">
        <v>40</v>
      </c>
      <c r="G39" s="67" t="s">
        <v>40</v>
      </c>
      <c r="H39" s="67" t="s">
        <v>137</v>
      </c>
      <c r="I39" s="67" t="s">
        <v>40</v>
      </c>
      <c r="J39" s="67" t="s">
        <v>40</v>
      </c>
      <c r="K39" s="67" t="s">
        <v>40</v>
      </c>
      <c r="L39" s="67" t="s">
        <v>40</v>
      </c>
      <c r="M39" s="67" t="s">
        <v>129</v>
      </c>
      <c r="N39" s="67" t="s">
        <v>40</v>
      </c>
      <c r="O39" s="67" t="s">
        <v>40</v>
      </c>
      <c r="P39" s="67" t="s">
        <v>40</v>
      </c>
      <c r="Q39" s="67" t="s">
        <v>40</v>
      </c>
      <c r="R39" s="67" t="s">
        <v>40</v>
      </c>
      <c r="S39" s="67" t="s">
        <v>40</v>
      </c>
      <c r="T39" s="67" t="s">
        <v>40</v>
      </c>
      <c r="U39" s="73" t="s">
        <v>40</v>
      </c>
    </row>
    <row r="40" spans="1:21" x14ac:dyDescent="0.25">
      <c r="A40" s="66" t="s">
        <v>83</v>
      </c>
      <c r="B40" s="66" t="s">
        <v>207</v>
      </c>
      <c r="C40" s="66"/>
      <c r="D40" s="66"/>
      <c r="E40" s="77" t="s">
        <v>40</v>
      </c>
      <c r="F40" s="67" t="s">
        <v>40</v>
      </c>
      <c r="G40" s="67" t="s">
        <v>40</v>
      </c>
      <c r="H40" s="67" t="s">
        <v>40</v>
      </c>
      <c r="I40" s="67" t="s">
        <v>40</v>
      </c>
      <c r="J40" s="67" t="s">
        <v>40</v>
      </c>
      <c r="K40" s="67" t="s">
        <v>40</v>
      </c>
      <c r="L40" s="67" t="s">
        <v>40</v>
      </c>
      <c r="M40" s="67" t="s">
        <v>130</v>
      </c>
      <c r="N40" s="67" t="s">
        <v>40</v>
      </c>
      <c r="O40" s="67" t="s">
        <v>40</v>
      </c>
      <c r="P40" s="67" t="s">
        <v>40</v>
      </c>
      <c r="Q40" s="67" t="s">
        <v>40</v>
      </c>
      <c r="R40" s="67" t="s">
        <v>40</v>
      </c>
      <c r="S40" s="67" t="s">
        <v>40</v>
      </c>
      <c r="T40" s="67" t="s">
        <v>40</v>
      </c>
      <c r="U40" s="73" t="s">
        <v>40</v>
      </c>
    </row>
    <row r="41" spans="1:21" x14ac:dyDescent="0.25">
      <c r="A41" s="66"/>
      <c r="B41" s="66" t="s">
        <v>217</v>
      </c>
      <c r="C41" s="66"/>
      <c r="D41" s="66"/>
      <c r="E41" s="77" t="s">
        <v>40</v>
      </c>
      <c r="F41" s="67" t="s">
        <v>40</v>
      </c>
      <c r="G41" s="67" t="s">
        <v>40</v>
      </c>
      <c r="H41" s="67" t="s">
        <v>40</v>
      </c>
      <c r="I41" s="67" t="s">
        <v>40</v>
      </c>
      <c r="J41" s="67" t="s">
        <v>40</v>
      </c>
      <c r="K41" s="67" t="s">
        <v>40</v>
      </c>
      <c r="L41" s="67" t="s">
        <v>40</v>
      </c>
      <c r="M41" s="67" t="s">
        <v>131</v>
      </c>
      <c r="N41" s="67" t="s">
        <v>40</v>
      </c>
      <c r="O41" s="67" t="s">
        <v>40</v>
      </c>
      <c r="P41" s="67" t="s">
        <v>40</v>
      </c>
      <c r="Q41" s="67" t="s">
        <v>40</v>
      </c>
      <c r="R41" s="67" t="s">
        <v>40</v>
      </c>
      <c r="S41" s="67" t="s">
        <v>40</v>
      </c>
      <c r="T41" s="67" t="s">
        <v>40</v>
      </c>
      <c r="U41" s="73" t="s">
        <v>40</v>
      </c>
    </row>
    <row r="42" spans="1:21" x14ac:dyDescent="0.25">
      <c r="A42" s="66"/>
      <c r="B42" s="66"/>
      <c r="C42" s="66"/>
      <c r="D42" s="66"/>
      <c r="E42" s="77" t="s">
        <v>40</v>
      </c>
      <c r="F42" s="67" t="s">
        <v>40</v>
      </c>
      <c r="G42" s="67" t="s">
        <v>40</v>
      </c>
      <c r="H42" s="67" t="s">
        <v>40</v>
      </c>
      <c r="I42" s="67" t="s">
        <v>40</v>
      </c>
      <c r="J42" s="67" t="s">
        <v>40</v>
      </c>
      <c r="K42" s="67" t="s">
        <v>40</v>
      </c>
      <c r="L42" s="67" t="s">
        <v>40</v>
      </c>
      <c r="M42" s="67" t="s">
        <v>135</v>
      </c>
      <c r="N42" s="67" t="s">
        <v>40</v>
      </c>
      <c r="O42" s="67" t="s">
        <v>40</v>
      </c>
      <c r="P42" s="67" t="s">
        <v>40</v>
      </c>
      <c r="Q42" s="67" t="s">
        <v>40</v>
      </c>
      <c r="R42" s="67" t="s">
        <v>40</v>
      </c>
      <c r="S42" s="67" t="s">
        <v>40</v>
      </c>
      <c r="T42" s="67" t="s">
        <v>40</v>
      </c>
      <c r="U42" s="73" t="s">
        <v>40</v>
      </c>
    </row>
    <row r="43" spans="1:21" x14ac:dyDescent="0.25">
      <c r="A43" s="66"/>
      <c r="B43" s="66"/>
      <c r="C43" s="66"/>
      <c r="D43" s="66"/>
      <c r="E43" s="77" t="s">
        <v>40</v>
      </c>
      <c r="F43" s="67" t="s">
        <v>40</v>
      </c>
      <c r="G43" s="67" t="s">
        <v>40</v>
      </c>
      <c r="H43" s="67" t="s">
        <v>40</v>
      </c>
      <c r="I43" s="67" t="s">
        <v>40</v>
      </c>
      <c r="J43" s="67" t="s">
        <v>40</v>
      </c>
      <c r="K43" s="67" t="s">
        <v>40</v>
      </c>
      <c r="L43" s="67" t="s">
        <v>40</v>
      </c>
      <c r="M43" s="67" t="s">
        <v>40</v>
      </c>
      <c r="N43" s="67" t="s">
        <v>40</v>
      </c>
      <c r="O43" s="67" t="s">
        <v>40</v>
      </c>
      <c r="P43" s="67" t="s">
        <v>40</v>
      </c>
      <c r="Q43" s="67" t="s">
        <v>40</v>
      </c>
      <c r="R43" s="67" t="s">
        <v>40</v>
      </c>
      <c r="S43" s="67" t="s">
        <v>40</v>
      </c>
      <c r="T43" s="67" t="s">
        <v>40</v>
      </c>
      <c r="U43" s="73" t="s">
        <v>40</v>
      </c>
    </row>
    <row r="44" spans="1:21" x14ac:dyDescent="0.25">
      <c r="A44" s="66" t="s">
        <v>198</v>
      </c>
      <c r="B44" s="66" t="s">
        <v>42</v>
      </c>
      <c r="C44" s="66"/>
      <c r="D44" s="66"/>
      <c r="E44" s="77" t="s">
        <v>40</v>
      </c>
      <c r="F44" s="67" t="s">
        <v>40</v>
      </c>
      <c r="G44" s="67" t="s">
        <v>40</v>
      </c>
      <c r="H44" s="67" t="s">
        <v>40</v>
      </c>
      <c r="I44" s="67" t="s">
        <v>40</v>
      </c>
      <c r="J44" s="67" t="s">
        <v>40</v>
      </c>
      <c r="K44" s="67" t="s">
        <v>40</v>
      </c>
      <c r="L44" s="67" t="s">
        <v>40</v>
      </c>
      <c r="M44" s="67" t="s">
        <v>40</v>
      </c>
      <c r="N44" s="67" t="s">
        <v>40</v>
      </c>
      <c r="O44" s="67" t="s">
        <v>40</v>
      </c>
      <c r="P44" s="67" t="s">
        <v>40</v>
      </c>
      <c r="Q44" s="67" t="s">
        <v>40</v>
      </c>
      <c r="R44" s="67" t="s">
        <v>40</v>
      </c>
      <c r="S44" s="67" t="s">
        <v>40</v>
      </c>
      <c r="T44" s="67" t="s">
        <v>40</v>
      </c>
      <c r="U44" s="73" t="s">
        <v>40</v>
      </c>
    </row>
    <row r="45" spans="1:21" x14ac:dyDescent="0.25">
      <c r="A45" s="66"/>
      <c r="B45" s="66"/>
      <c r="C45" s="66"/>
      <c r="D45" s="66"/>
      <c r="E45" s="77" t="s">
        <v>40</v>
      </c>
      <c r="F45" s="67" t="s">
        <v>40</v>
      </c>
      <c r="G45" s="67" t="s">
        <v>40</v>
      </c>
      <c r="H45" s="67" t="s">
        <v>40</v>
      </c>
      <c r="I45" s="67" t="s">
        <v>40</v>
      </c>
      <c r="J45" s="67" t="s">
        <v>40</v>
      </c>
      <c r="K45" s="67" t="s">
        <v>40</v>
      </c>
      <c r="L45" s="67" t="s">
        <v>40</v>
      </c>
      <c r="M45" s="67" t="s">
        <v>40</v>
      </c>
      <c r="N45" s="67" t="s">
        <v>40</v>
      </c>
      <c r="O45" s="67" t="s">
        <v>40</v>
      </c>
      <c r="P45" s="67" t="s">
        <v>40</v>
      </c>
      <c r="Q45" s="67" t="s">
        <v>40</v>
      </c>
      <c r="R45" s="67" t="s">
        <v>40</v>
      </c>
      <c r="S45" s="67" t="s">
        <v>40</v>
      </c>
      <c r="T45" s="67" t="s">
        <v>40</v>
      </c>
      <c r="U45" s="73" t="s">
        <v>40</v>
      </c>
    </row>
    <row r="46" spans="1:21" x14ac:dyDescent="0.25">
      <c r="A46" s="66"/>
      <c r="B46" s="66" t="s">
        <v>221</v>
      </c>
      <c r="C46" s="66"/>
      <c r="D46" s="66"/>
      <c r="E46" s="77" t="s">
        <v>40</v>
      </c>
      <c r="F46" s="67" t="s">
        <v>40</v>
      </c>
      <c r="G46" s="67" t="s">
        <v>40</v>
      </c>
      <c r="H46" s="67" t="s">
        <v>40</v>
      </c>
      <c r="I46" s="67" t="s">
        <v>40</v>
      </c>
      <c r="J46" s="67" t="s">
        <v>40</v>
      </c>
      <c r="K46" s="67" t="s">
        <v>40</v>
      </c>
      <c r="L46" s="67" t="s">
        <v>40</v>
      </c>
      <c r="M46" s="67" t="s">
        <v>40</v>
      </c>
      <c r="N46" s="67" t="s">
        <v>40</v>
      </c>
      <c r="O46" s="67" t="s">
        <v>40</v>
      </c>
      <c r="P46" s="67" t="s">
        <v>40</v>
      </c>
      <c r="Q46" s="67" t="s">
        <v>40</v>
      </c>
      <c r="R46" s="67" t="s">
        <v>40</v>
      </c>
      <c r="S46" s="67" t="s">
        <v>40</v>
      </c>
      <c r="T46" s="67" t="s">
        <v>40</v>
      </c>
      <c r="U46" s="73" t="s">
        <v>40</v>
      </c>
    </row>
    <row r="47" spans="1:21" x14ac:dyDescent="0.25">
      <c r="A47" s="66"/>
      <c r="B47" s="66"/>
      <c r="C47" s="66"/>
      <c r="D47" s="66"/>
      <c r="E47" s="77" t="s">
        <v>40</v>
      </c>
      <c r="F47" s="67" t="s">
        <v>40</v>
      </c>
      <c r="G47" s="67" t="s">
        <v>40</v>
      </c>
      <c r="H47" s="67" t="s">
        <v>40</v>
      </c>
      <c r="I47" s="67" t="s">
        <v>40</v>
      </c>
      <c r="J47" s="67" t="s">
        <v>40</v>
      </c>
      <c r="K47" s="67" t="s">
        <v>40</v>
      </c>
      <c r="L47" s="67" t="s">
        <v>40</v>
      </c>
      <c r="M47" s="67" t="s">
        <v>40</v>
      </c>
      <c r="N47" s="67" t="s">
        <v>40</v>
      </c>
      <c r="O47" s="67" t="s">
        <v>40</v>
      </c>
      <c r="P47" s="67" t="s">
        <v>40</v>
      </c>
      <c r="Q47" s="67" t="s">
        <v>40</v>
      </c>
      <c r="R47" s="67" t="s">
        <v>40</v>
      </c>
      <c r="S47" s="67" t="s">
        <v>40</v>
      </c>
      <c r="T47" s="67" t="s">
        <v>40</v>
      </c>
      <c r="U47" s="73" t="s">
        <v>40</v>
      </c>
    </row>
    <row r="48" spans="1:21" x14ac:dyDescent="0.25">
      <c r="A48" s="66"/>
      <c r="B48" s="66"/>
      <c r="C48" s="66"/>
      <c r="D48" s="66"/>
      <c r="E48" s="77" t="s">
        <v>40</v>
      </c>
      <c r="F48" s="67" t="s">
        <v>40</v>
      </c>
      <c r="G48" s="67" t="s">
        <v>40</v>
      </c>
      <c r="H48" s="67" t="s">
        <v>40</v>
      </c>
      <c r="I48" s="67" t="s">
        <v>40</v>
      </c>
      <c r="J48" s="67" t="s">
        <v>40</v>
      </c>
      <c r="K48" s="67" t="s">
        <v>40</v>
      </c>
      <c r="L48" s="67" t="s">
        <v>40</v>
      </c>
      <c r="M48" s="67" t="s">
        <v>40</v>
      </c>
      <c r="N48" s="67" t="s">
        <v>40</v>
      </c>
      <c r="O48" s="67" t="s">
        <v>40</v>
      </c>
      <c r="P48" s="67" t="s">
        <v>40</v>
      </c>
      <c r="Q48" s="67" t="s">
        <v>40</v>
      </c>
      <c r="R48" s="67" t="s">
        <v>40</v>
      </c>
      <c r="S48" s="67" t="s">
        <v>40</v>
      </c>
      <c r="T48" s="67" t="s">
        <v>40</v>
      </c>
      <c r="U48" s="73" t="s">
        <v>40</v>
      </c>
    </row>
    <row r="49" spans="1:21" x14ac:dyDescent="0.25">
      <c r="A49" s="66" t="s">
        <v>33</v>
      </c>
      <c r="B49" s="66" t="s">
        <v>209</v>
      </c>
      <c r="C49" s="66"/>
      <c r="D49" s="66"/>
      <c r="E49" s="77" t="s">
        <v>40</v>
      </c>
      <c r="F49" s="67" t="s">
        <v>40</v>
      </c>
      <c r="G49" s="67" t="s">
        <v>40</v>
      </c>
      <c r="H49" s="67" t="s">
        <v>40</v>
      </c>
      <c r="I49" s="67" t="s">
        <v>40</v>
      </c>
      <c r="J49" s="67" t="s">
        <v>40</v>
      </c>
      <c r="K49" s="67" t="s">
        <v>40</v>
      </c>
      <c r="L49" s="67" t="s">
        <v>40</v>
      </c>
      <c r="M49" s="67" t="s">
        <v>40</v>
      </c>
      <c r="N49" s="67" t="s">
        <v>40</v>
      </c>
      <c r="O49" s="67" t="s">
        <v>40</v>
      </c>
      <c r="P49" s="67" t="s">
        <v>40</v>
      </c>
      <c r="Q49" s="67" t="s">
        <v>40</v>
      </c>
      <c r="R49" s="67" t="s">
        <v>40</v>
      </c>
      <c r="S49" s="67" t="s">
        <v>40</v>
      </c>
      <c r="T49" s="67" t="s">
        <v>40</v>
      </c>
      <c r="U49" s="73" t="s">
        <v>40</v>
      </c>
    </row>
    <row r="50" spans="1:21" ht="15.75" thickBot="1" x14ac:dyDescent="0.3">
      <c r="A50" s="66"/>
      <c r="B50" s="66" t="s">
        <v>219</v>
      </c>
      <c r="C50" s="66"/>
      <c r="D50" s="66"/>
      <c r="E50" s="78" t="s">
        <v>40</v>
      </c>
      <c r="F50" s="75" t="s">
        <v>40</v>
      </c>
      <c r="G50" s="75" t="s">
        <v>40</v>
      </c>
      <c r="H50" s="75" t="s">
        <v>40</v>
      </c>
      <c r="I50" s="75" t="s">
        <v>40</v>
      </c>
      <c r="J50" s="75" t="s">
        <v>40</v>
      </c>
      <c r="K50" s="75" t="s">
        <v>40</v>
      </c>
      <c r="L50" s="75" t="s">
        <v>40</v>
      </c>
      <c r="M50" s="75" t="s">
        <v>40</v>
      </c>
      <c r="N50" s="75" t="s">
        <v>40</v>
      </c>
      <c r="O50" s="75" t="s">
        <v>40</v>
      </c>
      <c r="P50" s="75" t="s">
        <v>40</v>
      </c>
      <c r="Q50" s="75" t="s">
        <v>40</v>
      </c>
      <c r="R50" s="75" t="s">
        <v>40</v>
      </c>
      <c r="S50" s="75" t="s">
        <v>40</v>
      </c>
      <c r="T50" s="75" t="s">
        <v>40</v>
      </c>
      <c r="U50" s="76" t="s">
        <v>40</v>
      </c>
    </row>
    <row r="51" spans="1:21" ht="15.75" thickTop="1" x14ac:dyDescent="0.25">
      <c r="A51" s="66"/>
      <c r="B51" s="66" t="s">
        <v>226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</row>
    <row r="52" spans="1:21" x14ac:dyDescent="0.25">
      <c r="A52" s="66"/>
      <c r="B52" s="66" t="s">
        <v>233</v>
      </c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</row>
    <row r="53" spans="1:21" x14ac:dyDescent="0.25">
      <c r="A53" s="66"/>
      <c r="B53" s="66" t="s">
        <v>239</v>
      </c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</row>
    <row r="54" spans="1:21" x14ac:dyDescent="0.25">
      <c r="A54" s="66"/>
      <c r="B54" s="66" t="s">
        <v>246</v>
      </c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</row>
    <row r="60" spans="1:21" x14ac:dyDescent="0.25">
      <c r="A60" s="66" t="s">
        <v>25</v>
      </c>
      <c r="B60" s="66" t="s">
        <v>210</v>
      </c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</row>
    <row r="61" spans="1:21" x14ac:dyDescent="0.25">
      <c r="A61" s="66"/>
      <c r="B61" s="66" t="s">
        <v>220</v>
      </c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</row>
    <row r="62" spans="1:21" x14ac:dyDescent="0.25">
      <c r="A62" s="66"/>
      <c r="B62" s="66" t="s">
        <v>227</v>
      </c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</row>
    <row r="63" spans="1:21" x14ac:dyDescent="0.25">
      <c r="A63" s="66"/>
      <c r="B63" s="66" t="s">
        <v>240</v>
      </c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</row>
    <row r="70" spans="1:2" x14ac:dyDescent="0.25">
      <c r="A70" s="66" t="s">
        <v>199</v>
      </c>
      <c r="B70" s="66" t="s">
        <v>211</v>
      </c>
    </row>
    <row r="71" spans="1:2" x14ac:dyDescent="0.25">
      <c r="A71" s="66"/>
      <c r="B71" s="66" t="s">
        <v>221</v>
      </c>
    </row>
    <row r="72" spans="1:2" x14ac:dyDescent="0.25">
      <c r="A72" s="66"/>
      <c r="B72" s="66" t="s">
        <v>228</v>
      </c>
    </row>
    <row r="73" spans="1:2" x14ac:dyDescent="0.25">
      <c r="A73" s="66"/>
      <c r="B73" s="66" t="s">
        <v>234</v>
      </c>
    </row>
    <row r="74" spans="1:2" x14ac:dyDescent="0.25">
      <c r="A74" s="66"/>
      <c r="B74" s="66" t="s">
        <v>241</v>
      </c>
    </row>
    <row r="75" spans="1:2" x14ac:dyDescent="0.25">
      <c r="A75" s="66"/>
      <c r="B75" s="66" t="s">
        <v>247</v>
      </c>
    </row>
    <row r="76" spans="1:2" x14ac:dyDescent="0.25">
      <c r="A76" s="66"/>
      <c r="B76" s="66" t="s">
        <v>250</v>
      </c>
    </row>
    <row r="77" spans="1:2" x14ac:dyDescent="0.25">
      <c r="A77" s="66"/>
      <c r="B77" s="66" t="s">
        <v>254</v>
      </c>
    </row>
    <row r="83" spans="1:2" x14ac:dyDescent="0.25">
      <c r="A83" s="66" t="s">
        <v>200</v>
      </c>
      <c r="B83" s="66" t="s">
        <v>212</v>
      </c>
    </row>
    <row r="84" spans="1:2" x14ac:dyDescent="0.25">
      <c r="A84" s="66"/>
      <c r="B84" s="66" t="s">
        <v>222</v>
      </c>
    </row>
    <row r="85" spans="1:2" x14ac:dyDescent="0.25">
      <c r="A85" s="66"/>
      <c r="B85" s="66" t="s">
        <v>229</v>
      </c>
    </row>
    <row r="86" spans="1:2" x14ac:dyDescent="0.25">
      <c r="A86" s="66"/>
      <c r="B86" s="66" t="s">
        <v>235</v>
      </c>
    </row>
    <row r="87" spans="1:2" x14ac:dyDescent="0.25">
      <c r="A87" s="66"/>
      <c r="B87" s="66" t="s">
        <v>242</v>
      </c>
    </row>
    <row r="88" spans="1:2" x14ac:dyDescent="0.25">
      <c r="A88" s="66"/>
      <c r="B88" s="66" t="s">
        <v>50</v>
      </c>
    </row>
    <row r="89" spans="1:2" x14ac:dyDescent="0.25">
      <c r="A89" s="66"/>
      <c r="B89" s="66" t="s">
        <v>251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49"/>
  <sheetViews>
    <sheetView workbookViewId="0">
      <selection activeCell="E11" sqref="E11"/>
    </sheetView>
  </sheetViews>
  <sheetFormatPr baseColWidth="10" defaultRowHeight="15" x14ac:dyDescent="0.25"/>
  <sheetData>
    <row r="1" spans="1:13" x14ac:dyDescent="0.25">
      <c r="A1" s="54" t="s">
        <v>165</v>
      </c>
      <c r="B1" s="54" t="s">
        <v>166</v>
      </c>
      <c r="C1" s="51"/>
      <c r="D1" s="51"/>
      <c r="E1" s="51" t="s">
        <v>167</v>
      </c>
      <c r="F1" s="51" t="s">
        <v>260</v>
      </c>
      <c r="G1" s="51" t="s">
        <v>168</v>
      </c>
      <c r="H1" s="51" t="s">
        <v>169</v>
      </c>
      <c r="I1" s="51" t="s">
        <v>170</v>
      </c>
      <c r="J1" s="51" t="s">
        <v>171</v>
      </c>
      <c r="K1" s="51" t="s">
        <v>172</v>
      </c>
      <c r="L1" s="51" t="s">
        <v>173</v>
      </c>
      <c r="M1" s="51" t="s">
        <v>174</v>
      </c>
    </row>
    <row r="2" spans="1:13" x14ac:dyDescent="0.25">
      <c r="A2" s="51"/>
      <c r="B2" s="51"/>
      <c r="C2" s="51"/>
      <c r="D2" s="51"/>
      <c r="E2" s="56"/>
      <c r="F2" s="56"/>
      <c r="G2" s="59"/>
      <c r="H2" s="56"/>
      <c r="I2" s="56"/>
      <c r="J2" s="62"/>
      <c r="K2" s="59"/>
      <c r="L2" s="56"/>
      <c r="M2" s="56"/>
    </row>
    <row r="3" spans="1:13" x14ac:dyDescent="0.25">
      <c r="A3" s="54">
        <v>660</v>
      </c>
      <c r="B3" s="55">
        <v>38248</v>
      </c>
      <c r="C3" s="51"/>
      <c r="D3" s="51"/>
      <c r="E3" s="57" t="s">
        <v>20</v>
      </c>
      <c r="F3" s="57" t="s">
        <v>158</v>
      </c>
      <c r="G3" s="60" t="s">
        <v>159</v>
      </c>
      <c r="H3" s="57" t="s">
        <v>175</v>
      </c>
      <c r="I3" s="57" t="s">
        <v>29</v>
      </c>
      <c r="J3" s="52" t="s">
        <v>23</v>
      </c>
      <c r="K3" s="60" t="s">
        <v>18</v>
      </c>
      <c r="L3" s="57" t="s">
        <v>22</v>
      </c>
      <c r="M3" s="64" t="s">
        <v>291</v>
      </c>
    </row>
    <row r="4" spans="1:13" x14ac:dyDescent="0.25">
      <c r="A4" s="54">
        <v>2331</v>
      </c>
      <c r="B4" s="55">
        <v>40122</v>
      </c>
      <c r="C4" s="51"/>
      <c r="D4" s="53"/>
      <c r="E4" s="58" t="s">
        <v>66</v>
      </c>
      <c r="F4" s="58" t="s">
        <v>176</v>
      </c>
      <c r="G4" s="60" t="s">
        <v>177</v>
      </c>
      <c r="H4" s="57" t="s">
        <v>163</v>
      </c>
      <c r="I4" s="57" t="s">
        <v>178</v>
      </c>
      <c r="J4" s="52" t="s">
        <v>27</v>
      </c>
      <c r="K4" s="60" t="s">
        <v>179</v>
      </c>
      <c r="L4" s="57" t="s">
        <v>180</v>
      </c>
      <c r="M4" s="64" t="s">
        <v>181</v>
      </c>
    </row>
    <row r="5" spans="1:13" x14ac:dyDescent="0.25">
      <c r="A5" s="54">
        <v>2348</v>
      </c>
      <c r="B5" s="55">
        <v>38203</v>
      </c>
      <c r="C5" s="51"/>
      <c r="D5" s="53"/>
      <c r="E5" s="51"/>
      <c r="F5" s="51"/>
      <c r="G5" s="60" t="s">
        <v>182</v>
      </c>
      <c r="H5" s="57" t="s">
        <v>183</v>
      </c>
      <c r="I5" s="65" t="s">
        <v>184</v>
      </c>
      <c r="J5" s="52" t="s">
        <v>16</v>
      </c>
      <c r="K5" s="60" t="s">
        <v>185</v>
      </c>
      <c r="L5" s="57" t="s">
        <v>186</v>
      </c>
      <c r="M5" s="64" t="s">
        <v>292</v>
      </c>
    </row>
    <row r="6" spans="1:13" x14ac:dyDescent="0.25">
      <c r="A6" s="54">
        <v>2408</v>
      </c>
      <c r="B6" s="55">
        <v>38669</v>
      </c>
      <c r="C6" s="51"/>
      <c r="D6" s="51"/>
      <c r="E6" s="51"/>
      <c r="F6" s="51"/>
      <c r="G6" s="61" t="s">
        <v>164</v>
      </c>
      <c r="H6" s="57" t="s">
        <v>187</v>
      </c>
      <c r="I6" s="57" t="s">
        <v>43</v>
      </c>
      <c r="J6" s="52" t="s">
        <v>188</v>
      </c>
      <c r="K6" s="60" t="s">
        <v>189</v>
      </c>
      <c r="L6" s="57" t="s">
        <v>14</v>
      </c>
      <c r="M6" s="57"/>
    </row>
    <row r="7" spans="1:13" x14ac:dyDescent="0.25">
      <c r="A7" s="54">
        <v>2412</v>
      </c>
      <c r="B7" s="55">
        <v>38698</v>
      </c>
      <c r="C7" s="51"/>
      <c r="D7" s="51"/>
      <c r="E7" s="51"/>
      <c r="F7" s="51"/>
      <c r="G7" s="51"/>
      <c r="H7" s="57" t="s">
        <v>190</v>
      </c>
      <c r="I7" s="57" t="s">
        <v>36</v>
      </c>
      <c r="J7" s="52"/>
      <c r="K7" s="60" t="s">
        <v>191</v>
      </c>
      <c r="L7" s="57" t="s">
        <v>85</v>
      </c>
      <c r="M7" s="58"/>
    </row>
    <row r="8" spans="1:13" x14ac:dyDescent="0.25">
      <c r="A8" s="54">
        <v>2432</v>
      </c>
      <c r="B8" s="55">
        <v>38962</v>
      </c>
      <c r="C8" s="51"/>
      <c r="D8" s="51"/>
      <c r="E8" s="51"/>
      <c r="F8" s="51"/>
      <c r="G8" s="51"/>
      <c r="H8" s="58" t="s">
        <v>158</v>
      </c>
      <c r="I8" s="57" t="s">
        <v>51</v>
      </c>
      <c r="J8" s="63"/>
      <c r="K8" s="60" t="s">
        <v>192</v>
      </c>
      <c r="L8" s="57" t="s">
        <v>44</v>
      </c>
      <c r="M8" s="51"/>
    </row>
    <row r="9" spans="1:13" x14ac:dyDescent="0.25">
      <c r="A9" s="54">
        <v>2472</v>
      </c>
      <c r="B9" s="55">
        <v>39381</v>
      </c>
      <c r="C9" s="51"/>
      <c r="D9" s="51"/>
      <c r="E9" s="51"/>
      <c r="F9" s="51"/>
      <c r="G9" s="51"/>
      <c r="H9" s="51"/>
      <c r="I9" s="57" t="s">
        <v>115</v>
      </c>
      <c r="J9" s="51"/>
      <c r="K9" s="60"/>
      <c r="L9" s="57" t="s">
        <v>54</v>
      </c>
      <c r="M9" s="51"/>
    </row>
    <row r="10" spans="1:13" x14ac:dyDescent="0.25">
      <c r="A10" s="54">
        <v>3027</v>
      </c>
      <c r="B10" s="55">
        <v>40627</v>
      </c>
      <c r="C10" s="51"/>
      <c r="D10" s="51"/>
      <c r="E10" s="51"/>
      <c r="F10" s="51"/>
      <c r="G10" s="51"/>
      <c r="H10" s="51"/>
      <c r="I10" s="57" t="s">
        <v>13</v>
      </c>
      <c r="J10" s="51"/>
      <c r="K10" s="61"/>
      <c r="L10" s="57" t="s">
        <v>92</v>
      </c>
      <c r="M10" s="51"/>
    </row>
    <row r="11" spans="1:13" x14ac:dyDescent="0.25">
      <c r="A11" s="54">
        <v>3049</v>
      </c>
      <c r="B11" s="55">
        <v>40691</v>
      </c>
      <c r="C11" s="51"/>
      <c r="D11" s="51"/>
      <c r="E11" s="51"/>
      <c r="F11" s="51"/>
      <c r="G11" s="51"/>
      <c r="H11" s="51"/>
      <c r="I11" s="57" t="s">
        <v>34</v>
      </c>
      <c r="J11" s="51"/>
      <c r="K11" s="51"/>
      <c r="L11" s="57" t="s">
        <v>123</v>
      </c>
      <c r="M11" s="51"/>
    </row>
    <row r="12" spans="1:13" x14ac:dyDescent="0.25">
      <c r="A12" s="54">
        <v>3052</v>
      </c>
      <c r="B12" s="55">
        <v>40736</v>
      </c>
      <c r="C12" s="51"/>
      <c r="D12" s="51"/>
      <c r="E12" s="51"/>
      <c r="F12" s="51"/>
      <c r="G12" s="51"/>
      <c r="H12" s="51"/>
      <c r="I12" s="57" t="s">
        <v>193</v>
      </c>
      <c r="J12" s="51"/>
      <c r="K12" s="51"/>
      <c r="L12" s="57" t="s">
        <v>31</v>
      </c>
      <c r="M12" s="51"/>
    </row>
    <row r="13" spans="1:13" x14ac:dyDescent="0.25">
      <c r="A13" s="54">
        <v>3053</v>
      </c>
      <c r="B13" s="55">
        <v>40744</v>
      </c>
      <c r="C13" s="51"/>
      <c r="D13" s="51"/>
      <c r="E13" s="51"/>
      <c r="F13" s="51"/>
      <c r="G13" s="51"/>
      <c r="H13" s="51"/>
      <c r="I13" s="57" t="s">
        <v>61</v>
      </c>
      <c r="J13" s="51"/>
      <c r="K13" s="51"/>
      <c r="L13" s="57" t="s">
        <v>194</v>
      </c>
      <c r="M13" s="51"/>
    </row>
    <row r="14" spans="1:13" x14ac:dyDescent="0.25">
      <c r="A14" s="54">
        <v>3054</v>
      </c>
      <c r="B14" s="55">
        <v>40774</v>
      </c>
      <c r="C14" s="51"/>
      <c r="D14" s="51"/>
      <c r="E14" s="51"/>
      <c r="F14" s="51"/>
      <c r="G14" s="51"/>
      <c r="H14" s="51"/>
      <c r="I14" s="57" t="s">
        <v>95</v>
      </c>
      <c r="J14" s="51"/>
      <c r="K14" s="51"/>
      <c r="L14" s="57" t="s">
        <v>62</v>
      </c>
      <c r="M14" s="51"/>
    </row>
    <row r="15" spans="1:13" x14ac:dyDescent="0.25">
      <c r="A15" s="54">
        <v>3057</v>
      </c>
      <c r="B15" s="55">
        <v>40801</v>
      </c>
      <c r="C15" s="51"/>
      <c r="D15" s="51"/>
      <c r="E15" s="51"/>
      <c r="F15" s="51"/>
      <c r="G15" s="51"/>
      <c r="H15" s="51"/>
      <c r="I15" s="57"/>
      <c r="J15" s="51"/>
      <c r="K15" s="51"/>
      <c r="L15" s="57" t="s">
        <v>195</v>
      </c>
      <c r="M15" s="51"/>
    </row>
    <row r="16" spans="1:13" x14ac:dyDescent="0.25">
      <c r="A16" s="54">
        <v>3061</v>
      </c>
      <c r="B16" s="55">
        <v>40805</v>
      </c>
      <c r="C16" s="51"/>
      <c r="D16" s="51"/>
      <c r="E16" s="51"/>
      <c r="F16" s="51"/>
      <c r="G16" s="51"/>
      <c r="H16" s="51"/>
      <c r="I16" s="58"/>
      <c r="J16" s="51"/>
      <c r="K16" s="51"/>
      <c r="L16" s="57" t="s">
        <v>56</v>
      </c>
      <c r="M16" s="51"/>
    </row>
    <row r="17" spans="1:12" x14ac:dyDescent="0.25">
      <c r="A17" s="54">
        <v>3064</v>
      </c>
      <c r="B17" s="55">
        <v>40809</v>
      </c>
      <c r="C17" s="51"/>
      <c r="D17" s="51"/>
      <c r="E17" s="51"/>
      <c r="F17" s="51"/>
      <c r="G17" s="51"/>
      <c r="H17" s="51"/>
      <c r="I17" s="51"/>
      <c r="J17" s="51"/>
      <c r="K17" s="51"/>
      <c r="L17" s="57" t="s">
        <v>26</v>
      </c>
    </row>
    <row r="18" spans="1:12" x14ac:dyDescent="0.25">
      <c r="A18" s="54">
        <v>3065</v>
      </c>
      <c r="B18" s="55">
        <v>40809</v>
      </c>
      <c r="C18" s="51"/>
      <c r="D18" s="51"/>
      <c r="E18" s="51"/>
      <c r="F18" s="51"/>
      <c r="G18" s="51"/>
      <c r="H18" s="51"/>
      <c r="I18" s="51"/>
      <c r="J18" s="51"/>
      <c r="K18" s="51"/>
      <c r="L18" s="57" t="s">
        <v>194</v>
      </c>
    </row>
    <row r="19" spans="1:12" x14ac:dyDescent="0.25">
      <c r="A19" s="54">
        <v>3066</v>
      </c>
      <c r="B19" s="55">
        <v>40811</v>
      </c>
      <c r="C19" s="51"/>
      <c r="D19" s="51"/>
      <c r="E19" s="51"/>
      <c r="F19" s="51"/>
      <c r="G19" s="51"/>
      <c r="H19" s="51"/>
      <c r="I19" s="51"/>
      <c r="J19" s="51"/>
      <c r="K19" s="51"/>
      <c r="L19" s="57"/>
    </row>
    <row r="20" spans="1:12" x14ac:dyDescent="0.25">
      <c r="A20" s="54">
        <v>3069</v>
      </c>
      <c r="B20" s="55">
        <v>40813</v>
      </c>
      <c r="C20" s="51"/>
      <c r="D20" s="51"/>
      <c r="E20" s="51"/>
      <c r="F20" s="51"/>
      <c r="G20" s="51"/>
      <c r="H20" s="51"/>
      <c r="I20" s="51"/>
      <c r="J20" s="51"/>
      <c r="K20" s="51"/>
      <c r="L20" s="58"/>
    </row>
    <row r="21" spans="1:12" x14ac:dyDescent="0.25">
      <c r="A21" s="54">
        <v>3071</v>
      </c>
      <c r="B21" s="55">
        <v>40816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</row>
    <row r="22" spans="1:12" x14ac:dyDescent="0.25">
      <c r="A22" s="54">
        <v>3072</v>
      </c>
      <c r="B22" s="55">
        <v>40816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</row>
    <row r="23" spans="1:12" x14ac:dyDescent="0.25">
      <c r="A23" s="54">
        <v>3077</v>
      </c>
      <c r="B23" s="55">
        <v>40823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</row>
    <row r="24" spans="1:12" x14ac:dyDescent="0.25">
      <c r="A24" s="54">
        <v>3078</v>
      </c>
      <c r="B24" s="55">
        <v>40824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</row>
    <row r="25" spans="1:12" x14ac:dyDescent="0.25">
      <c r="A25" s="54">
        <v>3080</v>
      </c>
      <c r="B25" s="55">
        <v>40834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</row>
    <row r="26" spans="1:12" x14ac:dyDescent="0.25">
      <c r="A26" s="54">
        <v>3081</v>
      </c>
      <c r="B26" s="55">
        <v>40835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</row>
    <row r="27" spans="1:12" x14ac:dyDescent="0.25">
      <c r="A27" s="54">
        <v>3084</v>
      </c>
      <c r="B27" s="55">
        <v>40849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</row>
    <row r="28" spans="1:12" x14ac:dyDescent="0.25">
      <c r="A28" s="54">
        <v>3085</v>
      </c>
      <c r="B28" s="55">
        <v>40859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</row>
    <row r="29" spans="1:12" x14ac:dyDescent="0.25">
      <c r="A29" s="54">
        <v>3086</v>
      </c>
      <c r="B29" s="55">
        <v>40869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</row>
    <row r="30" spans="1:12" x14ac:dyDescent="0.25">
      <c r="A30" s="54">
        <v>3093</v>
      </c>
      <c r="B30" s="55">
        <v>40934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</row>
    <row r="31" spans="1:12" x14ac:dyDescent="0.25">
      <c r="A31" s="54">
        <v>3094</v>
      </c>
      <c r="B31" s="55">
        <v>40941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</row>
    <row r="32" spans="1:12" x14ac:dyDescent="0.25">
      <c r="A32" s="54">
        <v>3096</v>
      </c>
      <c r="B32" s="55">
        <v>40951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</row>
    <row r="33" spans="1:2" x14ac:dyDescent="0.25">
      <c r="A33" s="54">
        <v>3097</v>
      </c>
      <c r="B33" s="55">
        <v>40953</v>
      </c>
    </row>
    <row r="34" spans="1:2" x14ac:dyDescent="0.25">
      <c r="A34" s="54">
        <v>3098</v>
      </c>
      <c r="B34" s="55">
        <v>40959</v>
      </c>
    </row>
    <row r="35" spans="1:2" x14ac:dyDescent="0.25">
      <c r="A35" s="54">
        <v>3099</v>
      </c>
      <c r="B35" s="55">
        <v>40961</v>
      </c>
    </row>
    <row r="36" spans="1:2" x14ac:dyDescent="0.25">
      <c r="A36" s="54">
        <v>3100</v>
      </c>
      <c r="B36" s="55">
        <v>40967</v>
      </c>
    </row>
    <row r="37" spans="1:2" x14ac:dyDescent="0.25">
      <c r="A37" s="54">
        <v>3101</v>
      </c>
      <c r="B37" s="55">
        <v>40971</v>
      </c>
    </row>
    <row r="38" spans="1:2" x14ac:dyDescent="0.25">
      <c r="A38" s="54">
        <v>3102</v>
      </c>
      <c r="B38" s="55">
        <v>40973</v>
      </c>
    </row>
    <row r="39" spans="1:2" x14ac:dyDescent="0.25">
      <c r="A39" s="54">
        <v>5457</v>
      </c>
      <c r="B39" s="55">
        <v>40795</v>
      </c>
    </row>
    <row r="40" spans="1:2" x14ac:dyDescent="0.25">
      <c r="A40" s="54">
        <v>5476</v>
      </c>
      <c r="B40" s="55">
        <v>39084</v>
      </c>
    </row>
    <row r="41" spans="1:2" x14ac:dyDescent="0.25">
      <c r="A41" s="54">
        <v>7066</v>
      </c>
      <c r="B41" s="55">
        <v>36789</v>
      </c>
    </row>
    <row r="42" spans="1:2" x14ac:dyDescent="0.25">
      <c r="A42" s="54">
        <v>7122</v>
      </c>
      <c r="B42" s="55">
        <v>37521</v>
      </c>
    </row>
    <row r="43" spans="1:2" x14ac:dyDescent="0.25">
      <c r="A43" s="54">
        <v>7134</v>
      </c>
      <c r="B43" s="55">
        <v>37627</v>
      </c>
    </row>
    <row r="44" spans="1:2" x14ac:dyDescent="0.25">
      <c r="A44" s="54">
        <v>7186</v>
      </c>
      <c r="B44" s="55">
        <v>38217</v>
      </c>
    </row>
    <row r="45" spans="1:2" x14ac:dyDescent="0.25">
      <c r="A45" s="54">
        <v>7192</v>
      </c>
      <c r="B45" s="55">
        <v>38311</v>
      </c>
    </row>
    <row r="46" spans="1:2" x14ac:dyDescent="0.25">
      <c r="A46" s="54">
        <v>7216</v>
      </c>
      <c r="B46" s="55">
        <v>38658</v>
      </c>
    </row>
    <row r="47" spans="1:2" x14ac:dyDescent="0.25">
      <c r="A47" s="54">
        <v>7232</v>
      </c>
      <c r="B47" s="55">
        <v>38870</v>
      </c>
    </row>
    <row r="48" spans="1:2" x14ac:dyDescent="0.25">
      <c r="A48" s="54">
        <v>7238</v>
      </c>
      <c r="B48" s="55">
        <v>38939</v>
      </c>
    </row>
    <row r="49" spans="1:2" x14ac:dyDescent="0.25">
      <c r="A49" s="54">
        <v>7242</v>
      </c>
      <c r="B49" s="55">
        <v>38957</v>
      </c>
    </row>
    <row r="50" spans="1:2" x14ac:dyDescent="0.25">
      <c r="A50" s="54">
        <v>7252</v>
      </c>
      <c r="B50" s="55">
        <v>39153</v>
      </c>
    </row>
    <row r="51" spans="1:2" x14ac:dyDescent="0.25">
      <c r="A51" s="54">
        <v>7262</v>
      </c>
      <c r="B51" s="55">
        <v>39306</v>
      </c>
    </row>
    <row r="52" spans="1:2" x14ac:dyDescent="0.25">
      <c r="A52" s="54">
        <v>7286</v>
      </c>
      <c r="B52" s="55">
        <v>39672</v>
      </c>
    </row>
    <row r="53" spans="1:2" x14ac:dyDescent="0.25">
      <c r="A53" s="54">
        <v>7290</v>
      </c>
      <c r="B53" s="55">
        <v>39675</v>
      </c>
    </row>
    <row r="54" spans="1:2" x14ac:dyDescent="0.25">
      <c r="A54" s="54">
        <v>7292</v>
      </c>
      <c r="B54" s="55">
        <v>39684</v>
      </c>
    </row>
    <row r="55" spans="1:2" x14ac:dyDescent="0.25">
      <c r="A55" s="54">
        <v>7298</v>
      </c>
      <c r="B55" s="55">
        <v>39727</v>
      </c>
    </row>
    <row r="56" spans="1:2" x14ac:dyDescent="0.25">
      <c r="A56" s="54">
        <v>7300</v>
      </c>
      <c r="B56" s="55">
        <v>39369</v>
      </c>
    </row>
    <row r="57" spans="1:2" x14ac:dyDescent="0.25">
      <c r="A57" s="54">
        <v>7303</v>
      </c>
      <c r="B57" s="55">
        <v>39725</v>
      </c>
    </row>
    <row r="58" spans="1:2" x14ac:dyDescent="0.25">
      <c r="A58" s="54">
        <v>7305</v>
      </c>
      <c r="B58" s="55">
        <v>39743</v>
      </c>
    </row>
    <row r="59" spans="1:2" x14ac:dyDescent="0.25">
      <c r="A59" s="54">
        <v>7306</v>
      </c>
      <c r="B59" s="55">
        <v>39745</v>
      </c>
    </row>
    <row r="60" spans="1:2" x14ac:dyDescent="0.25">
      <c r="A60" s="54">
        <v>7308</v>
      </c>
      <c r="B60" s="55">
        <v>39767</v>
      </c>
    </row>
    <row r="61" spans="1:2" x14ac:dyDescent="0.25">
      <c r="A61" s="54">
        <v>7309</v>
      </c>
      <c r="B61" s="55">
        <v>39776</v>
      </c>
    </row>
    <row r="62" spans="1:2" x14ac:dyDescent="0.25">
      <c r="A62" s="54">
        <v>7310</v>
      </c>
      <c r="B62" s="55">
        <v>39774</v>
      </c>
    </row>
    <row r="63" spans="1:2" x14ac:dyDescent="0.25">
      <c r="A63" s="54">
        <v>7313</v>
      </c>
      <c r="B63" s="55">
        <v>39794</v>
      </c>
    </row>
    <row r="64" spans="1:2" x14ac:dyDescent="0.25">
      <c r="A64" s="54">
        <v>7316</v>
      </c>
      <c r="B64" s="55">
        <v>39820</v>
      </c>
    </row>
    <row r="65" spans="1:2" x14ac:dyDescent="0.25">
      <c r="A65" s="54">
        <v>7320</v>
      </c>
      <c r="B65" s="55">
        <v>39923</v>
      </c>
    </row>
    <row r="66" spans="1:2" x14ac:dyDescent="0.25">
      <c r="A66" s="54">
        <v>7322</v>
      </c>
      <c r="B66" s="55">
        <v>39984</v>
      </c>
    </row>
    <row r="67" spans="1:2" x14ac:dyDescent="0.25">
      <c r="A67" s="54">
        <v>7323</v>
      </c>
      <c r="B67" s="55">
        <v>39990</v>
      </c>
    </row>
    <row r="68" spans="1:2" x14ac:dyDescent="0.25">
      <c r="A68" s="54">
        <v>7324</v>
      </c>
      <c r="B68" s="55">
        <v>39999</v>
      </c>
    </row>
    <row r="69" spans="1:2" x14ac:dyDescent="0.25">
      <c r="A69" s="54">
        <v>7325</v>
      </c>
      <c r="B69" s="55">
        <v>40005</v>
      </c>
    </row>
    <row r="70" spans="1:2" x14ac:dyDescent="0.25">
      <c r="A70" s="54">
        <v>7327</v>
      </c>
      <c r="B70" s="55">
        <v>40057</v>
      </c>
    </row>
    <row r="71" spans="1:2" x14ac:dyDescent="0.25">
      <c r="A71" s="54">
        <v>7328</v>
      </c>
      <c r="B71" s="55">
        <v>40078</v>
      </c>
    </row>
    <row r="72" spans="1:2" x14ac:dyDescent="0.25">
      <c r="A72" s="54">
        <v>7329</v>
      </c>
      <c r="B72" s="55">
        <v>40098</v>
      </c>
    </row>
    <row r="73" spans="1:2" x14ac:dyDescent="0.25">
      <c r="A73" s="54">
        <v>7332</v>
      </c>
      <c r="B73" s="55">
        <v>40161</v>
      </c>
    </row>
    <row r="74" spans="1:2" x14ac:dyDescent="0.25">
      <c r="A74" s="54">
        <v>7333</v>
      </c>
      <c r="B74" s="55">
        <v>40163</v>
      </c>
    </row>
    <row r="75" spans="1:2" x14ac:dyDescent="0.25">
      <c r="A75" s="54">
        <v>7334</v>
      </c>
      <c r="B75" s="55">
        <v>40192</v>
      </c>
    </row>
    <row r="76" spans="1:2" x14ac:dyDescent="0.25">
      <c r="A76" s="54">
        <v>7335</v>
      </c>
      <c r="B76" s="55">
        <v>40210</v>
      </c>
    </row>
    <row r="77" spans="1:2" x14ac:dyDescent="0.25">
      <c r="A77" s="54">
        <v>7336</v>
      </c>
      <c r="B77" s="55">
        <v>40214</v>
      </c>
    </row>
    <row r="78" spans="1:2" x14ac:dyDescent="0.25">
      <c r="A78" s="54">
        <v>7337</v>
      </c>
      <c r="B78" s="55">
        <v>40214</v>
      </c>
    </row>
    <row r="79" spans="1:2" x14ac:dyDescent="0.25">
      <c r="A79" s="54">
        <v>7341</v>
      </c>
      <c r="B79" s="55">
        <v>40221</v>
      </c>
    </row>
    <row r="80" spans="1:2" x14ac:dyDescent="0.25">
      <c r="A80" s="54">
        <v>7342</v>
      </c>
      <c r="B80" s="55">
        <v>40264</v>
      </c>
    </row>
    <row r="81" spans="1:2" x14ac:dyDescent="0.25">
      <c r="A81" s="54">
        <v>7345</v>
      </c>
      <c r="B81" s="55">
        <v>40299</v>
      </c>
    </row>
    <row r="82" spans="1:2" x14ac:dyDescent="0.25">
      <c r="A82" s="54">
        <v>7346</v>
      </c>
      <c r="B82" s="55">
        <v>40305</v>
      </c>
    </row>
    <row r="83" spans="1:2" x14ac:dyDescent="0.25">
      <c r="A83" s="54">
        <v>7347</v>
      </c>
      <c r="B83" s="55">
        <v>40305</v>
      </c>
    </row>
    <row r="84" spans="1:2" x14ac:dyDescent="0.25">
      <c r="A84" s="54">
        <v>7400</v>
      </c>
      <c r="B84" s="55">
        <v>40414</v>
      </c>
    </row>
    <row r="85" spans="1:2" x14ac:dyDescent="0.25">
      <c r="A85" s="54">
        <v>7401</v>
      </c>
      <c r="B85" s="55">
        <v>40429</v>
      </c>
    </row>
    <row r="86" spans="1:2" x14ac:dyDescent="0.25">
      <c r="A86" s="54">
        <v>7402</v>
      </c>
      <c r="B86" s="55">
        <v>40429</v>
      </c>
    </row>
    <row r="87" spans="1:2" x14ac:dyDescent="0.25">
      <c r="A87" s="54">
        <v>7403</v>
      </c>
      <c r="B87" s="55">
        <v>40429</v>
      </c>
    </row>
    <row r="88" spans="1:2" x14ac:dyDescent="0.25">
      <c r="A88" s="54">
        <v>7404</v>
      </c>
      <c r="B88" s="55">
        <v>40435</v>
      </c>
    </row>
    <row r="89" spans="1:2" x14ac:dyDescent="0.25">
      <c r="A89" s="54">
        <v>7405</v>
      </c>
      <c r="B89" s="55">
        <v>40447</v>
      </c>
    </row>
    <row r="90" spans="1:2" x14ac:dyDescent="0.25">
      <c r="A90" s="54">
        <v>7406</v>
      </c>
      <c r="B90" s="55">
        <v>40449</v>
      </c>
    </row>
    <row r="91" spans="1:2" x14ac:dyDescent="0.25">
      <c r="A91" s="54">
        <v>7408</v>
      </c>
      <c r="B91" s="55">
        <v>40485</v>
      </c>
    </row>
    <row r="92" spans="1:2" x14ac:dyDescent="0.25">
      <c r="A92" s="54">
        <v>7410</v>
      </c>
      <c r="B92" s="55">
        <v>40530</v>
      </c>
    </row>
    <row r="93" spans="1:2" x14ac:dyDescent="0.25">
      <c r="A93" s="54">
        <v>7411</v>
      </c>
      <c r="B93" s="55">
        <v>40538</v>
      </c>
    </row>
    <row r="94" spans="1:2" x14ac:dyDescent="0.25">
      <c r="A94" s="54">
        <v>7412</v>
      </c>
      <c r="B94" s="55">
        <v>40592</v>
      </c>
    </row>
    <row r="95" spans="1:2" x14ac:dyDescent="0.25">
      <c r="A95" s="54">
        <v>7413</v>
      </c>
      <c r="B95" s="55">
        <v>40576</v>
      </c>
    </row>
    <row r="96" spans="1:2" x14ac:dyDescent="0.25">
      <c r="A96" s="54">
        <v>7414</v>
      </c>
      <c r="B96" s="55">
        <v>40592</v>
      </c>
    </row>
    <row r="97" spans="1:2" x14ac:dyDescent="0.25">
      <c r="A97" s="54">
        <v>7415</v>
      </c>
      <c r="B97" s="55">
        <v>40611</v>
      </c>
    </row>
    <row r="98" spans="1:2" x14ac:dyDescent="0.25">
      <c r="A98" s="54">
        <v>7416</v>
      </c>
      <c r="B98" s="55">
        <v>40592</v>
      </c>
    </row>
    <row r="99" spans="1:2" x14ac:dyDescent="0.25">
      <c r="A99" s="54">
        <v>7417</v>
      </c>
      <c r="B99" s="55">
        <v>40618</v>
      </c>
    </row>
    <row r="100" spans="1:2" x14ac:dyDescent="0.25">
      <c r="A100" s="54">
        <v>7418</v>
      </c>
      <c r="B100" s="55">
        <v>40648</v>
      </c>
    </row>
    <row r="101" spans="1:2" x14ac:dyDescent="0.25">
      <c r="A101" s="54">
        <v>7420</v>
      </c>
      <c r="B101" s="55">
        <v>40650</v>
      </c>
    </row>
    <row r="102" spans="1:2" x14ac:dyDescent="0.25">
      <c r="A102" s="54">
        <v>7421</v>
      </c>
      <c r="B102" s="55">
        <v>40678</v>
      </c>
    </row>
    <row r="103" spans="1:2" x14ac:dyDescent="0.25">
      <c r="A103" s="54">
        <v>7422</v>
      </c>
      <c r="B103" s="55">
        <v>40720</v>
      </c>
    </row>
    <row r="104" spans="1:2" x14ac:dyDescent="0.25">
      <c r="A104" s="54">
        <v>7423</v>
      </c>
      <c r="B104" s="55">
        <v>40716</v>
      </c>
    </row>
    <row r="105" spans="1:2" x14ac:dyDescent="0.25">
      <c r="A105" s="54">
        <v>7425</v>
      </c>
      <c r="B105" s="55">
        <v>40794</v>
      </c>
    </row>
    <row r="106" spans="1:2" x14ac:dyDescent="0.25">
      <c r="A106" s="54">
        <v>7426</v>
      </c>
      <c r="B106" s="55">
        <v>40806</v>
      </c>
    </row>
    <row r="107" spans="1:2" x14ac:dyDescent="0.25">
      <c r="A107" s="54">
        <v>7427</v>
      </c>
      <c r="B107" s="55">
        <v>40820</v>
      </c>
    </row>
    <row r="108" spans="1:2" x14ac:dyDescent="0.25">
      <c r="A108" s="54">
        <v>7428</v>
      </c>
      <c r="B108" s="55">
        <v>40825</v>
      </c>
    </row>
    <row r="109" spans="1:2" x14ac:dyDescent="0.25">
      <c r="A109" s="54">
        <v>7429</v>
      </c>
      <c r="B109" s="55">
        <v>40830</v>
      </c>
    </row>
    <row r="110" spans="1:2" x14ac:dyDescent="0.25">
      <c r="A110" s="54">
        <v>7430</v>
      </c>
      <c r="B110" s="55">
        <v>40839</v>
      </c>
    </row>
    <row r="111" spans="1:2" x14ac:dyDescent="0.25">
      <c r="A111" s="54">
        <v>7431</v>
      </c>
      <c r="B111" s="55">
        <v>40841</v>
      </c>
    </row>
    <row r="112" spans="1:2" x14ac:dyDescent="0.25">
      <c r="A112" s="54">
        <v>7432</v>
      </c>
      <c r="B112" s="55">
        <v>40885</v>
      </c>
    </row>
    <row r="113" spans="1:2" x14ac:dyDescent="0.25">
      <c r="A113" s="54">
        <v>7453</v>
      </c>
      <c r="B113" s="55">
        <v>40741</v>
      </c>
    </row>
    <row r="114" spans="1:2" x14ac:dyDescent="0.25">
      <c r="A114" s="54">
        <v>7466</v>
      </c>
      <c r="B114" s="55">
        <v>40910</v>
      </c>
    </row>
    <row r="115" spans="1:2" x14ac:dyDescent="0.25">
      <c r="A115" s="54">
        <v>7480</v>
      </c>
      <c r="B115" s="55">
        <v>41114</v>
      </c>
    </row>
    <row r="116" spans="1:2" x14ac:dyDescent="0.25">
      <c r="A116" s="54">
        <v>7490</v>
      </c>
      <c r="B116" s="55">
        <v>41199</v>
      </c>
    </row>
    <row r="117" spans="1:2" x14ac:dyDescent="0.25">
      <c r="A117" s="54">
        <v>7493</v>
      </c>
      <c r="B117" s="55">
        <v>41228</v>
      </c>
    </row>
    <row r="118" spans="1:2" x14ac:dyDescent="0.25">
      <c r="A118" s="54">
        <v>7500</v>
      </c>
      <c r="B118" s="55">
        <v>40912</v>
      </c>
    </row>
    <row r="119" spans="1:2" x14ac:dyDescent="0.25">
      <c r="A119" s="54">
        <v>7501</v>
      </c>
      <c r="B119" s="55">
        <v>40980</v>
      </c>
    </row>
    <row r="120" spans="1:2" x14ac:dyDescent="0.25">
      <c r="A120" s="54">
        <v>7502</v>
      </c>
      <c r="B120" s="55">
        <v>40924</v>
      </c>
    </row>
    <row r="121" spans="1:2" x14ac:dyDescent="0.25">
      <c r="A121" s="54">
        <v>7503</v>
      </c>
      <c r="B121" s="55">
        <v>40924</v>
      </c>
    </row>
    <row r="122" spans="1:2" x14ac:dyDescent="0.25">
      <c r="A122" s="54">
        <v>7504</v>
      </c>
      <c r="B122" s="55">
        <v>40947</v>
      </c>
    </row>
    <row r="123" spans="1:2" x14ac:dyDescent="0.25">
      <c r="A123" s="54">
        <v>7505</v>
      </c>
      <c r="B123" s="55">
        <v>40947</v>
      </c>
    </row>
    <row r="124" spans="1:2" x14ac:dyDescent="0.25">
      <c r="A124" s="54">
        <v>7506</v>
      </c>
      <c r="B124" s="55">
        <v>40980</v>
      </c>
    </row>
    <row r="125" spans="1:2" x14ac:dyDescent="0.25">
      <c r="A125" s="54">
        <v>7507</v>
      </c>
      <c r="B125" s="55">
        <v>41000</v>
      </c>
    </row>
    <row r="126" spans="1:2" x14ac:dyDescent="0.25">
      <c r="A126" s="54">
        <v>7508</v>
      </c>
      <c r="B126" s="55">
        <v>41023</v>
      </c>
    </row>
    <row r="127" spans="1:2" x14ac:dyDescent="0.25">
      <c r="A127" s="54">
        <v>7509</v>
      </c>
      <c r="B127" s="55">
        <v>41037</v>
      </c>
    </row>
    <row r="128" spans="1:2" x14ac:dyDescent="0.25">
      <c r="A128" s="54">
        <v>7510</v>
      </c>
      <c r="B128" s="55">
        <v>41045</v>
      </c>
    </row>
    <row r="129" spans="1:2" x14ac:dyDescent="0.25">
      <c r="A129" s="54">
        <v>7511</v>
      </c>
      <c r="B129" s="55">
        <v>41049</v>
      </c>
    </row>
    <row r="130" spans="1:2" x14ac:dyDescent="0.25">
      <c r="A130" s="54">
        <v>7512</v>
      </c>
      <c r="B130" s="55">
        <v>41070</v>
      </c>
    </row>
    <row r="131" spans="1:2" x14ac:dyDescent="0.25">
      <c r="A131" s="54">
        <v>7513</v>
      </c>
      <c r="B131" s="55">
        <v>41072</v>
      </c>
    </row>
    <row r="132" spans="1:2" x14ac:dyDescent="0.25">
      <c r="A132" s="54">
        <v>7514</v>
      </c>
      <c r="B132" s="55">
        <v>41133</v>
      </c>
    </row>
    <row r="133" spans="1:2" x14ac:dyDescent="0.25">
      <c r="A133" s="54">
        <v>7515</v>
      </c>
      <c r="B133" s="55">
        <v>41143</v>
      </c>
    </row>
    <row r="134" spans="1:2" x14ac:dyDescent="0.25">
      <c r="A134" s="54">
        <v>7516</v>
      </c>
      <c r="B134" s="55">
        <v>41145</v>
      </c>
    </row>
    <row r="135" spans="1:2" x14ac:dyDescent="0.25">
      <c r="A135" s="54">
        <v>7517</v>
      </c>
      <c r="B135" s="55">
        <v>41146</v>
      </c>
    </row>
    <row r="136" spans="1:2" x14ac:dyDescent="0.25">
      <c r="A136" s="54">
        <v>7518</v>
      </c>
      <c r="B136" s="55">
        <v>41147</v>
      </c>
    </row>
    <row r="137" spans="1:2" x14ac:dyDescent="0.25">
      <c r="A137" s="54">
        <v>7519</v>
      </c>
      <c r="B137" s="55">
        <v>41156</v>
      </c>
    </row>
    <row r="138" spans="1:2" x14ac:dyDescent="0.25">
      <c r="A138" s="54">
        <v>7520</v>
      </c>
      <c r="B138" s="55">
        <v>41157</v>
      </c>
    </row>
    <row r="139" spans="1:2" x14ac:dyDescent="0.25">
      <c r="A139" s="54">
        <v>7521</v>
      </c>
      <c r="B139" s="55">
        <v>41171</v>
      </c>
    </row>
    <row r="140" spans="1:2" x14ac:dyDescent="0.25">
      <c r="A140" s="54">
        <v>7522</v>
      </c>
      <c r="B140" s="55">
        <v>41179</v>
      </c>
    </row>
    <row r="141" spans="1:2" x14ac:dyDescent="0.25">
      <c r="A141" s="54">
        <v>7523</v>
      </c>
      <c r="B141" s="55">
        <v>41200</v>
      </c>
    </row>
    <row r="142" spans="1:2" x14ac:dyDescent="0.25">
      <c r="A142" s="54">
        <v>7524</v>
      </c>
      <c r="B142" s="55">
        <v>41201</v>
      </c>
    </row>
    <row r="143" spans="1:2" x14ac:dyDescent="0.25">
      <c r="A143" s="54">
        <v>7525</v>
      </c>
      <c r="B143" s="55">
        <v>41204</v>
      </c>
    </row>
    <row r="144" spans="1:2" x14ac:dyDescent="0.25">
      <c r="A144" s="54">
        <v>7526</v>
      </c>
      <c r="B144" s="55">
        <v>41246</v>
      </c>
    </row>
    <row r="145" spans="1:2" x14ac:dyDescent="0.25">
      <c r="A145" s="54">
        <v>7527</v>
      </c>
      <c r="B145" s="55">
        <v>41253</v>
      </c>
    </row>
    <row r="146" spans="1:2" x14ac:dyDescent="0.25">
      <c r="A146" s="54">
        <v>7528</v>
      </c>
      <c r="B146" s="55">
        <v>41259</v>
      </c>
    </row>
    <row r="147" spans="1:2" x14ac:dyDescent="0.25">
      <c r="A147" s="54">
        <v>7529</v>
      </c>
      <c r="B147" s="55">
        <v>41259</v>
      </c>
    </row>
    <row r="148" spans="1:2" x14ac:dyDescent="0.25">
      <c r="A148" s="54">
        <v>7530</v>
      </c>
      <c r="B148" s="55">
        <v>41273</v>
      </c>
    </row>
    <row r="149" spans="1:2" x14ac:dyDescent="0.25">
      <c r="A149" s="54">
        <v>7538</v>
      </c>
      <c r="B149" s="55">
        <v>41273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47</vt:i4>
      </vt:variant>
    </vt:vector>
  </HeadingPairs>
  <TitlesOfParts>
    <vt:vector size="52" baseType="lpstr">
      <vt:lpstr>MEDOC</vt:lpstr>
      <vt:lpstr>PHARMACIE</vt:lpstr>
      <vt:lpstr>CARNET SANITAIRE</vt:lpstr>
      <vt:lpstr>list1</vt:lpstr>
      <vt:lpstr>list2</vt:lpstr>
      <vt:lpstr>accident</vt:lpstr>
      <vt:lpstr>accident1</vt:lpstr>
      <vt:lpstr>animaux</vt:lpstr>
      <vt:lpstr>antibiotique</vt:lpstr>
      <vt:lpstr>antibiotique1</vt:lpstr>
      <vt:lpstr>antiinflamatoire</vt:lpstr>
      <vt:lpstr>antiinflammatoire1</vt:lpstr>
      <vt:lpstr>autres</vt:lpstr>
      <vt:lpstr>autres1</vt:lpstr>
      <vt:lpstr>base</vt:lpstr>
      <vt:lpstr>boiterie</vt:lpstr>
      <vt:lpstr>boiterie1</vt:lpstr>
      <vt:lpstr>combien</vt:lpstr>
      <vt:lpstr>datenai</vt:lpstr>
      <vt:lpstr>désinfection</vt:lpstr>
      <vt:lpstr>désinfection1</vt:lpstr>
      <vt:lpstr>diarrhée</vt:lpstr>
      <vt:lpstr>diarrhée1</vt:lpstr>
      <vt:lpstr>fournisseur</vt:lpstr>
      <vt:lpstr>intervenant</vt:lpstr>
      <vt:lpstr>maladie</vt:lpstr>
      <vt:lpstr>maladie1</vt:lpstr>
      <vt:lpstr>maladies</vt:lpstr>
      <vt:lpstr>mammite</vt:lpstr>
      <vt:lpstr>mammite1</vt:lpstr>
      <vt:lpstr>métabolique</vt:lpstr>
      <vt:lpstr>métabolique1</vt:lpstr>
      <vt:lpstr>moment</vt:lpstr>
      <vt:lpstr>parasitisme</vt:lpstr>
      <vt:lpstr>parasitisme1</vt:lpstr>
      <vt:lpstr>reproduction</vt:lpstr>
      <vt:lpstr>reproduction1</vt:lpstr>
      <vt:lpstr>respiratoire</vt:lpstr>
      <vt:lpstr>respiratoire1</vt:lpstr>
      <vt:lpstr>sex</vt:lpstr>
      <vt:lpstr>soinveau</vt:lpstr>
      <vt:lpstr>soinveau1</vt:lpstr>
      <vt:lpstr>tarissement</vt:lpstr>
      <vt:lpstr>tarissement1</vt:lpstr>
      <vt:lpstr>temps</vt:lpstr>
      <vt:lpstr>traite</vt:lpstr>
      <vt:lpstr>traite1</vt:lpstr>
      <vt:lpstr>type</vt:lpstr>
      <vt:lpstr>unite</vt:lpstr>
      <vt:lpstr>vaccin</vt:lpstr>
      <vt:lpstr>vaccin1</vt:lpstr>
      <vt:lpstr>voie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2013-03-17T13:21:09Z</dcterms:created>
  <dcterms:modified xsi:type="dcterms:W3CDTF">2013-03-17T16:03:25Z</dcterms:modified>
</cp:coreProperties>
</file>