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055" yWindow="30" windowWidth="17505" windowHeight="12075" activeTab="6"/>
  </bookViews>
  <sheets>
    <sheet name="STOCK" sheetId="1" r:id="rId1"/>
    <sheet name="COMMANDE" sheetId="2" r:id="rId2"/>
    <sheet name="COMMANDE EN COURS" sheetId="3" r:id="rId3"/>
    <sheet name="IMPUTATIONS" sheetId="5" r:id="rId4"/>
    <sheet name="FOURNISSEURS" sheetId="4" r:id="rId5"/>
    <sheet name="INVENTAIRE" sheetId="6" r:id="rId6"/>
    <sheet name="BON DE COMMANDE" sheetId="7" r:id="rId7"/>
  </sheets>
  <definedNames>
    <definedName name="HT">'BON DE COMMANDE'!$D$35</definedName>
    <definedName name="TTC">'BON DE COMMANDE'!$F$35</definedName>
    <definedName name="TVA">'BON DE COMMANDE'!$E$35</definedName>
    <definedName name="_xlnm.Print_Area" localSheetId="6">'BON DE COMMANDE'!$A$1:$F$35</definedName>
  </definedNames>
  <calcPr calcId="124519"/>
</workbook>
</file>

<file path=xl/calcChain.xml><?xml version="1.0" encoding="utf-8"?>
<calcChain xmlns="http://schemas.openxmlformats.org/spreadsheetml/2006/main">
  <c r="G7" i="4"/>
  <c r="H7"/>
  <c r="I7"/>
  <c r="G8"/>
  <c r="H8"/>
  <c r="I8"/>
  <c r="G6"/>
  <c r="H6"/>
  <c r="I6"/>
  <c r="J3" i="2"/>
  <c r="J4"/>
  <c r="J5"/>
  <c r="J2"/>
  <c r="G2"/>
  <c r="G3"/>
  <c r="H3" i="4"/>
  <c r="I3"/>
  <c r="H4"/>
  <c r="I4"/>
  <c r="H5"/>
  <c r="I5"/>
  <c r="H2"/>
  <c r="I2"/>
  <c r="G2"/>
  <c r="G3"/>
  <c r="G4"/>
  <c r="G5"/>
  <c r="H2" i="2"/>
  <c r="B11" i="7"/>
  <c r="H3" i="2" l="1"/>
  <c r="H4"/>
  <c r="H5"/>
  <c r="G4"/>
  <c r="G5"/>
  <c r="H3" i="6"/>
  <c r="H4"/>
  <c r="H4" i="1" l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3"/>
  <c r="H2"/>
</calcChain>
</file>

<file path=xl/sharedStrings.xml><?xml version="1.0" encoding="utf-8"?>
<sst xmlns="http://schemas.openxmlformats.org/spreadsheetml/2006/main" count="149" uniqueCount="57">
  <si>
    <t>REFERENCE</t>
  </si>
  <si>
    <t>DESIGNATION</t>
  </si>
  <si>
    <t>SECTEUR</t>
  </si>
  <si>
    <t>PRIX</t>
  </si>
  <si>
    <t>EN STOCK</t>
  </si>
  <si>
    <t>STOCK MIN</t>
  </si>
  <si>
    <t>STOCK MAX</t>
  </si>
  <si>
    <t>A COMMANDER</t>
  </si>
  <si>
    <t>EN COMMANDE</t>
  </si>
  <si>
    <t>REF1</t>
  </si>
  <si>
    <t>REF2</t>
  </si>
  <si>
    <t>REF3</t>
  </si>
  <si>
    <t>REF4</t>
  </si>
  <si>
    <t>REF5</t>
  </si>
  <si>
    <t>PNEUS 315</t>
  </si>
  <si>
    <t>PNEUS 385</t>
  </si>
  <si>
    <t>PLAQUETTE DE FREINS</t>
  </si>
  <si>
    <t>DISQUE DE FREINS</t>
  </si>
  <si>
    <t>CAMION</t>
  </si>
  <si>
    <t>REMORQUE</t>
  </si>
  <si>
    <t>GARAGE</t>
  </si>
  <si>
    <t>PARKING</t>
  </si>
  <si>
    <t>RESTE A LIVRER</t>
  </si>
  <si>
    <t>LIVRAISON</t>
  </si>
  <si>
    <t>COMMANDER</t>
  </si>
  <si>
    <t>REF FOURNISSEUR</t>
  </si>
  <si>
    <t>FOURNISSEUR</t>
  </si>
  <si>
    <t>PNEUS 385/80R22,5 BRISGESTONE R168+</t>
  </si>
  <si>
    <t>PNEUS 315/80R22,5 BRIDGESTON R-STEER</t>
  </si>
  <si>
    <t>1000001</t>
  </si>
  <si>
    <t>FORREZ</t>
  </si>
  <si>
    <t>NBR</t>
  </si>
  <si>
    <t>MO 3</t>
  </si>
  <si>
    <t>MO 2</t>
  </si>
  <si>
    <t>MO 1</t>
  </si>
  <si>
    <t>PLAQUE</t>
  </si>
  <si>
    <t>N° DE FLOTTE</t>
  </si>
  <si>
    <t>2000002</t>
  </si>
  <si>
    <t>INVENTAIRE AU 06/03/2015</t>
  </si>
  <si>
    <t>SERVIETTES</t>
  </si>
  <si>
    <t>COMMANDE</t>
  </si>
  <si>
    <t>DATE</t>
  </si>
  <si>
    <t>REMARQUES</t>
  </si>
  <si>
    <t>TOTAL</t>
  </si>
  <si>
    <t>HTVA</t>
  </si>
  <si>
    <t>TVA</t>
  </si>
  <si>
    <t>FOURNISSEURS</t>
  </si>
  <si>
    <t xml:space="preserve">FOURN.: </t>
  </si>
  <si>
    <t>JANTES</t>
  </si>
  <si>
    <t>REF6</t>
  </si>
  <si>
    <t>VALVES</t>
  </si>
  <si>
    <t>REF7</t>
  </si>
  <si>
    <r>
      <t>CONTACT:</t>
    </r>
    <r>
      <rPr>
        <b/>
        <sz val="12"/>
        <color theme="1"/>
        <rFont val="Calibri"/>
        <family val="2"/>
        <scheme val="minor"/>
      </rPr>
      <t xml:space="preserve"> </t>
    </r>
  </si>
  <si>
    <t>REF:</t>
  </si>
  <si>
    <t>Q TEAM</t>
  </si>
  <si>
    <t>BON DE COMMANDE N°:</t>
  </si>
  <si>
    <t>QUANTITE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</si>
</sst>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€&quot;\ #,##0.00"/>
  </numFmts>
  <fonts count="29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haroni"/>
      <charset val="177"/>
    </font>
    <font>
      <b/>
      <sz val="11"/>
      <color theme="1"/>
      <name val="Arabic Typesetting"/>
      <family val="4"/>
    </font>
    <font>
      <b/>
      <u/>
      <sz val="12"/>
      <color theme="1"/>
      <name val="Arabic Typesetting"/>
      <family val="4"/>
    </font>
    <font>
      <sz val="9"/>
      <color theme="1"/>
      <name val="Arabic Typesetting"/>
      <family val="4"/>
    </font>
    <font>
      <sz val="12"/>
      <color theme="1"/>
      <name val="Arabic Typesetting"/>
      <family val="4"/>
    </font>
    <font>
      <u/>
      <sz val="12"/>
      <color theme="1"/>
      <name val="Arabic Typesetting"/>
      <family val="4"/>
    </font>
    <font>
      <sz val="12"/>
      <color theme="1"/>
      <name val="Calibri"/>
      <family val="2"/>
      <scheme val="minor"/>
    </font>
    <font>
      <b/>
      <sz val="14"/>
      <color theme="1"/>
      <name val="Arabic Typesetting"/>
      <family val="4"/>
    </font>
    <font>
      <b/>
      <i/>
      <sz val="1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rgb="FF00B050"/>
      <name val="Trebuchet MS"/>
      <family val="2"/>
    </font>
    <font>
      <sz val="7.5"/>
      <color theme="1"/>
      <name val="Trebuchet MS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abic Typesetting"/>
      <family val="4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5" fillId="0" borderId="0" applyNumberFormat="0" applyFill="0" applyBorder="0" applyAlignment="0" applyProtection="0"/>
    <xf numFmtId="44" fontId="27" fillId="0" borderId="0" applyFont="0" applyFill="0" applyBorder="0" applyAlignment="0" applyProtection="0"/>
  </cellStyleXfs>
  <cellXfs count="129">
    <xf numFmtId="0" fontId="0" fillId="0" borderId="0" xfId="0"/>
    <xf numFmtId="0" fontId="1" fillId="0" borderId="0" xfId="1"/>
    <xf numFmtId="164" fontId="1" fillId="0" borderId="0" xfId="1" applyNumberFormat="1"/>
    <xf numFmtId="0" fontId="1" fillId="0" borderId="0" xfId="1" applyAlignment="1"/>
    <xf numFmtId="0" fontId="3" fillId="7" borderId="1" xfId="1" applyFont="1" applyFill="1" applyBorder="1" applyAlignment="1">
      <alignment horizontal="center" wrapText="1"/>
    </xf>
    <xf numFmtId="0" fontId="3" fillId="8" borderId="1" xfId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4" fontId="3" fillId="6" borderId="1" xfId="1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9" borderId="1" xfId="1" applyFont="1" applyFill="1" applyBorder="1" applyAlignment="1">
      <alignment horizontal="center"/>
    </xf>
    <xf numFmtId="0" fontId="3" fillId="10" borderId="1" xfId="1" applyFont="1" applyFill="1" applyBorder="1" applyAlignment="1">
      <alignment horizontal="center" wrapText="1"/>
    </xf>
    <xf numFmtId="0" fontId="3" fillId="10" borderId="1" xfId="1" applyFont="1" applyFill="1" applyBorder="1" applyAlignment="1">
      <alignment horizontal="center"/>
    </xf>
    <xf numFmtId="49" fontId="1" fillId="0" borderId="0" xfId="1" applyNumberFormat="1"/>
    <xf numFmtId="0" fontId="3" fillId="6" borderId="1" xfId="1" applyFont="1" applyFill="1" applyBorder="1" applyAlignment="1">
      <alignment horizontal="center"/>
    </xf>
    <xf numFmtId="49" fontId="3" fillId="9" borderId="1" xfId="1" applyNumberFormat="1" applyFont="1" applyFill="1" applyBorder="1" applyAlignment="1">
      <alignment horizontal="center"/>
    </xf>
    <xf numFmtId="0" fontId="1" fillId="0" borderId="0" xfId="1" applyAlignment="1">
      <alignment wrapText="1"/>
    </xf>
    <xf numFmtId="0" fontId="3" fillId="11" borderId="1" xfId="1" applyFont="1" applyFill="1" applyBorder="1" applyAlignment="1">
      <alignment horizontal="center" wrapText="1"/>
    </xf>
    <xf numFmtId="0" fontId="3" fillId="9" borderId="1" xfId="1" applyFont="1" applyFill="1" applyBorder="1" applyAlignment="1">
      <alignment horizontal="center" wrapText="1"/>
    </xf>
    <xf numFmtId="0" fontId="1" fillId="8" borderId="1" xfId="1" applyFill="1" applyBorder="1"/>
    <xf numFmtId="0" fontId="1" fillId="3" borderId="1" xfId="1" applyFill="1" applyBorder="1"/>
    <xf numFmtId="0" fontId="1" fillId="6" borderId="1" xfId="1" applyFill="1" applyBorder="1"/>
    <xf numFmtId="0" fontId="1" fillId="2" borderId="1" xfId="1" applyFill="1" applyBorder="1"/>
    <xf numFmtId="0" fontId="1" fillId="9" borderId="1" xfId="1" applyFill="1" applyBorder="1"/>
    <xf numFmtId="49" fontId="1" fillId="9" borderId="1" xfId="1" applyNumberFormat="1" applyFill="1" applyBorder="1"/>
    <xf numFmtId="0" fontId="2" fillId="0" borderId="0" xfId="0" applyFont="1"/>
    <xf numFmtId="0" fontId="5" fillId="5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0" borderId="0" xfId="0" applyFont="1"/>
    <xf numFmtId="0" fontId="4" fillId="5" borderId="1" xfId="0" applyFont="1" applyFill="1" applyBorder="1"/>
    <xf numFmtId="0" fontId="4" fillId="2" borderId="1" xfId="0" applyFont="1" applyFill="1" applyBorder="1"/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9" fillId="0" borderId="0" xfId="0" applyFont="1"/>
    <xf numFmtId="0" fontId="5" fillId="5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/>
    <xf numFmtId="0" fontId="12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14" fontId="16" fillId="0" borderId="7" xfId="0" applyNumberFormat="1" applyFont="1" applyBorder="1" applyAlignment="1">
      <alignment horizontal="center" vertical="center"/>
    </xf>
    <xf numFmtId="14" fontId="13" fillId="0" borderId="7" xfId="0" applyNumberFormat="1" applyFont="1" applyBorder="1" applyAlignment="1">
      <alignment horizontal="center" vertical="center"/>
    </xf>
    <xf numFmtId="14" fontId="13" fillId="0" borderId="8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right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2" applyAlignment="1">
      <alignment vertical="center"/>
    </xf>
    <xf numFmtId="0" fontId="25" fillId="0" borderId="0" xfId="2"/>
    <xf numFmtId="0" fontId="10" fillId="0" borderId="1" xfId="0" applyFont="1" applyFill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14" fontId="16" fillId="0" borderId="24" xfId="0" applyNumberFormat="1" applyFont="1" applyBorder="1" applyAlignment="1">
      <alignment vertical="center"/>
    </xf>
    <xf numFmtId="0" fontId="7" fillId="0" borderId="1" xfId="1" applyFont="1" applyBorder="1"/>
    <xf numFmtId="49" fontId="7" fillId="0" borderId="1" xfId="1" applyNumberFormat="1" applyFont="1" applyBorder="1"/>
    <xf numFmtId="0" fontId="26" fillId="10" borderId="1" xfId="1" applyFont="1" applyFill="1" applyBorder="1" applyAlignment="1">
      <alignment horizontal="center"/>
    </xf>
    <xf numFmtId="0" fontId="26" fillId="10" borderId="1" xfId="1" applyFont="1" applyFill="1" applyBorder="1" applyAlignment="1">
      <alignment horizontal="center" wrapText="1"/>
    </xf>
    <xf numFmtId="49" fontId="26" fillId="9" borderId="1" xfId="1" applyNumberFormat="1" applyFont="1" applyFill="1" applyBorder="1" applyAlignment="1">
      <alignment horizontal="center"/>
    </xf>
    <xf numFmtId="0" fontId="26" fillId="9" borderId="1" xfId="1" applyFont="1" applyFill="1" applyBorder="1" applyAlignment="1">
      <alignment horizontal="center"/>
    </xf>
    <xf numFmtId="0" fontId="26" fillId="2" borderId="1" xfId="1" applyFont="1" applyFill="1" applyBorder="1" applyAlignment="1">
      <alignment horizontal="center"/>
    </xf>
    <xf numFmtId="0" fontId="26" fillId="6" borderId="1" xfId="1" applyFont="1" applyFill="1" applyBorder="1" applyAlignment="1">
      <alignment horizontal="center"/>
    </xf>
    <xf numFmtId="0" fontId="26" fillId="3" borderId="1" xfId="1" applyFont="1" applyFill="1" applyBorder="1" applyAlignment="1">
      <alignment horizontal="center" wrapText="1"/>
    </xf>
    <xf numFmtId="0" fontId="26" fillId="8" borderId="1" xfId="1" applyFont="1" applyFill="1" applyBorder="1" applyAlignment="1">
      <alignment horizontal="center" wrapText="1"/>
    </xf>
    <xf numFmtId="0" fontId="7" fillId="0" borderId="1" xfId="0" applyFont="1" applyFill="1" applyBorder="1"/>
    <xf numFmtId="164" fontId="10" fillId="0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5" fillId="12" borderId="1" xfId="0" applyFont="1" applyFill="1" applyBorder="1" applyAlignment="1">
      <alignment horizontal="left" wrapText="1"/>
    </xf>
    <xf numFmtId="0" fontId="5" fillId="12" borderId="1" xfId="0" applyFont="1" applyFill="1" applyBorder="1" applyAlignment="1">
      <alignment horizontal="center" wrapText="1"/>
    </xf>
    <xf numFmtId="0" fontId="5" fillId="12" borderId="1" xfId="0" applyFont="1" applyFill="1" applyBorder="1"/>
    <xf numFmtId="164" fontId="5" fillId="12" borderId="1" xfId="0" applyNumberFormat="1" applyFont="1" applyFill="1" applyBorder="1" applyAlignment="1">
      <alignment horizontal="center"/>
    </xf>
    <xf numFmtId="44" fontId="0" fillId="0" borderId="22" xfId="3" applyFont="1" applyBorder="1"/>
    <xf numFmtId="44" fontId="21" fillId="0" borderId="23" xfId="3" applyFont="1" applyBorder="1" applyAlignment="1">
      <alignment horizontal="right"/>
    </xf>
    <xf numFmtId="7" fontId="18" fillId="0" borderId="15" xfId="0" applyNumberFormat="1" applyFont="1" applyBorder="1" applyAlignment="1">
      <alignment horizontal="right"/>
    </xf>
    <xf numFmtId="7" fontId="18" fillId="0" borderId="16" xfId="0" applyNumberFormat="1" applyFont="1" applyBorder="1" applyAlignment="1">
      <alignment horizontal="right" vertical="center"/>
    </xf>
    <xf numFmtId="7" fontId="18" fillId="0" borderId="1" xfId="0" applyNumberFormat="1" applyFont="1" applyBorder="1" applyAlignment="1">
      <alignment horizontal="right"/>
    </xf>
    <xf numFmtId="7" fontId="18" fillId="0" borderId="1" xfId="0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4" fontId="14" fillId="0" borderId="4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4" fontId="13" fillId="0" borderId="2" xfId="0" applyNumberFormat="1" applyFont="1" applyBorder="1" applyAlignment="1">
      <alignment horizontal="left" vertical="center"/>
    </xf>
    <xf numFmtId="14" fontId="13" fillId="0" borderId="4" xfId="0" applyNumberFormat="1" applyFont="1" applyBorder="1" applyAlignment="1">
      <alignment horizontal="left" vertical="center"/>
    </xf>
    <xf numFmtId="14" fontId="13" fillId="0" borderId="6" xfId="0" applyNumberFormat="1" applyFont="1" applyBorder="1" applyAlignment="1">
      <alignment horizontal="left" vertical="center"/>
    </xf>
    <xf numFmtId="14" fontId="13" fillId="0" borderId="8" xfId="0" applyNumberFormat="1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2" fillId="0" borderId="22" xfId="0" applyFont="1" applyBorder="1" applyAlignment="1">
      <alignment horizontal="center"/>
    </xf>
    <xf numFmtId="14" fontId="17" fillId="0" borderId="25" xfId="0" applyNumberFormat="1" applyFont="1" applyBorder="1" applyAlignment="1">
      <alignment horizontal="center" vertical="center" wrapText="1"/>
    </xf>
    <xf numFmtId="14" fontId="17" fillId="0" borderId="27" xfId="0" applyNumberFormat="1" applyFont="1" applyBorder="1" applyAlignment="1">
      <alignment horizontal="center" vertical="center" wrapText="1"/>
    </xf>
    <xf numFmtId="14" fontId="17" fillId="0" borderId="26" xfId="0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</cellXfs>
  <cellStyles count="4">
    <cellStyle name="Lien hypertexte" xfId="2" builtinId="8"/>
    <cellStyle name="Monétaire" xfId="3" builtinId="4"/>
    <cellStyle name="Normal" xfId="0" builtinId="0"/>
    <cellStyle name="Normal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27</xdr:row>
      <xdr:rowOff>19050</xdr:rowOff>
    </xdr:from>
    <xdr:ext cx="571500" cy="264560"/>
    <xdr:sp macro="" textlink="">
      <xdr:nvSpPr>
        <xdr:cNvPr id="3" name="ZoneTexte 2"/>
        <xdr:cNvSpPr txBox="1"/>
      </xdr:nvSpPr>
      <xdr:spPr>
        <a:xfrm>
          <a:off x="4752975" y="6162675"/>
          <a:ext cx="571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4</xdr:col>
      <xdr:colOff>714375</xdr:colOff>
      <xdr:row>30</xdr:row>
      <xdr:rowOff>104775</xdr:rowOff>
    </xdr:from>
    <xdr:ext cx="657225" cy="264560"/>
    <xdr:sp macro="" textlink="">
      <xdr:nvSpPr>
        <xdr:cNvPr id="4" name="ZoneTexte 3"/>
        <xdr:cNvSpPr txBox="1"/>
      </xdr:nvSpPr>
      <xdr:spPr>
        <a:xfrm>
          <a:off x="4610100" y="6991350"/>
          <a:ext cx="6572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2"/>
  <sheetViews>
    <sheetView workbookViewId="0">
      <selection activeCell="B7" sqref="B7"/>
    </sheetView>
  </sheetViews>
  <sheetFormatPr baseColWidth="10" defaultRowHeight="12"/>
  <cols>
    <col min="1" max="1" width="17.1640625" customWidth="1"/>
    <col min="2" max="2" width="60" customWidth="1"/>
    <col min="3" max="3" width="17.1640625" customWidth="1"/>
    <col min="4" max="4" width="12.5" customWidth="1"/>
    <col min="5" max="5" width="10.1640625" customWidth="1"/>
    <col min="6" max="6" width="10.5" customWidth="1"/>
    <col min="7" max="7" width="11.83203125" customWidth="1"/>
    <col min="8" max="9" width="14.83203125" customWidth="1"/>
    <col min="10" max="18" width="17.1640625" customWidth="1"/>
  </cols>
  <sheetData>
    <row r="1" spans="1:9" ht="33" customHeight="1">
      <c r="A1" s="25" t="s">
        <v>0</v>
      </c>
      <c r="B1" s="25" t="s">
        <v>1</v>
      </c>
      <c r="C1" s="26" t="s">
        <v>2</v>
      </c>
      <c r="D1" s="27" t="s">
        <v>3</v>
      </c>
      <c r="E1" s="28" t="s">
        <v>4</v>
      </c>
      <c r="F1" s="28" t="s">
        <v>5</v>
      </c>
      <c r="G1" s="28" t="s">
        <v>6</v>
      </c>
      <c r="H1" s="29" t="s">
        <v>7</v>
      </c>
      <c r="I1" s="29" t="s">
        <v>8</v>
      </c>
    </row>
    <row r="2" spans="1:9" ht="15" customHeight="1">
      <c r="A2" s="31" t="s">
        <v>9</v>
      </c>
      <c r="B2" s="31" t="s">
        <v>14</v>
      </c>
      <c r="C2" s="32" t="s">
        <v>18</v>
      </c>
      <c r="D2" s="33"/>
      <c r="E2" s="34">
        <v>3</v>
      </c>
      <c r="F2" s="34">
        <v>2</v>
      </c>
      <c r="G2" s="34">
        <v>12</v>
      </c>
      <c r="H2" s="35">
        <f>G2-E2</f>
        <v>9</v>
      </c>
      <c r="I2" s="36"/>
    </row>
    <row r="3" spans="1:9" ht="15" customHeight="1">
      <c r="A3" s="31" t="s">
        <v>10</v>
      </c>
      <c r="B3" s="31" t="s">
        <v>15</v>
      </c>
      <c r="C3" s="32" t="s">
        <v>19</v>
      </c>
      <c r="D3" s="33"/>
      <c r="E3" s="34">
        <v>1</v>
      </c>
      <c r="F3" s="34">
        <v>5</v>
      </c>
      <c r="G3" s="34">
        <v>12</v>
      </c>
      <c r="H3" s="35">
        <f t="shared" ref="H3:H24" si="0">G3-E3</f>
        <v>11</v>
      </c>
      <c r="I3" s="35"/>
    </row>
    <row r="4" spans="1:9" ht="15" customHeight="1">
      <c r="A4" s="31" t="s">
        <v>11</v>
      </c>
      <c r="B4" s="31" t="s">
        <v>16</v>
      </c>
      <c r="C4" s="32" t="s">
        <v>20</v>
      </c>
      <c r="D4" s="33"/>
      <c r="E4" s="34">
        <v>2</v>
      </c>
      <c r="F4" s="34">
        <v>3</v>
      </c>
      <c r="G4" s="34">
        <v>15</v>
      </c>
      <c r="H4" s="35">
        <f t="shared" si="0"/>
        <v>13</v>
      </c>
      <c r="I4" s="35"/>
    </row>
    <row r="5" spans="1:9" ht="15" customHeight="1">
      <c r="A5" s="31" t="s">
        <v>12</v>
      </c>
      <c r="B5" s="31" t="s">
        <v>17</v>
      </c>
      <c r="C5" s="32" t="s">
        <v>21</v>
      </c>
      <c r="D5" s="33"/>
      <c r="E5" s="34">
        <v>11</v>
      </c>
      <c r="F5" s="34">
        <v>10</v>
      </c>
      <c r="G5" s="34">
        <v>15</v>
      </c>
      <c r="H5" s="35">
        <f t="shared" si="0"/>
        <v>4</v>
      </c>
      <c r="I5" s="35"/>
    </row>
    <row r="6" spans="1:9" ht="15" customHeight="1">
      <c r="A6" s="31" t="s">
        <v>13</v>
      </c>
      <c r="B6" s="31" t="s">
        <v>39</v>
      </c>
      <c r="C6" s="32" t="s">
        <v>20</v>
      </c>
      <c r="D6" s="33"/>
      <c r="E6" s="34">
        <v>6</v>
      </c>
      <c r="F6" s="34">
        <v>5</v>
      </c>
      <c r="G6" s="34">
        <v>15</v>
      </c>
      <c r="H6" s="35">
        <f t="shared" si="0"/>
        <v>9</v>
      </c>
      <c r="I6" s="35"/>
    </row>
    <row r="7" spans="1:9" ht="15" customHeight="1">
      <c r="A7" s="31" t="s">
        <v>49</v>
      </c>
      <c r="B7" s="31" t="s">
        <v>48</v>
      </c>
      <c r="C7" s="32" t="s">
        <v>18</v>
      </c>
      <c r="D7" s="33"/>
      <c r="E7" s="34">
        <v>1</v>
      </c>
      <c r="F7" s="34">
        <v>5</v>
      </c>
      <c r="G7" s="34">
        <v>12</v>
      </c>
      <c r="H7" s="35">
        <f t="shared" si="0"/>
        <v>11</v>
      </c>
      <c r="I7" s="35"/>
    </row>
    <row r="8" spans="1:9" ht="15" customHeight="1">
      <c r="A8" s="31" t="s">
        <v>51</v>
      </c>
      <c r="B8" s="31" t="s">
        <v>50</v>
      </c>
      <c r="C8" s="32" t="s">
        <v>19</v>
      </c>
      <c r="D8" s="33"/>
      <c r="E8" s="34">
        <v>3</v>
      </c>
      <c r="F8" s="34">
        <v>5</v>
      </c>
      <c r="G8" s="34">
        <v>12</v>
      </c>
      <c r="H8" s="35">
        <f t="shared" si="0"/>
        <v>9</v>
      </c>
      <c r="I8" s="35"/>
    </row>
    <row r="9" spans="1:9" ht="15" customHeight="1">
      <c r="A9" s="31"/>
      <c r="B9" s="31"/>
      <c r="C9" s="32"/>
      <c r="D9" s="33"/>
      <c r="E9" s="34">
        <v>1</v>
      </c>
      <c r="F9" s="34"/>
      <c r="G9" s="34"/>
      <c r="H9" s="35">
        <f t="shared" si="0"/>
        <v>-1</v>
      </c>
      <c r="I9" s="35"/>
    </row>
    <row r="10" spans="1:9" ht="15" customHeight="1">
      <c r="A10" s="31"/>
      <c r="B10" s="31"/>
      <c r="C10" s="32"/>
      <c r="D10" s="33"/>
      <c r="E10" s="34">
        <v>1</v>
      </c>
      <c r="F10" s="34"/>
      <c r="G10" s="34"/>
      <c r="H10" s="35">
        <f t="shared" si="0"/>
        <v>-1</v>
      </c>
      <c r="I10" s="35"/>
    </row>
    <row r="11" spans="1:9" ht="15" customHeight="1">
      <c r="A11" s="31"/>
      <c r="B11" s="31"/>
      <c r="C11" s="32"/>
      <c r="D11" s="33"/>
      <c r="E11" s="34">
        <v>1</v>
      </c>
      <c r="F11" s="34"/>
      <c r="G11" s="34"/>
      <c r="H11" s="35">
        <f t="shared" si="0"/>
        <v>-1</v>
      </c>
      <c r="I11" s="35"/>
    </row>
    <row r="12" spans="1:9" ht="15" customHeight="1">
      <c r="A12" s="31"/>
      <c r="B12" s="31"/>
      <c r="C12" s="32"/>
      <c r="D12" s="33"/>
      <c r="E12" s="34">
        <v>1</v>
      </c>
      <c r="F12" s="34"/>
      <c r="G12" s="34"/>
      <c r="H12" s="35">
        <f t="shared" si="0"/>
        <v>-1</v>
      </c>
      <c r="I12" s="35"/>
    </row>
    <row r="13" spans="1:9" ht="15" customHeight="1">
      <c r="A13" s="31"/>
      <c r="B13" s="31"/>
      <c r="C13" s="32"/>
      <c r="D13" s="33"/>
      <c r="E13" s="34">
        <v>1</v>
      </c>
      <c r="F13" s="34"/>
      <c r="G13" s="34"/>
      <c r="H13" s="35">
        <f t="shared" si="0"/>
        <v>-1</v>
      </c>
      <c r="I13" s="35"/>
    </row>
    <row r="14" spans="1:9" ht="15" customHeight="1">
      <c r="A14" s="31"/>
      <c r="B14" s="31"/>
      <c r="C14" s="32"/>
      <c r="D14" s="33"/>
      <c r="E14" s="34">
        <v>1</v>
      </c>
      <c r="F14" s="34"/>
      <c r="G14" s="34"/>
      <c r="H14" s="35">
        <f t="shared" si="0"/>
        <v>-1</v>
      </c>
      <c r="I14" s="35"/>
    </row>
    <row r="15" spans="1:9" ht="15" customHeight="1">
      <c r="A15" s="31"/>
      <c r="B15" s="31"/>
      <c r="C15" s="32"/>
      <c r="D15" s="33"/>
      <c r="E15" s="34">
        <v>1</v>
      </c>
      <c r="F15" s="34"/>
      <c r="G15" s="34"/>
      <c r="H15" s="35">
        <f t="shared" si="0"/>
        <v>-1</v>
      </c>
      <c r="I15" s="35"/>
    </row>
    <row r="16" spans="1:9" ht="15" customHeight="1">
      <c r="A16" s="31"/>
      <c r="B16" s="31"/>
      <c r="C16" s="32"/>
      <c r="D16" s="33"/>
      <c r="E16" s="34">
        <v>1</v>
      </c>
      <c r="F16" s="34"/>
      <c r="G16" s="34"/>
      <c r="H16" s="35">
        <f t="shared" si="0"/>
        <v>-1</v>
      </c>
      <c r="I16" s="35"/>
    </row>
    <row r="17" spans="1:9" ht="15" customHeight="1">
      <c r="A17" s="31"/>
      <c r="B17" s="31"/>
      <c r="C17" s="32"/>
      <c r="D17" s="33"/>
      <c r="E17" s="34">
        <v>1</v>
      </c>
      <c r="F17" s="34"/>
      <c r="G17" s="34"/>
      <c r="H17" s="35">
        <f t="shared" si="0"/>
        <v>-1</v>
      </c>
      <c r="I17" s="35"/>
    </row>
    <row r="18" spans="1:9" ht="15" customHeight="1">
      <c r="A18" s="31"/>
      <c r="B18" s="31"/>
      <c r="C18" s="32"/>
      <c r="D18" s="33"/>
      <c r="E18" s="34">
        <v>1</v>
      </c>
      <c r="F18" s="34"/>
      <c r="G18" s="34"/>
      <c r="H18" s="35">
        <f t="shared" si="0"/>
        <v>-1</v>
      </c>
      <c r="I18" s="35"/>
    </row>
    <row r="19" spans="1:9" ht="15" customHeight="1">
      <c r="A19" s="31"/>
      <c r="B19" s="31"/>
      <c r="C19" s="32"/>
      <c r="D19" s="33"/>
      <c r="E19" s="34">
        <v>1</v>
      </c>
      <c r="F19" s="34"/>
      <c r="G19" s="34"/>
      <c r="H19" s="35">
        <f t="shared" si="0"/>
        <v>-1</v>
      </c>
      <c r="I19" s="35"/>
    </row>
    <row r="20" spans="1:9" ht="15" customHeight="1">
      <c r="A20" s="31"/>
      <c r="B20" s="31"/>
      <c r="C20" s="32"/>
      <c r="D20" s="33"/>
      <c r="E20" s="34">
        <v>1</v>
      </c>
      <c r="F20" s="34"/>
      <c r="G20" s="34"/>
      <c r="H20" s="35">
        <f t="shared" si="0"/>
        <v>-1</v>
      </c>
      <c r="I20" s="35"/>
    </row>
    <row r="21" spans="1:9" ht="15" customHeight="1">
      <c r="A21" s="31"/>
      <c r="B21" s="31"/>
      <c r="C21" s="32"/>
      <c r="D21" s="33"/>
      <c r="E21" s="34">
        <v>1</v>
      </c>
      <c r="F21" s="34"/>
      <c r="G21" s="34"/>
      <c r="H21" s="35">
        <f t="shared" si="0"/>
        <v>-1</v>
      </c>
      <c r="I21" s="35"/>
    </row>
    <row r="22" spans="1:9" ht="15" customHeight="1">
      <c r="A22" s="31"/>
      <c r="B22" s="31"/>
      <c r="C22" s="32"/>
      <c r="D22" s="33"/>
      <c r="E22" s="34">
        <v>1</v>
      </c>
      <c r="F22" s="34"/>
      <c r="G22" s="34"/>
      <c r="H22" s="35">
        <f t="shared" si="0"/>
        <v>-1</v>
      </c>
      <c r="I22" s="35"/>
    </row>
    <row r="23" spans="1:9" ht="15" customHeight="1">
      <c r="A23" s="31"/>
      <c r="B23" s="31"/>
      <c r="C23" s="32"/>
      <c r="D23" s="33"/>
      <c r="E23" s="34">
        <v>1</v>
      </c>
      <c r="F23" s="34"/>
      <c r="G23" s="34"/>
      <c r="H23" s="35">
        <f t="shared" si="0"/>
        <v>-1</v>
      </c>
      <c r="I23" s="35"/>
    </row>
    <row r="24" spans="1:9" ht="15" customHeight="1">
      <c r="A24" s="31"/>
      <c r="B24" s="31"/>
      <c r="C24" s="32"/>
      <c r="D24" s="33"/>
      <c r="E24" s="34">
        <v>1</v>
      </c>
      <c r="F24" s="34"/>
      <c r="G24" s="34"/>
      <c r="H24" s="35">
        <f t="shared" si="0"/>
        <v>-1</v>
      </c>
      <c r="I24" s="35"/>
    </row>
    <row r="25" spans="1:9" ht="15" customHeight="1">
      <c r="A25" s="24"/>
      <c r="B25" s="24"/>
      <c r="C25" s="24"/>
      <c r="D25" s="24"/>
      <c r="E25" s="24"/>
      <c r="F25" s="24"/>
      <c r="G25" s="24"/>
      <c r="H25" s="24"/>
      <c r="I25" s="24"/>
    </row>
    <row r="26" spans="1:9" ht="15" customHeight="1"/>
    <row r="27" spans="1:9" ht="15" customHeight="1"/>
    <row r="28" spans="1:9" ht="15" customHeight="1"/>
    <row r="29" spans="1:9" ht="15" customHeight="1"/>
    <row r="30" spans="1:9" ht="15" customHeight="1"/>
    <row r="31" spans="1:9" ht="15" customHeight="1"/>
    <row r="32" spans="1:9" ht="15" customHeight="1"/>
  </sheetData>
  <conditionalFormatting sqref="E2:E24">
    <cfRule type="cellIs" dxfId="3" priority="2" operator="lessThan">
      <formula>$F$2</formula>
    </cfRule>
  </conditionalFormatting>
  <conditionalFormatting sqref="E2:E24">
    <cfRule type="cellIs" dxfId="2" priority="1" operator="lessThan">
      <formula>F2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M21"/>
  <sheetViews>
    <sheetView workbookViewId="0"/>
  </sheetViews>
  <sheetFormatPr baseColWidth="10" defaultRowHeight="12"/>
  <cols>
    <col min="1" max="1" width="17.1640625" customWidth="1"/>
    <col min="2" max="2" width="50.1640625" customWidth="1"/>
    <col min="3" max="3" width="15.1640625" customWidth="1"/>
    <col min="4" max="4" width="11.33203125" customWidth="1"/>
    <col min="5" max="5" width="15.33203125" customWidth="1"/>
    <col min="6" max="6" width="13.5" customWidth="1"/>
    <col min="7" max="7" width="11.33203125" customWidth="1"/>
    <col min="8" max="8" width="12.83203125" customWidth="1"/>
    <col min="9" max="9" width="17.1640625" customWidth="1"/>
    <col min="10" max="10" width="14.1640625" style="85" bestFit="1" customWidth="1"/>
    <col min="11" max="19" width="17.1640625" customWidth="1"/>
  </cols>
  <sheetData>
    <row r="1" spans="1:13" ht="33.75" customHeight="1">
      <c r="A1" s="86" t="s">
        <v>0</v>
      </c>
      <c r="B1" s="38" t="s">
        <v>1</v>
      </c>
      <c r="C1" s="39" t="s">
        <v>2</v>
      </c>
      <c r="D1" s="28" t="s">
        <v>4</v>
      </c>
      <c r="E1" s="29" t="s">
        <v>7</v>
      </c>
      <c r="F1" s="87" t="s">
        <v>40</v>
      </c>
      <c r="G1" s="28" t="s">
        <v>5</v>
      </c>
      <c r="H1" s="28" t="s">
        <v>6</v>
      </c>
      <c r="I1" s="88" t="s">
        <v>46</v>
      </c>
      <c r="J1" s="89" t="s">
        <v>3</v>
      </c>
      <c r="K1" s="30"/>
      <c r="L1" s="30"/>
      <c r="M1" s="30"/>
    </row>
    <row r="2" spans="1:13" ht="15" customHeight="1">
      <c r="A2" s="42" t="s">
        <v>10</v>
      </c>
      <c r="B2" s="42" t="s">
        <v>15</v>
      </c>
      <c r="C2" s="42" t="s">
        <v>19</v>
      </c>
      <c r="D2" s="43">
        <v>1</v>
      </c>
      <c r="E2" s="43">
        <v>11</v>
      </c>
      <c r="F2" s="43"/>
      <c r="G2" s="43">
        <f>VLOOKUP(A2,STOCK!$A$2:$I$2199,6,FALSE)</f>
        <v>5</v>
      </c>
      <c r="H2" s="43">
        <f>VLOOKUP(A2,STOCK!$A$2:$I$2199,7,FALSE)</f>
        <v>12</v>
      </c>
      <c r="I2" s="69" t="s">
        <v>30</v>
      </c>
      <c r="J2" s="84">
        <f>SUMPRODUCT((FOURNISSEURS!$C$2:$C$32=COMMANDE!A2)*(FOURNISSEURS!$A$2:$A$32=COMMANDE!I2)*FOURNISSEURS!$F$2:$F$32)</f>
        <v>340</v>
      </c>
    </row>
    <row r="3" spans="1:13" ht="15" customHeight="1">
      <c r="A3" s="42" t="s">
        <v>11</v>
      </c>
      <c r="B3" s="42" t="s">
        <v>16</v>
      </c>
      <c r="C3" s="42" t="s">
        <v>20</v>
      </c>
      <c r="D3" s="43">
        <v>2</v>
      </c>
      <c r="E3" s="43">
        <v>13</v>
      </c>
      <c r="F3" s="43">
        <v>1</v>
      </c>
      <c r="G3" s="43">
        <f>VLOOKUP(A3,STOCK!$A$2:$I$2199,6,FALSE)</f>
        <v>3</v>
      </c>
      <c r="H3" s="43">
        <f>VLOOKUP(A3,STOCK!$A$2:$I$2199,7,FALSE)</f>
        <v>15</v>
      </c>
      <c r="I3" s="69" t="s">
        <v>54</v>
      </c>
      <c r="J3" s="84">
        <f>SUMPRODUCT((FOURNISSEURS!$C$2:$C$32=COMMANDE!A3)*(FOURNISSEURS!$A$2:$A$32=COMMANDE!I3)*FOURNISSEURS!$F$2:$F$32)</f>
        <v>250</v>
      </c>
    </row>
    <row r="4" spans="1:13" ht="15" customHeight="1">
      <c r="A4" s="42" t="s">
        <v>49</v>
      </c>
      <c r="B4" s="42" t="s">
        <v>48</v>
      </c>
      <c r="C4" s="42" t="s">
        <v>18</v>
      </c>
      <c r="D4" s="43">
        <v>1</v>
      </c>
      <c r="E4" s="43">
        <v>11</v>
      </c>
      <c r="F4" s="43">
        <v>3</v>
      </c>
      <c r="G4" s="43">
        <f>VLOOKUP(A4,STOCK!$A$2:$I$2199,6,FALSE)</f>
        <v>5</v>
      </c>
      <c r="H4" s="43">
        <f>VLOOKUP(A4,STOCK!$A$2:$I$2199,7,FALSE)</f>
        <v>12</v>
      </c>
      <c r="I4" s="69" t="s">
        <v>30</v>
      </c>
      <c r="J4" s="84">
        <f>SUMPRODUCT((FOURNISSEURS!$C$2:$C$32=COMMANDE!A4)*(FOURNISSEURS!$A$2:$A$32=COMMANDE!I4)*FOURNISSEURS!$F$2:$F$32)</f>
        <v>130</v>
      </c>
    </row>
    <row r="5" spans="1:13" ht="15" customHeight="1">
      <c r="A5" s="42" t="s">
        <v>51</v>
      </c>
      <c r="B5" s="42" t="s">
        <v>50</v>
      </c>
      <c r="C5" s="42" t="s">
        <v>19</v>
      </c>
      <c r="D5" s="43">
        <v>1</v>
      </c>
      <c r="E5" s="43">
        <v>11</v>
      </c>
      <c r="F5" s="43">
        <v>5</v>
      </c>
      <c r="G5" s="43">
        <f>VLOOKUP(A5,STOCK!$A$2:$I$2199,6,FALSE)</f>
        <v>5</v>
      </c>
      <c r="H5" s="43">
        <f>VLOOKUP(A5,STOCK!$A$2:$I$2199,7,FALSE)</f>
        <v>12</v>
      </c>
      <c r="I5" s="69" t="s">
        <v>54</v>
      </c>
      <c r="J5" s="84">
        <f>SUMPRODUCT((FOURNISSEURS!$C$2:$C$32=COMMANDE!A5)*(FOURNISSEURS!$A$2:$A$32=COMMANDE!I5)*FOURNISSEURS!$F$2:$F$32)</f>
        <v>300</v>
      </c>
    </row>
    <row r="6" spans="1:13" ht="15" customHeight="1">
      <c r="A6" s="40"/>
      <c r="B6" s="40"/>
      <c r="C6" s="40"/>
      <c r="D6" s="40"/>
      <c r="E6" s="40"/>
      <c r="F6" s="40"/>
      <c r="G6" s="40"/>
      <c r="H6" s="40"/>
      <c r="I6" s="37"/>
    </row>
    <row r="7" spans="1:13" ht="15" customHeight="1">
      <c r="A7" s="40"/>
      <c r="B7" s="40"/>
      <c r="C7" s="40"/>
      <c r="D7" s="40"/>
      <c r="E7" s="40"/>
      <c r="F7" s="40"/>
      <c r="G7" s="40"/>
      <c r="H7" s="40"/>
      <c r="I7" s="37"/>
    </row>
    <row r="8" spans="1:13" ht="15" customHeight="1">
      <c r="A8" s="40"/>
      <c r="B8" s="40"/>
      <c r="C8" s="40"/>
      <c r="D8" s="40"/>
      <c r="E8" s="40"/>
      <c r="F8" s="40"/>
      <c r="G8" s="40"/>
      <c r="H8" s="40"/>
      <c r="I8" s="37"/>
    </row>
    <row r="9" spans="1:13" ht="15" customHeight="1">
      <c r="A9" s="40"/>
      <c r="B9" s="40"/>
      <c r="C9" s="40"/>
      <c r="D9" s="40"/>
      <c r="E9" s="40"/>
      <c r="F9" s="40"/>
      <c r="G9" s="40"/>
      <c r="H9" s="40"/>
      <c r="I9" s="37"/>
    </row>
    <row r="10" spans="1:13" ht="15" customHeight="1">
      <c r="A10" s="40"/>
      <c r="B10" s="40"/>
      <c r="C10" s="40"/>
      <c r="D10" s="40"/>
      <c r="E10" s="40"/>
      <c r="F10" s="40"/>
      <c r="G10" s="40"/>
      <c r="H10" s="40"/>
      <c r="I10" s="37"/>
    </row>
    <row r="11" spans="1:13" ht="15" customHeight="1">
      <c r="A11" s="40"/>
      <c r="B11" s="40"/>
      <c r="C11" s="40"/>
      <c r="D11" s="40"/>
      <c r="E11" s="40"/>
      <c r="F11" s="40"/>
      <c r="G11" s="40"/>
      <c r="H11" s="40"/>
      <c r="I11" s="37"/>
    </row>
    <row r="12" spans="1:13" ht="15" customHeight="1">
      <c r="A12" s="40"/>
      <c r="B12" s="40"/>
      <c r="C12" s="40"/>
      <c r="D12" s="40"/>
      <c r="E12" s="40"/>
      <c r="F12" s="40"/>
      <c r="G12" s="40"/>
      <c r="H12" s="40"/>
      <c r="I12" s="37"/>
    </row>
    <row r="13" spans="1:13" ht="15" customHeight="1">
      <c r="A13" s="41"/>
      <c r="B13" s="41"/>
      <c r="C13" s="41"/>
      <c r="D13" s="41"/>
      <c r="E13" s="41"/>
      <c r="F13" s="41"/>
      <c r="G13" s="41"/>
      <c r="H13" s="41"/>
    </row>
    <row r="14" spans="1:13" ht="15" customHeight="1">
      <c r="A14" s="41"/>
      <c r="B14" s="41"/>
      <c r="C14" s="41"/>
      <c r="D14" s="41"/>
      <c r="E14" s="41"/>
      <c r="F14" s="41"/>
      <c r="G14" s="41"/>
      <c r="H14" s="41"/>
    </row>
    <row r="15" spans="1:13" ht="15" customHeight="1">
      <c r="A15" s="41"/>
      <c r="B15" s="41"/>
      <c r="C15" s="41"/>
      <c r="D15" s="41"/>
      <c r="E15" s="41"/>
      <c r="F15" s="41"/>
      <c r="G15" s="41"/>
      <c r="H15" s="41"/>
    </row>
    <row r="16" spans="1:13" ht="15" customHeight="1">
      <c r="A16" s="41"/>
      <c r="B16" s="41"/>
      <c r="C16" s="41"/>
      <c r="D16" s="41"/>
      <c r="E16" s="41"/>
      <c r="F16" s="41"/>
      <c r="G16" s="41"/>
      <c r="H16" s="41"/>
    </row>
    <row r="17" spans="1:8" ht="15" customHeight="1">
      <c r="A17" s="41"/>
      <c r="B17" s="41"/>
      <c r="C17" s="41"/>
      <c r="D17" s="41"/>
      <c r="E17" s="41"/>
      <c r="F17" s="41"/>
      <c r="G17" s="41"/>
      <c r="H17" s="41"/>
    </row>
    <row r="18" spans="1:8" ht="15" customHeight="1">
      <c r="A18" s="41"/>
      <c r="B18" s="41"/>
      <c r="C18" s="41"/>
      <c r="D18" s="41"/>
      <c r="E18" s="41"/>
      <c r="F18" s="41"/>
      <c r="G18" s="41"/>
      <c r="H18" s="41"/>
    </row>
    <row r="19" spans="1:8" ht="15" customHeight="1">
      <c r="A19" s="41"/>
      <c r="B19" s="41"/>
      <c r="C19" s="41"/>
      <c r="D19" s="41"/>
      <c r="E19" s="41"/>
      <c r="F19" s="41"/>
      <c r="G19" s="41"/>
      <c r="H19" s="41"/>
    </row>
    <row r="20" spans="1:8" ht="15" customHeight="1">
      <c r="A20" s="41"/>
      <c r="B20" s="41"/>
      <c r="C20" s="41"/>
      <c r="D20" s="41"/>
      <c r="E20" s="41"/>
      <c r="F20" s="41"/>
      <c r="G20" s="41"/>
      <c r="H20" s="41"/>
    </row>
    <row r="21" spans="1:8" ht="15" customHeight="1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1"/>
  <sheetViews>
    <sheetView workbookViewId="0">
      <selection activeCell="K2" sqref="K2"/>
    </sheetView>
  </sheetViews>
  <sheetFormatPr baseColWidth="10" defaultRowHeight="15"/>
  <cols>
    <col min="1" max="1" width="13.5" style="1" customWidth="1"/>
    <col min="2" max="2" width="44" style="1" bestFit="1" customWidth="1"/>
    <col min="3" max="3" width="12" style="1"/>
    <col min="4" max="4" width="10.5" style="2" customWidth="1"/>
    <col min="5" max="5" width="9.83203125" style="1" customWidth="1"/>
    <col min="6" max="6" width="11" style="1" customWidth="1"/>
    <col min="7" max="7" width="12.1640625" style="1" customWidth="1"/>
    <col min="8" max="9" width="16.33203125" style="1" customWidth="1"/>
    <col min="10" max="10" width="13.6640625" style="1" customWidth="1"/>
    <col min="11" max="11" width="12" style="1"/>
    <col min="12" max="12" width="15.33203125" style="1" bestFit="1" customWidth="1"/>
    <col min="13" max="13" width="17.1640625" style="1" customWidth="1"/>
    <col min="14" max="16384" width="12" style="1"/>
  </cols>
  <sheetData>
    <row r="1" spans="1:13" s="3" customFormat="1" ht="27" customHeight="1">
      <c r="A1" s="9" t="s">
        <v>0</v>
      </c>
      <c r="B1" s="9" t="s">
        <v>1</v>
      </c>
      <c r="C1" s="8" t="s">
        <v>2</v>
      </c>
      <c r="D1" s="7" t="s">
        <v>3</v>
      </c>
      <c r="E1" s="6" t="s">
        <v>4</v>
      </c>
      <c r="F1" s="6" t="s">
        <v>5</v>
      </c>
      <c r="G1" s="6" t="s">
        <v>6</v>
      </c>
      <c r="H1" s="5" t="s">
        <v>7</v>
      </c>
      <c r="I1" s="5" t="s">
        <v>24</v>
      </c>
      <c r="J1" s="4" t="s">
        <v>23</v>
      </c>
      <c r="K1" s="4" t="s">
        <v>22</v>
      </c>
      <c r="L1" s="11" t="s">
        <v>26</v>
      </c>
      <c r="M1" s="10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J8"/>
  <sheetViews>
    <sheetView workbookViewId="0">
      <selection activeCell="A2" sqref="A2"/>
    </sheetView>
  </sheetViews>
  <sheetFormatPr baseColWidth="10" defaultRowHeight="15"/>
  <cols>
    <col min="1" max="1" width="12.33203125" style="1" customWidth="1"/>
    <col min="2" max="2" width="12" style="1"/>
    <col min="3" max="3" width="9.83203125" style="1" customWidth="1"/>
    <col min="4" max="4" width="9.5" style="1" customWidth="1"/>
    <col min="5" max="7" width="12" style="1"/>
    <col min="8" max="8" width="12.1640625" style="1" customWidth="1"/>
    <col min="9" max="9" width="18" style="1" customWidth="1"/>
    <col min="10" max="10" width="40" style="1" customWidth="1"/>
    <col min="11" max="16384" width="12" style="1"/>
  </cols>
  <sheetData>
    <row r="1" spans="1:10" ht="26.25">
      <c r="A1" s="17" t="s">
        <v>36</v>
      </c>
      <c r="B1" s="9" t="s">
        <v>35</v>
      </c>
      <c r="C1" s="8" t="s">
        <v>2</v>
      </c>
      <c r="D1" s="13" t="s">
        <v>3</v>
      </c>
      <c r="E1" s="6" t="s">
        <v>34</v>
      </c>
      <c r="F1" s="6" t="s">
        <v>33</v>
      </c>
      <c r="G1" s="6" t="s">
        <v>32</v>
      </c>
      <c r="H1" s="16" t="s">
        <v>31</v>
      </c>
      <c r="I1" s="9" t="s">
        <v>0</v>
      </c>
      <c r="J1" s="9" t="s">
        <v>1</v>
      </c>
    </row>
    <row r="8" spans="1:10">
      <c r="C8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J8"/>
  <sheetViews>
    <sheetView workbookViewId="0">
      <selection activeCell="C34" sqref="C34"/>
    </sheetView>
  </sheetViews>
  <sheetFormatPr baseColWidth="10" defaultRowHeight="15"/>
  <cols>
    <col min="1" max="1" width="15.33203125" style="1" bestFit="1" customWidth="1"/>
    <col min="2" max="2" width="16.6640625" style="1" customWidth="1"/>
    <col min="3" max="3" width="11.83203125" style="12" customWidth="1"/>
    <col min="4" max="4" width="44" style="1" bestFit="1" customWidth="1"/>
    <col min="5" max="5" width="14.1640625" style="1" customWidth="1"/>
    <col min="6" max="6" width="12" style="1" customWidth="1"/>
    <col min="7" max="9" width="12" style="1"/>
    <col min="10" max="10" width="14.1640625" style="1" customWidth="1"/>
    <col min="11" max="16384" width="12" style="1"/>
  </cols>
  <sheetData>
    <row r="1" spans="1:10" ht="47.25">
      <c r="A1" s="75" t="s">
        <v>26</v>
      </c>
      <c r="B1" s="76" t="s">
        <v>25</v>
      </c>
      <c r="C1" s="77" t="s">
        <v>0</v>
      </c>
      <c r="D1" s="78" t="s">
        <v>1</v>
      </c>
      <c r="E1" s="79" t="s">
        <v>2</v>
      </c>
      <c r="F1" s="80" t="s">
        <v>3</v>
      </c>
      <c r="G1" s="81" t="s">
        <v>4</v>
      </c>
      <c r="H1" s="81" t="s">
        <v>5</v>
      </c>
      <c r="I1" s="81" t="s">
        <v>6</v>
      </c>
      <c r="J1" s="82" t="s">
        <v>8</v>
      </c>
    </row>
    <row r="2" spans="1:10" ht="15.75">
      <c r="A2" s="73" t="s">
        <v>30</v>
      </c>
      <c r="B2" s="73">
        <v>1321</v>
      </c>
      <c r="C2" s="74" t="s">
        <v>9</v>
      </c>
      <c r="D2" s="73" t="s">
        <v>14</v>
      </c>
      <c r="E2" s="73" t="s">
        <v>18</v>
      </c>
      <c r="F2" s="73">
        <v>355</v>
      </c>
      <c r="G2" s="73">
        <f>VLOOKUP(C2,STOCK!$A$2:$I$2199,5,FALSE)</f>
        <v>3</v>
      </c>
      <c r="H2" s="73">
        <f>VLOOKUP(C2,STOCK!$A$2:$I$2199,6,FALSE)</f>
        <v>2</v>
      </c>
      <c r="I2" s="73">
        <f>VLOOKUP(C2,STOCK!$A$2:$I$2199,7,FALSE)</f>
        <v>12</v>
      </c>
      <c r="J2" s="73"/>
    </row>
    <row r="3" spans="1:10" ht="15.75">
      <c r="A3" s="73" t="s">
        <v>30</v>
      </c>
      <c r="B3" s="73">
        <v>12154</v>
      </c>
      <c r="C3" s="74" t="s">
        <v>10</v>
      </c>
      <c r="D3" s="73" t="s">
        <v>15</v>
      </c>
      <c r="E3" s="73" t="s">
        <v>19</v>
      </c>
      <c r="F3" s="73">
        <v>340</v>
      </c>
      <c r="G3" s="73">
        <f>VLOOKUP(C3,STOCK!$A$2:$I$2199,5,FALSE)</f>
        <v>1</v>
      </c>
      <c r="H3" s="73">
        <f>VLOOKUP(C3,STOCK!$A$2:$I$2199,6,FALSE)</f>
        <v>5</v>
      </c>
      <c r="I3" s="73">
        <f>VLOOKUP(C3,STOCK!$A$2:$I$2199,7,FALSE)</f>
        <v>12</v>
      </c>
      <c r="J3" s="73"/>
    </row>
    <row r="4" spans="1:10" ht="15.75">
      <c r="A4" s="73" t="s">
        <v>54</v>
      </c>
      <c r="B4" s="73">
        <v>56456456</v>
      </c>
      <c r="C4" s="74" t="s">
        <v>9</v>
      </c>
      <c r="D4" s="73" t="s">
        <v>14</v>
      </c>
      <c r="E4" s="73" t="s">
        <v>18</v>
      </c>
      <c r="F4" s="73">
        <v>365</v>
      </c>
      <c r="G4" s="73">
        <f>VLOOKUP(C4,STOCK!$A$2:$I$2199,5,FALSE)</f>
        <v>3</v>
      </c>
      <c r="H4" s="73">
        <f>VLOOKUP(C4,STOCK!$A$2:$I$2199,6,FALSE)</f>
        <v>2</v>
      </c>
      <c r="I4" s="73">
        <f>VLOOKUP(C4,STOCK!$A$2:$I$2199,7,FALSE)</f>
        <v>12</v>
      </c>
      <c r="J4" s="73"/>
    </row>
    <row r="5" spans="1:10" ht="15.75">
      <c r="A5" s="73" t="s">
        <v>54</v>
      </c>
      <c r="B5" s="73">
        <v>65454</v>
      </c>
      <c r="C5" s="74" t="s">
        <v>10</v>
      </c>
      <c r="D5" s="73" t="s">
        <v>15</v>
      </c>
      <c r="E5" s="73" t="s">
        <v>19</v>
      </c>
      <c r="F5" s="73">
        <v>360</v>
      </c>
      <c r="G5" s="73">
        <f>VLOOKUP(C5,STOCK!$A$2:$I$2199,5,FALSE)</f>
        <v>1</v>
      </c>
      <c r="H5" s="73">
        <f>VLOOKUP(C5,STOCK!$A$2:$I$2199,6,FALSE)</f>
        <v>5</v>
      </c>
      <c r="I5" s="73">
        <f>VLOOKUP(C5,STOCK!$A$2:$I$2199,7,FALSE)</f>
        <v>12</v>
      </c>
      <c r="J5" s="73"/>
    </row>
    <row r="6" spans="1:10" ht="15.75">
      <c r="A6" s="73" t="s">
        <v>54</v>
      </c>
      <c r="B6" s="73">
        <v>2232</v>
      </c>
      <c r="C6" s="74" t="s">
        <v>51</v>
      </c>
      <c r="D6" s="73" t="s">
        <v>50</v>
      </c>
      <c r="E6" s="73" t="s">
        <v>18</v>
      </c>
      <c r="F6" s="73">
        <v>300</v>
      </c>
      <c r="G6" s="73">
        <f>VLOOKUP(C6,STOCK!$A$2:$I$2199,5,FALSE)</f>
        <v>3</v>
      </c>
      <c r="H6" s="73">
        <f>VLOOKUP(C6,STOCK!$A$2:$I$2199,6,FALSE)</f>
        <v>5</v>
      </c>
      <c r="I6" s="73">
        <f>VLOOKUP(C6,STOCK!$A$2:$I$2199,7,FALSE)</f>
        <v>12</v>
      </c>
      <c r="J6" s="73"/>
    </row>
    <row r="7" spans="1:10" ht="15.75">
      <c r="A7" s="73" t="s">
        <v>54</v>
      </c>
      <c r="B7" s="73"/>
      <c r="C7" s="74" t="s">
        <v>11</v>
      </c>
      <c r="D7" s="83" t="s">
        <v>16</v>
      </c>
      <c r="E7" s="73" t="s">
        <v>18</v>
      </c>
      <c r="F7" s="73">
        <v>250</v>
      </c>
      <c r="G7" s="73">
        <f>VLOOKUP(C7,STOCK!$A$2:$I$2199,5,FALSE)</f>
        <v>2</v>
      </c>
      <c r="H7" s="73">
        <f>VLOOKUP(C7,STOCK!$A$2:$I$2199,6,FALSE)</f>
        <v>3</v>
      </c>
      <c r="I7" s="73">
        <f>VLOOKUP(C7,STOCK!$A$2:$I$2199,7,FALSE)</f>
        <v>15</v>
      </c>
      <c r="J7" s="73"/>
    </row>
    <row r="8" spans="1:10" ht="15.75">
      <c r="A8" s="73" t="s">
        <v>30</v>
      </c>
      <c r="B8" s="73"/>
      <c r="C8" s="74" t="s">
        <v>49</v>
      </c>
      <c r="D8" s="83" t="s">
        <v>48</v>
      </c>
      <c r="E8" s="73" t="s">
        <v>19</v>
      </c>
      <c r="F8" s="73">
        <v>130</v>
      </c>
      <c r="G8" s="73">
        <f>VLOOKUP(C8,STOCK!$A$2:$I$2199,5,FALSE)</f>
        <v>1</v>
      </c>
      <c r="H8" s="73">
        <f>VLOOKUP(C8,STOCK!$A$2:$I$2199,6,FALSE)</f>
        <v>5</v>
      </c>
      <c r="I8" s="73">
        <f>VLOOKUP(C8,STOCK!$A$2:$I$2199,7,FALSE)</f>
        <v>12</v>
      </c>
      <c r="J8" s="7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34"/>
  <sheetViews>
    <sheetView workbookViewId="0">
      <selection activeCell="B6" sqref="B6"/>
    </sheetView>
  </sheetViews>
  <sheetFormatPr baseColWidth="10" defaultRowHeight="15"/>
  <cols>
    <col min="1" max="1" width="12" style="1"/>
    <col min="2" max="2" width="44" style="1" bestFit="1" customWidth="1"/>
    <col min="3" max="3" width="13" style="1" bestFit="1" customWidth="1"/>
    <col min="4" max="7" width="12" style="1"/>
    <col min="8" max="8" width="16.6640625" style="1" customWidth="1"/>
    <col min="9" max="9" width="15.83203125" style="1" customWidth="1"/>
    <col min="10" max="16384" width="12" style="1"/>
  </cols>
  <sheetData>
    <row r="1" spans="1:9">
      <c r="A1" s="1" t="s">
        <v>38</v>
      </c>
    </row>
    <row r="2" spans="1:9" ht="26.25">
      <c r="A2" s="14" t="s">
        <v>0</v>
      </c>
      <c r="B2" s="9" t="s">
        <v>1</v>
      </c>
      <c r="C2" s="8" t="s">
        <v>2</v>
      </c>
      <c r="D2" s="13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</row>
    <row r="3" spans="1:9">
      <c r="A3" s="23" t="s">
        <v>29</v>
      </c>
      <c r="B3" s="22" t="s">
        <v>28</v>
      </c>
      <c r="C3" s="21" t="s">
        <v>18</v>
      </c>
      <c r="D3" s="20"/>
      <c r="E3" s="19">
        <v>3</v>
      </c>
      <c r="F3" s="19">
        <v>2</v>
      </c>
      <c r="G3" s="19">
        <v>12</v>
      </c>
      <c r="H3" s="18">
        <f>G3-E3</f>
        <v>9</v>
      </c>
      <c r="I3" s="18"/>
    </row>
    <row r="4" spans="1:9">
      <c r="A4" s="23" t="s">
        <v>37</v>
      </c>
      <c r="B4" s="22" t="s">
        <v>27</v>
      </c>
      <c r="C4" s="21" t="s">
        <v>19</v>
      </c>
      <c r="D4" s="20"/>
      <c r="E4" s="19">
        <v>1</v>
      </c>
      <c r="F4" s="19">
        <v>2</v>
      </c>
      <c r="G4" s="19">
        <v>12</v>
      </c>
      <c r="H4" s="18">
        <f>G4-E4</f>
        <v>11</v>
      </c>
      <c r="I4" s="18"/>
    </row>
    <row r="5" spans="1:9">
      <c r="A5" s="23"/>
      <c r="B5" s="22"/>
      <c r="C5" s="21"/>
      <c r="D5" s="20"/>
      <c r="E5" s="19"/>
      <c r="F5" s="19"/>
      <c r="G5" s="19"/>
      <c r="H5" s="18"/>
      <c r="I5" s="18"/>
    </row>
    <row r="6" spans="1:9">
      <c r="A6" s="23"/>
      <c r="B6" s="22"/>
      <c r="C6" s="21"/>
      <c r="D6" s="20"/>
      <c r="E6" s="19"/>
      <c r="F6" s="19"/>
      <c r="G6" s="19"/>
      <c r="H6" s="18"/>
      <c r="I6" s="18"/>
    </row>
    <row r="7" spans="1:9">
      <c r="A7" s="23"/>
      <c r="B7" s="22"/>
      <c r="C7" s="21"/>
      <c r="D7" s="20"/>
      <c r="E7" s="19"/>
      <c r="F7" s="19"/>
      <c r="G7" s="19"/>
      <c r="H7" s="18"/>
      <c r="I7" s="18"/>
    </row>
    <row r="8" spans="1:9">
      <c r="A8" s="23"/>
      <c r="B8" s="22"/>
      <c r="C8" s="21"/>
      <c r="D8" s="20"/>
      <c r="E8" s="19"/>
      <c r="F8" s="19"/>
      <c r="G8" s="19"/>
      <c r="H8" s="18"/>
      <c r="I8" s="18"/>
    </row>
    <row r="9" spans="1:9">
      <c r="A9" s="23"/>
      <c r="B9" s="22"/>
      <c r="C9" s="21"/>
      <c r="D9" s="20"/>
      <c r="E9" s="19"/>
      <c r="F9" s="19"/>
      <c r="G9" s="19"/>
      <c r="H9" s="18"/>
      <c r="I9" s="18"/>
    </row>
    <row r="10" spans="1:9">
      <c r="A10" s="23"/>
      <c r="B10" s="22"/>
      <c r="C10" s="21"/>
      <c r="D10" s="20"/>
      <c r="E10" s="19"/>
      <c r="F10" s="19"/>
      <c r="G10" s="19"/>
      <c r="H10" s="18"/>
      <c r="I10" s="18"/>
    </row>
    <row r="11" spans="1:9">
      <c r="A11" s="23"/>
      <c r="B11" s="22"/>
      <c r="C11" s="21"/>
      <c r="D11" s="20"/>
      <c r="E11" s="19"/>
      <c r="F11" s="19"/>
      <c r="G11" s="19"/>
      <c r="H11" s="18"/>
      <c r="I11" s="18"/>
    </row>
    <row r="12" spans="1:9">
      <c r="A12" s="23"/>
      <c r="B12" s="22"/>
      <c r="C12" s="21"/>
      <c r="D12" s="20"/>
      <c r="E12" s="19"/>
      <c r="F12" s="19"/>
      <c r="G12" s="19"/>
      <c r="H12" s="18"/>
      <c r="I12" s="18"/>
    </row>
    <row r="13" spans="1:9">
      <c r="A13" s="23"/>
      <c r="B13" s="22"/>
      <c r="C13" s="21"/>
      <c r="D13" s="20"/>
      <c r="E13" s="19"/>
      <c r="F13" s="19"/>
      <c r="G13" s="19"/>
      <c r="H13" s="18"/>
      <c r="I13" s="18"/>
    </row>
    <row r="14" spans="1:9">
      <c r="A14" s="23"/>
      <c r="B14" s="22"/>
      <c r="C14" s="21"/>
      <c r="D14" s="20"/>
      <c r="E14" s="19"/>
      <c r="F14" s="19"/>
      <c r="G14" s="19"/>
      <c r="H14" s="18"/>
      <c r="I14" s="18"/>
    </row>
    <row r="15" spans="1:9">
      <c r="A15" s="23"/>
      <c r="B15" s="22"/>
      <c r="C15" s="21"/>
      <c r="D15" s="20"/>
      <c r="E15" s="19"/>
      <c r="F15" s="19"/>
      <c r="G15" s="19"/>
      <c r="H15" s="18"/>
      <c r="I15" s="18"/>
    </row>
    <row r="16" spans="1:9">
      <c r="A16" s="23"/>
      <c r="B16" s="22"/>
      <c r="C16" s="21"/>
      <c r="D16" s="20"/>
      <c r="E16" s="19"/>
      <c r="F16" s="19"/>
      <c r="G16" s="19"/>
      <c r="H16" s="18"/>
      <c r="I16" s="18"/>
    </row>
    <row r="17" spans="1:9">
      <c r="A17" s="23"/>
      <c r="B17" s="22"/>
      <c r="C17" s="21"/>
      <c r="D17" s="20"/>
      <c r="E17" s="19"/>
      <c r="F17" s="19"/>
      <c r="G17" s="19"/>
      <c r="H17" s="18"/>
      <c r="I17" s="18"/>
    </row>
    <row r="18" spans="1:9">
      <c r="A18" s="23"/>
      <c r="B18" s="22"/>
      <c r="C18" s="21"/>
      <c r="D18" s="20"/>
      <c r="E18" s="19"/>
      <c r="F18" s="19"/>
      <c r="G18" s="19"/>
      <c r="H18" s="18"/>
      <c r="I18" s="18"/>
    </row>
    <row r="19" spans="1:9">
      <c r="A19" s="23"/>
      <c r="B19" s="22"/>
      <c r="C19" s="21"/>
      <c r="D19" s="20"/>
      <c r="E19" s="19"/>
      <c r="F19" s="19"/>
      <c r="G19" s="19"/>
      <c r="H19" s="18"/>
      <c r="I19" s="18"/>
    </row>
    <row r="20" spans="1:9">
      <c r="A20" s="23"/>
      <c r="B20" s="22"/>
      <c r="C20" s="21"/>
      <c r="D20" s="20"/>
      <c r="E20" s="19"/>
      <c r="F20" s="19"/>
      <c r="G20" s="19"/>
      <c r="H20" s="18"/>
      <c r="I20" s="18"/>
    </row>
    <row r="21" spans="1:9">
      <c r="A21" s="23"/>
      <c r="B21" s="22"/>
      <c r="C21" s="21"/>
      <c r="D21" s="20"/>
      <c r="E21" s="19"/>
      <c r="F21" s="19"/>
      <c r="G21" s="19"/>
      <c r="H21" s="18"/>
      <c r="I21" s="18"/>
    </row>
    <row r="22" spans="1:9">
      <c r="A22" s="23"/>
      <c r="B22" s="22"/>
      <c r="C22" s="21"/>
      <c r="D22" s="20"/>
      <c r="E22" s="19"/>
      <c r="F22" s="19"/>
      <c r="G22" s="19"/>
      <c r="H22" s="18"/>
      <c r="I22" s="18"/>
    </row>
    <row r="23" spans="1:9">
      <c r="A23" s="23"/>
      <c r="B23" s="22"/>
      <c r="C23" s="21"/>
      <c r="D23" s="20"/>
      <c r="E23" s="19"/>
      <c r="F23" s="19"/>
      <c r="G23" s="19"/>
      <c r="H23" s="18"/>
      <c r="I23" s="18"/>
    </row>
    <row r="24" spans="1:9">
      <c r="A24" s="23"/>
      <c r="B24" s="22"/>
      <c r="C24" s="21"/>
      <c r="D24" s="20"/>
      <c r="E24" s="19"/>
      <c r="F24" s="19"/>
      <c r="G24" s="19"/>
      <c r="H24" s="18"/>
      <c r="I24" s="18"/>
    </row>
    <row r="25" spans="1:9">
      <c r="A25" s="23"/>
      <c r="B25" s="22"/>
      <c r="C25" s="21"/>
      <c r="D25" s="20"/>
      <c r="E25" s="19"/>
      <c r="F25" s="19"/>
      <c r="G25" s="19"/>
      <c r="H25" s="18"/>
      <c r="I25" s="18"/>
    </row>
    <row r="26" spans="1:9">
      <c r="A26" s="23"/>
      <c r="B26" s="22"/>
      <c r="C26" s="21"/>
      <c r="D26" s="20"/>
      <c r="E26" s="19"/>
      <c r="F26" s="19"/>
      <c r="G26" s="19"/>
      <c r="H26" s="18"/>
      <c r="I26" s="18"/>
    </row>
    <row r="27" spans="1:9">
      <c r="A27" s="23"/>
      <c r="B27" s="22"/>
      <c r="C27" s="21"/>
      <c r="D27" s="20"/>
      <c r="E27" s="19"/>
      <c r="F27" s="19"/>
      <c r="G27" s="19"/>
      <c r="H27" s="18"/>
      <c r="I27" s="18"/>
    </row>
    <row r="28" spans="1:9">
      <c r="A28" s="23"/>
      <c r="B28" s="22"/>
      <c r="C28" s="21"/>
      <c r="D28" s="20"/>
      <c r="E28" s="19"/>
      <c r="F28" s="19"/>
      <c r="G28" s="19"/>
      <c r="H28" s="18"/>
      <c r="I28" s="18"/>
    </row>
    <row r="29" spans="1:9">
      <c r="A29" s="23"/>
      <c r="B29" s="22"/>
      <c r="C29" s="21"/>
      <c r="D29" s="20"/>
      <c r="E29" s="19"/>
      <c r="F29" s="19"/>
      <c r="G29" s="19"/>
      <c r="H29" s="18"/>
      <c r="I29" s="18"/>
    </row>
    <row r="30" spans="1:9">
      <c r="A30" s="23"/>
      <c r="B30" s="22"/>
      <c r="C30" s="21"/>
      <c r="D30" s="20"/>
      <c r="E30" s="19"/>
      <c r="F30" s="19"/>
      <c r="G30" s="19"/>
      <c r="H30" s="18"/>
      <c r="I30" s="18"/>
    </row>
    <row r="31" spans="1:9">
      <c r="A31" s="23"/>
      <c r="B31" s="22"/>
      <c r="C31" s="21"/>
      <c r="D31" s="20"/>
      <c r="E31" s="19"/>
      <c r="F31" s="19"/>
      <c r="G31" s="19"/>
      <c r="H31" s="18"/>
      <c r="I31" s="18"/>
    </row>
    <row r="32" spans="1:9">
      <c r="A32" s="23"/>
      <c r="B32" s="22"/>
      <c r="C32" s="21"/>
      <c r="D32" s="20"/>
      <c r="E32" s="19"/>
      <c r="F32" s="19"/>
      <c r="G32" s="19"/>
      <c r="H32" s="18"/>
      <c r="I32" s="18"/>
    </row>
    <row r="33" spans="1:9">
      <c r="A33" s="23"/>
      <c r="B33" s="22"/>
      <c r="C33" s="21"/>
      <c r="D33" s="20"/>
      <c r="E33" s="19"/>
      <c r="F33" s="19"/>
      <c r="G33" s="19"/>
      <c r="H33" s="18"/>
      <c r="I33" s="18"/>
    </row>
    <row r="34" spans="1:9">
      <c r="A34" s="23"/>
      <c r="B34" s="22"/>
      <c r="C34" s="21"/>
      <c r="D34" s="20"/>
      <c r="E34" s="19"/>
      <c r="F34" s="19"/>
      <c r="G34" s="19"/>
      <c r="H34" s="18"/>
      <c r="I34" s="18"/>
    </row>
  </sheetData>
  <conditionalFormatting sqref="E3:E34">
    <cfRule type="cellIs" dxfId="1" priority="2" operator="lessThan">
      <formula>F3</formula>
    </cfRule>
  </conditionalFormatting>
  <conditionalFormatting sqref="E3:E33">
    <cfRule type="cellIs" dxfId="0" priority="1" operator="lessThan">
      <formula>F3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3"/>
  <sheetViews>
    <sheetView tabSelected="1" workbookViewId="0">
      <selection activeCell="C6" sqref="C6"/>
    </sheetView>
  </sheetViews>
  <sheetFormatPr baseColWidth="10" defaultRowHeight="12"/>
  <cols>
    <col min="1" max="1" width="20.83203125" customWidth="1"/>
    <col min="2" max="2" width="17.5" bestFit="1" customWidth="1"/>
    <col min="3" max="3" width="14.1640625" customWidth="1"/>
    <col min="4" max="4" width="16" bestFit="1" customWidth="1"/>
    <col min="5" max="5" width="15.5" bestFit="1" customWidth="1"/>
    <col min="6" max="6" width="17.6640625" bestFit="1" customWidth="1"/>
  </cols>
  <sheetData>
    <row r="1" spans="1:7">
      <c r="A1" s="44"/>
      <c r="B1" s="44"/>
      <c r="C1" s="44"/>
      <c r="D1" s="44"/>
      <c r="E1" s="44"/>
      <c r="F1" s="44"/>
      <c r="G1" s="44"/>
    </row>
    <row r="2" spans="1:7">
      <c r="A2" s="44"/>
      <c r="B2" s="44"/>
      <c r="C2" s="44"/>
      <c r="D2" s="44"/>
      <c r="E2" s="44"/>
      <c r="F2" s="44"/>
      <c r="G2" s="44"/>
    </row>
    <row r="3" spans="1:7">
      <c r="A3" s="44"/>
      <c r="B3" s="44"/>
      <c r="C3" s="44"/>
      <c r="D3" s="44"/>
      <c r="E3" s="44"/>
      <c r="F3" s="44"/>
      <c r="G3" s="44"/>
    </row>
    <row r="4" spans="1:7">
      <c r="A4" s="44"/>
      <c r="B4" s="44"/>
      <c r="C4" s="44"/>
      <c r="D4" s="44"/>
      <c r="E4" s="44"/>
      <c r="F4" s="44"/>
      <c r="G4" s="44"/>
    </row>
    <row r="8" spans="1:7" ht="34.5" customHeight="1" thickBot="1"/>
    <row r="9" spans="1:7" ht="20.25" customHeight="1">
      <c r="A9" s="97" t="s">
        <v>55</v>
      </c>
      <c r="B9" s="98"/>
      <c r="C9" s="98"/>
      <c r="D9" s="98"/>
      <c r="E9" s="98"/>
      <c r="F9" s="101"/>
      <c r="G9" s="45"/>
    </row>
    <row r="10" spans="1:7" ht="24" thickBot="1">
      <c r="A10" s="99"/>
      <c r="B10" s="100"/>
      <c r="C10" s="100"/>
      <c r="D10" s="100"/>
      <c r="E10" s="100"/>
      <c r="F10" s="102"/>
      <c r="G10" s="45"/>
    </row>
    <row r="11" spans="1:7" ht="21">
      <c r="A11" s="110" t="s">
        <v>41</v>
      </c>
      <c r="B11" s="112">
        <f ca="1">TODAY()</f>
        <v>42072</v>
      </c>
      <c r="C11" s="114" t="s">
        <v>52</v>
      </c>
      <c r="D11" s="115"/>
      <c r="E11" s="118" t="s">
        <v>53</v>
      </c>
      <c r="F11" s="119"/>
      <c r="G11" s="46"/>
    </row>
    <row r="12" spans="1:7" ht="21.75" thickBot="1">
      <c r="A12" s="111"/>
      <c r="B12" s="113"/>
      <c r="C12" s="116"/>
      <c r="D12" s="117"/>
      <c r="E12" s="120"/>
      <c r="F12" s="121"/>
      <c r="G12" s="46"/>
    </row>
    <row r="13" spans="1:7" ht="34.5" customHeight="1" thickBot="1">
      <c r="A13" s="70" t="s">
        <v>47</v>
      </c>
      <c r="B13" s="71" t="s">
        <v>30</v>
      </c>
      <c r="C13" s="72" t="s">
        <v>42</v>
      </c>
      <c r="D13" s="123"/>
      <c r="E13" s="124"/>
      <c r="F13" s="125"/>
      <c r="G13" s="47"/>
    </row>
    <row r="14" spans="1:7" ht="16.5" thickBot="1">
      <c r="A14" s="48"/>
      <c r="B14" s="49"/>
      <c r="C14" s="50"/>
      <c r="D14" s="51"/>
      <c r="E14" s="51"/>
      <c r="F14" s="52"/>
    </row>
    <row r="15" spans="1:7" ht="15">
      <c r="A15" s="53" t="s">
        <v>0</v>
      </c>
      <c r="B15" s="126" t="s">
        <v>1</v>
      </c>
      <c r="C15" s="126"/>
      <c r="D15" s="54" t="s">
        <v>56</v>
      </c>
      <c r="E15" s="54" t="s">
        <v>3</v>
      </c>
      <c r="F15" s="55" t="s">
        <v>43</v>
      </c>
    </row>
    <row r="16" spans="1:7" ht="12.75">
      <c r="A16" s="56"/>
      <c r="B16" s="127"/>
      <c r="C16" s="128"/>
      <c r="D16" s="57"/>
      <c r="E16" s="94"/>
      <c r="F16" s="92"/>
    </row>
    <row r="17" spans="1:6" ht="12.75">
      <c r="A17" s="56"/>
      <c r="B17" s="103"/>
      <c r="C17" s="103"/>
      <c r="D17" s="58"/>
      <c r="E17" s="95"/>
      <c r="F17" s="93"/>
    </row>
    <row r="18" spans="1:6" ht="12.75">
      <c r="A18" s="56"/>
      <c r="B18" s="103"/>
      <c r="C18" s="103"/>
      <c r="D18" s="58"/>
      <c r="E18" s="95"/>
      <c r="F18" s="96"/>
    </row>
    <row r="19" spans="1:6" ht="12.75">
      <c r="A19" s="56"/>
      <c r="B19" s="103"/>
      <c r="C19" s="103"/>
      <c r="D19" s="58"/>
      <c r="E19" s="95"/>
      <c r="F19" s="96"/>
    </row>
    <row r="20" spans="1:6" ht="12.75">
      <c r="A20" s="56"/>
      <c r="B20" s="103"/>
      <c r="C20" s="103"/>
      <c r="D20" s="58"/>
      <c r="E20" s="95"/>
      <c r="F20" s="96"/>
    </row>
    <row r="21" spans="1:6" ht="12.75">
      <c r="A21" s="56"/>
      <c r="B21" s="103"/>
      <c r="C21" s="103"/>
      <c r="D21" s="58"/>
      <c r="E21" s="95"/>
      <c r="F21" s="96"/>
    </row>
    <row r="22" spans="1:6" ht="12.75">
      <c r="A22" s="56"/>
      <c r="B22" s="103"/>
      <c r="C22" s="103"/>
      <c r="D22" s="58"/>
      <c r="E22" s="95"/>
      <c r="F22" s="96"/>
    </row>
    <row r="23" spans="1:6">
      <c r="A23" s="104"/>
      <c r="B23" s="105"/>
      <c r="C23" s="105"/>
      <c r="D23" s="105"/>
      <c r="E23" s="105"/>
      <c r="F23" s="106"/>
    </row>
    <row r="24" spans="1:6">
      <c r="A24" s="107"/>
      <c r="B24" s="108"/>
      <c r="C24" s="108"/>
      <c r="D24" s="108"/>
      <c r="E24" s="108"/>
      <c r="F24" s="109"/>
    </row>
    <row r="25" spans="1:6">
      <c r="A25" s="107"/>
      <c r="B25" s="108"/>
      <c r="C25" s="108"/>
      <c r="D25" s="108"/>
      <c r="E25" s="108"/>
      <c r="F25" s="109"/>
    </row>
    <row r="26" spans="1:6">
      <c r="A26" s="107"/>
      <c r="B26" s="108"/>
      <c r="C26" s="108"/>
      <c r="D26" s="108"/>
      <c r="E26" s="108"/>
      <c r="F26" s="109"/>
    </row>
    <row r="27" spans="1:6">
      <c r="A27" s="107"/>
      <c r="B27" s="108"/>
      <c r="C27" s="108"/>
      <c r="D27" s="108"/>
      <c r="E27" s="108"/>
      <c r="F27" s="109"/>
    </row>
    <row r="28" spans="1:6">
      <c r="A28" s="107"/>
      <c r="B28" s="108"/>
      <c r="C28" s="108"/>
      <c r="D28" s="108"/>
      <c r="E28" s="108"/>
      <c r="F28" s="109"/>
    </row>
    <row r="29" spans="1:6">
      <c r="A29" s="107"/>
      <c r="B29" s="108"/>
      <c r="C29" s="108"/>
      <c r="D29" s="108"/>
      <c r="E29" s="108"/>
      <c r="F29" s="109"/>
    </row>
    <row r="30" spans="1:6">
      <c r="A30" s="107"/>
      <c r="B30" s="108"/>
      <c r="C30" s="108"/>
      <c r="D30" s="108"/>
      <c r="E30" s="108"/>
      <c r="F30" s="109"/>
    </row>
    <row r="31" spans="1:6">
      <c r="A31" s="107"/>
      <c r="B31" s="108"/>
      <c r="C31" s="108"/>
      <c r="D31" s="108"/>
      <c r="E31" s="108"/>
      <c r="F31" s="109"/>
    </row>
    <row r="32" spans="1:6">
      <c r="A32" s="107"/>
      <c r="B32" s="108"/>
      <c r="C32" s="108"/>
      <c r="D32" s="108"/>
      <c r="E32" s="108"/>
      <c r="F32" s="109"/>
    </row>
    <row r="33" spans="1:6">
      <c r="A33" s="107"/>
      <c r="B33" s="108"/>
      <c r="C33" s="108"/>
      <c r="D33" s="108"/>
      <c r="E33" s="108"/>
      <c r="F33" s="109"/>
    </row>
    <row r="34" spans="1:6" ht="27" thickBot="1">
      <c r="A34" s="59"/>
      <c r="B34" s="60"/>
      <c r="C34" s="60"/>
      <c r="D34" s="61" t="s">
        <v>44</v>
      </c>
      <c r="E34" s="61" t="s">
        <v>45</v>
      </c>
      <c r="F34" s="62" t="s">
        <v>43</v>
      </c>
    </row>
    <row r="35" spans="1:6" ht="21.75" thickBot="1">
      <c r="A35" s="63" t="s">
        <v>43</v>
      </c>
      <c r="B35" s="122"/>
      <c r="C35" s="122"/>
      <c r="D35" s="90"/>
      <c r="E35" s="90"/>
      <c r="F35" s="91"/>
    </row>
    <row r="37" spans="1:6" ht="12.75">
      <c r="A37" s="64"/>
    </row>
    <row r="38" spans="1:6" ht="12.75">
      <c r="A38" s="64"/>
    </row>
    <row r="39" spans="1:6" ht="13.5">
      <c r="A39" s="65"/>
    </row>
    <row r="40" spans="1:6">
      <c r="A40" s="66"/>
    </row>
    <row r="41" spans="1:6">
      <c r="A41" s="66"/>
    </row>
    <row r="42" spans="1:6" ht="15">
      <c r="A42" s="67"/>
    </row>
    <row r="43" spans="1:6" ht="15">
      <c r="A43" s="68"/>
    </row>
  </sheetData>
  <mergeCells count="17">
    <mergeCell ref="B35:C35"/>
    <mergeCell ref="D13:F13"/>
    <mergeCell ref="B15:C15"/>
    <mergeCell ref="B16:C16"/>
    <mergeCell ref="B17:C17"/>
    <mergeCell ref="B18:C18"/>
    <mergeCell ref="B19:C19"/>
    <mergeCell ref="B20:C20"/>
    <mergeCell ref="B22:C22"/>
    <mergeCell ref="A9:D10"/>
    <mergeCell ref="E9:F10"/>
    <mergeCell ref="B21:C21"/>
    <mergeCell ref="A23:F33"/>
    <mergeCell ref="A11:A12"/>
    <mergeCell ref="B11:B12"/>
    <mergeCell ref="C11:D12"/>
    <mergeCell ref="E11:F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STOCK</vt:lpstr>
      <vt:lpstr>COMMANDE</vt:lpstr>
      <vt:lpstr>COMMANDE EN COURS</vt:lpstr>
      <vt:lpstr>IMPUTATIONS</vt:lpstr>
      <vt:lpstr>FOURNISSEURS</vt:lpstr>
      <vt:lpstr>INVENTAIRE</vt:lpstr>
      <vt:lpstr>BON DE COMMANDE</vt:lpstr>
      <vt:lpstr>HT</vt:lpstr>
      <vt:lpstr>TTC</vt:lpstr>
      <vt:lpstr>TVA</vt:lpstr>
      <vt:lpstr>'BON DE COMMANDE'!Zone_d_impression</vt:lpstr>
    </vt:vector>
  </TitlesOfParts>
  <Company>CHRD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cp:lastPrinted>2015-03-09T16:39:52Z</cp:lastPrinted>
  <dcterms:created xsi:type="dcterms:W3CDTF">2015-03-06T16:11:46Z</dcterms:created>
  <dcterms:modified xsi:type="dcterms:W3CDTF">2015-03-09T17:03:33Z</dcterms:modified>
</cp:coreProperties>
</file>