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Yoann LM\Documents\domoLink\Devis\"/>
    </mc:Choice>
  </mc:AlternateContent>
  <bookViews>
    <workbookView xWindow="0" yWindow="0" windowWidth="17340" windowHeight="7755" tabRatio="760"/>
  </bookViews>
  <sheets>
    <sheet name="Devis" sheetId="3" r:id="rId1"/>
    <sheet name="Calculs" sheetId="7" r:id="rId2"/>
    <sheet name="Liste" sheetId="8" r:id="rId3"/>
  </sheets>
  <externalReferences>
    <externalReference r:id="rId4"/>
  </externalReferences>
  <definedNames>
    <definedName name="Alimentation">#REF!</definedName>
    <definedName name="BC">#REF!</definedName>
    <definedName name="BD">#REF!</definedName>
    <definedName name="BN">#REF!,#REF!</definedName>
    <definedName name="Calculs_Totaux">[1]Calculs!$A$1:$E$381</definedName>
    <definedName name="Catégories">Liste!$1:$1</definedName>
    <definedName name="CF">#REF!</definedName>
    <definedName name="Choix">Liste!$A:$A</definedName>
    <definedName name="Commandes">#REF!</definedName>
    <definedName name="CV">#REF!</definedName>
    <definedName name="Données">Calculs!$A:$E</definedName>
    <definedName name="Eclairage">#REF!</definedName>
    <definedName name="i">Devis!#REF!</definedName>
    <definedName name="MT">#REF!</definedName>
    <definedName name="NHC">#REF!</definedName>
    <definedName name="NHCB">#REF!</definedName>
    <definedName name="PP">#REF!,#REF!</definedName>
    <definedName name="Prises">#REF!</definedName>
    <definedName name="QS">#REF!</definedName>
    <definedName name="RI">#REF!</definedName>
    <definedName name="TGBT">#REF!</definedName>
    <definedName name="Type">#REF!</definedName>
    <definedName name="WX">#REF!</definedName>
    <definedName name="_xlnm.Print_Area" localSheetId="0">Devis!$1:$977</definedName>
  </definedNames>
  <calcPr calcId="152511" fullCalcOnLoad="1" concurrentCalc="0"/>
</workbook>
</file>

<file path=xl/calcChain.xml><?xml version="1.0" encoding="utf-8"?>
<calcChain xmlns="http://schemas.openxmlformats.org/spreadsheetml/2006/main">
  <c r="F388" i="3" l="1"/>
  <c r="G388" i="3"/>
  <c r="H388" i="3"/>
  <c r="C388" i="3"/>
  <c r="D388" i="3"/>
  <c r="I388" i="3"/>
  <c r="J388" i="3"/>
  <c r="J387" i="3"/>
  <c r="I387" i="3"/>
  <c r="H387" i="3"/>
  <c r="G387" i="3"/>
  <c r="F387" i="3"/>
  <c r="F379" i="3"/>
  <c r="G379" i="3"/>
  <c r="H379" i="3"/>
  <c r="I379" i="3"/>
  <c r="J379" i="3"/>
  <c r="F380" i="3"/>
  <c r="G380" i="3"/>
  <c r="H380" i="3"/>
  <c r="I380" i="3"/>
  <c r="J380" i="3"/>
  <c r="F381" i="3"/>
  <c r="G381" i="3"/>
  <c r="H381" i="3"/>
  <c r="I381" i="3"/>
  <c r="J381" i="3"/>
  <c r="F382" i="3"/>
  <c r="G382" i="3"/>
  <c r="H382" i="3"/>
  <c r="I382" i="3"/>
  <c r="J382" i="3"/>
  <c r="F383" i="3"/>
  <c r="G383" i="3"/>
  <c r="H383" i="3"/>
  <c r="I383" i="3"/>
  <c r="J383" i="3"/>
  <c r="J378" i="3"/>
  <c r="I378" i="3"/>
  <c r="H378" i="3"/>
  <c r="G378" i="3"/>
  <c r="F378" i="3"/>
  <c r="F347" i="3"/>
  <c r="G347" i="3"/>
  <c r="H347" i="3"/>
  <c r="I347" i="3"/>
  <c r="J347" i="3"/>
  <c r="F348" i="3"/>
  <c r="G348" i="3"/>
  <c r="H348" i="3"/>
  <c r="I348" i="3"/>
  <c r="J348" i="3"/>
  <c r="F349" i="3"/>
  <c r="G349" i="3"/>
  <c r="H349" i="3"/>
  <c r="I349" i="3"/>
  <c r="J349" i="3"/>
  <c r="F350" i="3"/>
  <c r="G350" i="3"/>
  <c r="H350" i="3"/>
  <c r="I350" i="3"/>
  <c r="J350" i="3"/>
  <c r="F351" i="3"/>
  <c r="G351" i="3"/>
  <c r="H351" i="3"/>
  <c r="I351" i="3"/>
  <c r="J351" i="3"/>
  <c r="F352" i="3"/>
  <c r="G352" i="3"/>
  <c r="H352" i="3"/>
  <c r="I352" i="3"/>
  <c r="J352" i="3"/>
  <c r="F353" i="3"/>
  <c r="G353" i="3"/>
  <c r="H353" i="3"/>
  <c r="I353" i="3"/>
  <c r="J353" i="3"/>
  <c r="F354" i="3"/>
  <c r="G354" i="3"/>
  <c r="H354" i="3"/>
  <c r="I354" i="3"/>
  <c r="J354" i="3"/>
  <c r="F355" i="3"/>
  <c r="G355" i="3"/>
  <c r="H355" i="3"/>
  <c r="I355" i="3"/>
  <c r="J355" i="3"/>
  <c r="F356" i="3"/>
  <c r="G356" i="3"/>
  <c r="H356" i="3"/>
  <c r="I356" i="3"/>
  <c r="J356" i="3"/>
  <c r="F357" i="3"/>
  <c r="G357" i="3"/>
  <c r="H357" i="3"/>
  <c r="I357" i="3"/>
  <c r="J357" i="3"/>
  <c r="F358" i="3"/>
  <c r="G358" i="3"/>
  <c r="H358" i="3"/>
  <c r="I358" i="3"/>
  <c r="J358" i="3"/>
  <c r="F359" i="3"/>
  <c r="G359" i="3"/>
  <c r="H359" i="3"/>
  <c r="I359" i="3"/>
  <c r="J359" i="3"/>
  <c r="F360" i="3"/>
  <c r="G360" i="3"/>
  <c r="H360" i="3"/>
  <c r="I360" i="3"/>
  <c r="J360" i="3"/>
  <c r="F361" i="3"/>
  <c r="G361" i="3"/>
  <c r="H361" i="3"/>
  <c r="I361" i="3"/>
  <c r="J361" i="3"/>
  <c r="F362" i="3"/>
  <c r="G362" i="3"/>
  <c r="H362" i="3"/>
  <c r="I362" i="3"/>
  <c r="J362" i="3"/>
  <c r="F363" i="3"/>
  <c r="G363" i="3"/>
  <c r="H363" i="3"/>
  <c r="I363" i="3"/>
  <c r="J363" i="3"/>
  <c r="F364" i="3"/>
  <c r="G364" i="3"/>
  <c r="H364" i="3"/>
  <c r="I364" i="3"/>
  <c r="J364" i="3"/>
  <c r="F365" i="3"/>
  <c r="G365" i="3"/>
  <c r="H365" i="3"/>
  <c r="I365" i="3"/>
  <c r="J365" i="3"/>
  <c r="F366" i="3"/>
  <c r="G366" i="3"/>
  <c r="H366" i="3"/>
  <c r="I366" i="3"/>
  <c r="J366" i="3"/>
  <c r="F367" i="3"/>
  <c r="G367" i="3"/>
  <c r="H367" i="3"/>
  <c r="I367" i="3"/>
  <c r="J367" i="3"/>
  <c r="F368" i="3"/>
  <c r="G368" i="3"/>
  <c r="H368" i="3"/>
  <c r="I368" i="3"/>
  <c r="J368" i="3"/>
  <c r="F369" i="3"/>
  <c r="G369" i="3"/>
  <c r="H369" i="3"/>
  <c r="I369" i="3"/>
  <c r="J369" i="3"/>
  <c r="F370" i="3"/>
  <c r="G370" i="3"/>
  <c r="H370" i="3"/>
  <c r="I370" i="3"/>
  <c r="J370" i="3"/>
  <c r="F371" i="3"/>
  <c r="G371" i="3"/>
  <c r="H371" i="3"/>
  <c r="I371" i="3"/>
  <c r="J371" i="3"/>
  <c r="F372" i="3"/>
  <c r="G372" i="3"/>
  <c r="H372" i="3"/>
  <c r="I372" i="3"/>
  <c r="J372" i="3"/>
  <c r="F373" i="3"/>
  <c r="G373" i="3"/>
  <c r="H373" i="3"/>
  <c r="I373" i="3"/>
  <c r="J373" i="3"/>
  <c r="F374" i="3"/>
  <c r="G374" i="3"/>
  <c r="H374" i="3"/>
  <c r="I374" i="3"/>
  <c r="J374" i="3"/>
  <c r="J346" i="3"/>
  <c r="I346" i="3"/>
  <c r="H346" i="3"/>
  <c r="G346" i="3"/>
  <c r="F346" i="3"/>
  <c r="F329" i="3"/>
  <c r="G329" i="3"/>
  <c r="H329" i="3"/>
  <c r="I329" i="3"/>
  <c r="J329" i="3"/>
  <c r="F330" i="3"/>
  <c r="G330" i="3"/>
  <c r="H330" i="3"/>
  <c r="I330" i="3"/>
  <c r="J330" i="3"/>
  <c r="F331" i="3"/>
  <c r="G331" i="3"/>
  <c r="H331" i="3"/>
  <c r="I331" i="3"/>
  <c r="J331" i="3"/>
  <c r="F332" i="3"/>
  <c r="G332" i="3"/>
  <c r="H332" i="3"/>
  <c r="I332" i="3"/>
  <c r="J332" i="3"/>
  <c r="F333" i="3"/>
  <c r="G333" i="3"/>
  <c r="H333" i="3"/>
  <c r="I333" i="3"/>
  <c r="J333" i="3"/>
  <c r="F334" i="3"/>
  <c r="G334" i="3"/>
  <c r="H334" i="3"/>
  <c r="I334" i="3"/>
  <c r="J334" i="3"/>
  <c r="F335" i="3"/>
  <c r="G335" i="3"/>
  <c r="H335" i="3"/>
  <c r="I335" i="3"/>
  <c r="J335" i="3"/>
  <c r="F336" i="3"/>
  <c r="G336" i="3"/>
  <c r="H336" i="3"/>
  <c r="I336" i="3"/>
  <c r="J336" i="3"/>
  <c r="F337" i="3"/>
  <c r="G337" i="3"/>
  <c r="H337" i="3"/>
  <c r="I337" i="3"/>
  <c r="J337" i="3"/>
  <c r="F338" i="3"/>
  <c r="G338" i="3"/>
  <c r="H338" i="3"/>
  <c r="I338" i="3"/>
  <c r="J338" i="3"/>
  <c r="F339" i="3"/>
  <c r="G339" i="3"/>
  <c r="H339" i="3"/>
  <c r="I339" i="3"/>
  <c r="J339" i="3"/>
  <c r="F340" i="3"/>
  <c r="G340" i="3"/>
  <c r="H340" i="3"/>
  <c r="I340" i="3"/>
  <c r="J340" i="3"/>
  <c r="F341" i="3"/>
  <c r="G341" i="3"/>
  <c r="H341" i="3"/>
  <c r="I341" i="3"/>
  <c r="J341" i="3"/>
  <c r="J328" i="3"/>
  <c r="I328" i="3"/>
  <c r="H328" i="3"/>
  <c r="G328" i="3"/>
  <c r="F328" i="3"/>
  <c r="F324" i="3"/>
  <c r="G324" i="3"/>
  <c r="H324" i="3"/>
  <c r="I324" i="3"/>
  <c r="J324" i="3"/>
  <c r="J323" i="3"/>
  <c r="I323" i="3"/>
  <c r="H323" i="3"/>
  <c r="G323" i="3"/>
  <c r="F323" i="3"/>
  <c r="F319" i="3"/>
  <c r="G319" i="3"/>
  <c r="H319" i="3"/>
  <c r="I319" i="3"/>
  <c r="J319" i="3"/>
  <c r="J318" i="3"/>
  <c r="I318" i="3"/>
  <c r="H318" i="3"/>
  <c r="G318" i="3"/>
  <c r="F318" i="3"/>
  <c r="F314" i="3"/>
  <c r="G314" i="3"/>
  <c r="H314" i="3"/>
  <c r="I314" i="3"/>
  <c r="J314" i="3"/>
  <c r="J313" i="3"/>
  <c r="I313" i="3"/>
  <c r="H313" i="3"/>
  <c r="G313" i="3"/>
  <c r="F313" i="3"/>
  <c r="F303" i="3"/>
  <c r="G303" i="3"/>
  <c r="H303" i="3"/>
  <c r="I303" i="3"/>
  <c r="J303" i="3"/>
  <c r="F304" i="3"/>
  <c r="G304" i="3"/>
  <c r="H304" i="3"/>
  <c r="I304" i="3"/>
  <c r="J304" i="3"/>
  <c r="F305" i="3"/>
  <c r="G305" i="3"/>
  <c r="H305" i="3"/>
  <c r="I305" i="3"/>
  <c r="J305" i="3"/>
  <c r="F306" i="3"/>
  <c r="G306" i="3"/>
  <c r="H306" i="3"/>
  <c r="I306" i="3"/>
  <c r="J306" i="3"/>
  <c r="J302" i="3"/>
  <c r="I302" i="3"/>
  <c r="H302" i="3"/>
  <c r="G302" i="3"/>
  <c r="F302" i="3"/>
  <c r="F290" i="3"/>
  <c r="G290" i="3"/>
  <c r="H290" i="3"/>
  <c r="I290" i="3"/>
  <c r="J290" i="3"/>
  <c r="F291" i="3"/>
  <c r="G291" i="3"/>
  <c r="H291" i="3"/>
  <c r="I291" i="3"/>
  <c r="J291" i="3"/>
  <c r="F292" i="3"/>
  <c r="G292" i="3"/>
  <c r="H292" i="3"/>
  <c r="I292" i="3"/>
  <c r="J292" i="3"/>
  <c r="F293" i="3"/>
  <c r="G293" i="3"/>
  <c r="H293" i="3"/>
  <c r="I293" i="3"/>
  <c r="J293" i="3"/>
  <c r="F294" i="3"/>
  <c r="G294" i="3"/>
  <c r="H294" i="3"/>
  <c r="I294" i="3"/>
  <c r="J294" i="3"/>
  <c r="F295" i="3"/>
  <c r="G295" i="3"/>
  <c r="H295" i="3"/>
  <c r="I295" i="3"/>
  <c r="J295" i="3"/>
  <c r="F296" i="3"/>
  <c r="G296" i="3"/>
  <c r="H296" i="3"/>
  <c r="I296" i="3"/>
  <c r="J296" i="3"/>
  <c r="F297" i="3"/>
  <c r="G297" i="3"/>
  <c r="H297" i="3"/>
  <c r="I297" i="3"/>
  <c r="J297" i="3"/>
  <c r="F298" i="3"/>
  <c r="G298" i="3"/>
  <c r="H298" i="3"/>
  <c r="I298" i="3"/>
  <c r="J298" i="3"/>
  <c r="J289" i="3"/>
  <c r="I289" i="3"/>
  <c r="H289" i="3"/>
  <c r="G289" i="3"/>
  <c r="F289" i="3"/>
  <c r="F279" i="3"/>
  <c r="G279" i="3"/>
  <c r="H279" i="3"/>
  <c r="I279" i="3"/>
  <c r="J279" i="3"/>
  <c r="F280" i="3"/>
  <c r="G280" i="3"/>
  <c r="H280" i="3"/>
  <c r="I280" i="3"/>
  <c r="J280" i="3"/>
  <c r="F281" i="3"/>
  <c r="G281" i="3"/>
  <c r="H281" i="3"/>
  <c r="I281" i="3"/>
  <c r="J281" i="3"/>
  <c r="F282" i="3"/>
  <c r="G282" i="3"/>
  <c r="H282" i="3"/>
  <c r="I282" i="3"/>
  <c r="J282" i="3"/>
  <c r="F283" i="3"/>
  <c r="G283" i="3"/>
  <c r="H283" i="3"/>
  <c r="I283" i="3"/>
  <c r="J283" i="3"/>
  <c r="F284" i="3"/>
  <c r="G284" i="3"/>
  <c r="H284" i="3"/>
  <c r="I284" i="3"/>
  <c r="J284" i="3"/>
  <c r="F285" i="3"/>
  <c r="G285" i="3"/>
  <c r="H285" i="3"/>
  <c r="I285" i="3"/>
  <c r="J285" i="3"/>
  <c r="J278" i="3"/>
  <c r="I278" i="3"/>
  <c r="H278" i="3"/>
  <c r="G278" i="3"/>
  <c r="F278" i="3"/>
  <c r="F264" i="3"/>
  <c r="G264" i="3"/>
  <c r="H264" i="3"/>
  <c r="I264" i="3"/>
  <c r="J264" i="3"/>
  <c r="F265" i="3"/>
  <c r="G265" i="3"/>
  <c r="H265" i="3"/>
  <c r="I265" i="3"/>
  <c r="J265" i="3"/>
  <c r="F266" i="3"/>
  <c r="G266" i="3"/>
  <c r="H266" i="3"/>
  <c r="I266" i="3"/>
  <c r="J266" i="3"/>
  <c r="F267" i="3"/>
  <c r="G267" i="3"/>
  <c r="H267" i="3"/>
  <c r="I267" i="3"/>
  <c r="J267" i="3"/>
  <c r="F268" i="3"/>
  <c r="G268" i="3"/>
  <c r="H268" i="3"/>
  <c r="I268" i="3"/>
  <c r="J268" i="3"/>
  <c r="F269" i="3"/>
  <c r="G269" i="3"/>
  <c r="H269" i="3"/>
  <c r="I269" i="3"/>
  <c r="J269" i="3"/>
  <c r="F270" i="3"/>
  <c r="G270" i="3"/>
  <c r="H270" i="3"/>
  <c r="I270" i="3"/>
  <c r="J270" i="3"/>
  <c r="F271" i="3"/>
  <c r="G271" i="3"/>
  <c r="H271" i="3"/>
  <c r="I271" i="3"/>
  <c r="J271" i="3"/>
  <c r="F272" i="3"/>
  <c r="G272" i="3"/>
  <c r="H272" i="3"/>
  <c r="I272" i="3"/>
  <c r="J272" i="3"/>
  <c r="F273" i="3"/>
  <c r="G273" i="3"/>
  <c r="H273" i="3"/>
  <c r="I273" i="3"/>
  <c r="J273" i="3"/>
  <c r="F274" i="3"/>
  <c r="G274" i="3"/>
  <c r="H274" i="3"/>
  <c r="I274" i="3"/>
  <c r="J274" i="3"/>
  <c r="J263" i="3"/>
  <c r="I263" i="3"/>
  <c r="H263" i="3"/>
  <c r="G263" i="3"/>
  <c r="F263" i="3"/>
  <c r="F255" i="3"/>
  <c r="G255" i="3"/>
  <c r="H255" i="3"/>
  <c r="I255" i="3"/>
  <c r="J255" i="3"/>
  <c r="F256" i="3"/>
  <c r="G256" i="3"/>
  <c r="H256" i="3"/>
  <c r="I256" i="3"/>
  <c r="J256" i="3"/>
  <c r="F257" i="3"/>
  <c r="G257" i="3"/>
  <c r="H257" i="3"/>
  <c r="I257" i="3"/>
  <c r="J257" i="3"/>
  <c r="F258" i="3"/>
  <c r="G258" i="3"/>
  <c r="H258" i="3"/>
  <c r="I258" i="3"/>
  <c r="J258" i="3"/>
  <c r="F259" i="3"/>
  <c r="G259" i="3"/>
  <c r="H259" i="3"/>
  <c r="I259" i="3"/>
  <c r="J259" i="3"/>
  <c r="J254" i="3"/>
  <c r="I254" i="3"/>
  <c r="H254" i="3"/>
  <c r="G254" i="3"/>
  <c r="F254" i="3"/>
  <c r="F246" i="3"/>
  <c r="G246" i="3"/>
  <c r="H246" i="3"/>
  <c r="I246" i="3"/>
  <c r="J246" i="3"/>
  <c r="F247" i="3"/>
  <c r="G247" i="3"/>
  <c r="H247" i="3"/>
  <c r="I247" i="3"/>
  <c r="J247" i="3"/>
  <c r="F248" i="3"/>
  <c r="G248" i="3"/>
  <c r="H248" i="3"/>
  <c r="I248" i="3"/>
  <c r="J248" i="3"/>
  <c r="F249" i="3"/>
  <c r="G249" i="3"/>
  <c r="H249" i="3"/>
  <c r="I249" i="3"/>
  <c r="J249" i="3"/>
  <c r="F250" i="3"/>
  <c r="G250" i="3"/>
  <c r="H250" i="3"/>
  <c r="I250" i="3"/>
  <c r="J250" i="3"/>
  <c r="J245" i="3"/>
  <c r="I245" i="3"/>
  <c r="H245" i="3"/>
  <c r="G245" i="3"/>
  <c r="F245" i="3"/>
  <c r="F233" i="3"/>
  <c r="G233" i="3"/>
  <c r="H233" i="3"/>
  <c r="I233" i="3"/>
  <c r="J233" i="3"/>
  <c r="F234" i="3"/>
  <c r="G234" i="3"/>
  <c r="H234" i="3"/>
  <c r="I234" i="3"/>
  <c r="J234" i="3"/>
  <c r="F235" i="3"/>
  <c r="G235" i="3"/>
  <c r="H235" i="3"/>
  <c r="I235" i="3"/>
  <c r="J235" i="3"/>
  <c r="F236" i="3"/>
  <c r="G236" i="3"/>
  <c r="H236" i="3"/>
  <c r="I236" i="3"/>
  <c r="J236" i="3"/>
  <c r="F237" i="3"/>
  <c r="G237" i="3"/>
  <c r="H237" i="3"/>
  <c r="I237" i="3"/>
  <c r="J237" i="3"/>
  <c r="F238" i="3"/>
  <c r="G238" i="3"/>
  <c r="H238" i="3"/>
  <c r="I238" i="3"/>
  <c r="J238" i="3"/>
  <c r="F239" i="3"/>
  <c r="G239" i="3"/>
  <c r="H239" i="3"/>
  <c r="I239" i="3"/>
  <c r="J239" i="3"/>
  <c r="F240" i="3"/>
  <c r="G240" i="3"/>
  <c r="H240" i="3"/>
  <c r="I240" i="3"/>
  <c r="J240" i="3"/>
  <c r="F241" i="3"/>
  <c r="G241" i="3"/>
  <c r="H241" i="3"/>
  <c r="I241" i="3"/>
  <c r="J241" i="3"/>
  <c r="J232" i="3"/>
  <c r="I232" i="3"/>
  <c r="H232" i="3"/>
  <c r="G232" i="3"/>
  <c r="F232" i="3"/>
  <c r="F212" i="3"/>
  <c r="G212" i="3"/>
  <c r="H212" i="3"/>
  <c r="I212" i="3"/>
  <c r="J212" i="3"/>
  <c r="F213" i="3"/>
  <c r="G213" i="3"/>
  <c r="H213" i="3"/>
  <c r="I213" i="3"/>
  <c r="J213" i="3"/>
  <c r="F214" i="3"/>
  <c r="G214" i="3"/>
  <c r="H214" i="3"/>
  <c r="I214" i="3"/>
  <c r="J214" i="3"/>
  <c r="F215" i="3"/>
  <c r="G215" i="3"/>
  <c r="H215" i="3"/>
  <c r="I215" i="3"/>
  <c r="J215" i="3"/>
  <c r="F216" i="3"/>
  <c r="G216" i="3"/>
  <c r="H216" i="3"/>
  <c r="I216" i="3"/>
  <c r="J216" i="3"/>
  <c r="F217" i="3"/>
  <c r="G217" i="3"/>
  <c r="H217" i="3"/>
  <c r="I217" i="3"/>
  <c r="J217" i="3"/>
  <c r="F218" i="3"/>
  <c r="G218" i="3"/>
  <c r="H218" i="3"/>
  <c r="I218" i="3"/>
  <c r="J218" i="3"/>
  <c r="F219" i="3"/>
  <c r="G219" i="3"/>
  <c r="H219" i="3"/>
  <c r="I219" i="3"/>
  <c r="J219" i="3"/>
  <c r="F220" i="3"/>
  <c r="G220" i="3"/>
  <c r="H220" i="3"/>
  <c r="I220" i="3"/>
  <c r="J220" i="3"/>
  <c r="F221" i="3"/>
  <c r="G221" i="3"/>
  <c r="H221" i="3"/>
  <c r="I221" i="3"/>
  <c r="J221" i="3"/>
  <c r="F222" i="3"/>
  <c r="G222" i="3"/>
  <c r="H222" i="3"/>
  <c r="I222" i="3"/>
  <c r="J222" i="3"/>
  <c r="F223" i="3"/>
  <c r="G223" i="3"/>
  <c r="H223" i="3"/>
  <c r="I223" i="3"/>
  <c r="J223" i="3"/>
  <c r="F224" i="3"/>
  <c r="G224" i="3"/>
  <c r="H224" i="3"/>
  <c r="I224" i="3"/>
  <c r="J224" i="3"/>
  <c r="F225" i="3"/>
  <c r="G225" i="3"/>
  <c r="H225" i="3"/>
  <c r="I225" i="3"/>
  <c r="J225" i="3"/>
  <c r="F226" i="3"/>
  <c r="G226" i="3"/>
  <c r="H226" i="3"/>
  <c r="I226" i="3"/>
  <c r="J226" i="3"/>
  <c r="F227" i="3"/>
  <c r="G227" i="3"/>
  <c r="H227" i="3"/>
  <c r="I227" i="3"/>
  <c r="J227" i="3"/>
  <c r="F228" i="3"/>
  <c r="G228" i="3"/>
  <c r="H228" i="3"/>
  <c r="I228" i="3"/>
  <c r="J228" i="3"/>
  <c r="J211" i="3"/>
  <c r="I211" i="3"/>
  <c r="H211" i="3"/>
  <c r="G211" i="3"/>
  <c r="F211" i="3"/>
  <c r="F199" i="3"/>
  <c r="G199" i="3"/>
  <c r="H199" i="3"/>
  <c r="I199" i="3"/>
  <c r="J199" i="3"/>
  <c r="F200" i="3"/>
  <c r="G200" i="3"/>
  <c r="H200" i="3"/>
  <c r="I200" i="3"/>
  <c r="J200" i="3"/>
  <c r="F201" i="3"/>
  <c r="G201" i="3"/>
  <c r="H201" i="3"/>
  <c r="I201" i="3"/>
  <c r="J201" i="3"/>
  <c r="F202" i="3"/>
  <c r="G202" i="3"/>
  <c r="H202" i="3"/>
  <c r="I202" i="3"/>
  <c r="J202" i="3"/>
  <c r="F203" i="3"/>
  <c r="G203" i="3"/>
  <c r="H203" i="3"/>
  <c r="I203" i="3"/>
  <c r="J203" i="3"/>
  <c r="F204" i="3"/>
  <c r="G204" i="3"/>
  <c r="H204" i="3"/>
  <c r="I204" i="3"/>
  <c r="J204" i="3"/>
  <c r="F205" i="3"/>
  <c r="G205" i="3"/>
  <c r="H205" i="3"/>
  <c r="I205" i="3"/>
  <c r="J205" i="3"/>
  <c r="F206" i="3"/>
  <c r="G206" i="3"/>
  <c r="H206" i="3"/>
  <c r="I206" i="3"/>
  <c r="J206" i="3"/>
  <c r="F207" i="3"/>
  <c r="G207" i="3"/>
  <c r="H207" i="3"/>
  <c r="I207" i="3"/>
  <c r="J207" i="3"/>
  <c r="J198" i="3"/>
  <c r="I198" i="3"/>
  <c r="H198" i="3"/>
  <c r="G198" i="3"/>
  <c r="F198" i="3"/>
  <c r="F189" i="3"/>
  <c r="G189" i="3"/>
  <c r="H189" i="3"/>
  <c r="I189" i="3"/>
  <c r="J189" i="3"/>
  <c r="F190" i="3"/>
  <c r="G190" i="3"/>
  <c r="H190" i="3"/>
  <c r="I190" i="3"/>
  <c r="J190" i="3"/>
  <c r="F191" i="3"/>
  <c r="G191" i="3"/>
  <c r="H191" i="3"/>
  <c r="I191" i="3"/>
  <c r="J191" i="3"/>
  <c r="F192" i="3"/>
  <c r="G192" i="3"/>
  <c r="H192" i="3"/>
  <c r="I192" i="3"/>
  <c r="J192" i="3"/>
  <c r="F193" i="3"/>
  <c r="G193" i="3"/>
  <c r="H193" i="3"/>
  <c r="I193" i="3"/>
  <c r="J193" i="3"/>
  <c r="F194" i="3"/>
  <c r="G194" i="3"/>
  <c r="H194" i="3"/>
  <c r="I194" i="3"/>
  <c r="J194" i="3"/>
  <c r="J188" i="3"/>
  <c r="I188" i="3"/>
  <c r="H188" i="3"/>
  <c r="G188" i="3"/>
  <c r="F188" i="3"/>
  <c r="F176" i="3"/>
  <c r="G176" i="3"/>
  <c r="H176" i="3"/>
  <c r="I176" i="3"/>
  <c r="J176" i="3"/>
  <c r="F177" i="3"/>
  <c r="G177" i="3"/>
  <c r="H177" i="3"/>
  <c r="I177" i="3"/>
  <c r="J177" i="3"/>
  <c r="F178" i="3"/>
  <c r="G178" i="3"/>
  <c r="H178" i="3"/>
  <c r="I178" i="3"/>
  <c r="J178" i="3"/>
  <c r="F179" i="3"/>
  <c r="G179" i="3"/>
  <c r="H179" i="3"/>
  <c r="I179" i="3"/>
  <c r="J179" i="3"/>
  <c r="F180" i="3"/>
  <c r="G180" i="3"/>
  <c r="H180" i="3"/>
  <c r="I180" i="3"/>
  <c r="J180" i="3"/>
  <c r="F181" i="3"/>
  <c r="G181" i="3"/>
  <c r="H181" i="3"/>
  <c r="I181" i="3"/>
  <c r="J181" i="3"/>
  <c r="F182" i="3"/>
  <c r="G182" i="3"/>
  <c r="H182" i="3"/>
  <c r="I182" i="3"/>
  <c r="J182" i="3"/>
  <c r="F183" i="3"/>
  <c r="G183" i="3"/>
  <c r="H183" i="3"/>
  <c r="I183" i="3"/>
  <c r="J183" i="3"/>
  <c r="F184" i="3"/>
  <c r="G184" i="3"/>
  <c r="H184" i="3"/>
  <c r="I184" i="3"/>
  <c r="J184" i="3"/>
  <c r="J175" i="3"/>
  <c r="I175" i="3"/>
  <c r="H175" i="3"/>
  <c r="G175" i="3"/>
  <c r="F175" i="3"/>
  <c r="F161" i="3"/>
  <c r="G161" i="3"/>
  <c r="H161" i="3"/>
  <c r="I161" i="3"/>
  <c r="J161" i="3"/>
  <c r="F162" i="3"/>
  <c r="G162" i="3"/>
  <c r="H162" i="3"/>
  <c r="I162" i="3"/>
  <c r="J162" i="3"/>
  <c r="F163" i="3"/>
  <c r="G163" i="3"/>
  <c r="H163" i="3"/>
  <c r="I163" i="3"/>
  <c r="J163" i="3"/>
  <c r="F164" i="3"/>
  <c r="G164" i="3"/>
  <c r="H164" i="3"/>
  <c r="I164" i="3"/>
  <c r="J164" i="3"/>
  <c r="F165" i="3"/>
  <c r="G165" i="3"/>
  <c r="H165" i="3"/>
  <c r="I165" i="3"/>
  <c r="J165" i="3"/>
  <c r="F166" i="3"/>
  <c r="G166" i="3"/>
  <c r="H166" i="3"/>
  <c r="I166" i="3"/>
  <c r="J166" i="3"/>
  <c r="F167" i="3"/>
  <c r="G167" i="3"/>
  <c r="H167" i="3"/>
  <c r="I167" i="3"/>
  <c r="J167" i="3"/>
  <c r="F168" i="3"/>
  <c r="G168" i="3"/>
  <c r="H168" i="3"/>
  <c r="I168" i="3"/>
  <c r="J168" i="3"/>
  <c r="F169" i="3"/>
  <c r="G169" i="3"/>
  <c r="H169" i="3"/>
  <c r="I169" i="3"/>
  <c r="J169" i="3"/>
  <c r="F170" i="3"/>
  <c r="G170" i="3"/>
  <c r="H170" i="3"/>
  <c r="I170" i="3"/>
  <c r="J170" i="3"/>
  <c r="F171" i="3"/>
  <c r="G171" i="3"/>
  <c r="H171" i="3"/>
  <c r="I171" i="3"/>
  <c r="J171" i="3"/>
  <c r="J160" i="3"/>
  <c r="I160" i="3"/>
  <c r="H160" i="3"/>
  <c r="G160" i="3"/>
  <c r="F160" i="3"/>
  <c r="F149" i="3"/>
  <c r="G149" i="3"/>
  <c r="H149" i="3"/>
  <c r="I149" i="3"/>
  <c r="J149" i="3"/>
  <c r="F150" i="3"/>
  <c r="G150" i="3"/>
  <c r="H150" i="3"/>
  <c r="I150" i="3"/>
  <c r="J150" i="3"/>
  <c r="F151" i="3"/>
  <c r="G151" i="3"/>
  <c r="H151" i="3"/>
  <c r="I151" i="3"/>
  <c r="J151" i="3"/>
  <c r="F152" i="3"/>
  <c r="G152" i="3"/>
  <c r="H152" i="3"/>
  <c r="I152" i="3"/>
  <c r="J152" i="3"/>
  <c r="F153" i="3"/>
  <c r="G153" i="3"/>
  <c r="H153" i="3"/>
  <c r="I153" i="3"/>
  <c r="J153" i="3"/>
  <c r="F154" i="3"/>
  <c r="G154" i="3"/>
  <c r="H154" i="3"/>
  <c r="I154" i="3"/>
  <c r="J154" i="3"/>
  <c r="F155" i="3"/>
  <c r="G155" i="3"/>
  <c r="H155" i="3"/>
  <c r="I155" i="3"/>
  <c r="J155" i="3"/>
  <c r="F156" i="3"/>
  <c r="G156" i="3"/>
  <c r="H156" i="3"/>
  <c r="I156" i="3"/>
  <c r="J156" i="3"/>
  <c r="J148" i="3"/>
  <c r="I148" i="3"/>
  <c r="H148" i="3"/>
  <c r="G148" i="3"/>
  <c r="F148" i="3"/>
  <c r="F132" i="3"/>
  <c r="G132" i="3"/>
  <c r="H132" i="3"/>
  <c r="I132" i="3"/>
  <c r="J132" i="3"/>
  <c r="F133" i="3"/>
  <c r="G133" i="3"/>
  <c r="H133" i="3"/>
  <c r="I133" i="3"/>
  <c r="J133" i="3"/>
  <c r="F134" i="3"/>
  <c r="G134" i="3"/>
  <c r="H134" i="3"/>
  <c r="I134" i="3"/>
  <c r="J134" i="3"/>
  <c r="F135" i="3"/>
  <c r="G135" i="3"/>
  <c r="H135" i="3"/>
  <c r="I135" i="3"/>
  <c r="J135" i="3"/>
  <c r="F136" i="3"/>
  <c r="G136" i="3"/>
  <c r="H136" i="3"/>
  <c r="I136" i="3"/>
  <c r="J136" i="3"/>
  <c r="F137" i="3"/>
  <c r="G137" i="3"/>
  <c r="H137" i="3"/>
  <c r="I137" i="3"/>
  <c r="J137" i="3"/>
  <c r="F138" i="3"/>
  <c r="G138" i="3"/>
  <c r="H138" i="3"/>
  <c r="I138" i="3"/>
  <c r="J138" i="3"/>
  <c r="F139" i="3"/>
  <c r="G139" i="3"/>
  <c r="H139" i="3"/>
  <c r="I139" i="3"/>
  <c r="J139" i="3"/>
  <c r="F140" i="3"/>
  <c r="G140" i="3"/>
  <c r="H140" i="3"/>
  <c r="I140" i="3"/>
  <c r="J140" i="3"/>
  <c r="F141" i="3"/>
  <c r="G141" i="3"/>
  <c r="H141" i="3"/>
  <c r="I141" i="3"/>
  <c r="J141" i="3"/>
  <c r="F142" i="3"/>
  <c r="G142" i="3"/>
  <c r="H142" i="3"/>
  <c r="I142" i="3"/>
  <c r="J142" i="3"/>
  <c r="F143" i="3"/>
  <c r="G143" i="3"/>
  <c r="H143" i="3"/>
  <c r="I143" i="3"/>
  <c r="J143" i="3"/>
  <c r="F144" i="3"/>
  <c r="G144" i="3"/>
  <c r="H144" i="3"/>
  <c r="I144" i="3"/>
  <c r="J144" i="3"/>
  <c r="J131" i="3"/>
  <c r="I131" i="3"/>
  <c r="H131" i="3"/>
  <c r="G131" i="3"/>
  <c r="F131" i="3"/>
  <c r="F126" i="3"/>
  <c r="G126" i="3"/>
  <c r="H126" i="3"/>
  <c r="I126" i="3"/>
  <c r="J126" i="3"/>
  <c r="F127" i="3"/>
  <c r="G127" i="3"/>
  <c r="H127" i="3"/>
  <c r="I127" i="3"/>
  <c r="J127" i="3"/>
  <c r="J125" i="3"/>
  <c r="I125" i="3"/>
  <c r="H125" i="3"/>
  <c r="G125" i="3"/>
  <c r="F125" i="3"/>
  <c r="F118" i="3"/>
  <c r="G118" i="3"/>
  <c r="H118" i="3"/>
  <c r="I118" i="3"/>
  <c r="J118" i="3"/>
  <c r="F119" i="3"/>
  <c r="G119" i="3"/>
  <c r="H119" i="3"/>
  <c r="I119" i="3"/>
  <c r="J119" i="3"/>
  <c r="F120" i="3"/>
  <c r="G120" i="3"/>
  <c r="H120" i="3"/>
  <c r="I120" i="3"/>
  <c r="J120" i="3"/>
  <c r="F121" i="3"/>
  <c r="G121" i="3"/>
  <c r="H121" i="3"/>
  <c r="I121" i="3"/>
  <c r="J121" i="3"/>
  <c r="J117" i="3"/>
  <c r="I117" i="3"/>
  <c r="H117" i="3"/>
  <c r="G117" i="3"/>
  <c r="F117"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7" i="3"/>
  <c r="C378" i="3"/>
  <c r="C379" i="3"/>
  <c r="C380" i="3"/>
  <c r="C381" i="3"/>
  <c r="C382" i="3"/>
  <c r="C383" i="3"/>
  <c r="C384" i="3"/>
  <c r="C386" i="3"/>
  <c r="C387" i="3"/>
  <c r="C389" i="3"/>
  <c r="C345" i="3"/>
  <c r="C313" i="3"/>
  <c r="C314" i="3"/>
  <c r="C315" i="3"/>
  <c r="C317" i="3"/>
  <c r="C318" i="3"/>
  <c r="C319" i="3"/>
  <c r="C320" i="3"/>
  <c r="C322" i="3"/>
  <c r="C323" i="3"/>
  <c r="C324" i="3"/>
  <c r="C325" i="3"/>
  <c r="C327" i="3"/>
  <c r="C328" i="3"/>
  <c r="C329" i="3"/>
  <c r="C330" i="3"/>
  <c r="C331" i="3"/>
  <c r="C332" i="3"/>
  <c r="C333" i="3"/>
  <c r="C334" i="3"/>
  <c r="C335" i="3"/>
  <c r="C336" i="3"/>
  <c r="C337" i="3"/>
  <c r="C338" i="3"/>
  <c r="C339" i="3"/>
  <c r="C340" i="3"/>
  <c r="C341" i="3"/>
  <c r="C342" i="3"/>
  <c r="C312" i="3"/>
  <c r="C116" i="3"/>
  <c r="C117" i="3"/>
  <c r="C118" i="3"/>
  <c r="C119" i="3"/>
  <c r="C120" i="3"/>
  <c r="C121" i="3"/>
  <c r="C122" i="3"/>
  <c r="C124" i="3"/>
  <c r="C125" i="3"/>
  <c r="C126" i="3"/>
  <c r="C127" i="3"/>
  <c r="C128" i="3"/>
  <c r="C130" i="3"/>
  <c r="C131" i="3"/>
  <c r="C132" i="3"/>
  <c r="C133" i="3"/>
  <c r="C134" i="3"/>
  <c r="C135" i="3"/>
  <c r="C136" i="3"/>
  <c r="C137" i="3"/>
  <c r="C138" i="3"/>
  <c r="C139" i="3"/>
  <c r="C140" i="3"/>
  <c r="C141" i="3"/>
  <c r="C142" i="3"/>
  <c r="C143" i="3"/>
  <c r="C144" i="3"/>
  <c r="C145" i="3"/>
  <c r="C147" i="3"/>
  <c r="C148" i="3"/>
  <c r="C149" i="3"/>
  <c r="C150" i="3"/>
  <c r="C151" i="3"/>
  <c r="C152" i="3"/>
  <c r="C153" i="3"/>
  <c r="C154" i="3"/>
  <c r="C155" i="3"/>
  <c r="C156" i="3"/>
  <c r="C157" i="3"/>
  <c r="C159" i="3"/>
  <c r="C160" i="3"/>
  <c r="C161" i="3"/>
  <c r="C162" i="3"/>
  <c r="C163" i="3"/>
  <c r="C164" i="3"/>
  <c r="C165" i="3"/>
  <c r="C166" i="3"/>
  <c r="C167" i="3"/>
  <c r="C168" i="3"/>
  <c r="C169" i="3"/>
  <c r="C170" i="3"/>
  <c r="C171" i="3"/>
  <c r="C172" i="3"/>
  <c r="C174" i="3"/>
  <c r="C175" i="3"/>
  <c r="C176" i="3"/>
  <c r="C177" i="3"/>
  <c r="C178" i="3"/>
  <c r="C179" i="3"/>
  <c r="C180" i="3"/>
  <c r="C181" i="3"/>
  <c r="C182" i="3"/>
  <c r="C183" i="3"/>
  <c r="C184" i="3"/>
  <c r="C185" i="3"/>
  <c r="C187" i="3"/>
  <c r="C188" i="3"/>
  <c r="C189" i="3"/>
  <c r="C190" i="3"/>
  <c r="C191" i="3"/>
  <c r="C192" i="3"/>
  <c r="C193" i="3"/>
  <c r="C194" i="3"/>
  <c r="C195" i="3"/>
  <c r="C197" i="3"/>
  <c r="C198" i="3"/>
  <c r="C199" i="3"/>
  <c r="C200" i="3"/>
  <c r="C201" i="3"/>
  <c r="C202" i="3"/>
  <c r="C203" i="3"/>
  <c r="C204" i="3"/>
  <c r="C205" i="3"/>
  <c r="C206" i="3"/>
  <c r="C207" i="3"/>
  <c r="C208" i="3"/>
  <c r="C210" i="3"/>
  <c r="C211" i="3"/>
  <c r="C212" i="3"/>
  <c r="C213" i="3"/>
  <c r="C214" i="3"/>
  <c r="C215" i="3"/>
  <c r="C216" i="3"/>
  <c r="C217" i="3"/>
  <c r="C218" i="3"/>
  <c r="C219" i="3"/>
  <c r="C220" i="3"/>
  <c r="C221" i="3"/>
  <c r="C222" i="3"/>
  <c r="C223" i="3"/>
  <c r="C224" i="3"/>
  <c r="C225" i="3"/>
  <c r="C226" i="3"/>
  <c r="C227" i="3"/>
  <c r="C228" i="3"/>
  <c r="C229" i="3"/>
  <c r="C231" i="3"/>
  <c r="C232" i="3"/>
  <c r="C233" i="3"/>
  <c r="C234" i="3"/>
  <c r="C235" i="3"/>
  <c r="C236" i="3"/>
  <c r="C237" i="3"/>
  <c r="C238" i="3"/>
  <c r="C239" i="3"/>
  <c r="C240" i="3"/>
  <c r="C241" i="3"/>
  <c r="C242" i="3"/>
  <c r="C244" i="3"/>
  <c r="C245" i="3"/>
  <c r="C246" i="3"/>
  <c r="C247" i="3"/>
  <c r="C248" i="3"/>
  <c r="C249" i="3"/>
  <c r="C250" i="3"/>
  <c r="C251" i="3"/>
  <c r="C253" i="3"/>
  <c r="C254" i="3"/>
  <c r="C255" i="3"/>
  <c r="C256" i="3"/>
  <c r="C257" i="3"/>
  <c r="C258" i="3"/>
  <c r="C259" i="3"/>
  <c r="C260" i="3"/>
  <c r="C262" i="3"/>
  <c r="C263" i="3"/>
  <c r="C264" i="3"/>
  <c r="C265" i="3"/>
  <c r="C266" i="3"/>
  <c r="C267" i="3"/>
  <c r="C268" i="3"/>
  <c r="C269" i="3"/>
  <c r="C270" i="3"/>
  <c r="C271" i="3"/>
  <c r="C272" i="3"/>
  <c r="C273" i="3"/>
  <c r="C274" i="3"/>
  <c r="C275" i="3"/>
  <c r="C277" i="3"/>
  <c r="C278" i="3"/>
  <c r="C279" i="3"/>
  <c r="C280" i="3"/>
  <c r="C281" i="3"/>
  <c r="C282" i="3"/>
  <c r="C283" i="3"/>
  <c r="C284" i="3"/>
  <c r="C285" i="3"/>
  <c r="C286" i="3"/>
  <c r="C288" i="3"/>
  <c r="C289" i="3"/>
  <c r="C290" i="3"/>
  <c r="C291" i="3"/>
  <c r="C292" i="3"/>
  <c r="C293" i="3"/>
  <c r="C294" i="3"/>
  <c r="C295" i="3"/>
  <c r="C296" i="3"/>
  <c r="C297" i="3"/>
  <c r="C298" i="3"/>
  <c r="C299" i="3"/>
  <c r="C301" i="3"/>
  <c r="C302" i="3"/>
  <c r="C303" i="3"/>
  <c r="C304" i="3"/>
  <c r="C305" i="3"/>
  <c r="C306" i="3"/>
  <c r="C307" i="3"/>
  <c r="F99" i="3"/>
  <c r="G99" i="3"/>
  <c r="H99" i="3"/>
  <c r="C99" i="3"/>
  <c r="D99" i="3"/>
  <c r="I99" i="3"/>
  <c r="J99" i="3"/>
  <c r="F100" i="3"/>
  <c r="G100" i="3"/>
  <c r="H100" i="3"/>
  <c r="I100" i="3"/>
  <c r="J100" i="3"/>
  <c r="F101" i="3"/>
  <c r="G101" i="3"/>
  <c r="H101" i="3"/>
  <c r="I101" i="3"/>
  <c r="J101" i="3"/>
  <c r="F102" i="3"/>
  <c r="G102" i="3"/>
  <c r="H102" i="3"/>
  <c r="I102" i="3"/>
  <c r="J102" i="3"/>
  <c r="F103" i="3"/>
  <c r="G103" i="3"/>
  <c r="H103" i="3"/>
  <c r="C103" i="3"/>
  <c r="D103" i="3"/>
  <c r="I103" i="3"/>
  <c r="J103" i="3"/>
  <c r="F104" i="3"/>
  <c r="G104" i="3"/>
  <c r="H104" i="3"/>
  <c r="I104" i="3"/>
  <c r="J104" i="3"/>
  <c r="F105" i="3"/>
  <c r="G105" i="3"/>
  <c r="H105" i="3"/>
  <c r="I105" i="3"/>
  <c r="J105" i="3"/>
  <c r="F106" i="3"/>
  <c r="G106" i="3"/>
  <c r="H106" i="3"/>
  <c r="I106" i="3"/>
  <c r="J106" i="3"/>
  <c r="F107" i="3"/>
  <c r="G107" i="3"/>
  <c r="H107" i="3"/>
  <c r="I107" i="3"/>
  <c r="J107" i="3"/>
  <c r="F108" i="3"/>
  <c r="G108" i="3"/>
  <c r="H108" i="3"/>
  <c r="I108" i="3"/>
  <c r="J108" i="3"/>
  <c r="F109" i="3"/>
  <c r="G109" i="3"/>
  <c r="H109" i="3"/>
  <c r="I109" i="3"/>
  <c r="J109" i="3"/>
  <c r="F110" i="3"/>
  <c r="G110" i="3"/>
  <c r="H110" i="3"/>
  <c r="I110" i="3"/>
  <c r="J110" i="3"/>
  <c r="F111" i="3"/>
  <c r="G111" i="3"/>
  <c r="H111" i="3"/>
  <c r="I111" i="3"/>
  <c r="J111" i="3"/>
  <c r="F112" i="3"/>
  <c r="G112" i="3"/>
  <c r="H112" i="3"/>
  <c r="I112" i="3"/>
  <c r="J112" i="3"/>
  <c r="F113" i="3"/>
  <c r="G113" i="3"/>
  <c r="H113" i="3"/>
  <c r="I113" i="3"/>
  <c r="J113" i="3"/>
  <c r="C100" i="3"/>
  <c r="D100" i="3"/>
  <c r="C101" i="3"/>
  <c r="D101" i="3"/>
  <c r="C102" i="3"/>
  <c r="D102" i="3"/>
  <c r="C104" i="3"/>
  <c r="D104" i="3"/>
  <c r="C105" i="3"/>
  <c r="D105" i="3"/>
  <c r="C106" i="3"/>
  <c r="D106" i="3"/>
  <c r="C107" i="3"/>
  <c r="D107" i="3"/>
  <c r="C108" i="3"/>
  <c r="D108" i="3"/>
  <c r="C109" i="3"/>
  <c r="D109" i="3"/>
  <c r="C110" i="3"/>
  <c r="D110" i="3"/>
  <c r="C111" i="3"/>
  <c r="D111" i="3"/>
  <c r="C112" i="3"/>
  <c r="D112" i="3"/>
  <c r="C113" i="3"/>
  <c r="D113" i="3"/>
  <c r="C114" i="3"/>
  <c r="D114" i="3"/>
  <c r="G98" i="3"/>
  <c r="F98" i="3"/>
  <c r="C98" i="3"/>
  <c r="D387" i="3"/>
  <c r="D98" i="3"/>
  <c r="H98" i="3"/>
  <c r="I98" i="3"/>
  <c r="J98" i="3"/>
  <c r="J307" i="3"/>
  <c r="J397" i="3"/>
  <c r="D383" i="3"/>
  <c r="H307" i="3"/>
  <c r="H397" i="3"/>
  <c r="I307" i="3"/>
  <c r="I397" i="3"/>
  <c r="G307" i="3"/>
  <c r="G397" i="3"/>
  <c r="F307" i="3"/>
  <c r="F397" i="3"/>
  <c r="D314" i="3"/>
  <c r="D313" i="3"/>
  <c r="D117" i="3"/>
  <c r="D118" i="3"/>
  <c r="D119" i="3"/>
  <c r="D120" i="3"/>
  <c r="D121" i="3"/>
  <c r="D125" i="3"/>
  <c r="D126" i="3"/>
  <c r="D127" i="3"/>
  <c r="D131" i="3"/>
  <c r="D132" i="3"/>
  <c r="D133" i="3"/>
  <c r="D134" i="3"/>
  <c r="D135" i="3"/>
  <c r="D136" i="3"/>
  <c r="D137" i="3"/>
  <c r="D138" i="3"/>
  <c r="D139" i="3"/>
  <c r="D140" i="3"/>
  <c r="D141" i="3"/>
  <c r="D142" i="3"/>
  <c r="D143" i="3"/>
  <c r="D144" i="3"/>
  <c r="D148" i="3"/>
  <c r="D149" i="3"/>
  <c r="D150" i="3"/>
  <c r="D151" i="3"/>
  <c r="D152" i="3"/>
  <c r="D153" i="3"/>
  <c r="D154" i="3"/>
  <c r="D155" i="3"/>
  <c r="D156" i="3"/>
  <c r="D160" i="3"/>
  <c r="D161" i="3"/>
  <c r="D162" i="3"/>
  <c r="D163" i="3"/>
  <c r="D164" i="3"/>
  <c r="D165" i="3"/>
  <c r="D166" i="3"/>
  <c r="D167" i="3"/>
  <c r="D168" i="3"/>
  <c r="D169" i="3"/>
  <c r="D170" i="3"/>
  <c r="D171" i="3"/>
  <c r="D175" i="3"/>
  <c r="D176" i="3"/>
  <c r="D177" i="3"/>
  <c r="D178" i="3"/>
  <c r="D179" i="3"/>
  <c r="D180" i="3"/>
  <c r="D181" i="3"/>
  <c r="D182" i="3"/>
  <c r="D183" i="3"/>
  <c r="D184" i="3"/>
  <c r="D188" i="3"/>
  <c r="D189" i="3"/>
  <c r="D190" i="3"/>
  <c r="D191" i="3"/>
  <c r="D192" i="3"/>
  <c r="D193" i="3"/>
  <c r="D194" i="3"/>
  <c r="D198" i="3"/>
  <c r="D199" i="3"/>
  <c r="D200" i="3"/>
  <c r="D201" i="3"/>
  <c r="D202" i="3"/>
  <c r="D203" i="3"/>
  <c r="D204" i="3"/>
  <c r="D205" i="3"/>
  <c r="D206" i="3"/>
  <c r="D207" i="3"/>
  <c r="D211" i="3"/>
  <c r="D212" i="3"/>
  <c r="D213" i="3"/>
  <c r="D214" i="3"/>
  <c r="D215" i="3"/>
  <c r="D216" i="3"/>
  <c r="D217" i="3"/>
  <c r="D218" i="3"/>
  <c r="D219" i="3"/>
  <c r="D220" i="3"/>
  <c r="D221" i="3"/>
  <c r="D222" i="3"/>
  <c r="D223" i="3"/>
  <c r="D224" i="3"/>
  <c r="D225" i="3"/>
  <c r="D226" i="3"/>
  <c r="D227" i="3"/>
  <c r="D228" i="3"/>
  <c r="D232" i="3"/>
  <c r="D233" i="3"/>
  <c r="D234" i="3"/>
  <c r="D235" i="3"/>
  <c r="D236" i="3"/>
  <c r="D237" i="3"/>
  <c r="D238" i="3"/>
  <c r="D239" i="3"/>
  <c r="D240" i="3"/>
  <c r="D241" i="3"/>
  <c r="D245" i="3"/>
  <c r="D246" i="3"/>
  <c r="D247" i="3"/>
  <c r="D248" i="3"/>
  <c r="D249" i="3"/>
  <c r="D250" i="3"/>
  <c r="D254" i="3"/>
  <c r="D255" i="3"/>
  <c r="D256" i="3"/>
  <c r="D257" i="3"/>
  <c r="D258" i="3"/>
  <c r="D259" i="3"/>
  <c r="D263" i="3"/>
  <c r="D264" i="3"/>
  <c r="D265" i="3"/>
  <c r="D266" i="3"/>
  <c r="D267" i="3"/>
  <c r="D268" i="3"/>
  <c r="D269" i="3"/>
  <c r="D270" i="3"/>
  <c r="D271" i="3"/>
  <c r="D272" i="3"/>
  <c r="D273" i="3"/>
  <c r="D274" i="3"/>
  <c r="D275" i="3"/>
  <c r="D278" i="3"/>
  <c r="D279" i="3"/>
  <c r="D280" i="3"/>
  <c r="D281" i="3"/>
  <c r="D282" i="3"/>
  <c r="D283" i="3"/>
  <c r="D284" i="3"/>
  <c r="D285" i="3"/>
  <c r="D286" i="3"/>
  <c r="D289" i="3"/>
  <c r="D290" i="3"/>
  <c r="D291" i="3"/>
  <c r="D292" i="3"/>
  <c r="D293" i="3"/>
  <c r="D294" i="3"/>
  <c r="D295" i="3"/>
  <c r="D296" i="3"/>
  <c r="D297" i="3"/>
  <c r="D298" i="3"/>
  <c r="D299" i="3"/>
  <c r="D302" i="3"/>
  <c r="D303" i="3"/>
  <c r="D304" i="3"/>
  <c r="D305" i="3"/>
  <c r="D306" i="3"/>
  <c r="D307" i="3"/>
  <c r="C819" i="3"/>
  <c r="C820" i="3"/>
  <c r="C821" i="3"/>
  <c r="C822" i="3"/>
  <c r="C823" i="3"/>
  <c r="C824" i="3"/>
  <c r="C825" i="3"/>
  <c r="C826" i="3"/>
  <c r="C827" i="3"/>
  <c r="C828" i="3"/>
  <c r="C829" i="3"/>
  <c r="C830" i="3"/>
  <c r="C831" i="3"/>
  <c r="C832" i="3"/>
  <c r="C833" i="3"/>
  <c r="C818" i="3"/>
  <c r="C803" i="3"/>
  <c r="C804" i="3"/>
  <c r="C805" i="3"/>
  <c r="C806" i="3"/>
  <c r="C808" i="3"/>
  <c r="C809" i="3"/>
  <c r="C810" i="3"/>
  <c r="C812" i="3"/>
  <c r="C813" i="3"/>
  <c r="C814" i="3"/>
  <c r="C801" i="3"/>
  <c r="C742" i="3"/>
  <c r="C669" i="3"/>
  <c r="C670" i="3"/>
  <c r="C671" i="3"/>
  <c r="C672" i="3"/>
  <c r="C673" i="3"/>
  <c r="C674" i="3"/>
  <c r="C676" i="3"/>
  <c r="C677" i="3"/>
  <c r="C678" i="3"/>
  <c r="C679" i="3"/>
  <c r="C681" i="3"/>
  <c r="C682" i="3"/>
  <c r="C683" i="3"/>
  <c r="C684" i="3"/>
  <c r="C685" i="3"/>
  <c r="C687" i="3"/>
  <c r="C688" i="3"/>
  <c r="C689" i="3"/>
  <c r="C690" i="3"/>
  <c r="C692" i="3"/>
  <c r="C693" i="3"/>
  <c r="C694" i="3"/>
  <c r="C695" i="3"/>
  <c r="C697" i="3"/>
  <c r="C698" i="3"/>
  <c r="C699" i="3"/>
  <c r="C700" i="3"/>
  <c r="C701" i="3"/>
  <c r="C702" i="3"/>
  <c r="C704" i="3"/>
  <c r="C705" i="3"/>
  <c r="C706" i="3"/>
  <c r="C707" i="3"/>
  <c r="C708" i="3"/>
  <c r="C709" i="3"/>
  <c r="C711" i="3"/>
  <c r="C712" i="3"/>
  <c r="C713" i="3"/>
  <c r="C714" i="3"/>
  <c r="C715" i="3"/>
  <c r="C716" i="3"/>
  <c r="C717" i="3"/>
  <c r="C719" i="3"/>
  <c r="C720" i="3"/>
  <c r="C721" i="3"/>
  <c r="C722" i="3"/>
  <c r="C723" i="3"/>
  <c r="C724" i="3"/>
  <c r="C725" i="3"/>
  <c r="C726" i="3"/>
  <c r="C728" i="3"/>
  <c r="C729" i="3"/>
  <c r="C730" i="3"/>
  <c r="C731" i="3"/>
  <c r="C732" i="3"/>
  <c r="C734" i="3"/>
  <c r="C735" i="3"/>
  <c r="C736" i="3"/>
  <c r="C737" i="3"/>
  <c r="C738" i="3"/>
  <c r="C739" i="3"/>
  <c r="C740" i="3"/>
  <c r="C741" i="3"/>
  <c r="C744" i="3"/>
  <c r="C745" i="3"/>
  <c r="C746" i="3"/>
  <c r="C747" i="3"/>
  <c r="C748" i="3"/>
  <c r="C749" i="3"/>
  <c r="C750" i="3"/>
  <c r="C752" i="3"/>
  <c r="C753" i="3"/>
  <c r="C754" i="3"/>
  <c r="C755" i="3"/>
  <c r="C756" i="3"/>
  <c r="C757" i="3"/>
  <c r="C758" i="3"/>
  <c r="C760" i="3"/>
  <c r="C761" i="3"/>
  <c r="C762" i="3"/>
  <c r="C763" i="3"/>
  <c r="C764" i="3"/>
  <c r="C766" i="3"/>
  <c r="C767" i="3"/>
  <c r="C768" i="3"/>
  <c r="C769" i="3"/>
  <c r="C770" i="3"/>
  <c r="C772" i="3"/>
  <c r="C773" i="3"/>
  <c r="C774" i="3"/>
  <c r="C775" i="3"/>
  <c r="C776" i="3"/>
  <c r="C777" i="3"/>
  <c r="C778" i="3"/>
  <c r="C780" i="3"/>
  <c r="C781" i="3"/>
  <c r="C782" i="3"/>
  <c r="C783" i="3"/>
  <c r="C784" i="3"/>
  <c r="C786" i="3"/>
  <c r="C787" i="3"/>
  <c r="C788" i="3"/>
  <c r="C789" i="3"/>
  <c r="C790" i="3"/>
  <c r="C791" i="3"/>
  <c r="C793" i="3"/>
  <c r="C794" i="3"/>
  <c r="C795" i="3"/>
  <c r="C796" i="3"/>
  <c r="C797" i="3"/>
  <c r="C798" i="3"/>
  <c r="C667" i="3"/>
  <c r="C310" i="3"/>
  <c r="D819" i="3"/>
  <c r="D820" i="3"/>
  <c r="D821" i="3"/>
  <c r="D822" i="3"/>
  <c r="D823" i="3"/>
  <c r="D824" i="3"/>
  <c r="D825" i="3"/>
  <c r="D826" i="3"/>
  <c r="D827" i="3"/>
  <c r="D828" i="3"/>
  <c r="D829" i="3"/>
  <c r="D830" i="3"/>
  <c r="D831" i="3"/>
  <c r="D832" i="3"/>
  <c r="D833" i="3"/>
  <c r="D818" i="3"/>
  <c r="D804" i="3"/>
  <c r="D805" i="3"/>
  <c r="D806" i="3"/>
  <c r="D808" i="3"/>
  <c r="D809" i="3"/>
  <c r="D810" i="3"/>
  <c r="D812" i="3"/>
  <c r="D813" i="3"/>
  <c r="D814" i="3"/>
  <c r="D803" i="3"/>
  <c r="D670" i="3"/>
  <c r="D671" i="3"/>
  <c r="D672" i="3"/>
  <c r="D673" i="3"/>
  <c r="D674" i="3"/>
  <c r="D676" i="3"/>
  <c r="D677" i="3"/>
  <c r="D678" i="3"/>
  <c r="D679" i="3"/>
  <c r="D681" i="3"/>
  <c r="D682" i="3"/>
  <c r="D683" i="3"/>
  <c r="D684" i="3"/>
  <c r="D685" i="3"/>
  <c r="D687" i="3"/>
  <c r="D688" i="3"/>
  <c r="D689" i="3"/>
  <c r="D690" i="3"/>
  <c r="D692" i="3"/>
  <c r="D693" i="3"/>
  <c r="D694" i="3"/>
  <c r="D695" i="3"/>
  <c r="D697" i="3"/>
  <c r="D698" i="3"/>
  <c r="D699" i="3"/>
  <c r="D700" i="3"/>
  <c r="D701" i="3"/>
  <c r="D702" i="3"/>
  <c r="D704" i="3"/>
  <c r="D705" i="3"/>
  <c r="D706" i="3"/>
  <c r="D707" i="3"/>
  <c r="D708" i="3"/>
  <c r="D709" i="3"/>
  <c r="D711" i="3"/>
  <c r="D712" i="3"/>
  <c r="D713" i="3"/>
  <c r="D714" i="3"/>
  <c r="D715" i="3"/>
  <c r="D716" i="3"/>
  <c r="D717" i="3"/>
  <c r="D719" i="3"/>
  <c r="D720" i="3"/>
  <c r="D721" i="3"/>
  <c r="D722" i="3"/>
  <c r="D723" i="3"/>
  <c r="D724" i="3"/>
  <c r="D725" i="3"/>
  <c r="D726" i="3"/>
  <c r="D728" i="3"/>
  <c r="D729" i="3"/>
  <c r="D730" i="3"/>
  <c r="D731" i="3"/>
  <c r="D732" i="3"/>
  <c r="D734" i="3"/>
  <c r="D735" i="3"/>
  <c r="D736" i="3"/>
  <c r="D737" i="3"/>
  <c r="D738" i="3"/>
  <c r="D739" i="3"/>
  <c r="D740" i="3"/>
  <c r="D741" i="3"/>
  <c r="D742" i="3"/>
  <c r="D744" i="3"/>
  <c r="D745" i="3"/>
  <c r="D746" i="3"/>
  <c r="D747" i="3"/>
  <c r="D748" i="3"/>
  <c r="D749" i="3"/>
  <c r="D750" i="3"/>
  <c r="D752" i="3"/>
  <c r="D753" i="3"/>
  <c r="D754" i="3"/>
  <c r="D755" i="3"/>
  <c r="D756" i="3"/>
  <c r="D757" i="3"/>
  <c r="D758" i="3"/>
  <c r="D760" i="3"/>
  <c r="D761" i="3"/>
  <c r="D762" i="3"/>
  <c r="D763" i="3"/>
  <c r="D764" i="3"/>
  <c r="D766" i="3"/>
  <c r="D767" i="3"/>
  <c r="D768" i="3"/>
  <c r="D769" i="3"/>
  <c r="D770" i="3"/>
  <c r="D772" i="3"/>
  <c r="D773" i="3"/>
  <c r="D774" i="3"/>
  <c r="D775" i="3"/>
  <c r="D776" i="3"/>
  <c r="D777" i="3"/>
  <c r="D778" i="3"/>
  <c r="D780" i="3"/>
  <c r="D781" i="3"/>
  <c r="D782" i="3"/>
  <c r="D783" i="3"/>
  <c r="D784" i="3"/>
  <c r="D786" i="3"/>
  <c r="D787" i="3"/>
  <c r="D788" i="3"/>
  <c r="D789" i="3"/>
  <c r="D790" i="3"/>
  <c r="D791" i="3"/>
  <c r="D793" i="3"/>
  <c r="D794" i="3"/>
  <c r="D795" i="3"/>
  <c r="D796" i="3"/>
  <c r="D797" i="3"/>
  <c r="D798" i="3"/>
  <c r="D669" i="3"/>
  <c r="D346" i="3"/>
  <c r="D347" i="3"/>
  <c r="D348" i="3"/>
  <c r="D349" i="3"/>
  <c r="D350" i="3"/>
  <c r="D352" i="3"/>
  <c r="D353" i="3"/>
  <c r="D354" i="3"/>
  <c r="D355" i="3"/>
  <c r="D356" i="3"/>
  <c r="D357" i="3"/>
  <c r="D358" i="3"/>
  <c r="D359" i="3"/>
  <c r="D360" i="3"/>
  <c r="D361" i="3"/>
  <c r="D362" i="3"/>
  <c r="D363" i="3"/>
  <c r="D364" i="3"/>
  <c r="D365" i="3"/>
  <c r="D366" i="3"/>
  <c r="D367" i="3"/>
  <c r="D368" i="3"/>
  <c r="D369" i="3"/>
  <c r="D370" i="3"/>
  <c r="D371" i="3"/>
  <c r="D372" i="3"/>
  <c r="D373" i="3"/>
  <c r="D374" i="3"/>
  <c r="D375" i="3"/>
  <c r="D377" i="3"/>
  <c r="D378" i="3"/>
  <c r="D379" i="3"/>
  <c r="D380" i="3"/>
  <c r="D381" i="3"/>
  <c r="D382" i="3"/>
  <c r="D384" i="3"/>
  <c r="D386" i="3"/>
  <c r="D389" i="3"/>
  <c r="D345" i="3"/>
  <c r="D315" i="3"/>
  <c r="D317" i="3"/>
  <c r="D318" i="3"/>
  <c r="D319" i="3"/>
  <c r="D320" i="3"/>
  <c r="D322" i="3"/>
  <c r="D323" i="3"/>
  <c r="D324" i="3"/>
  <c r="D325" i="3"/>
  <c r="D327" i="3"/>
  <c r="D328" i="3"/>
  <c r="D329" i="3"/>
  <c r="D330" i="3"/>
  <c r="D331" i="3"/>
  <c r="D332" i="3"/>
  <c r="D333" i="3"/>
  <c r="D334" i="3"/>
  <c r="D335" i="3"/>
  <c r="D336" i="3"/>
  <c r="D338" i="3"/>
  <c r="D339" i="3"/>
  <c r="D340" i="3"/>
  <c r="D341" i="3"/>
  <c r="D342" i="3"/>
  <c r="D312" i="3"/>
  <c r="D301" i="3"/>
  <c r="D122" i="3"/>
  <c r="D124" i="3"/>
  <c r="D128" i="3"/>
  <c r="D130" i="3"/>
  <c r="D145" i="3"/>
  <c r="D147" i="3"/>
  <c r="D157" i="3"/>
  <c r="D159" i="3"/>
  <c r="D172" i="3"/>
  <c r="D174" i="3"/>
  <c r="D185" i="3"/>
  <c r="D187" i="3"/>
  <c r="D195" i="3"/>
  <c r="D197" i="3"/>
  <c r="D208" i="3"/>
  <c r="D210" i="3"/>
  <c r="D229" i="3"/>
  <c r="D231" i="3"/>
  <c r="D242" i="3"/>
  <c r="D244" i="3"/>
  <c r="D251" i="3"/>
  <c r="D253" i="3"/>
  <c r="D260" i="3"/>
  <c r="D262" i="3"/>
  <c r="D277" i="3"/>
  <c r="D288" i="3"/>
  <c r="D624" i="3"/>
  <c r="D623" i="3"/>
  <c r="D622" i="3"/>
  <c r="D621" i="3"/>
  <c r="D620" i="3"/>
  <c r="D619" i="3"/>
  <c r="D617" i="3"/>
  <c r="D618" i="3"/>
  <c r="D625" i="3"/>
  <c r="D610" i="3"/>
  <c r="D609" i="3"/>
  <c r="D608" i="3"/>
  <c r="D607" i="3"/>
  <c r="D606" i="3"/>
  <c r="D605" i="3"/>
  <c r="D604" i="3"/>
  <c r="D555" i="3"/>
  <c r="D554" i="3"/>
  <c r="D552" i="3"/>
  <c r="D551" i="3"/>
  <c r="D550" i="3"/>
  <c r="D549" i="3"/>
  <c r="D548" i="3"/>
  <c r="D547" i="3"/>
  <c r="D546" i="3"/>
  <c r="D544" i="3"/>
  <c r="D543" i="3"/>
  <c r="D542" i="3"/>
  <c r="D541" i="3"/>
  <c r="D539" i="3"/>
  <c r="D538" i="3"/>
  <c r="D537" i="3"/>
  <c r="D536" i="3"/>
  <c r="D535" i="3"/>
  <c r="D534" i="3"/>
  <c r="D533" i="3"/>
  <c r="D532" i="3"/>
  <c r="D530" i="3"/>
  <c r="D529" i="3"/>
  <c r="D528" i="3"/>
  <c r="D527" i="3"/>
  <c r="D525" i="3"/>
  <c r="D524" i="3"/>
  <c r="D523" i="3"/>
  <c r="D522" i="3"/>
  <c r="D520" i="3"/>
  <c r="D519" i="3"/>
  <c r="D518" i="3"/>
  <c r="D517" i="3"/>
  <c r="D515" i="3"/>
  <c r="D514" i="3"/>
  <c r="D513" i="3"/>
  <c r="D512" i="3"/>
  <c r="D511" i="3"/>
  <c r="D510" i="3"/>
  <c r="D509" i="3"/>
  <c r="D507" i="3"/>
  <c r="D506" i="3"/>
  <c r="D505" i="3"/>
  <c r="D504" i="3"/>
  <c r="D502" i="3"/>
  <c r="D501" i="3"/>
  <c r="D500" i="3"/>
  <c r="D499" i="3"/>
  <c r="D498" i="3"/>
  <c r="D497" i="3"/>
  <c r="D495" i="3"/>
  <c r="D494" i="3"/>
  <c r="D493" i="3"/>
  <c r="D492" i="3"/>
  <c r="D490" i="3"/>
  <c r="D489" i="3"/>
  <c r="D488" i="3"/>
  <c r="D487"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8" i="3"/>
  <c r="D457" i="3"/>
  <c r="D456" i="3"/>
  <c r="D455" i="3"/>
  <c r="D454" i="3"/>
  <c r="D453" i="3"/>
  <c r="D452" i="3"/>
  <c r="D451" i="3"/>
  <c r="D450" i="3"/>
  <c r="D449" i="3"/>
  <c r="D448" i="3"/>
  <c r="D447" i="3"/>
  <c r="D446" i="3"/>
  <c r="D445" i="3"/>
  <c r="D444" i="3"/>
  <c r="D442" i="3"/>
  <c r="D441" i="3"/>
  <c r="D440" i="3"/>
  <c r="D439" i="3"/>
  <c r="D437" i="3"/>
  <c r="D436" i="3"/>
  <c r="D435" i="3"/>
  <c r="D434" i="3"/>
  <c r="D556" i="3"/>
  <c r="D872" i="3"/>
  <c r="D611" i="3"/>
  <c r="D874" i="3"/>
  <c r="D351" i="3"/>
  <c r="D337" i="3"/>
  <c r="D42" i="3"/>
  <c r="D43" i="3"/>
  <c r="D44" i="3"/>
  <c r="D49" i="3"/>
  <c r="D868" i="3"/>
  <c r="D834" i="3"/>
  <c r="D876" i="3"/>
  <c r="D390" i="3"/>
  <c r="D392" i="3"/>
  <c r="D397" i="3"/>
  <c r="D870" i="3"/>
  <c r="D878" i="3"/>
  <c r="D881" i="3"/>
  <c r="D886" i="3"/>
  <c r="D887" i="3"/>
  <c r="D889" i="3"/>
</calcChain>
</file>

<file path=xl/sharedStrings.xml><?xml version="1.0" encoding="utf-8"?>
<sst xmlns="http://schemas.openxmlformats.org/spreadsheetml/2006/main" count="795" uniqueCount="327">
  <si>
    <t>Prises</t>
  </si>
  <si>
    <t>Fourniture et pose de prise de courant 2 P+T 16A</t>
  </si>
  <si>
    <t>Création d'une alimentation hôtte aspirante</t>
  </si>
  <si>
    <t xml:space="preserve">Fourniture et pose d'une prise TV / SAT </t>
  </si>
  <si>
    <t>Création d'un point lumineux pour Appliques</t>
  </si>
  <si>
    <t xml:space="preserve">Création d'un point lumineux en point central DCL </t>
  </si>
  <si>
    <t>Mise à la terre Menuiserie Aluminium (Fenêtre + porte)</t>
  </si>
  <si>
    <t>Niko Home Control</t>
  </si>
  <si>
    <t>Création d'une commande domotique pour Ecran Tactile avec Bus Cât 6</t>
  </si>
  <si>
    <t>Fourniture et pose d'une commande domotique en Va et Vient avec Bus Cât 6</t>
  </si>
  <si>
    <t xml:space="preserve">Fourniture et pose d'une commande domotique avec Bus Cât 6 </t>
  </si>
  <si>
    <t>Fourniture et pose d'un disjoncteur différentiel 40A type AC</t>
  </si>
  <si>
    <t>Courant Faible</t>
  </si>
  <si>
    <t xml:space="preserve">Fourniture et pose d'un répartiteur et multiplexeur, 1 entrée TV + 1 entrée Sat, 8 Sorties TNT et TV HD + 1 Amplificateur UHF / VHF 862MHz </t>
  </si>
  <si>
    <t>Fourniture et pose d'une antenne TV TNT HD + système de fixation murale</t>
  </si>
  <si>
    <t>Fourniture et pose d'un coffret d'un coffret 2 rangées pour TV + DTI téléphone</t>
  </si>
  <si>
    <t>Création d'une commande via Ecran Tactile</t>
  </si>
  <si>
    <t>Fourniture et pose d'une commande 4 BP</t>
  </si>
  <si>
    <t>Fourniture et pose d'une commande 2 BP</t>
  </si>
  <si>
    <r>
      <t>domo</t>
    </r>
    <r>
      <rPr>
        <b/>
        <sz val="14"/>
        <color indexed="10"/>
        <rFont val="Arial"/>
        <family val="2"/>
      </rPr>
      <t>Link</t>
    </r>
  </si>
  <si>
    <t>46, Rue du Languedoc</t>
  </si>
  <si>
    <t>31000 TOULOUSE</t>
  </si>
  <si>
    <t>05.81.34.31.31 - 06.68.65.73.07</t>
  </si>
  <si>
    <t>Site web : www.domolink.fr</t>
  </si>
  <si>
    <t>E-mail : info@domolink.fr</t>
  </si>
  <si>
    <t>E-mail : fca@domolink.fr</t>
  </si>
  <si>
    <t>DESIGNATION</t>
  </si>
  <si>
    <t>QTE</t>
  </si>
  <si>
    <t>PRIX UNIT</t>
  </si>
  <si>
    <t xml:space="preserve">PRIX TOTAL </t>
  </si>
  <si>
    <t>ELECTRICITE HABITAT V.R.D</t>
  </si>
  <si>
    <t xml:space="preserve"> ALIMENTATIONS EXTERIEURE </t>
  </si>
  <si>
    <t>ALIMENTATIONS MONOPHASE ENTRE LE COFFRET ET LE TABLEAU</t>
  </si>
  <si>
    <t>(*) Branchement EDF pour une installation en TRIPHASE</t>
  </si>
  <si>
    <t>Les tranchés pour le passage des gaines au sol pour l'alimentation EDF / Télécom sont à la charge du VRD ou GO</t>
  </si>
  <si>
    <t>Installation et mise en service…………l'ensemble au ml</t>
  </si>
  <si>
    <t>Câble section R2V Aluminium (4 x 25 mm²) (*)</t>
  </si>
  <si>
    <t>Câble pour Téléreport en 4 G 2,5mm2 (*)</t>
  </si>
  <si>
    <t>(*) Prix du câble au mètre, à multiplier suivant la distance du compteur extérieur EDF et le compteur du logement.</t>
  </si>
  <si>
    <r>
      <t xml:space="preserve">Attention : </t>
    </r>
    <r>
      <rPr>
        <sz val="11"/>
        <color indexed="10"/>
        <rFont val="Arial"/>
        <family val="2"/>
      </rPr>
      <t>Toutes les gaines à passer vont du Coffret (EDF / Télécom)  jusqu'à l'intérieur de l'habitation</t>
    </r>
  </si>
  <si>
    <t xml:space="preserve"> (Coffret Electrique dans l'habitation).</t>
  </si>
  <si>
    <t>Sous-Total 1</t>
  </si>
  <si>
    <t>NOTA :</t>
  </si>
  <si>
    <t xml:space="preserve">ELECTRICITE HABITAT INTERIEURE </t>
  </si>
  <si>
    <t xml:space="preserve"> REZ DE CHAUSSEE</t>
  </si>
  <si>
    <t>ENTREE</t>
  </si>
  <si>
    <t>DEGAGEMENT WC</t>
  </si>
  <si>
    <t>WC</t>
  </si>
  <si>
    <t>CELLIER / BUANDERIE</t>
  </si>
  <si>
    <t>LOCAL TECHNIQUE (GARAGE)</t>
  </si>
  <si>
    <t>CUISINE</t>
  </si>
  <si>
    <t>SALLE A MANGER &amp; SEJOUR</t>
  </si>
  <si>
    <t>DEGAGEMENT CHAMBRE</t>
  </si>
  <si>
    <t>CHAMBRE N°1</t>
  </si>
  <si>
    <t>SALLE DE BAINS CHAMBRE N°1</t>
  </si>
  <si>
    <t>CHAMBRE N°2</t>
  </si>
  <si>
    <t>CHAMBRE N°3</t>
  </si>
  <si>
    <t>BUREAU</t>
  </si>
  <si>
    <t>SALLE DE BAINS N°2</t>
  </si>
  <si>
    <t>DEGAGEMENT CHAMBRE PARENT</t>
  </si>
  <si>
    <t>CHAMBRE N°4 (PARENT)</t>
  </si>
  <si>
    <t>DRESSING</t>
  </si>
  <si>
    <t>SALLE DE BAINS (PARENT)</t>
  </si>
  <si>
    <t>GARAGE</t>
  </si>
  <si>
    <t>ELECTRICITE HABITAT EXTERIEURE</t>
  </si>
  <si>
    <t>TERRASSE ENTREE</t>
  </si>
  <si>
    <t>TERRASSE COTE PISCINE</t>
  </si>
  <si>
    <t>PISCINE</t>
  </si>
  <si>
    <t>EXTERIEUR</t>
  </si>
  <si>
    <t>TGBT (Situé dans le Local Technique)</t>
  </si>
  <si>
    <t>COURANT FAIBLE</t>
  </si>
  <si>
    <t>RESEAUX INFORMATIQUE</t>
  </si>
  <si>
    <t>Sous-Total N°2</t>
  </si>
  <si>
    <t>TOTAL HT</t>
  </si>
  <si>
    <t>Remise</t>
  </si>
  <si>
    <t>Exeptionnelle</t>
  </si>
  <si>
    <t>TOTAL HT Net</t>
  </si>
  <si>
    <t>Alimentation</t>
  </si>
  <si>
    <t>Eclairage</t>
  </si>
  <si>
    <t>Niko Home Control (Bus)</t>
  </si>
  <si>
    <t xml:space="preserve">Distance entre le Coffret EDF / Coffret électrique Habitation = </t>
  </si>
  <si>
    <t>ECLAIRAGES</t>
  </si>
  <si>
    <t>DEGAGEMENT CHAMBRES</t>
  </si>
  <si>
    <t>SALLE DE BAIN CHAMBRE N°1</t>
  </si>
  <si>
    <t>SALLE DE BAIN N°2</t>
  </si>
  <si>
    <t>CHAMBRE PARENT</t>
  </si>
  <si>
    <t>DRESSING PARENT</t>
  </si>
  <si>
    <t>SALLE DE BAIN PARENT</t>
  </si>
  <si>
    <t>Sous-Total N°3</t>
  </si>
  <si>
    <t xml:space="preserve">ELECTRICITE HABITAT  </t>
  </si>
  <si>
    <t>VIDEOPHONIE</t>
  </si>
  <si>
    <t>Sous-Total N°4</t>
  </si>
  <si>
    <t>VIDEOSURVEILLANCE</t>
  </si>
  <si>
    <t xml:space="preserve">* Les appareillages de types interrupteurs, prises de courant 16A 2P+T, prises TV, prises Téléphones RJ 45,  </t>
  </si>
  <si>
    <t>sont prévu en Niko Intense White.</t>
  </si>
  <si>
    <t>* Les commandes de types interrupteurs sont électronique avec retour d'informations via une led de couleur Ambre</t>
  </si>
  <si>
    <t>* Les appareillages de types Luminaires ne sont pas compris dans le présent devis. (Attente choix du Client)</t>
  </si>
  <si>
    <t>ENTREE / ATRIUM</t>
  </si>
  <si>
    <t xml:space="preserve">TGBT CENTRALES DOMOTIQUE </t>
  </si>
  <si>
    <t xml:space="preserve">ECLAIRAGES + VOLETS-ROULANT </t>
  </si>
  <si>
    <t>Sous-Total N°5</t>
  </si>
  <si>
    <t xml:space="preserve">ELECTRICITE HABITAT </t>
  </si>
  <si>
    <t>RECAPITULATIFS LOTS</t>
  </si>
  <si>
    <r>
      <rPr>
        <b/>
        <u/>
        <sz val="11"/>
        <rFont val="Arial"/>
        <family val="2"/>
      </rPr>
      <t>LOT N° 1 :</t>
    </r>
    <r>
      <rPr>
        <sz val="11"/>
        <rFont val="Arial"/>
        <family val="2"/>
      </rPr>
      <t xml:space="preserve"> Electricité Habitat V.R.D (Réseaux et Distributions)</t>
    </r>
  </si>
  <si>
    <r>
      <rPr>
        <b/>
        <u/>
        <sz val="11"/>
        <rFont val="Arial"/>
        <family val="2"/>
      </rPr>
      <t>LOT N° 2 :</t>
    </r>
    <r>
      <rPr>
        <sz val="11"/>
        <rFont val="Arial"/>
        <family val="2"/>
      </rPr>
      <t xml:space="preserve"> Electricité Générale Habitat Intérieure (Courants Fort &amp; Faible)</t>
    </r>
  </si>
  <si>
    <r>
      <rPr>
        <b/>
        <u/>
        <sz val="11"/>
        <rFont val="Arial"/>
        <family val="2"/>
      </rPr>
      <t>LOT N° 3 :</t>
    </r>
    <r>
      <rPr>
        <sz val="11"/>
        <rFont val="Arial"/>
        <family val="2"/>
      </rPr>
      <t xml:space="preserve"> Electricité Habitat Eclairages</t>
    </r>
  </si>
  <si>
    <r>
      <rPr>
        <b/>
        <u/>
        <sz val="11"/>
        <rFont val="Arial"/>
        <family val="2"/>
      </rPr>
      <t>LOT N° 4 :</t>
    </r>
    <r>
      <rPr>
        <sz val="11"/>
        <rFont val="Arial"/>
        <family val="2"/>
      </rPr>
      <t xml:space="preserve"> Electricité Habitat Vidéophonie &amp; Vidéosurveillance</t>
    </r>
  </si>
  <si>
    <r>
      <rPr>
        <b/>
        <u/>
        <sz val="11"/>
        <rFont val="Arial"/>
        <family val="2"/>
      </rPr>
      <t>LOT N° 5 :</t>
    </r>
    <r>
      <rPr>
        <sz val="11"/>
        <rFont val="Arial"/>
        <family val="2"/>
      </rPr>
      <t xml:space="preserve"> Electricité Habitat Système Domotique</t>
    </r>
  </si>
  <si>
    <t>Total Général HT</t>
  </si>
  <si>
    <t>DEVIS GRATUIT.</t>
  </si>
  <si>
    <t>Les prix TTC sont établis sur la base des taux de TVA en vigueur à la</t>
  </si>
  <si>
    <t xml:space="preserve">date de la remise de l'offre.Toute variation de ces taux sera </t>
  </si>
  <si>
    <t>répercutée sur les prix.</t>
  </si>
  <si>
    <t>Postes</t>
  </si>
  <si>
    <t>Complémentaires</t>
  </si>
  <si>
    <t xml:space="preserve">Le devis est valable 2 mois à compter de la date précisé en tête du </t>
  </si>
  <si>
    <t>présent document.</t>
  </si>
  <si>
    <t>TVA</t>
  </si>
  <si>
    <t xml:space="preserve">Le présent devis est calculé en fonction des tarifs des divers </t>
  </si>
  <si>
    <t>Total TTC</t>
  </si>
  <si>
    <t>fabricants de l'année 2013.</t>
  </si>
  <si>
    <t>Somme versé TTC</t>
  </si>
  <si>
    <t>à Smart Dream :</t>
  </si>
  <si>
    <t>Total Réglé TTC</t>
  </si>
  <si>
    <t>Pour l'entreprise (Signature &amp; Cachet)</t>
  </si>
  <si>
    <r>
      <t>Pour le client</t>
    </r>
    <r>
      <rPr>
        <b/>
        <sz val="11"/>
        <rFont val="Arial"/>
        <family val="2"/>
      </rPr>
      <t xml:space="preserve"> (Signature </t>
    </r>
  </si>
  <si>
    <t xml:space="preserve">précédée de la mention : Lu et </t>
  </si>
  <si>
    <t>approuvé, bon pour accord)</t>
  </si>
  <si>
    <t>Fourniture et pose de prise de courant 2 P+T 16A (Lave-Linge)</t>
  </si>
  <si>
    <t>Fourniture et pose de prise de courant 2 P+T 16A (Sèche-Linge)</t>
  </si>
  <si>
    <t>Fourniture et pose de prises de courant 16 A 2 P+T (Plan de Travail)</t>
  </si>
  <si>
    <t>Fourniture et pose de prise de courant Commandée encastré de sol</t>
  </si>
  <si>
    <t>Fourniture et pose de prise de courant 2 P+T 16A encastré de sol</t>
  </si>
  <si>
    <t>Création d'une alimentation Volet-roulant</t>
  </si>
  <si>
    <t>Création d'alimentation pour porte de garage (Sectionnelle)</t>
  </si>
  <si>
    <t xml:space="preserve">Création d'alimentation pour moteur de piscine </t>
  </si>
  <si>
    <t xml:space="preserve">Création d'un point lumineux pour Leds blanc chaud dans Caisson </t>
  </si>
  <si>
    <t>Création d'un point lumineux pour Balisage</t>
  </si>
  <si>
    <t>Création d'un point lumineux pour Miroir</t>
  </si>
  <si>
    <t>Création d'un point lumineux dans mobilier</t>
  </si>
  <si>
    <t xml:space="preserve">Création d'un point lumineux pour luminaires type Downlight </t>
  </si>
  <si>
    <t>Fourniture et pose d'une commande par Détecteur de Mouvement 360°</t>
  </si>
  <si>
    <t>Fourniture et pose d'un disjoncteur différentiel 63A type AC</t>
  </si>
  <si>
    <t>Mise à la terre générale avec piquet de terre + Cablette 16 à 25mm2 + barette</t>
  </si>
  <si>
    <t>Contrôle installation électrique par Consuel + Attestation de conformité</t>
  </si>
  <si>
    <t xml:space="preserve">Fourniture et pose d'une commande domotique en S.A avec Bus Cât 6 </t>
  </si>
  <si>
    <t>Fourniture et pose d'une commande domotique avec Bus Cât 6 (Volet-roulant)</t>
  </si>
  <si>
    <t>Fourniture et pose d'une commande domotique avec Bus Cât 6 avec Détecteur Mouvement</t>
  </si>
  <si>
    <t>Fourniture et pose d'une commande 6 BP</t>
  </si>
  <si>
    <t>Fourniture et pose d'une alimentation Bus 26Vdc</t>
  </si>
  <si>
    <t>Fourniture et pose d'un accoupleur de rail Bus 26Vdc (Alim de Ligne)</t>
  </si>
  <si>
    <t>Fourniture et pose de Centrale unité de contrôle (Programmateur)</t>
  </si>
  <si>
    <t>Fourniture et pose de Centrale Interface IP (Ecran Tactile)</t>
  </si>
  <si>
    <t>Fourniture et pose de Centrale Interface contact sec (détecteurs mouv / météo)</t>
  </si>
  <si>
    <t>Fourniture et pose de Centrale Interface contact (alarme)</t>
  </si>
  <si>
    <t>Fourniture et pose de Centrale Interface contact ouverture (Portail + Garage)</t>
  </si>
  <si>
    <t>Fourniture et pose de Centrale éclairages On/Off (6 Circuits)</t>
  </si>
  <si>
    <t>Fourniture et pose de Centrale éclairages Variation Universel 400W (2 Circuits)</t>
  </si>
  <si>
    <t>Fourniture et pose de Centrale Volets-Roulants (3 Circuits)</t>
  </si>
  <si>
    <t>Fourniture et pose de Centrale de mesures de consommation Elec (3 Circuits)</t>
  </si>
  <si>
    <t>Fourniture et pose de Centrale de mesures de consommation Eau + Gaz</t>
  </si>
  <si>
    <t>Mise en service par un technicien agrée</t>
  </si>
  <si>
    <t>Retirage Câbles</t>
  </si>
  <si>
    <t>Retirage câbles point lumineux Central</t>
  </si>
  <si>
    <t>Retirage câbles point lumineux Applique</t>
  </si>
  <si>
    <t>Retirage câbles &amp; remplaçement Interrupteur Simple Allumage</t>
  </si>
  <si>
    <t>Retirage câbles &amp; remplaçement Prise de courant 2 P+T</t>
  </si>
  <si>
    <t>Retirage câbles &amp; remplaçement Ligne Chauffage</t>
  </si>
  <si>
    <t>Retirage câbles &amp; remplaçement Interrupteur Va &amp; Vient</t>
  </si>
  <si>
    <t>Retirage câbles &amp; remplaçement Interrupteur Va &amp; Vient + Simple Allumage</t>
  </si>
  <si>
    <t xml:space="preserve">Création d'une Prise de courant 2 P+T en moulure </t>
  </si>
  <si>
    <t>Création d'un bandeau Prise de courant 2 P+T plan travail</t>
  </si>
  <si>
    <t>Création d'une alimentation 10A pour chaudière</t>
  </si>
  <si>
    <t xml:space="preserve">Fourniture et pose d'une Sonnette Modulaire Legrand </t>
  </si>
  <si>
    <t>Disjoncteurs</t>
  </si>
  <si>
    <t>Suppression d'une Prise de courant 2 P+T faite en moulure</t>
  </si>
  <si>
    <t>Suppression de deux appliques + un interrupteur simple allumage fait en moulure</t>
  </si>
  <si>
    <t>Suppression d'un point central + un interrupteur simple allumage fait en moulure</t>
  </si>
  <si>
    <t>Mise à la terre de la plomberie</t>
  </si>
  <si>
    <t xml:space="preserve">Fourniture et pose de Radiateur à chaleur douce "Applimo Soleïdou" 1 500W  Blanc </t>
  </si>
  <si>
    <t xml:space="preserve">Fourniture et pose de Radiateur à chaleur douce "Applimo Soleïdou" 2 000W  Blanc </t>
  </si>
  <si>
    <t xml:space="preserve">Fourniture et pose de Radiateur à chaleur douce "Applimo Soleïdou" 1 000W  Blanc </t>
  </si>
  <si>
    <t xml:space="preserve">Fourniture et pose de Radiateur sèche-serviette rayonnant "Applimo Egéa" 750W   </t>
  </si>
  <si>
    <t xml:space="preserve">Fourniture et pose de Radiateur sèche-serviette "Applimo Héra" 900W Blanc </t>
  </si>
  <si>
    <t>Fourniture et pose de prises de courant 16 A 2 P+T (Micro-ondes)</t>
  </si>
  <si>
    <t>Fourniture et pose de prises de courant 16 A 2 P+T (Frigo)</t>
  </si>
  <si>
    <t>Fourniture et pose de prises de courant 16 A 2 P+T (Lave-vaisselle)</t>
  </si>
  <si>
    <t>Fourniture et pose d'une prise RJ 45 cât 6 UTP/FTP Grade 3 (Téléphone)</t>
  </si>
  <si>
    <t>Création d'un point lumineux pour Spots encastré orientable</t>
  </si>
  <si>
    <t>Création d'un point lumineux pour Spots encastré au Sol</t>
  </si>
  <si>
    <t>Création d'un point lumineux en point central DCL (Variation)</t>
  </si>
  <si>
    <t>Création d'un point lumineux pour Leds Couleur RGB dans Caisson</t>
  </si>
  <si>
    <t xml:space="preserve">Création d'un point lumineux pour Leds blanc Neutre dans Caisson  </t>
  </si>
  <si>
    <t xml:space="preserve">Création d'un point lumineux pour Leds blanc Froid dans Caisson </t>
  </si>
  <si>
    <t>Mise à la terre Baignoire (Liaison équipotentielle)</t>
  </si>
  <si>
    <t>Fourniture et pose d'un disjoncteur différentiel 63A type A</t>
  </si>
  <si>
    <t>15mn</t>
  </si>
  <si>
    <t>20mn</t>
  </si>
  <si>
    <t>Fourniture et pose d'une prise TV</t>
  </si>
  <si>
    <t>30mn</t>
  </si>
  <si>
    <t xml:space="preserve">Création d'une Prise RJ45 en moulure </t>
  </si>
  <si>
    <t xml:space="preserve">Création d'une Prise TV/SAT en moulure </t>
  </si>
  <si>
    <t>Création d'une alimentation 32A plaque de cuisson Encastré</t>
  </si>
  <si>
    <t>Création d'une alimentation 32A plaque de cuisson Saillie</t>
  </si>
  <si>
    <t>Création d'un point lumineux pour Appliques DCL</t>
  </si>
  <si>
    <t>Création d'un point lumineux en point central</t>
  </si>
  <si>
    <t>Commande</t>
  </si>
  <si>
    <t>Tableaux électriques</t>
  </si>
  <si>
    <t>Chauffage</t>
  </si>
  <si>
    <t>Mise à la terre</t>
  </si>
  <si>
    <t>Coût Matériel</t>
  </si>
  <si>
    <t>Coût M.O</t>
  </si>
  <si>
    <t>Coût total</t>
  </si>
  <si>
    <t>Marge brute</t>
  </si>
  <si>
    <t>% Marge</t>
  </si>
  <si>
    <t>Totaux</t>
  </si>
  <si>
    <t>25mn</t>
  </si>
  <si>
    <t>Création d'un point lumineux pour Leds en plinthe</t>
  </si>
  <si>
    <t>Création d'un point lumineux Eclairage applique Exterieur</t>
  </si>
  <si>
    <t>Suppressions</t>
  </si>
  <si>
    <t>Suppression d'une Prise TV</t>
  </si>
  <si>
    <t>Suppression d'une Prise TV Moulure</t>
  </si>
  <si>
    <t>Suppression d'une Prise Téléphone Moulure</t>
  </si>
  <si>
    <t>Suppression d'interrupteur Moulure</t>
  </si>
  <si>
    <t>Suppression d'une Prise de courant 2 P+T</t>
  </si>
  <si>
    <t>Suppression d'une Prise Téléphone</t>
  </si>
  <si>
    <t>Suppression d'interrupteur</t>
  </si>
  <si>
    <t>Suppression d'un Point Central</t>
  </si>
  <si>
    <t>Suppression d'une applique</t>
  </si>
  <si>
    <t>Fourniture et pose de spot "SG Jupiter" blanc rond 50W-230V GU10 halogène</t>
  </si>
  <si>
    <t>Fourniture et pose de spot "SG Jupiter" blanc rond 50W-12V Classe 3 MR16 halogène</t>
  </si>
  <si>
    <t>Fourniture et pose de spot "SG Jupiter" Acier Brossé rond 50W-230V GU10 halogène</t>
  </si>
  <si>
    <t>Fourniture et pose de spot "SG Jupiter" Acier Brossé rond 50W-12V Classe 3 MR16 halogène</t>
  </si>
  <si>
    <t>Fourniture et pose de spot "SG Jupiter" blanc rond 6W-230V GU10 Led</t>
  </si>
  <si>
    <t>Fourniture et pose de spot "SG Jupiter" blanc rond 10W-12V Classe 3 MR16 Led</t>
  </si>
  <si>
    <t>Fourniture et pose de spot "SG Jupiter" Acier Brossé rond 6W-230V GU10 Led</t>
  </si>
  <si>
    <t>Fourniture et pose de spot "SG Jupiter" Acier Brossé rond 10W-12V Classe 3 MR16 Led</t>
  </si>
  <si>
    <t>Fourniture et pose de spot "SG Jupiter" blanc carré 50W-230V GU10 halogène</t>
  </si>
  <si>
    <t>Fourniture et pose de spot "SG Jupiter" blanc carré 50W-12V Classe 3 MR16 halogène</t>
  </si>
  <si>
    <t>Fourniture et pose de spot "SG Tellus" Acier Brossé carré 50W-230V GU10 halogène</t>
  </si>
  <si>
    <t>Fourniture et pose de spot "SG Tellus" Acier Brossé carré 50W-12V Classe 3 MR16 halogène</t>
  </si>
  <si>
    <t>Fourniture et pose de spot "SG Tellus" blanc carré 6W-230V GU10 Led</t>
  </si>
  <si>
    <t>Fourniture et pose de spot "SG Tellus" blanc carré 10W-12V Classe 3 MR16 Led</t>
  </si>
  <si>
    <t>Fourniture et pose de spot "SG Tellus" Acier Brossé carré 6W-230V GU10 Led</t>
  </si>
  <si>
    <t>Fourniture et pose de spot "SG Tellus" Acier Brossé carré 10W-12V Classe 3 MR16 Led</t>
  </si>
  <si>
    <t>Fourniture et pose de spot encastré simple "Déclic Aixlight Pro 50" 6W-230V GU10 Led</t>
  </si>
  <si>
    <t>Fourniture et pose de spot encastré double "Déclic Aixlight Pro 50" 6W-230V GU10 Led</t>
  </si>
  <si>
    <t>Fourniture et pose de spot encastré simple "Déclic Aixlight Pro 50" 10W-12V Classe 2 MR16 Led</t>
  </si>
  <si>
    <t>Fourniture et pose de spot encastré double "Déclic Aixlight Pro 50" 10W-12V Classe 2 MR16 Led</t>
  </si>
  <si>
    <t>Fourniture et pose de spot encastré triple "Déclic Aixlight Pro" 75W-230V ES111</t>
  </si>
  <si>
    <t>Fourniture et pose de spot encastré double "Déclic Aixlight Pro" 75W-230V ES111</t>
  </si>
  <si>
    <t>Fourniture et pose de spot encastré simple "Déclic Aixlight Pro" 75W-230V ES111</t>
  </si>
  <si>
    <t>Fourniture et pose de spot encastré simple "Déclic Aixlight Pro" 75W-12V QRB Move</t>
  </si>
  <si>
    <t>Fourniture et pose de spot encastré double "Déclic Aixlight Pro" 75W-12V QRB Move</t>
  </si>
  <si>
    <t>Fourniture et pose de spot encastré triple "Déclic Aixlight Pro" 75W-12V QRB Move</t>
  </si>
  <si>
    <t>Commandes</t>
  </si>
  <si>
    <t>Mise à la Terre</t>
  </si>
  <si>
    <t>Tableaux Electriques</t>
  </si>
  <si>
    <t>Création d'un interrupteur S.A</t>
  </si>
  <si>
    <t>Création d'un interrupteur Va et Vient</t>
  </si>
  <si>
    <t>Création d'un interrupteur 2 x S.A</t>
  </si>
  <si>
    <t>Création d'un interrupteur Bouton Poussoir</t>
  </si>
  <si>
    <t>Création d'un interrupteur 2 x Va et Vient</t>
  </si>
  <si>
    <t>Création d'un interrupteur 2 x Bouton Poussoir</t>
  </si>
  <si>
    <t>Création d'un interrupteur Va et Vient + Bouton Poussoir</t>
  </si>
  <si>
    <t>Fourniture et pose d'une commande par Détecteur de Mouvement 200°</t>
  </si>
  <si>
    <t>Fourniture et pose d'un kit Va &amp; Vient Radio-Fréquence "Legrand Céliane"</t>
  </si>
  <si>
    <t>10mn</t>
  </si>
  <si>
    <t>Mise à la terre générale avec Cablette 16 à 25mm2 (Rénovation)</t>
  </si>
  <si>
    <t>Fourniture et pose d'un disjoncteur différentiel 25A type AC</t>
  </si>
  <si>
    <t>Fourniture et pose d'un disjoncteur différentiel 25A type A</t>
  </si>
  <si>
    <t>Fourniture et pose d'un disjoncteur différentiel 40A type A</t>
  </si>
  <si>
    <t>Fourniture et pose d'un disjoncteur 10A</t>
  </si>
  <si>
    <t>Fourniture et pose d'un disjoncteur 2A</t>
  </si>
  <si>
    <t>Fourniture et pose d'un disjoncteur 32A</t>
  </si>
  <si>
    <t>Fourniture et pose d'un disjoncteur 20A</t>
  </si>
  <si>
    <t>Fourniture et pose d'un disjoncteur 16A</t>
  </si>
  <si>
    <t>Fourniture et pose d'un disjoncteur 25A</t>
  </si>
  <si>
    <t>Fourniture et pose d'un disjoncteur différentiel 40A type AC Triphasé</t>
  </si>
  <si>
    <t>Fourniture et pose d'un disjoncteur différentiel 25A type AC Triphasé</t>
  </si>
  <si>
    <t>Fourniture et pose d'un disjoncteur différentiel 25A type A Triphasé</t>
  </si>
  <si>
    <t>Fourniture et pose d'un disjoncteur différentiel 40A type A Triphasé</t>
  </si>
  <si>
    <t>Fourniture et pose d'un disjoncteur différentiel 63A type A Triphasé</t>
  </si>
  <si>
    <t>Fourniture et pose d'un disjoncteur différentiel 63A type AC Triphasé</t>
  </si>
  <si>
    <t>Fourniture et pose d'un contacteur Auto 20A (Cumulus)</t>
  </si>
  <si>
    <t>Fourniture et pose d'un télérupteur silencieux 16A (Eclairage)</t>
  </si>
  <si>
    <t>Fourniture et pose d'un disjoncteur abonné 500mA 15/45A Monophasé Sélectif</t>
  </si>
  <si>
    <t>Fourniture et pose d'un disjoncteur abonné 500mA 15/45A Monophasé Instantané</t>
  </si>
  <si>
    <t>Fourniture et pose d'un disjoncteur abonné 500mA 30/60A Monophasé Instantané</t>
  </si>
  <si>
    <t>Fourniture et pose d'un disjoncteur abonné 500mA 30/60A Monophasé Sélectif</t>
  </si>
  <si>
    <t>Fourniture et pose d'un disjoncteur abonné 500mA 10/30A Triphasé Instantané</t>
  </si>
  <si>
    <t>Fourniture et pose d'un disjoncteur abonné 500mA 10/30A Triphasé Sélectif</t>
  </si>
  <si>
    <t>Fourniture et pose d'un disjoncteur abonné 500mA 30/60A Triphasé Instantané</t>
  </si>
  <si>
    <t>Fourniture et pose d'un disjoncteur abonné 500mA 30/60A Triphasé Sélectif</t>
  </si>
  <si>
    <t>Fourniture et pose d'un disjoncteur abonné 500mA 60/90A Monophasé Instantané</t>
  </si>
  <si>
    <t>Fourniture et pose d'un disjoncteur abonné 500mA 60/90A Monophasé Sélectif</t>
  </si>
  <si>
    <t>Fourniture et pose d'un télérupteur 16A (Eclairage)</t>
  </si>
  <si>
    <t>Fourniture et pose d'une platine dijoncteur simple</t>
  </si>
  <si>
    <t>Fourniture et pose d'une platine dijoncteur &amp; Compteur électronique Monophasé</t>
  </si>
  <si>
    <t>Fourniture et pose d'une platine dijoncteur &amp; Compteur électronique Triphasé</t>
  </si>
  <si>
    <t>120mn</t>
  </si>
  <si>
    <t>Fourniture et pose d'un habillage pour platine dijoncteur &amp; Compteur électronique</t>
  </si>
  <si>
    <t>Fourniture et pose d'un Tableau électrique 2 rangées 13 modules "Drivia 13"</t>
  </si>
  <si>
    <t>Fourniture et pose d'une Porte pour Tableau électrique 2 rangées 13 modules "Drivia 13"</t>
  </si>
  <si>
    <t>Fourniture et pose d'un Tableau électrique 3 rangées 13 modules "Drivia 13"</t>
  </si>
  <si>
    <t>Fourniture et pose d'une Porte pour Tableau électrique 3 rangées 13 modules "Drivia 13"</t>
  </si>
  <si>
    <t>Fourniture et pose d'un Tableau électrique 4 rangées 13 modules "Drivia 13"</t>
  </si>
  <si>
    <t>Fourniture et pose d'une Porte pour Tableau électrique 4 rangées 13 modules "Drivia 13"</t>
  </si>
  <si>
    <t>5mn</t>
  </si>
  <si>
    <t>Fourniture et pose d'un Tableau électrique 2 rangées 18 modules "Drivia 13"</t>
  </si>
  <si>
    <t>Fourniture et pose d'un Tableau électrique 3 rangées 18 modules "Drivia 13"</t>
  </si>
  <si>
    <t>Fourniture et pose d'un Tableau électrique 4 rangées 18 modules "Drivia 13"</t>
  </si>
  <si>
    <t>Fourniture et pose d'une Porte pour Tableau électrique 4 rangées 18 modules "Drivia 13"</t>
  </si>
  <si>
    <t>Fourniture et pose d'une GTL Legrand 65 x 250 x 2,6m</t>
  </si>
  <si>
    <t>Fourniture et pose d'une Porte pour Tableau électrique 2 rangées 18 modules "Drivia 13"</t>
  </si>
  <si>
    <t>Fourniture et pose d'une Porte pour Tableau électrique 3 rangées 18 modules "Drivia 13"</t>
  </si>
  <si>
    <t>Fourniture et pose d'un coffret 2 rangées pour TV + DTI téléphone</t>
  </si>
  <si>
    <t>Fourniture et pose d'une baie de brassage Multimédia 10 Unités "GigaMedia"</t>
  </si>
  <si>
    <t>60mn</t>
  </si>
  <si>
    <t>Création d'une commande Bus avec câble Cât 6 pour interrupteur</t>
  </si>
  <si>
    <t>Création d'une commande Bus avec câble Cât 6 pour Ecran Tactile</t>
  </si>
  <si>
    <t>Création d'une commande Bus avec câble Cât 6 pour Détecteur de Mouvement</t>
  </si>
  <si>
    <t>Domotique</t>
  </si>
  <si>
    <t>Fourniture et pose d'une commande 2 BP "Niko Intense White"</t>
  </si>
  <si>
    <t>Fourniture et pose d'une commande 4 BP "Niko Intense White"</t>
  </si>
  <si>
    <t>Fourniture et pose d'une commande 6 BP "Niko Intense White"</t>
  </si>
  <si>
    <t>Fourniture et pose de prises de courant 20 A 2 P+T (Four)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</si>
</sst>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8" formatCode="#,##0.00\ &quot;€&quot;;[Red]\-#,##0.00\ &quot;€&quot;"/>
    <numFmt numFmtId="44" formatCode="_-* #,##0.00\ &quot;€&quot;_-;\-* #,##0.00\ &quot;€&quot;_-;_-* &quot;-&quot;??\ &quot;€&quot;_-;_-@_-"/>
    <numFmt numFmtId="43" formatCode="_-* #,##0.00\ _€_-;\-* #,##0.00\ _€_-;_-* &quot;-&quot;??\ _€_-;_-@_-"/>
    <numFmt numFmtId="164" formatCode="#,##0.00\ &quot;€&quot;;[Red]#,##0.00\ &quot;€&quot;"/>
    <numFmt numFmtId="165" formatCode="#,##0.00\ &quot;€&quot;"/>
  </numFmts>
  <fonts count="39" x14ac:knownFonts="1">
    <font>
      <sz val="11"/>
      <color theme="1"/>
      <name val="Calibri"/>
      <family val="2"/>
      <scheme val="minor"/>
    </font>
    <font>
      <sz val="11"/>
      <name val="Arial"/>
      <family val="2"/>
    </font>
    <font>
      <sz val="11"/>
      <name val="Arial"/>
      <family val="2"/>
    </font>
    <font>
      <sz val="10"/>
      <name val="Arial"/>
      <family val="2"/>
    </font>
    <font>
      <b/>
      <sz val="14"/>
      <name val="Arial"/>
      <family val="2"/>
    </font>
    <font>
      <b/>
      <sz val="14"/>
      <color indexed="10"/>
      <name val="Arial"/>
      <family val="2"/>
    </font>
    <font>
      <b/>
      <sz val="11"/>
      <name val="Arial"/>
      <family val="2"/>
    </font>
    <font>
      <b/>
      <i/>
      <u/>
      <sz val="11"/>
      <name val="Arial"/>
      <family val="2"/>
    </font>
    <font>
      <i/>
      <sz val="11"/>
      <name val="Arial"/>
      <family val="2"/>
    </font>
    <font>
      <u/>
      <sz val="10"/>
      <color indexed="12"/>
      <name val="Arial"/>
      <family val="2"/>
    </font>
    <font>
      <b/>
      <i/>
      <sz val="11"/>
      <name val="Arial"/>
      <family val="2"/>
    </font>
    <font>
      <i/>
      <sz val="11"/>
      <color indexed="56"/>
      <name val="Arial"/>
      <family val="2"/>
    </font>
    <font>
      <sz val="11"/>
      <color indexed="10"/>
      <name val="Arial"/>
      <family val="2"/>
    </font>
    <font>
      <b/>
      <sz val="11"/>
      <color indexed="10"/>
      <name val="Arial"/>
      <family val="2"/>
    </font>
    <font>
      <sz val="11"/>
      <color indexed="17"/>
      <name val="Arial"/>
      <family val="2"/>
    </font>
    <font>
      <b/>
      <sz val="10"/>
      <name val="Arial"/>
      <family val="2"/>
    </font>
    <font>
      <b/>
      <i/>
      <u/>
      <sz val="10"/>
      <name val="Arial"/>
      <family val="2"/>
    </font>
    <font>
      <sz val="9"/>
      <name val="Arial"/>
      <family val="2"/>
    </font>
    <font>
      <b/>
      <sz val="11"/>
      <color indexed="17"/>
      <name val="Arial"/>
      <family val="2"/>
    </font>
    <font>
      <b/>
      <sz val="11"/>
      <color indexed="12"/>
      <name val="Arial"/>
      <family val="2"/>
    </font>
    <font>
      <b/>
      <u/>
      <sz val="11"/>
      <name val="Arial"/>
      <family val="2"/>
    </font>
    <font>
      <b/>
      <sz val="16"/>
      <name val="Arial"/>
      <family val="2"/>
    </font>
    <font>
      <sz val="11"/>
      <color theme="1"/>
      <name val="Calibri"/>
      <family val="2"/>
      <scheme val="minor"/>
    </font>
    <font>
      <b/>
      <i/>
      <sz val="11"/>
      <color rgb="FF0000FF"/>
      <name val="Arial"/>
      <family val="2"/>
    </font>
    <font>
      <b/>
      <i/>
      <sz val="11"/>
      <color rgb="FFFF0000"/>
      <name val="Arial"/>
      <family val="2"/>
    </font>
    <font>
      <sz val="10"/>
      <color rgb="FFFF6600"/>
      <name val="Arial"/>
      <family val="2"/>
    </font>
    <font>
      <sz val="11"/>
      <color rgb="FFFF6600"/>
      <name val="Arial"/>
      <family val="2"/>
    </font>
    <font>
      <sz val="11"/>
      <color rgb="FF008000"/>
      <name val="Arial"/>
      <family val="2"/>
    </font>
    <font>
      <sz val="11"/>
      <color rgb="FFFF0000"/>
      <name val="Arial"/>
      <family val="2"/>
    </font>
    <font>
      <sz val="11"/>
      <color rgb="FF0000FF"/>
      <name val="Arial"/>
      <family val="2"/>
    </font>
    <font>
      <b/>
      <sz val="11"/>
      <color rgb="FFFF0000"/>
      <name val="Arial"/>
      <family val="2"/>
    </font>
    <font>
      <sz val="10"/>
      <color rgb="FF0000FF"/>
      <name val="Arial"/>
      <family val="2"/>
    </font>
    <font>
      <b/>
      <sz val="11"/>
      <color rgb="FF0000FF"/>
      <name val="Arial"/>
      <family val="2"/>
    </font>
    <font>
      <sz val="11"/>
      <color theme="1"/>
      <name val="Arial"/>
      <family val="2"/>
    </font>
    <font>
      <b/>
      <i/>
      <sz val="20"/>
      <color theme="1"/>
      <name val="Calibri"/>
      <family val="2"/>
      <scheme val="minor"/>
    </font>
    <font>
      <b/>
      <i/>
      <sz val="14"/>
      <color rgb="FF0000FF"/>
      <name val="Arial"/>
      <family val="2"/>
    </font>
    <font>
      <b/>
      <u/>
      <sz val="10"/>
      <color rgb="FF0000FF"/>
      <name val="Arial"/>
      <family val="2"/>
    </font>
    <font>
      <b/>
      <i/>
      <u/>
      <sz val="11"/>
      <color rgb="FF0000FF"/>
      <name val="Arial"/>
      <family val="2"/>
    </font>
    <font>
      <b/>
      <sz val="16"/>
      <color theme="1"/>
      <name val="Arial"/>
      <family val="2"/>
    </font>
  </fonts>
  <fills count="4">
    <fill>
      <patternFill patternType="none"/>
    </fill>
    <fill>
      <patternFill patternType="gray125"/>
    </fill>
    <fill>
      <patternFill patternType="solid">
        <fgColor indexed="9"/>
        <bgColor indexed="64"/>
      </patternFill>
    </fill>
    <fill>
      <patternFill patternType="solid">
        <fgColor theme="0" tint="-0.14999847407452621"/>
        <bgColor indexed="64"/>
      </patternFill>
    </fill>
  </fills>
  <borders count="36">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s>
  <cellStyleXfs count="8">
    <xf numFmtId="0" fontId="0" fillId="0" borderId="0"/>
    <xf numFmtId="44" fontId="3" fillId="0" borderId="0" applyFont="0" applyFill="0" applyBorder="0" applyAlignment="0" applyProtection="0"/>
    <xf numFmtId="0" fontId="9" fillId="0" borderId="0" applyNumberFormat="0" applyFill="0" applyBorder="0" applyAlignment="0" applyProtection="0">
      <alignment vertical="top"/>
      <protection locked="0"/>
    </xf>
    <xf numFmtId="43" fontId="3" fillId="0" borderId="0" applyFont="0" applyFill="0" applyBorder="0" applyAlignment="0" applyProtection="0"/>
    <xf numFmtId="44" fontId="22" fillId="0" borderId="0" applyFont="0" applyFill="0" applyBorder="0" applyAlignment="0" applyProtection="0"/>
    <xf numFmtId="44" fontId="3" fillId="0" borderId="0" applyFont="0" applyFill="0" applyBorder="0" applyAlignment="0" applyProtection="0"/>
    <xf numFmtId="0" fontId="3" fillId="0" borderId="0"/>
    <xf numFmtId="9" fontId="22" fillId="0" borderId="0" applyFont="0" applyFill="0" applyBorder="0" applyAlignment="0" applyProtection="0"/>
  </cellStyleXfs>
  <cellXfs count="280">
    <xf numFmtId="0" fontId="0" fillId="0" borderId="0" xfId="0"/>
    <xf numFmtId="0" fontId="22" fillId="0" borderId="0" xfId="2" applyFont="1" applyAlignment="1" applyProtection="1"/>
    <xf numFmtId="164" fontId="6" fillId="0" borderId="1" xfId="1" applyNumberFormat="1" applyFont="1" applyBorder="1" applyAlignment="1">
      <alignment horizontal="center"/>
    </xf>
    <xf numFmtId="164" fontId="6" fillId="0" borderId="2" xfId="1" applyNumberFormat="1" applyFont="1" applyBorder="1" applyAlignment="1">
      <alignment horizontal="right"/>
    </xf>
    <xf numFmtId="44" fontId="2" fillId="0" borderId="3" xfId="1" applyFont="1" applyBorder="1" applyAlignment="1">
      <alignment horizontal="right"/>
    </xf>
    <xf numFmtId="44" fontId="2" fillId="0" borderId="0" xfId="1" applyFont="1" applyBorder="1" applyAlignment="1">
      <alignment horizontal="right"/>
    </xf>
    <xf numFmtId="44" fontId="2" fillId="0" borderId="3" xfId="1" applyFont="1" applyFill="1" applyBorder="1" applyAlignment="1">
      <alignment horizontal="right"/>
    </xf>
    <xf numFmtId="44" fontId="12" fillId="0" borderId="3" xfId="1" applyFont="1" applyFill="1" applyBorder="1" applyAlignment="1">
      <alignment horizontal="right"/>
    </xf>
    <xf numFmtId="44" fontId="12" fillId="0" borderId="4" xfId="1" applyFont="1" applyFill="1" applyBorder="1" applyAlignment="1">
      <alignment horizontal="right"/>
    </xf>
    <xf numFmtId="44" fontId="13" fillId="0" borderId="5" xfId="1" applyFont="1" applyBorder="1" applyAlignment="1">
      <alignment horizontal="right"/>
    </xf>
    <xf numFmtId="44" fontId="13" fillId="0" borderId="0" xfId="1" applyFont="1" applyBorder="1" applyAlignment="1">
      <alignment horizontal="right"/>
    </xf>
    <xf numFmtId="0" fontId="3" fillId="0" borderId="0" xfId="2" applyFont="1" applyAlignment="1" applyProtection="1"/>
    <xf numFmtId="164" fontId="6" fillId="0" borderId="6" xfId="1" applyNumberFormat="1" applyFont="1" applyBorder="1" applyAlignment="1">
      <alignment horizontal="center"/>
    </xf>
    <xf numFmtId="0" fontId="4" fillId="0" borderId="0" xfId="6" applyFont="1"/>
    <xf numFmtId="0" fontId="2" fillId="0" borderId="0" xfId="6" applyFont="1" applyAlignment="1">
      <alignment horizontal="center"/>
    </xf>
    <xf numFmtId="164" fontId="2" fillId="0" borderId="0" xfId="6" applyNumberFormat="1" applyFont="1" applyAlignment="1">
      <alignment horizontal="right"/>
    </xf>
    <xf numFmtId="164" fontId="6" fillId="0" borderId="0" xfId="6" applyNumberFormat="1" applyFont="1" applyAlignment="1">
      <alignment horizontal="right"/>
    </xf>
    <xf numFmtId="0" fontId="3" fillId="0" borderId="0" xfId="6" applyBorder="1"/>
    <xf numFmtId="0" fontId="3" fillId="0" borderId="0" xfId="6"/>
    <xf numFmtId="0" fontId="3" fillId="0" borderId="0" xfId="6" applyFont="1"/>
    <xf numFmtId="0" fontId="3" fillId="0" borderId="0" xfId="6" applyFont="1" applyAlignment="1"/>
    <xf numFmtId="0" fontId="2" fillId="0" borderId="0" xfId="6" applyFont="1"/>
    <xf numFmtId="0" fontId="6" fillId="0" borderId="1" xfId="6" applyFont="1" applyBorder="1" applyAlignment="1">
      <alignment horizontal="center"/>
    </xf>
    <xf numFmtId="0" fontId="6" fillId="0" borderId="2" xfId="6" applyFont="1" applyBorder="1" applyAlignment="1">
      <alignment horizontal="center"/>
    </xf>
    <xf numFmtId="164" fontId="6" fillId="0" borderId="7" xfId="6" applyNumberFormat="1" applyFont="1" applyBorder="1" applyAlignment="1">
      <alignment horizontal="center"/>
    </xf>
    <xf numFmtId="0" fontId="6" fillId="0" borderId="8" xfId="6" applyFont="1" applyBorder="1" applyAlignment="1">
      <alignment horizontal="center"/>
    </xf>
    <xf numFmtId="0" fontId="6" fillId="0" borderId="7" xfId="6" applyFont="1" applyBorder="1" applyAlignment="1">
      <alignment horizontal="center"/>
    </xf>
    <xf numFmtId="164" fontId="6" fillId="0" borderId="7" xfId="6" applyNumberFormat="1" applyFont="1" applyBorder="1" applyAlignment="1">
      <alignment horizontal="right"/>
    </xf>
    <xf numFmtId="0" fontId="2" fillId="0" borderId="9" xfId="6" applyFont="1" applyBorder="1"/>
    <xf numFmtId="0" fontId="2" fillId="0" borderId="0" xfId="6" applyFont="1" applyBorder="1" applyAlignment="1">
      <alignment horizontal="center"/>
    </xf>
    <xf numFmtId="44" fontId="2" fillId="0" borderId="0" xfId="5" applyFont="1" applyBorder="1" applyAlignment="1">
      <alignment horizontal="right"/>
    </xf>
    <xf numFmtId="0" fontId="2" fillId="0" borderId="9" xfId="6" applyFont="1" applyFill="1" applyBorder="1"/>
    <xf numFmtId="0" fontId="11" fillId="0" borderId="9" xfId="6" applyFont="1" applyBorder="1"/>
    <xf numFmtId="44" fontId="2" fillId="0" borderId="0" xfId="5" applyFont="1" applyFill="1" applyBorder="1" applyAlignment="1">
      <alignment horizontal="right"/>
    </xf>
    <xf numFmtId="0" fontId="12" fillId="0" borderId="9" xfId="6" applyFont="1" applyFill="1" applyBorder="1"/>
    <xf numFmtId="0" fontId="12" fillId="0" borderId="0" xfId="6" applyFont="1" applyBorder="1"/>
    <xf numFmtId="0" fontId="13" fillId="0" borderId="9" xfId="6" applyFont="1" applyFill="1" applyBorder="1"/>
    <xf numFmtId="0" fontId="12" fillId="0" borderId="10" xfId="6" applyFont="1" applyFill="1" applyBorder="1"/>
    <xf numFmtId="0" fontId="12" fillId="0" borderId="11" xfId="6" applyFont="1" applyBorder="1"/>
    <xf numFmtId="0" fontId="13" fillId="0" borderId="12" xfId="6" applyFont="1" applyBorder="1" applyAlignment="1"/>
    <xf numFmtId="0" fontId="13" fillId="0" borderId="0" xfId="6" applyFont="1" applyBorder="1" applyAlignment="1"/>
    <xf numFmtId="0" fontId="13" fillId="0" borderId="0" xfId="6" applyFont="1" applyBorder="1" applyAlignment="1">
      <alignment horizontal="center"/>
    </xf>
    <xf numFmtId="0" fontId="6" fillId="0" borderId="6" xfId="6" applyFont="1" applyBorder="1" applyAlignment="1">
      <alignment horizontal="center"/>
    </xf>
    <xf numFmtId="0" fontId="6" fillId="0" borderId="5" xfId="6" applyFont="1" applyBorder="1" applyAlignment="1">
      <alignment horizontal="center"/>
    </xf>
    <xf numFmtId="164" fontId="6" fillId="0" borderId="13" xfId="6" applyNumberFormat="1" applyFont="1" applyBorder="1" applyAlignment="1">
      <alignment horizontal="center"/>
    </xf>
    <xf numFmtId="0" fontId="8" fillId="0" borderId="10" xfId="6" applyFont="1" applyBorder="1" applyAlignment="1">
      <alignment horizontal="left"/>
    </xf>
    <xf numFmtId="0" fontId="8" fillId="0" borderId="11" xfId="6" applyFont="1" applyBorder="1" applyAlignment="1">
      <alignment horizontal="center"/>
    </xf>
    <xf numFmtId="0" fontId="8" fillId="0" borderId="11" xfId="6" applyFont="1" applyBorder="1" applyAlignment="1">
      <alignment horizontal="right"/>
    </xf>
    <xf numFmtId="0" fontId="8" fillId="0" borderId="4" xfId="6" applyFont="1" applyBorder="1" applyAlignment="1">
      <alignment horizontal="right"/>
    </xf>
    <xf numFmtId="0" fontId="2" fillId="0" borderId="14" xfId="6" applyFont="1" applyBorder="1" applyAlignment="1">
      <alignment horizontal="left"/>
    </xf>
    <xf numFmtId="164" fontId="2" fillId="0" borderId="14" xfId="6" applyNumberFormat="1" applyFont="1" applyBorder="1" applyAlignment="1">
      <alignment horizontal="right"/>
    </xf>
    <xf numFmtId="164" fontId="2" fillId="0" borderId="3" xfId="6" applyNumberFormat="1" applyFont="1" applyBorder="1" applyAlignment="1">
      <alignment horizontal="right"/>
    </xf>
    <xf numFmtId="0" fontId="7" fillId="0" borderId="14" xfId="6" applyFont="1" applyBorder="1" applyAlignment="1">
      <alignment horizontal="center"/>
    </xf>
    <xf numFmtId="0" fontId="2" fillId="0" borderId="14" xfId="6" applyFont="1" applyBorder="1" applyAlignment="1">
      <alignment horizontal="center"/>
    </xf>
    <xf numFmtId="0" fontId="2" fillId="0" borderId="14" xfId="6" applyFont="1" applyFill="1" applyBorder="1" applyAlignment="1">
      <alignment horizontal="center"/>
    </xf>
    <xf numFmtId="0" fontId="2" fillId="0" borderId="3" xfId="6" applyFont="1" applyBorder="1" applyAlignment="1">
      <alignment horizontal="center"/>
    </xf>
    <xf numFmtId="0" fontId="14" fillId="0" borderId="14" xfId="6" applyFont="1" applyBorder="1" applyAlignment="1">
      <alignment horizontal="center"/>
    </xf>
    <xf numFmtId="0" fontId="23" fillId="3" borderId="10" xfId="6" applyFont="1" applyFill="1" applyBorder="1" applyAlignment="1">
      <alignment horizontal="center"/>
    </xf>
    <xf numFmtId="0" fontId="23" fillId="3" borderId="11" xfId="6" applyFont="1" applyFill="1" applyBorder="1" applyAlignment="1">
      <alignment horizontal="center"/>
    </xf>
    <xf numFmtId="0" fontId="23" fillId="3" borderId="4" xfId="6" applyFont="1" applyFill="1" applyBorder="1" applyAlignment="1">
      <alignment horizontal="center"/>
    </xf>
    <xf numFmtId="0" fontId="2" fillId="0" borderId="12" xfId="6" applyFont="1" applyBorder="1" applyAlignment="1">
      <alignment horizontal="left"/>
    </xf>
    <xf numFmtId="164" fontId="24" fillId="0" borderId="5" xfId="6" applyNumberFormat="1" applyFont="1" applyBorder="1" applyAlignment="1">
      <alignment horizontal="right"/>
    </xf>
    <xf numFmtId="0" fontId="2" fillId="0" borderId="0" xfId="6" applyFont="1" applyBorder="1" applyAlignment="1">
      <alignment horizontal="left"/>
    </xf>
    <xf numFmtId="164" fontId="6" fillId="0" borderId="2" xfId="5" applyNumberFormat="1" applyFont="1" applyBorder="1" applyAlignment="1">
      <alignment horizontal="right"/>
    </xf>
    <xf numFmtId="164" fontId="6" fillId="0" borderId="1" xfId="5" applyNumberFormat="1" applyFont="1" applyBorder="1" applyAlignment="1">
      <alignment horizontal="right"/>
    </xf>
    <xf numFmtId="164" fontId="6" fillId="0" borderId="14" xfId="5" applyNumberFormat="1" applyFont="1" applyBorder="1" applyAlignment="1">
      <alignment horizontal="right"/>
    </xf>
    <xf numFmtId="0" fontId="6" fillId="0" borderId="9" xfId="6" applyFont="1" applyBorder="1" applyAlignment="1">
      <alignment horizontal="center"/>
    </xf>
    <xf numFmtId="164" fontId="6" fillId="0" borderId="3" xfId="5" applyNumberFormat="1" applyFont="1" applyBorder="1" applyAlignment="1">
      <alignment horizontal="right"/>
    </xf>
    <xf numFmtId="164" fontId="6" fillId="0" borderId="15" xfId="5" applyNumberFormat="1" applyFont="1" applyBorder="1" applyAlignment="1">
      <alignment horizontal="right"/>
    </xf>
    <xf numFmtId="0" fontId="6" fillId="0" borderId="0" xfId="6" applyFont="1" applyBorder="1" applyAlignment="1">
      <alignment horizontal="left"/>
    </xf>
    <xf numFmtId="164" fontId="6" fillId="0" borderId="0" xfId="5" applyNumberFormat="1" applyFont="1" applyBorder="1" applyAlignment="1">
      <alignment horizontal="right"/>
    </xf>
    <xf numFmtId="0" fontId="25" fillId="0" borderId="0" xfId="6" applyFont="1"/>
    <xf numFmtId="0" fontId="7" fillId="0" borderId="9" xfId="6" applyFont="1" applyBorder="1" applyAlignment="1">
      <alignment horizontal="center"/>
    </xf>
    <xf numFmtId="0" fontId="23" fillId="3" borderId="10" xfId="6" applyFont="1" applyFill="1" applyBorder="1" applyAlignment="1">
      <alignment horizontal="center"/>
    </xf>
    <xf numFmtId="0" fontId="23" fillId="3" borderId="11" xfId="6" applyFont="1" applyFill="1" applyBorder="1" applyAlignment="1">
      <alignment horizontal="center"/>
    </xf>
    <xf numFmtId="0" fontId="23" fillId="3" borderId="4" xfId="6" applyFont="1" applyFill="1" applyBorder="1" applyAlignment="1">
      <alignment horizontal="center"/>
    </xf>
    <xf numFmtId="0" fontId="1" fillId="0" borderId="14" xfId="6" applyFont="1" applyBorder="1" applyAlignment="1">
      <alignment horizontal="center"/>
    </xf>
    <xf numFmtId="164" fontId="13" fillId="0" borderId="0" xfId="6" applyNumberFormat="1" applyFont="1" applyBorder="1" applyAlignment="1">
      <alignment horizontal="right"/>
    </xf>
    <xf numFmtId="164" fontId="13" fillId="0" borderId="0" xfId="5" applyNumberFormat="1" applyFont="1" applyBorder="1" applyAlignment="1">
      <alignment horizontal="right"/>
    </xf>
    <xf numFmtId="0" fontId="1" fillId="0" borderId="0" xfId="6" applyFont="1" applyAlignment="1">
      <alignment horizontal="center"/>
    </xf>
    <xf numFmtId="0" fontId="9" fillId="0" borderId="0" xfId="2" applyAlignment="1" applyProtection="1">
      <alignment horizontal="center"/>
    </xf>
    <xf numFmtId="0" fontId="1" fillId="0" borderId="0" xfId="6" applyFont="1"/>
    <xf numFmtId="164" fontId="1" fillId="0" borderId="0" xfId="6" applyNumberFormat="1" applyFont="1" applyAlignment="1">
      <alignment horizontal="right"/>
    </xf>
    <xf numFmtId="0" fontId="1" fillId="0" borderId="8" xfId="6" applyFont="1" applyBorder="1" applyAlignment="1">
      <alignment horizontal="left"/>
    </xf>
    <xf numFmtId="0" fontId="1" fillId="0" borderId="1" xfId="6" applyFont="1" applyBorder="1" applyAlignment="1">
      <alignment horizontal="center"/>
    </xf>
    <xf numFmtId="164" fontId="1" fillId="0" borderId="2" xfId="6" applyNumberFormat="1" applyFont="1" applyBorder="1" applyAlignment="1">
      <alignment horizontal="right"/>
    </xf>
    <xf numFmtId="164" fontId="1" fillId="0" borderId="1" xfId="6" applyNumberFormat="1" applyFont="1" applyBorder="1" applyAlignment="1">
      <alignment horizontal="right"/>
    </xf>
    <xf numFmtId="164" fontId="1" fillId="0" borderId="3" xfId="6" applyNumberFormat="1" applyFont="1" applyBorder="1" applyAlignment="1">
      <alignment horizontal="right"/>
    </xf>
    <xf numFmtId="164" fontId="1" fillId="0" borderId="14" xfId="6" applyNumberFormat="1" applyFont="1" applyBorder="1" applyAlignment="1">
      <alignment horizontal="right"/>
    </xf>
    <xf numFmtId="0" fontId="1" fillId="0" borderId="9" xfId="6" applyFont="1" applyBorder="1" applyAlignment="1">
      <alignment horizontal="left"/>
    </xf>
    <xf numFmtId="0" fontId="1" fillId="0" borderId="14" xfId="6" applyFont="1" applyBorder="1" applyAlignment="1">
      <alignment horizontal="left"/>
    </xf>
    <xf numFmtId="164" fontId="1" fillId="0" borderId="0" xfId="6" applyNumberFormat="1" applyFont="1" applyBorder="1" applyAlignment="1">
      <alignment horizontal="right"/>
    </xf>
    <xf numFmtId="0" fontId="1" fillId="0" borderId="0" xfId="6" applyFont="1" applyBorder="1" applyAlignment="1">
      <alignment horizontal="left"/>
    </xf>
    <xf numFmtId="0" fontId="1" fillId="0" borderId="15" xfId="6" applyFont="1" applyBorder="1" applyAlignment="1">
      <alignment horizontal="center"/>
    </xf>
    <xf numFmtId="164" fontId="1" fillId="0" borderId="15" xfId="6" applyNumberFormat="1" applyFont="1" applyBorder="1" applyAlignment="1">
      <alignment horizontal="center"/>
    </xf>
    <xf numFmtId="0" fontId="1" fillId="0" borderId="6" xfId="6" applyFont="1" applyBorder="1" applyAlignment="1">
      <alignment horizontal="left"/>
    </xf>
    <xf numFmtId="0" fontId="24" fillId="0" borderId="0" xfId="6" applyFont="1" applyBorder="1" applyAlignment="1">
      <alignment horizontal="center"/>
    </xf>
    <xf numFmtId="164" fontId="24" fillId="0" borderId="0" xfId="6" applyNumberFormat="1" applyFont="1" applyBorder="1" applyAlignment="1">
      <alignment horizontal="right"/>
    </xf>
    <xf numFmtId="0" fontId="1" fillId="0" borderId="0" xfId="6" applyFont="1" applyBorder="1" applyAlignment="1">
      <alignment horizontal="center"/>
    </xf>
    <xf numFmtId="0" fontId="3" fillId="0" borderId="14" xfId="6" applyFont="1" applyBorder="1" applyAlignment="1">
      <alignment horizontal="center"/>
    </xf>
    <xf numFmtId="44" fontId="3" fillId="0" borderId="14" xfId="1" applyFont="1" applyBorder="1"/>
    <xf numFmtId="44" fontId="15" fillId="0" borderId="14" xfId="5" applyFont="1" applyBorder="1" applyAlignment="1">
      <alignment horizontal="right"/>
    </xf>
    <xf numFmtId="0" fontId="16" fillId="0" borderId="9" xfId="6" applyFont="1" applyBorder="1" applyAlignment="1">
      <alignment horizontal="center"/>
    </xf>
    <xf numFmtId="0" fontId="15" fillId="0" borderId="14" xfId="6" applyFont="1" applyBorder="1" applyAlignment="1">
      <alignment horizontal="center"/>
    </xf>
    <xf numFmtId="44" fontId="15" fillId="0" borderId="14" xfId="1" applyFont="1" applyBorder="1"/>
    <xf numFmtId="0" fontId="3" fillId="0" borderId="9" xfId="6" applyFont="1" applyBorder="1" applyAlignment="1">
      <alignment horizontal="left"/>
    </xf>
    <xf numFmtId="0" fontId="17" fillId="0" borderId="14" xfId="6" applyFont="1" applyBorder="1" applyAlignment="1">
      <alignment horizontal="left"/>
    </xf>
    <xf numFmtId="0" fontId="3" fillId="0" borderId="0" xfId="6" applyFont="1" applyBorder="1" applyAlignment="1">
      <alignment horizontal="center"/>
    </xf>
    <xf numFmtId="44" fontId="3" fillId="0" borderId="14" xfId="5" applyFont="1" applyBorder="1" applyAlignment="1">
      <alignment horizontal="right"/>
    </xf>
    <xf numFmtId="0" fontId="3" fillId="0" borderId="0" xfId="6" applyBorder="1" applyAlignment="1">
      <alignment horizontal="center"/>
    </xf>
    <xf numFmtId="44" fontId="22" fillId="0" borderId="14" xfId="5" applyFont="1" applyBorder="1" applyAlignment="1">
      <alignment horizontal="right"/>
    </xf>
    <xf numFmtId="0" fontId="3" fillId="0" borderId="14" xfId="6" applyFont="1" applyFill="1" applyBorder="1"/>
    <xf numFmtId="0" fontId="3" fillId="0" borderId="14" xfId="6" applyFont="1" applyBorder="1" applyAlignment="1">
      <alignment horizontal="left"/>
    </xf>
    <xf numFmtId="44" fontId="13" fillId="0" borderId="0" xfId="5" applyFont="1" applyBorder="1" applyAlignment="1">
      <alignment horizontal="center"/>
    </xf>
    <xf numFmtId="0" fontId="26" fillId="0" borderId="0" xfId="6" applyFont="1" applyBorder="1" applyAlignment="1">
      <alignment horizontal="center"/>
    </xf>
    <xf numFmtId="0" fontId="27" fillId="0" borderId="0" xfId="6" applyFont="1" applyBorder="1" applyAlignment="1">
      <alignment horizontal="center"/>
    </xf>
    <xf numFmtId="0" fontId="27" fillId="0" borderId="14" xfId="6" applyFont="1" applyBorder="1" applyAlignment="1">
      <alignment horizontal="center"/>
    </xf>
    <xf numFmtId="0" fontId="26" fillId="0" borderId="14" xfId="6" applyFont="1" applyBorder="1" applyAlignment="1">
      <alignment horizontal="center"/>
    </xf>
    <xf numFmtId="0" fontId="28" fillId="0" borderId="0" xfId="6" applyFont="1" applyBorder="1" applyAlignment="1">
      <alignment horizontal="center"/>
    </xf>
    <xf numFmtId="0" fontId="28" fillId="0" borderId="14" xfId="6" applyFont="1" applyBorder="1" applyAlignment="1">
      <alignment horizontal="center"/>
    </xf>
    <xf numFmtId="0" fontId="29" fillId="0" borderId="14" xfId="6" applyFont="1" applyBorder="1" applyAlignment="1">
      <alignment horizontal="center"/>
    </xf>
    <xf numFmtId="0" fontId="26" fillId="0" borderId="0" xfId="6" applyFont="1" applyAlignment="1">
      <alignment horizontal="center"/>
    </xf>
    <xf numFmtId="0" fontId="1" fillId="0" borderId="3" xfId="6" applyFont="1" applyBorder="1" applyAlignment="1">
      <alignment horizontal="center"/>
    </xf>
    <xf numFmtId="0" fontId="1" fillId="0" borderId="1" xfId="6" applyFont="1" applyBorder="1" applyAlignment="1">
      <alignment horizontal="left"/>
    </xf>
    <xf numFmtId="164" fontId="30" fillId="0" borderId="6" xfId="6" applyNumberFormat="1" applyFont="1" applyBorder="1" applyAlignment="1">
      <alignment horizontal="right"/>
    </xf>
    <xf numFmtId="0" fontId="1" fillId="0" borderId="7" xfId="6" applyFont="1" applyBorder="1" applyAlignment="1">
      <alignment horizontal="center"/>
    </xf>
    <xf numFmtId="164" fontId="1" fillId="0" borderId="14" xfId="5" applyNumberFormat="1" applyFont="1" applyBorder="1" applyAlignment="1">
      <alignment horizontal="right"/>
    </xf>
    <xf numFmtId="0" fontId="1" fillId="0" borderId="12" xfId="6" applyFont="1" applyBorder="1" applyAlignment="1">
      <alignment horizontal="left"/>
    </xf>
    <xf numFmtId="164" fontId="30" fillId="0" borderId="6" xfId="5" applyNumberFormat="1" applyFont="1" applyBorder="1" applyAlignment="1">
      <alignment horizontal="right"/>
    </xf>
    <xf numFmtId="164" fontId="30" fillId="0" borderId="0" xfId="5" applyNumberFormat="1" applyFont="1" applyBorder="1" applyAlignment="1">
      <alignment horizontal="right"/>
    </xf>
    <xf numFmtId="0" fontId="6" fillId="0" borderId="0" xfId="6" applyFont="1"/>
    <xf numFmtId="10" fontId="6" fillId="0" borderId="2" xfId="3" applyNumberFormat="1" applyFont="1" applyBorder="1" applyAlignment="1">
      <alignment horizontal="right"/>
    </xf>
    <xf numFmtId="164" fontId="18" fillId="0" borderId="1" xfId="5" applyNumberFormat="1" applyFont="1" applyBorder="1" applyAlignment="1">
      <alignment horizontal="right"/>
    </xf>
    <xf numFmtId="0" fontId="1" fillId="0" borderId="9" xfId="6" applyFont="1" applyBorder="1" applyAlignment="1">
      <alignment horizontal="center"/>
    </xf>
    <xf numFmtId="164" fontId="1" fillId="0" borderId="3" xfId="5" applyNumberFormat="1" applyFont="1" applyBorder="1" applyAlignment="1">
      <alignment horizontal="right"/>
    </xf>
    <xf numFmtId="164" fontId="13" fillId="0" borderId="14" xfId="5" applyNumberFormat="1" applyFont="1" applyBorder="1" applyAlignment="1">
      <alignment horizontal="right"/>
    </xf>
    <xf numFmtId="0" fontId="1" fillId="0" borderId="10" xfId="6" applyFont="1" applyBorder="1" applyAlignment="1">
      <alignment horizontal="center"/>
    </xf>
    <xf numFmtId="164" fontId="1" fillId="0" borderId="4" xfId="5" applyNumberFormat="1" applyFont="1" applyBorder="1" applyAlignment="1">
      <alignment horizontal="right"/>
    </xf>
    <xf numFmtId="0" fontId="1" fillId="0" borderId="1" xfId="6" applyFont="1" applyBorder="1"/>
    <xf numFmtId="44" fontId="19" fillId="0" borderId="14" xfId="5" applyFont="1" applyBorder="1" applyAlignment="1">
      <alignment horizontal="right"/>
    </xf>
    <xf numFmtId="0" fontId="1" fillId="0" borderId="14" xfId="6" applyFont="1" applyBorder="1"/>
    <xf numFmtId="164" fontId="29" fillId="0" borderId="14" xfId="5" applyNumberFormat="1" applyFont="1" applyBorder="1" applyAlignment="1">
      <alignment horizontal="right"/>
    </xf>
    <xf numFmtId="0" fontId="31" fillId="0" borderId="9" xfId="6" applyFont="1" applyBorder="1" applyAlignment="1">
      <alignment horizontal="center"/>
    </xf>
    <xf numFmtId="0" fontId="31" fillId="0" borderId="3" xfId="6" applyFont="1" applyBorder="1" applyAlignment="1">
      <alignment horizontal="center"/>
    </xf>
    <xf numFmtId="164" fontId="32" fillId="0" borderId="15" xfId="5" applyNumberFormat="1" applyFont="1" applyBorder="1" applyAlignment="1">
      <alignment horizontal="right"/>
    </xf>
    <xf numFmtId="0" fontId="20" fillId="0" borderId="1" xfId="6" applyFont="1" applyBorder="1" applyAlignment="1">
      <alignment horizontal="center"/>
    </xf>
    <xf numFmtId="164" fontId="1" fillId="0" borderId="0" xfId="5" applyNumberFormat="1" applyFont="1" applyBorder="1" applyAlignment="1">
      <alignment horizontal="right"/>
    </xf>
    <xf numFmtId="0" fontId="1" fillId="0" borderId="15" xfId="6" applyFont="1" applyBorder="1"/>
    <xf numFmtId="0" fontId="1" fillId="0" borderId="11" xfId="6" applyFont="1" applyBorder="1" applyAlignment="1">
      <alignment horizontal="center"/>
    </xf>
    <xf numFmtId="164" fontId="1" fillId="0" borderId="11" xfId="5" applyNumberFormat="1" applyFont="1" applyBorder="1" applyAlignment="1">
      <alignment horizontal="right"/>
    </xf>
    <xf numFmtId="164" fontId="6" fillId="0" borderId="4" xfId="5" applyNumberFormat="1" applyFont="1" applyBorder="1" applyAlignment="1">
      <alignment horizontal="right"/>
    </xf>
    <xf numFmtId="0" fontId="1" fillId="0" borderId="9" xfId="0" applyFont="1" applyFill="1" applyBorder="1" applyAlignment="1">
      <alignment horizontal="left"/>
    </xf>
    <xf numFmtId="164" fontId="1" fillId="0" borderId="16" xfId="0" applyNumberFormat="1" applyFont="1" applyFill="1" applyBorder="1" applyAlignment="1">
      <alignment horizontal="right"/>
    </xf>
    <xf numFmtId="0" fontId="0" fillId="0" borderId="0" xfId="0" applyFill="1"/>
    <xf numFmtId="8" fontId="1" fillId="0" borderId="16" xfId="0" applyNumberFormat="1" applyFont="1" applyFill="1" applyBorder="1" applyAlignment="1">
      <alignment horizontal="right"/>
    </xf>
    <xf numFmtId="0" fontId="33" fillId="0" borderId="9" xfId="0" applyFont="1" applyFill="1" applyBorder="1" applyAlignment="1">
      <alignment horizontal="left"/>
    </xf>
    <xf numFmtId="164" fontId="1" fillId="0" borderId="17" xfId="0" applyNumberFormat="1" applyFont="1" applyFill="1" applyBorder="1" applyAlignment="1">
      <alignment horizontal="right"/>
    </xf>
    <xf numFmtId="0" fontId="1" fillId="0" borderId="0" xfId="0" applyFont="1" applyFill="1" applyBorder="1" applyAlignment="1">
      <alignment horizontal="left"/>
    </xf>
    <xf numFmtId="0" fontId="1" fillId="0" borderId="18" xfId="0" applyFont="1" applyFill="1" applyBorder="1" applyAlignment="1">
      <alignment horizontal="left"/>
    </xf>
    <xf numFmtId="0" fontId="33" fillId="0" borderId="0" xfId="0" applyFont="1" applyFill="1" applyBorder="1" applyAlignment="1">
      <alignment horizontal="left"/>
    </xf>
    <xf numFmtId="164" fontId="1" fillId="0" borderId="19" xfId="0" applyNumberFormat="1" applyFont="1" applyFill="1" applyBorder="1" applyAlignment="1">
      <alignment horizontal="right"/>
    </xf>
    <xf numFmtId="0" fontId="33" fillId="0" borderId="20" xfId="0" applyFont="1" applyFill="1" applyBorder="1" applyAlignment="1">
      <alignment horizontal="left"/>
    </xf>
    <xf numFmtId="44" fontId="1" fillId="0" borderId="19" xfId="5" applyFont="1" applyFill="1" applyBorder="1" applyAlignment="1">
      <alignment horizontal="center"/>
    </xf>
    <xf numFmtId="44" fontId="1" fillId="0" borderId="16" xfId="5" applyFont="1" applyFill="1" applyBorder="1" applyAlignment="1">
      <alignment horizontal="center"/>
    </xf>
    <xf numFmtId="0" fontId="0" fillId="0" borderId="0" xfId="0" applyFont="1" applyFill="1" applyBorder="1" applyAlignment="1">
      <alignment horizontal="left"/>
    </xf>
    <xf numFmtId="165" fontId="1" fillId="0" borderId="0" xfId="4" applyNumberFormat="1" applyFont="1" applyFill="1" applyBorder="1" applyAlignment="1">
      <alignment horizontal="right"/>
    </xf>
    <xf numFmtId="164" fontId="1" fillId="0" borderId="0" xfId="0" applyNumberFormat="1" applyFont="1" applyFill="1" applyBorder="1" applyAlignment="1">
      <alignment horizontal="right"/>
    </xf>
    <xf numFmtId="2" fontId="1" fillId="0" borderId="0" xfId="0" applyNumberFormat="1" applyFont="1" applyFill="1" applyBorder="1" applyAlignment="1">
      <alignment horizontal="right"/>
    </xf>
    <xf numFmtId="8" fontId="1" fillId="0" borderId="0" xfId="0" applyNumberFormat="1" applyFont="1" applyFill="1" applyBorder="1" applyAlignment="1">
      <alignment horizontal="right"/>
    </xf>
    <xf numFmtId="0" fontId="33" fillId="0" borderId="21" xfId="0" applyFont="1" applyFill="1" applyBorder="1" applyAlignment="1">
      <alignment horizontal="left"/>
    </xf>
    <xf numFmtId="0" fontId="1" fillId="0" borderId="0" xfId="0" applyNumberFormat="1" applyFont="1" applyFill="1" applyBorder="1" applyAlignment="1">
      <alignment horizontal="right"/>
    </xf>
    <xf numFmtId="0" fontId="1" fillId="0" borderId="0" xfId="0" applyFont="1" applyFill="1" applyBorder="1" applyAlignment="1" applyProtection="1">
      <alignment horizontal="left"/>
      <protection locked="0"/>
    </xf>
    <xf numFmtId="164" fontId="1" fillId="0" borderId="16" xfId="0" applyNumberFormat="1" applyFont="1" applyFill="1" applyBorder="1" applyAlignment="1" applyProtection="1">
      <alignment horizontal="right"/>
      <protection locked="0"/>
    </xf>
    <xf numFmtId="164" fontId="1" fillId="0" borderId="0" xfId="0" applyNumberFormat="1" applyFont="1" applyFill="1" applyBorder="1" applyAlignment="1" applyProtection="1">
      <alignment horizontal="right"/>
      <protection locked="0"/>
    </xf>
    <xf numFmtId="44" fontId="1" fillId="0" borderId="0" xfId="5" applyFont="1" applyFill="1" applyBorder="1" applyAlignment="1">
      <alignment horizontal="center"/>
    </xf>
    <xf numFmtId="0" fontId="0" fillId="0" borderId="0" xfId="0" applyBorder="1"/>
    <xf numFmtId="0" fontId="34" fillId="0" borderId="12" xfId="0" applyFont="1" applyBorder="1" applyAlignment="1">
      <alignment horizontal="center"/>
    </xf>
    <xf numFmtId="0" fontId="34" fillId="0" borderId="13" xfId="0" applyFont="1" applyBorder="1" applyAlignment="1">
      <alignment horizontal="center"/>
    </xf>
    <xf numFmtId="0" fontId="33" fillId="0" borderId="0" xfId="0" applyFont="1"/>
    <xf numFmtId="165" fontId="1" fillId="0" borderId="0" xfId="6" applyNumberFormat="1" applyFont="1"/>
    <xf numFmtId="0" fontId="1" fillId="0" borderId="0" xfId="6" applyNumberFormat="1" applyFont="1"/>
    <xf numFmtId="164" fontId="1" fillId="0" borderId="0" xfId="4" applyNumberFormat="1" applyFont="1"/>
    <xf numFmtId="164" fontId="1" fillId="0" borderId="0" xfId="6" applyNumberFormat="1" applyFont="1"/>
    <xf numFmtId="9" fontId="1" fillId="0" borderId="0" xfId="7" applyFont="1"/>
    <xf numFmtId="0" fontId="23" fillId="3" borderId="8" xfId="6" applyFont="1" applyFill="1" applyBorder="1" applyAlignment="1"/>
    <xf numFmtId="0" fontId="23" fillId="3" borderId="7" xfId="6" applyFont="1" applyFill="1" applyBorder="1" applyAlignment="1"/>
    <xf numFmtId="0" fontId="23" fillId="3" borderId="2" xfId="6" applyFont="1" applyFill="1" applyBorder="1" applyAlignment="1"/>
    <xf numFmtId="0" fontId="35" fillId="3" borderId="6" xfId="6" applyFont="1" applyFill="1" applyBorder="1" applyAlignment="1">
      <alignment horizontal="center"/>
    </xf>
    <xf numFmtId="0" fontId="35" fillId="3" borderId="13" xfId="6" applyFont="1" applyFill="1" applyBorder="1" applyAlignment="1">
      <alignment horizontal="center"/>
    </xf>
    <xf numFmtId="0" fontId="23" fillId="3" borderId="10" xfId="6" applyFont="1" applyFill="1" applyBorder="1" applyAlignment="1"/>
    <xf numFmtId="0" fontId="23" fillId="3" borderId="11" xfId="6" applyFont="1" applyFill="1" applyBorder="1" applyAlignment="1"/>
    <xf numFmtId="0" fontId="23" fillId="3" borderId="4" xfId="6" applyFont="1" applyFill="1" applyBorder="1" applyAlignment="1"/>
    <xf numFmtId="0" fontId="7" fillId="0" borderId="12" xfId="6" applyFont="1" applyBorder="1" applyAlignment="1"/>
    <xf numFmtId="0" fontId="7" fillId="0" borderId="13" xfId="6" applyFont="1" applyBorder="1" applyAlignment="1"/>
    <xf numFmtId="0" fontId="7" fillId="0" borderId="5" xfId="6" applyFont="1" applyBorder="1" applyAlignment="1"/>
    <xf numFmtId="0" fontId="23" fillId="3" borderId="12" xfId="6" applyFont="1" applyFill="1" applyBorder="1" applyAlignment="1"/>
    <xf numFmtId="0" fontId="23" fillId="3" borderId="13" xfId="6" applyFont="1" applyFill="1" applyBorder="1" applyAlignment="1"/>
    <xf numFmtId="0" fontId="23" fillId="3" borderId="5" xfId="6" applyFont="1" applyFill="1" applyBorder="1" applyAlignment="1"/>
    <xf numFmtId="165" fontId="7" fillId="0" borderId="12" xfId="6" applyNumberFormat="1" applyFont="1" applyBorder="1" applyAlignment="1"/>
    <xf numFmtId="165" fontId="7" fillId="0" borderId="13" xfId="6" applyNumberFormat="1" applyFont="1" applyBorder="1" applyAlignment="1"/>
    <xf numFmtId="165" fontId="7" fillId="0" borderId="5" xfId="6" applyNumberFormat="1" applyFont="1" applyBorder="1" applyAlignment="1"/>
    <xf numFmtId="165" fontId="3" fillId="0" borderId="0" xfId="6" applyNumberFormat="1"/>
    <xf numFmtId="164" fontId="6" fillId="0" borderId="10" xfId="5" applyNumberFormat="1" applyFont="1" applyBorder="1" applyAlignment="1">
      <alignment horizontal="right"/>
    </xf>
    <xf numFmtId="165" fontId="1" fillId="0" borderId="22" xfId="6" applyNumberFormat="1" applyFont="1" applyBorder="1"/>
    <xf numFmtId="0" fontId="7" fillId="0" borderId="23" xfId="6" applyFont="1" applyBorder="1" applyAlignment="1">
      <alignment horizontal="center"/>
    </xf>
    <xf numFmtId="165" fontId="1" fillId="0" borderId="24" xfId="6" applyNumberFormat="1" applyFont="1" applyBorder="1"/>
    <xf numFmtId="9" fontId="1" fillId="0" borderId="25" xfId="6" applyNumberFormat="1" applyFont="1" applyBorder="1"/>
    <xf numFmtId="164" fontId="1" fillId="0" borderId="22" xfId="4" applyNumberFormat="1" applyFont="1" applyBorder="1"/>
    <xf numFmtId="164" fontId="1" fillId="0" borderId="22" xfId="6" applyNumberFormat="1" applyFont="1" applyBorder="1"/>
    <xf numFmtId="165" fontId="1" fillId="0" borderId="26" xfId="6" applyNumberFormat="1" applyFont="1" applyBorder="1"/>
    <xf numFmtId="165" fontId="1" fillId="0" borderId="27" xfId="6" applyNumberFormat="1" applyFont="1" applyBorder="1"/>
    <xf numFmtId="164" fontId="1" fillId="0" borderId="27" xfId="4" applyNumberFormat="1" applyFont="1" applyBorder="1"/>
    <xf numFmtId="164" fontId="1" fillId="0" borderId="27" xfId="6" applyNumberFormat="1" applyFont="1" applyBorder="1"/>
    <xf numFmtId="9" fontId="1" fillId="0" borderId="28" xfId="7" applyFont="1" applyBorder="1"/>
    <xf numFmtId="165" fontId="1" fillId="0" borderId="29" xfId="6" applyNumberFormat="1" applyFont="1" applyBorder="1"/>
    <xf numFmtId="9" fontId="1" fillId="0" borderId="30" xfId="7" applyFont="1" applyBorder="1"/>
    <xf numFmtId="165" fontId="1" fillId="0" borderId="31" xfId="6" applyNumberFormat="1" applyFont="1" applyBorder="1"/>
    <xf numFmtId="165" fontId="1" fillId="0" borderId="32" xfId="6" applyNumberFormat="1" applyFont="1" applyBorder="1"/>
    <xf numFmtId="164" fontId="1" fillId="0" borderId="32" xfId="4" applyNumberFormat="1" applyFont="1" applyBorder="1"/>
    <xf numFmtId="164" fontId="1" fillId="0" borderId="32" xfId="6" applyNumberFormat="1" applyFont="1" applyBorder="1"/>
    <xf numFmtId="9" fontId="1" fillId="0" borderId="33" xfId="7" applyFont="1" applyBorder="1"/>
    <xf numFmtId="165" fontId="33" fillId="0" borderId="16" xfId="0" applyNumberFormat="1" applyFont="1" applyBorder="1"/>
    <xf numFmtId="164" fontId="1" fillId="0" borderId="34" xfId="0" applyNumberFormat="1" applyFont="1" applyFill="1" applyBorder="1" applyAlignment="1">
      <alignment horizontal="right"/>
    </xf>
    <xf numFmtId="44" fontId="1" fillId="0" borderId="35" xfId="4" applyFont="1" applyFill="1" applyBorder="1" applyAlignment="1">
      <alignment horizontal="right"/>
    </xf>
    <xf numFmtId="44" fontId="33" fillId="0" borderId="16" xfId="4" applyFont="1" applyBorder="1"/>
    <xf numFmtId="0" fontId="3" fillId="0" borderId="11" xfId="6" applyBorder="1"/>
    <xf numFmtId="0" fontId="1" fillId="0" borderId="14" xfId="6" applyFont="1" applyBorder="1" applyAlignment="1">
      <alignment horizontal="center" wrapText="1"/>
    </xf>
    <xf numFmtId="0" fontId="23" fillId="3" borderId="10" xfId="6" applyFont="1" applyFill="1" applyBorder="1" applyAlignment="1">
      <alignment horizontal="center"/>
    </xf>
    <xf numFmtId="0" fontId="23" fillId="3" borderId="11" xfId="6" applyFont="1" applyFill="1" applyBorder="1" applyAlignment="1">
      <alignment horizontal="center"/>
    </xf>
    <xf numFmtId="0" fontId="23" fillId="3" borderId="4" xfId="6" applyFont="1" applyFill="1" applyBorder="1" applyAlignment="1">
      <alignment horizontal="center"/>
    </xf>
    <xf numFmtId="0" fontId="23" fillId="3" borderId="8" xfId="6" applyFont="1" applyFill="1" applyBorder="1" applyAlignment="1">
      <alignment horizontal="center"/>
    </xf>
    <xf numFmtId="0" fontId="23" fillId="3" borderId="7" xfId="6" applyFont="1" applyFill="1" applyBorder="1" applyAlignment="1">
      <alignment horizontal="center"/>
    </xf>
    <xf numFmtId="0" fontId="23" fillId="3" borderId="2" xfId="6" applyFont="1" applyFill="1" applyBorder="1" applyAlignment="1">
      <alignment horizontal="center"/>
    </xf>
    <xf numFmtId="0" fontId="6" fillId="0" borderId="10" xfId="6" applyFont="1" applyBorder="1" applyAlignment="1">
      <alignment horizontal="left"/>
    </xf>
    <xf numFmtId="0" fontId="6" fillId="0" borderId="4" xfId="6" applyFont="1" applyBorder="1" applyAlignment="1">
      <alignment horizontal="left"/>
    </xf>
    <xf numFmtId="0" fontId="24" fillId="0" borderId="12" xfId="6" applyFont="1" applyBorder="1" applyAlignment="1">
      <alignment horizontal="center"/>
    </xf>
    <xf numFmtId="0" fontId="24" fillId="0" borderId="5" xfId="6" applyFont="1" applyBorder="1" applyAlignment="1">
      <alignment horizontal="center"/>
    </xf>
    <xf numFmtId="0" fontId="6" fillId="0" borderId="9" xfId="6" applyFont="1" applyBorder="1" applyAlignment="1">
      <alignment horizontal="left"/>
    </xf>
    <xf numFmtId="0" fontId="6" fillId="0" borderId="3" xfId="6" applyFont="1" applyBorder="1" applyAlignment="1">
      <alignment horizontal="left"/>
    </xf>
    <xf numFmtId="0" fontId="8" fillId="0" borderId="9" xfId="6" applyFont="1" applyBorder="1" applyAlignment="1">
      <alignment horizontal="left"/>
    </xf>
    <xf numFmtId="0" fontId="8" fillId="0" borderId="0" xfId="6" applyFont="1" applyBorder="1" applyAlignment="1">
      <alignment horizontal="left"/>
    </xf>
    <xf numFmtId="0" fontId="8" fillId="0" borderId="3" xfId="6" applyFont="1" applyBorder="1" applyAlignment="1">
      <alignment horizontal="left"/>
    </xf>
    <xf numFmtId="0" fontId="23" fillId="3" borderId="9" xfId="6" applyFont="1" applyFill="1" applyBorder="1" applyAlignment="1">
      <alignment horizontal="center"/>
    </xf>
    <xf numFmtId="0" fontId="23" fillId="3" borderId="0" xfId="6" applyFont="1" applyFill="1" applyBorder="1" applyAlignment="1">
      <alignment horizontal="center"/>
    </xf>
    <xf numFmtId="0" fontId="23" fillId="3" borderId="3" xfId="6" applyFont="1" applyFill="1" applyBorder="1" applyAlignment="1">
      <alignment horizontal="center"/>
    </xf>
    <xf numFmtId="0" fontId="37" fillId="2" borderId="8" xfId="6" applyFont="1" applyFill="1" applyBorder="1" applyAlignment="1">
      <alignment horizontal="center"/>
    </xf>
    <xf numFmtId="0" fontId="37" fillId="2" borderId="7" xfId="6" applyFont="1" applyFill="1" applyBorder="1" applyAlignment="1">
      <alignment horizontal="center"/>
    </xf>
    <xf numFmtId="0" fontId="37" fillId="2" borderId="2" xfId="6" applyFont="1" applyFill="1" applyBorder="1" applyAlignment="1">
      <alignment horizontal="center"/>
    </xf>
    <xf numFmtId="0" fontId="10" fillId="0" borderId="9" xfId="6" applyFont="1" applyBorder="1" applyAlignment="1">
      <alignment horizontal="left"/>
    </xf>
    <xf numFmtId="0" fontId="10" fillId="0" borderId="0" xfId="6" applyFont="1" applyBorder="1" applyAlignment="1">
      <alignment horizontal="left"/>
    </xf>
    <xf numFmtId="0" fontId="10" fillId="0" borderId="3" xfId="6" applyFont="1" applyBorder="1" applyAlignment="1">
      <alignment horizontal="left"/>
    </xf>
    <xf numFmtId="0" fontId="13" fillId="0" borderId="12" xfId="6" applyFont="1" applyBorder="1" applyAlignment="1">
      <alignment horizontal="center"/>
    </xf>
    <xf numFmtId="0" fontId="13" fillId="0" borderId="5" xfId="6" applyFont="1" applyBorder="1" applyAlignment="1">
      <alignment horizontal="center"/>
    </xf>
    <xf numFmtId="0" fontId="7" fillId="0" borderId="0" xfId="6" applyFont="1" applyAlignment="1">
      <alignment horizontal="center"/>
    </xf>
    <xf numFmtId="0" fontId="8" fillId="0" borderId="0" xfId="6" applyFont="1" applyAlignment="1">
      <alignment horizontal="center"/>
    </xf>
    <xf numFmtId="0" fontId="2" fillId="0" borderId="0" xfId="6" applyFont="1" applyAlignment="1">
      <alignment horizontal="center"/>
    </xf>
    <xf numFmtId="0" fontId="7" fillId="0" borderId="9" xfId="6" applyFont="1" applyBorder="1" applyAlignment="1">
      <alignment horizontal="center"/>
    </xf>
    <xf numFmtId="0" fontId="7" fillId="0" borderId="0" xfId="6" applyFont="1" applyBorder="1" applyAlignment="1">
      <alignment horizontal="center"/>
    </xf>
    <xf numFmtId="0" fontId="7" fillId="0" borderId="3" xfId="6" applyFont="1" applyBorder="1" applyAlignment="1">
      <alignment horizontal="center"/>
    </xf>
    <xf numFmtId="0" fontId="1" fillId="0" borderId="0" xfId="6" applyFont="1" applyAlignment="1">
      <alignment horizontal="center"/>
    </xf>
    <xf numFmtId="0" fontId="9" fillId="0" borderId="0" xfId="2" applyAlignment="1" applyProtection="1">
      <alignment horizontal="center"/>
    </xf>
    <xf numFmtId="0" fontId="36" fillId="0" borderId="8" xfId="6" applyFont="1" applyBorder="1" applyAlignment="1">
      <alignment horizontal="center"/>
    </xf>
    <xf numFmtId="0" fontId="36" fillId="0" borderId="2" xfId="6" applyFont="1" applyBorder="1" applyAlignment="1">
      <alignment horizontal="center"/>
    </xf>
    <xf numFmtId="0" fontId="36" fillId="0" borderId="9" xfId="6" applyFont="1" applyBorder="1" applyAlignment="1">
      <alignment horizontal="center"/>
    </xf>
    <xf numFmtId="0" fontId="36" fillId="0" borderId="3" xfId="6" applyFont="1" applyBorder="1" applyAlignment="1">
      <alignment horizontal="center"/>
    </xf>
    <xf numFmtId="0" fontId="31" fillId="0" borderId="9" xfId="6" applyFont="1" applyBorder="1" applyAlignment="1">
      <alignment horizontal="center"/>
    </xf>
    <xf numFmtId="0" fontId="31" fillId="0" borderId="3" xfId="6" applyFont="1" applyBorder="1" applyAlignment="1">
      <alignment horizontal="center"/>
    </xf>
    <xf numFmtId="0" fontId="32" fillId="0" borderId="10" xfId="6" applyFont="1" applyBorder="1" applyAlignment="1">
      <alignment horizontal="center"/>
    </xf>
    <xf numFmtId="0" fontId="32" fillId="0" borderId="4" xfId="6" applyFont="1" applyBorder="1" applyAlignment="1">
      <alignment horizontal="center"/>
    </xf>
    <xf numFmtId="0" fontId="20" fillId="0" borderId="7" xfId="6" applyFont="1" applyBorder="1" applyAlignment="1">
      <alignment horizontal="left"/>
    </xf>
    <xf numFmtId="0" fontId="20" fillId="0" borderId="2" xfId="6" applyFont="1" applyBorder="1" applyAlignment="1">
      <alignment horizontal="left"/>
    </xf>
    <xf numFmtId="0" fontId="6" fillId="0" borderId="0" xfId="6" applyFont="1" applyBorder="1" applyAlignment="1">
      <alignment horizontal="left"/>
    </xf>
    <xf numFmtId="0" fontId="21" fillId="0" borderId="12" xfId="0" applyFont="1" applyFill="1" applyBorder="1" applyAlignment="1">
      <alignment horizontal="center"/>
    </xf>
    <xf numFmtId="0" fontId="21" fillId="0" borderId="13" xfId="0" applyFont="1" applyFill="1" applyBorder="1" applyAlignment="1">
      <alignment horizontal="center"/>
    </xf>
    <xf numFmtId="0" fontId="21" fillId="0" borderId="5" xfId="0" applyFont="1" applyFill="1" applyBorder="1" applyAlignment="1">
      <alignment horizontal="center"/>
    </xf>
    <xf numFmtId="0" fontId="38" fillId="0" borderId="12" xfId="0" applyFont="1" applyBorder="1" applyAlignment="1">
      <alignment horizontal="center"/>
    </xf>
    <xf numFmtId="0" fontId="33" fillId="0" borderId="13" xfId="0" applyFont="1" applyBorder="1" applyAlignment="1">
      <alignment horizontal="center"/>
    </xf>
    <xf numFmtId="0" fontId="33" fillId="0" borderId="5" xfId="0" applyFont="1" applyBorder="1" applyAlignment="1">
      <alignment horizontal="center"/>
    </xf>
    <xf numFmtId="0" fontId="1" fillId="0" borderId="13" xfId="0" applyFont="1" applyFill="1" applyBorder="1" applyAlignment="1">
      <alignment horizontal="center"/>
    </xf>
    <xf numFmtId="0" fontId="1" fillId="0" borderId="5" xfId="0" applyFont="1" applyFill="1" applyBorder="1" applyAlignment="1">
      <alignment horizontal="center"/>
    </xf>
  </cellXfs>
  <cellStyles count="8">
    <cellStyle name="Euro" xfId="1"/>
    <cellStyle name="Lien hypertexte" xfId="2" builtinId="8"/>
    <cellStyle name="Milliers 2" xfId="3"/>
    <cellStyle name="Monétaire" xfId="4" builtinId="4"/>
    <cellStyle name="Monétaire 2" xfId="5"/>
    <cellStyle name="Normal" xfId="0" builtinId="0"/>
    <cellStyle name="Normal 2" xfId="6"/>
    <cellStyle name="Pourcentag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38100</xdr:rowOff>
    </xdr:from>
    <xdr:to>
      <xdr:col>3</xdr:col>
      <xdr:colOff>794901</xdr:colOff>
      <xdr:row>29</xdr:row>
      <xdr:rowOff>166063</xdr:rowOff>
    </xdr:to>
    <xdr:sp macro="" textlink="">
      <xdr:nvSpPr>
        <xdr:cNvPr id="2" name="ZoneTexte 2"/>
        <xdr:cNvSpPr txBox="1">
          <a:spLocks noChangeArrowheads="1"/>
        </xdr:cNvSpPr>
      </xdr:nvSpPr>
      <xdr:spPr bwMode="auto">
        <a:xfrm>
          <a:off x="0" y="1352550"/>
          <a:ext cx="6826206" cy="4117946"/>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0" i="0" u="none" strike="noStrike" baseline="0">
              <a:solidFill>
                <a:srgbClr val="000000"/>
              </a:solidFill>
              <a:latin typeface="Arial"/>
              <a:ea typeface="Arial"/>
              <a:cs typeface="Arial"/>
            </a:rPr>
            <a:t>TOURNEFEUILLE, le </a:t>
          </a:r>
        </a:p>
        <a:p>
          <a:pPr algn="ctr" rtl="0">
            <a:lnSpc>
              <a:spcPts val="900"/>
            </a:lnSpc>
            <a:defRPr sz="1000"/>
          </a:pPr>
          <a:endParaRPr lang="fr-FR" sz="8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Projet :</a:t>
          </a:r>
          <a:r>
            <a:rPr lang="fr-FR" sz="1100" b="1" i="0" u="none" strike="noStrike" baseline="0">
              <a:solidFill>
                <a:srgbClr val="000000"/>
              </a:solidFill>
              <a:latin typeface="Arial"/>
              <a:ea typeface="Arial"/>
              <a:cs typeface="Arial"/>
            </a:rPr>
            <a:t> </a:t>
          </a:r>
        </a:p>
        <a:p>
          <a:pPr algn="ctr" rtl="0">
            <a:lnSpc>
              <a:spcPts val="900"/>
            </a:lnSpc>
            <a:defRPr sz="1000"/>
          </a:pPr>
          <a:endParaRPr lang="fr-FR" sz="800" b="1" i="0" u="none" strike="noStrike" baseline="0">
            <a:solidFill>
              <a:srgbClr val="000000"/>
            </a:solidFill>
            <a:latin typeface="Arial"/>
            <a:ea typeface="Arial"/>
            <a:cs typeface="Arial"/>
          </a:endParaRPr>
        </a:p>
        <a:p>
          <a:pPr algn="ctr" rtl="0">
            <a:lnSpc>
              <a:spcPts val="1300"/>
            </a:lnSpc>
            <a:defRPr sz="1000"/>
          </a:pPr>
          <a:endParaRPr lang="fr-FR" sz="1200" b="1" i="0" u="sng" strike="noStrike" baseline="0">
            <a:solidFill>
              <a:srgbClr val="000000"/>
            </a:solidFill>
            <a:latin typeface="Arial"/>
            <a:ea typeface="Arial"/>
            <a:cs typeface="Arial"/>
          </a:endParaRPr>
        </a:p>
        <a:p>
          <a:pPr algn="ctr" rtl="0">
            <a:lnSpc>
              <a:spcPts val="1300"/>
            </a:lnSpc>
            <a:defRPr sz="1000"/>
          </a:pPr>
          <a:r>
            <a:rPr lang="fr-FR" sz="1200" b="1" i="0" u="sng" strike="noStrike" baseline="0">
              <a:solidFill>
                <a:srgbClr val="000000"/>
              </a:solidFill>
              <a:latin typeface="Arial"/>
              <a:ea typeface="Arial"/>
              <a:cs typeface="Arial"/>
            </a:rPr>
            <a:t>Maître d'Oeuvre</a:t>
          </a:r>
        </a:p>
        <a:p>
          <a:pPr algn="ctr" rtl="0">
            <a:lnSpc>
              <a:spcPts val="1300"/>
            </a:lnSpc>
            <a:defRPr sz="1000"/>
          </a:pPr>
          <a:endParaRPr lang="fr-FR" sz="1200" b="1" i="0" u="sng" strike="noStrike" baseline="0">
            <a:solidFill>
              <a:srgbClr val="000000"/>
            </a:solidFill>
            <a:latin typeface="Arial"/>
            <a:ea typeface="Arial"/>
            <a:cs typeface="Arial"/>
          </a:endParaRP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200" b="1" i="0" u="sng" strike="noStrike" baseline="0">
              <a:solidFill>
                <a:srgbClr val="000000"/>
              </a:solidFill>
              <a:latin typeface="Arial"/>
              <a:ea typeface="Arial"/>
              <a:cs typeface="Arial"/>
            </a:rPr>
            <a:t>Client</a:t>
          </a:r>
        </a:p>
        <a:p>
          <a:pPr algn="ctr" rtl="0">
            <a:lnSpc>
              <a:spcPts val="1300"/>
            </a:lnSpc>
            <a:defRPr sz="1000"/>
          </a:pPr>
          <a:endParaRPr lang="fr-FR" sz="1100" b="1" i="0" u="sng" strike="noStrike" baseline="0">
            <a:solidFill>
              <a:srgbClr val="000000"/>
            </a:solidFill>
            <a:latin typeface="Arial"/>
            <a:ea typeface="Arial"/>
            <a:cs typeface="Arial"/>
          </a:endParaRPr>
        </a:p>
        <a:p>
          <a:pPr algn="l" rtl="0">
            <a:lnSpc>
              <a:spcPts val="1300"/>
            </a:lnSpc>
            <a:defRPr sz="1000"/>
          </a:pPr>
          <a:r>
            <a:rPr lang="fr-FR" sz="1100" b="1" i="0" u="none" strike="noStrike" baseline="0">
              <a:solidFill>
                <a:srgbClr val="000000"/>
              </a:solidFill>
              <a:latin typeface="Arial"/>
              <a:ea typeface="Arial"/>
              <a:cs typeface="Arial"/>
            </a:rPr>
            <a:t>	</a:t>
          </a:r>
          <a:endParaRPr lang="fr-FR" sz="800" b="0" i="0" u="none" strike="noStrike" baseline="0">
            <a:solidFill>
              <a:srgbClr val="000000"/>
            </a:solidFill>
            <a:latin typeface="Arial"/>
            <a:ea typeface="Arial"/>
            <a:cs typeface="Arial"/>
          </a:endParaRPr>
        </a:p>
        <a:p>
          <a:pPr algn="ctr" rtl="0">
            <a:lnSpc>
              <a:spcPts val="1300"/>
            </a:lnSpc>
            <a:defRPr sz="1000"/>
          </a:pPr>
          <a:r>
            <a:rPr lang="fr-FR" sz="1200" b="1" i="0" u="none" strike="noStrike" baseline="0">
              <a:solidFill>
                <a:srgbClr val="000000"/>
              </a:solidFill>
              <a:latin typeface="Arial"/>
              <a:ea typeface="Arial"/>
              <a:cs typeface="Arial"/>
            </a:rPr>
            <a:t>DEVIS N°</a:t>
          </a:r>
        </a:p>
        <a:p>
          <a:pPr algn="ctr" rtl="0">
            <a:defRPr sz="1000"/>
          </a:pPr>
          <a:r>
            <a:rPr lang="fr-FR" sz="1200" b="1" i="0" u="none" strike="noStrike" baseline="0">
              <a:solidFill>
                <a:schemeClr val="tx1"/>
              </a:solidFill>
              <a:latin typeface="Arial"/>
              <a:ea typeface="Arial"/>
              <a:cs typeface="Arial"/>
            </a:rPr>
            <a:t>LOT N° 1 (V.R.D)</a:t>
          </a:r>
        </a:p>
      </xdr:txBody>
    </xdr:sp>
    <xdr:clientData/>
  </xdr:twoCellAnchor>
  <xdr:twoCellAnchor>
    <xdr:from>
      <xdr:col>0</xdr:col>
      <xdr:colOff>0</xdr:colOff>
      <xdr:row>64</xdr:row>
      <xdr:rowOff>25400</xdr:rowOff>
    </xdr:from>
    <xdr:to>
      <xdr:col>3</xdr:col>
      <xdr:colOff>911181</xdr:colOff>
      <xdr:row>86</xdr:row>
      <xdr:rowOff>0</xdr:rowOff>
    </xdr:to>
    <xdr:sp macro="" textlink="">
      <xdr:nvSpPr>
        <xdr:cNvPr id="3" name="ZoneTexte 2"/>
        <xdr:cNvSpPr txBox="1">
          <a:spLocks noChangeArrowheads="1"/>
        </xdr:cNvSpPr>
      </xdr:nvSpPr>
      <xdr:spPr bwMode="auto">
        <a:xfrm>
          <a:off x="0" y="11912600"/>
          <a:ext cx="6826206" cy="4175125"/>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lnSpc>
              <a:spcPts val="1300"/>
            </a:lnSpc>
            <a:defRPr sz="1000"/>
          </a:pPr>
          <a:r>
            <a:rPr lang="fr-FR" sz="1100" b="0" i="0" u="none" strike="noStrike" baseline="0">
              <a:solidFill>
                <a:srgbClr val="000000"/>
              </a:solidFill>
              <a:latin typeface="Arial"/>
              <a:ea typeface="Arial"/>
              <a:cs typeface="Arial"/>
            </a:rPr>
            <a:t>TOURNEFEUILLE, le </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Projet :</a:t>
          </a:r>
          <a:r>
            <a:rPr lang="fr-FR" sz="1100" b="0" i="0" u="none" strike="noStrike" baseline="0">
              <a:solidFill>
                <a:srgbClr val="000000"/>
              </a:solidFill>
              <a:latin typeface="Arial"/>
              <a:ea typeface="Arial"/>
              <a:cs typeface="Arial"/>
            </a:rPr>
            <a:t> </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Maître d'Oeuvre</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Client</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0" i="0" u="none" strike="noStrike" baseline="0">
              <a:solidFill>
                <a:srgbClr val="000000"/>
              </a:solidFill>
              <a:latin typeface="Arial"/>
              <a:ea typeface="Arial"/>
              <a:cs typeface="Arial"/>
            </a:rPr>
            <a:t>	</a:t>
          </a:r>
        </a:p>
        <a:p>
          <a:pPr algn="ctr" rtl="0">
            <a:lnSpc>
              <a:spcPts val="1300"/>
            </a:lnSpc>
            <a:defRPr sz="1000"/>
          </a:pPr>
          <a:r>
            <a:rPr lang="fr-FR" sz="1100" b="1" i="0" u="none" strike="noStrike" baseline="0">
              <a:solidFill>
                <a:srgbClr val="000000"/>
              </a:solidFill>
              <a:latin typeface="Arial"/>
              <a:ea typeface="Arial"/>
              <a:cs typeface="Arial"/>
            </a:rPr>
            <a:t>DEVIS N° </a:t>
          </a:r>
        </a:p>
        <a:p>
          <a:pPr algn="ctr" rtl="0">
            <a:lnSpc>
              <a:spcPts val="1300"/>
            </a:lnSpc>
            <a:defRPr sz="1000"/>
          </a:pPr>
          <a:r>
            <a:rPr lang="fr-FR" sz="1200" b="1" i="0" u="none" strike="noStrike" baseline="0">
              <a:solidFill>
                <a:schemeClr val="tx1"/>
              </a:solidFill>
              <a:latin typeface="Arial"/>
              <a:ea typeface="Arial"/>
              <a:cs typeface="Arial"/>
            </a:rPr>
            <a:t>LOT N° 2</a:t>
          </a:r>
        </a:p>
        <a:p>
          <a:pPr algn="ctr" rtl="0">
            <a:lnSpc>
              <a:spcPts val="1400"/>
            </a:lnSpc>
            <a:defRPr sz="1000"/>
          </a:pPr>
          <a:r>
            <a:rPr lang="fr-FR" sz="1200" b="1" i="0" u="none" strike="noStrike" baseline="0">
              <a:solidFill>
                <a:schemeClr val="tx1"/>
              </a:solidFill>
              <a:latin typeface="Arial"/>
              <a:ea typeface="Arial"/>
              <a:cs typeface="Arial"/>
            </a:rPr>
            <a:t>(Electricité Générale Courant Fort &amp; Courant Faible)</a:t>
          </a:r>
        </a:p>
      </xdr:txBody>
    </xdr:sp>
    <xdr:clientData/>
  </xdr:twoCellAnchor>
  <xdr:twoCellAnchor editAs="oneCell">
    <xdr:from>
      <xdr:col>1</xdr:col>
      <xdr:colOff>209550</xdr:colOff>
      <xdr:row>0</xdr:row>
      <xdr:rowOff>28575</xdr:rowOff>
    </xdr:from>
    <xdr:to>
      <xdr:col>4</xdr:col>
      <xdr:colOff>0</xdr:colOff>
      <xdr:row>5</xdr:row>
      <xdr:rowOff>180975</xdr:rowOff>
    </xdr:to>
    <xdr:pic>
      <xdr:nvPicPr>
        <xdr:cNvPr id="7188"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34050" y="28575"/>
          <a:ext cx="1666875" cy="1114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209550</xdr:colOff>
      <xdr:row>57</xdr:row>
      <xdr:rowOff>0</xdr:rowOff>
    </xdr:from>
    <xdr:to>
      <xdr:col>4</xdr:col>
      <xdr:colOff>0</xdr:colOff>
      <xdr:row>62</xdr:row>
      <xdr:rowOff>171450</xdr:rowOff>
    </xdr:to>
    <xdr:pic>
      <xdr:nvPicPr>
        <xdr:cNvPr id="7189" name="Imag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34050" y="10610850"/>
          <a:ext cx="166687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405</xdr:row>
      <xdr:rowOff>172429</xdr:rowOff>
    </xdr:from>
    <xdr:to>
      <xdr:col>3</xdr:col>
      <xdr:colOff>794901</xdr:colOff>
      <xdr:row>426</xdr:row>
      <xdr:rowOff>197531</xdr:rowOff>
    </xdr:to>
    <xdr:sp macro="" textlink="">
      <xdr:nvSpPr>
        <xdr:cNvPr id="10" name="ZoneTexte 2"/>
        <xdr:cNvSpPr txBox="1">
          <a:spLocks noChangeArrowheads="1"/>
        </xdr:cNvSpPr>
      </xdr:nvSpPr>
      <xdr:spPr bwMode="auto">
        <a:xfrm>
          <a:off x="0" y="74266425"/>
          <a:ext cx="6826206" cy="401955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lnSpc>
              <a:spcPts val="1300"/>
            </a:lnSpc>
            <a:defRPr sz="1000"/>
          </a:pPr>
          <a:r>
            <a:rPr lang="fr-FR" sz="1100" b="0" i="0" u="none" strike="noStrike" baseline="0">
              <a:solidFill>
                <a:srgbClr val="000000"/>
              </a:solidFill>
              <a:latin typeface="Arial"/>
              <a:ea typeface="Arial"/>
              <a:cs typeface="Arial"/>
            </a:rPr>
            <a:t>TOURNEFEUILLE, le </a:t>
          </a:r>
          <a:endParaRPr lang="fr-FR" sz="1100" b="0" i="0" u="sng"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Projet : </a:t>
          </a:r>
        </a:p>
        <a:p>
          <a:pPr algn="ctr" rtl="0">
            <a:lnSpc>
              <a:spcPts val="1300"/>
            </a:lnSpc>
            <a:defRPr sz="1000"/>
          </a:pPr>
          <a:endParaRPr lang="fr-FR" sz="1100" b="0" i="0" u="sng" strike="noStrike" baseline="0">
            <a:solidFill>
              <a:srgbClr val="000000"/>
            </a:solidFill>
            <a:latin typeface="Arial"/>
            <a:ea typeface="Arial"/>
            <a:cs typeface="Arial"/>
          </a:endParaRPr>
        </a:p>
        <a:p>
          <a:pPr algn="ctr" rtl="0">
            <a:lnSpc>
              <a:spcPts val="1300"/>
            </a:lnSpc>
            <a:defRPr sz="1000"/>
          </a:pPr>
          <a:endParaRPr lang="fr-FR" sz="1100" b="0" i="0" u="sng"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Maître d'Oeuvre</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Client</a:t>
          </a:r>
        </a:p>
        <a:p>
          <a:pPr algn="ctr" rtl="0">
            <a:lnSpc>
              <a:spcPts val="1300"/>
            </a:lnSpc>
            <a:defRPr sz="1000"/>
          </a:pPr>
          <a:r>
            <a:rPr lang="fr-FR" sz="1100" b="0" i="0" u="none" strike="noStrike" baseline="0">
              <a:solidFill>
                <a:srgbClr val="000000"/>
              </a:solidFill>
              <a:latin typeface="Arial"/>
              <a:ea typeface="Arial"/>
              <a:cs typeface="Arial"/>
            </a:rPr>
            <a:t>	</a:t>
          </a:r>
        </a:p>
        <a:p>
          <a:pPr algn="ctr" rtl="0">
            <a:lnSpc>
              <a:spcPts val="1300"/>
            </a:lnSpc>
            <a:defRPr sz="1000"/>
          </a:pPr>
          <a:r>
            <a:rPr lang="fr-FR" sz="1100" b="1" i="0" u="none" strike="noStrike" baseline="0">
              <a:solidFill>
                <a:srgbClr val="000000"/>
              </a:solidFill>
              <a:latin typeface="Arial"/>
              <a:ea typeface="Arial"/>
              <a:cs typeface="Arial"/>
            </a:rPr>
            <a:t>DEVIS N° </a:t>
          </a:r>
        </a:p>
        <a:p>
          <a:pPr algn="ctr" rtl="0">
            <a:lnSpc>
              <a:spcPts val="1400"/>
            </a:lnSpc>
            <a:defRPr sz="1000"/>
          </a:pPr>
          <a:r>
            <a:rPr lang="fr-FR" sz="1200" b="1" i="0" u="none" strike="noStrike" baseline="0">
              <a:solidFill>
                <a:schemeClr val="tx1"/>
              </a:solidFill>
              <a:latin typeface="Arial"/>
              <a:ea typeface="Arial"/>
              <a:cs typeface="Arial"/>
            </a:rPr>
            <a:t>LOT N° 3</a:t>
          </a:r>
        </a:p>
        <a:p>
          <a:pPr algn="ctr" rtl="0">
            <a:lnSpc>
              <a:spcPts val="1400"/>
            </a:lnSpc>
            <a:defRPr sz="1000"/>
          </a:pPr>
          <a:r>
            <a:rPr lang="fr-FR" sz="1200" b="1" i="0" u="none" strike="noStrike" baseline="0">
              <a:solidFill>
                <a:schemeClr val="tx1"/>
              </a:solidFill>
              <a:latin typeface="Arial"/>
              <a:ea typeface="Arial"/>
              <a:cs typeface="Arial"/>
            </a:rPr>
            <a:t>(Electricité Eclairages)</a:t>
          </a:r>
        </a:p>
      </xdr:txBody>
    </xdr:sp>
    <xdr:clientData/>
  </xdr:twoCellAnchor>
  <xdr:twoCellAnchor>
    <xdr:from>
      <xdr:col>0</xdr:col>
      <xdr:colOff>0</xdr:colOff>
      <xdr:row>577</xdr:row>
      <xdr:rowOff>15875</xdr:rowOff>
    </xdr:from>
    <xdr:to>
      <xdr:col>3</xdr:col>
      <xdr:colOff>794901</xdr:colOff>
      <xdr:row>598</xdr:row>
      <xdr:rowOff>140713</xdr:rowOff>
    </xdr:to>
    <xdr:sp macro="" textlink="">
      <xdr:nvSpPr>
        <xdr:cNvPr id="11" name="ZoneTexte 2"/>
        <xdr:cNvSpPr txBox="1">
          <a:spLocks noChangeArrowheads="1"/>
        </xdr:cNvSpPr>
      </xdr:nvSpPr>
      <xdr:spPr bwMode="auto">
        <a:xfrm>
          <a:off x="0" y="105552875"/>
          <a:ext cx="6826206" cy="4124325"/>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lnSpc>
              <a:spcPts val="1300"/>
            </a:lnSpc>
            <a:defRPr sz="1000"/>
          </a:pPr>
          <a:r>
            <a:rPr lang="fr-FR" sz="1100" b="0" i="0" u="none" strike="noStrike" baseline="0">
              <a:solidFill>
                <a:srgbClr val="000000"/>
              </a:solidFill>
              <a:latin typeface="Arial"/>
              <a:ea typeface="Arial"/>
              <a:cs typeface="Arial"/>
            </a:rPr>
            <a:t>TOURNEFEUILLE, le </a:t>
          </a:r>
        </a:p>
        <a:p>
          <a:pPr algn="ctr" rtl="0">
            <a:lnSpc>
              <a:spcPts val="1300"/>
            </a:lnSpc>
            <a:defRPr sz="1000"/>
          </a:pPr>
          <a:r>
            <a:rPr lang="fr-FR" sz="1100" b="1" i="0" u="sng" strike="noStrike" baseline="0">
              <a:solidFill>
                <a:srgbClr val="000000"/>
              </a:solidFill>
              <a:latin typeface="Arial"/>
              <a:ea typeface="Arial"/>
              <a:cs typeface="Arial"/>
            </a:rPr>
            <a:t>Projet : </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Maître d'Oeuvre</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Client</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none" strike="noStrike" baseline="0">
              <a:solidFill>
                <a:srgbClr val="000000"/>
              </a:solidFill>
              <a:latin typeface="Arial"/>
              <a:ea typeface="Arial"/>
              <a:cs typeface="Arial"/>
            </a:rPr>
            <a:t>DEVIS N° </a:t>
          </a:r>
        </a:p>
        <a:p>
          <a:pPr algn="ctr" rtl="0">
            <a:lnSpc>
              <a:spcPts val="1300"/>
            </a:lnSpc>
            <a:defRPr sz="1000"/>
          </a:pPr>
          <a:r>
            <a:rPr lang="fr-FR" sz="1200" b="1" i="0" u="none" strike="noStrike" baseline="0">
              <a:solidFill>
                <a:schemeClr val="tx1"/>
              </a:solidFill>
              <a:latin typeface="Arial"/>
              <a:ea typeface="Arial"/>
              <a:cs typeface="Arial"/>
            </a:rPr>
            <a:t>LOT N° 4</a:t>
          </a:r>
        </a:p>
        <a:p>
          <a:pPr algn="ctr" rtl="0">
            <a:defRPr sz="1000"/>
          </a:pPr>
          <a:r>
            <a:rPr lang="fr-FR" sz="1200" b="1" i="0" u="none" strike="noStrike" baseline="0">
              <a:solidFill>
                <a:schemeClr val="tx1"/>
              </a:solidFill>
              <a:latin typeface="Arial"/>
              <a:ea typeface="Arial"/>
              <a:cs typeface="Arial"/>
            </a:rPr>
            <a:t>(Electricité Vidéophonie &amp; Vidéosurveillance)</a:t>
          </a:r>
        </a:p>
      </xdr:txBody>
    </xdr:sp>
    <xdr:clientData/>
  </xdr:twoCellAnchor>
  <xdr:twoCellAnchor>
    <xdr:from>
      <xdr:col>0</xdr:col>
      <xdr:colOff>0</xdr:colOff>
      <xdr:row>634</xdr:row>
      <xdr:rowOff>50800</xdr:rowOff>
    </xdr:from>
    <xdr:to>
      <xdr:col>3</xdr:col>
      <xdr:colOff>794901</xdr:colOff>
      <xdr:row>656</xdr:row>
      <xdr:rowOff>136525</xdr:rowOff>
    </xdr:to>
    <xdr:sp macro="" textlink="">
      <xdr:nvSpPr>
        <xdr:cNvPr id="12" name="ZoneTexte 2"/>
        <xdr:cNvSpPr txBox="1">
          <a:spLocks noChangeArrowheads="1"/>
        </xdr:cNvSpPr>
      </xdr:nvSpPr>
      <xdr:spPr bwMode="auto">
        <a:xfrm>
          <a:off x="0" y="116093875"/>
          <a:ext cx="6826206" cy="4276725"/>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lnSpc>
              <a:spcPts val="1300"/>
            </a:lnSpc>
            <a:defRPr sz="1000"/>
          </a:pPr>
          <a:r>
            <a:rPr lang="fr-FR" sz="1100" b="0" i="0" u="none" strike="noStrike" baseline="0">
              <a:solidFill>
                <a:srgbClr val="000000"/>
              </a:solidFill>
              <a:latin typeface="Arial"/>
              <a:ea typeface="Arial"/>
              <a:cs typeface="Arial"/>
            </a:rPr>
            <a:t>TOURNEFEUILLE, le </a:t>
          </a:r>
        </a:p>
        <a:p>
          <a:pPr algn="ctr" rtl="0">
            <a:lnSpc>
              <a:spcPts val="1300"/>
            </a:lnSpc>
            <a:defRPr sz="1000"/>
          </a:pPr>
          <a:r>
            <a:rPr lang="fr-FR" sz="1100" b="1" i="0" u="sng" strike="noStrike" baseline="0">
              <a:solidFill>
                <a:srgbClr val="000000"/>
              </a:solidFill>
              <a:latin typeface="Arial"/>
              <a:ea typeface="Arial"/>
              <a:cs typeface="Arial"/>
            </a:rPr>
            <a:t>Projet :</a:t>
          </a:r>
          <a:r>
            <a:rPr lang="fr-FR" sz="1100" b="0" i="0" u="none" strike="noStrike" baseline="0">
              <a:solidFill>
                <a:srgbClr val="000000"/>
              </a:solidFill>
              <a:latin typeface="Arial"/>
              <a:ea typeface="Arial"/>
              <a:cs typeface="Arial"/>
            </a:rPr>
            <a:t> </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Maître d'Oeuvre</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1" i="0" u="sng" strike="noStrike" baseline="0">
              <a:solidFill>
                <a:srgbClr val="000000"/>
              </a:solidFill>
              <a:latin typeface="Arial"/>
              <a:ea typeface="Arial"/>
              <a:cs typeface="Arial"/>
            </a:rPr>
            <a:t>Client </a:t>
          </a:r>
        </a:p>
        <a:p>
          <a:pPr algn="ctr" rtl="0">
            <a:lnSpc>
              <a:spcPts val="1300"/>
            </a:lnSpc>
            <a:defRPr sz="1000"/>
          </a:pPr>
          <a:endParaRPr lang="fr-FR" sz="1100" b="0" i="0" u="none" strike="noStrike" baseline="0">
            <a:solidFill>
              <a:srgbClr val="000000"/>
            </a:solidFill>
            <a:latin typeface="Arial"/>
            <a:ea typeface="Arial"/>
            <a:cs typeface="Arial"/>
          </a:endParaRPr>
        </a:p>
        <a:p>
          <a:pPr algn="ctr" rtl="0">
            <a:lnSpc>
              <a:spcPts val="1300"/>
            </a:lnSpc>
            <a:defRPr sz="1000"/>
          </a:pPr>
          <a:r>
            <a:rPr lang="fr-FR" sz="1100" b="0" i="0" u="none" strike="noStrike" baseline="0">
              <a:solidFill>
                <a:srgbClr val="000000"/>
              </a:solidFill>
              <a:latin typeface="Arial"/>
              <a:ea typeface="Arial"/>
              <a:cs typeface="Arial"/>
            </a:rPr>
            <a:t>	</a:t>
          </a:r>
        </a:p>
        <a:p>
          <a:pPr algn="ctr" rtl="0">
            <a:lnSpc>
              <a:spcPts val="1300"/>
            </a:lnSpc>
            <a:defRPr sz="1000"/>
          </a:pPr>
          <a:r>
            <a:rPr lang="fr-FR" sz="1100" b="1" i="0" u="none" strike="noStrike" baseline="0">
              <a:solidFill>
                <a:srgbClr val="000000"/>
              </a:solidFill>
              <a:latin typeface="Arial"/>
              <a:ea typeface="Arial"/>
              <a:cs typeface="Arial"/>
            </a:rPr>
            <a:t>DEVIS N° </a:t>
          </a:r>
        </a:p>
        <a:p>
          <a:pPr algn="ctr" rtl="0">
            <a:lnSpc>
              <a:spcPts val="1300"/>
            </a:lnSpc>
            <a:defRPr sz="1000"/>
          </a:pPr>
          <a:r>
            <a:rPr lang="fr-FR" sz="1200" b="1" i="0" u="none" strike="noStrike" baseline="0">
              <a:solidFill>
                <a:schemeClr val="tx1"/>
              </a:solidFill>
              <a:latin typeface="Arial"/>
              <a:ea typeface="Arial"/>
              <a:cs typeface="Arial"/>
            </a:rPr>
            <a:t>LOT N° 5 </a:t>
          </a:r>
        </a:p>
        <a:p>
          <a:pPr algn="ctr" rtl="0">
            <a:lnSpc>
              <a:spcPts val="1400"/>
            </a:lnSpc>
            <a:defRPr sz="1000"/>
          </a:pPr>
          <a:r>
            <a:rPr lang="fr-FR" sz="1200" b="1" i="0" u="none" strike="noStrike" baseline="0">
              <a:solidFill>
                <a:schemeClr val="tx1"/>
              </a:solidFill>
              <a:latin typeface="Arial"/>
              <a:ea typeface="Arial"/>
              <a:cs typeface="Arial"/>
            </a:rPr>
            <a:t>(Système Domotique NIKO Home Control)</a:t>
          </a:r>
        </a:p>
      </xdr:txBody>
    </xdr:sp>
    <xdr:clientData/>
  </xdr:twoCellAnchor>
  <xdr:twoCellAnchor>
    <xdr:from>
      <xdr:col>0</xdr:col>
      <xdr:colOff>0</xdr:colOff>
      <xdr:row>891</xdr:row>
      <xdr:rowOff>0</xdr:rowOff>
    </xdr:from>
    <xdr:to>
      <xdr:col>1</xdr:col>
      <xdr:colOff>0</xdr:colOff>
      <xdr:row>895</xdr:row>
      <xdr:rowOff>191267</xdr:rowOff>
    </xdr:to>
    <xdr:sp macro="" textlink="">
      <xdr:nvSpPr>
        <xdr:cNvPr id="13" name="ZoneTexte 9"/>
        <xdr:cNvSpPr txBox="1">
          <a:spLocks noChangeArrowheads="1"/>
        </xdr:cNvSpPr>
      </xdr:nvSpPr>
      <xdr:spPr bwMode="auto">
        <a:xfrm>
          <a:off x="0" y="163420425"/>
          <a:ext cx="4953000" cy="923727"/>
        </a:xfrm>
        <a:prstGeom prst="rect">
          <a:avLst/>
        </a:prstGeom>
        <a:solidFill>
          <a:srgbClr val="FFFFFF"/>
        </a:solidFill>
        <a:ln w="25400">
          <a:solidFill>
            <a:srgbClr val="000000"/>
          </a:solidFill>
          <a:miter lim="800000"/>
          <a:headEnd/>
          <a:tailEnd/>
        </a:ln>
      </xdr:spPr>
      <xdr:txBody>
        <a:bodyPr vertOverflow="clip" wrap="square" lIns="27432" tIns="22860" rIns="0" bIns="0" anchor="t"/>
        <a:lstStyle/>
        <a:p>
          <a:pPr algn="l" rtl="0">
            <a:defRPr sz="1000"/>
          </a:pPr>
          <a:r>
            <a:rPr lang="fr-FR" sz="1050" b="1" i="0" u="none" strike="noStrike" baseline="0">
              <a:solidFill>
                <a:srgbClr val="000000"/>
              </a:solidFill>
              <a:latin typeface="Arial"/>
              <a:ea typeface="Arial"/>
              <a:cs typeface="Arial"/>
            </a:rPr>
            <a:t>Clause de réserve de propriété:</a:t>
          </a:r>
        </a:p>
        <a:p>
          <a:pPr algn="l" rtl="0">
            <a:defRPr sz="1000"/>
          </a:pPr>
          <a:r>
            <a:rPr lang="fr-FR" sz="1000" b="0" i="0" u="none" strike="noStrike" baseline="0">
              <a:solidFill>
                <a:srgbClr val="000000"/>
              </a:solidFill>
              <a:latin typeface="Arial"/>
              <a:ea typeface="Arial"/>
              <a:cs typeface="Arial"/>
            </a:rPr>
            <a:t>Le vendeur conserve la propriété des biens vendus jusqu'au paiement effectif de l'intégralité du prix en principal et en accessoires. Le défaut de paiement de l'une ou quelconque des échéances pourra entraîner la revendication des biens.</a:t>
          </a:r>
        </a:p>
        <a:p>
          <a:pPr algn="l" rtl="0">
            <a:defRPr sz="1000"/>
          </a:pPr>
          <a:endParaRPr lang="fr-FR" sz="1000" b="0" i="0" u="none" strike="noStrike" baseline="0">
            <a:solidFill>
              <a:srgbClr val="000000"/>
            </a:solidFill>
            <a:latin typeface="Arial"/>
            <a:ea typeface="Arial"/>
            <a:cs typeface="Arial"/>
          </a:endParaRPr>
        </a:p>
      </xdr:txBody>
    </xdr:sp>
    <xdr:clientData/>
  </xdr:twoCellAnchor>
  <xdr:twoCellAnchor editAs="oneCell">
    <xdr:from>
      <xdr:col>1</xdr:col>
      <xdr:colOff>209550</xdr:colOff>
      <xdr:row>399</xdr:row>
      <xdr:rowOff>9525</xdr:rowOff>
    </xdr:from>
    <xdr:to>
      <xdr:col>4</xdr:col>
      <xdr:colOff>0</xdr:colOff>
      <xdr:row>405</xdr:row>
      <xdr:rowOff>0</xdr:rowOff>
    </xdr:to>
    <xdr:pic>
      <xdr:nvPicPr>
        <xdr:cNvPr id="7194" name="Imag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34050" y="74056875"/>
          <a:ext cx="166687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209550</xdr:colOff>
      <xdr:row>570</xdr:row>
      <xdr:rowOff>28575</xdr:rowOff>
    </xdr:from>
    <xdr:to>
      <xdr:col>4</xdr:col>
      <xdr:colOff>0</xdr:colOff>
      <xdr:row>576</xdr:row>
      <xdr:rowOff>19050</xdr:rowOff>
    </xdr:to>
    <xdr:pic>
      <xdr:nvPicPr>
        <xdr:cNvPr id="7195" name="Imag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34050" y="105327450"/>
          <a:ext cx="166687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209550</xdr:colOff>
      <xdr:row>627</xdr:row>
      <xdr:rowOff>28575</xdr:rowOff>
    </xdr:from>
    <xdr:to>
      <xdr:col>4</xdr:col>
      <xdr:colOff>0</xdr:colOff>
      <xdr:row>633</xdr:row>
      <xdr:rowOff>19049</xdr:rowOff>
    </xdr:to>
    <xdr:pic>
      <xdr:nvPicPr>
        <xdr:cNvPr id="7196" name="Imag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34050" y="115843050"/>
          <a:ext cx="166687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209550</xdr:colOff>
      <xdr:row>855</xdr:row>
      <xdr:rowOff>28575</xdr:rowOff>
    </xdr:from>
    <xdr:to>
      <xdr:col>4</xdr:col>
      <xdr:colOff>0</xdr:colOff>
      <xdr:row>861</xdr:row>
      <xdr:rowOff>9525</xdr:rowOff>
    </xdr:to>
    <xdr:pic>
      <xdr:nvPicPr>
        <xdr:cNvPr id="7197"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34050" y="157695900"/>
          <a:ext cx="1666875" cy="1114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evis%20Type%202.7%20be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is"/>
      <sheetName val="Calculs"/>
      <sheetName val="Liste"/>
    </sheetNames>
    <sheetDataSet>
      <sheetData sheetId="0"/>
      <sheetData sheetId="1">
        <row r="1">
          <cell r="A1" t="str">
            <v>Fourniture et pose de prise de courant 2 P+T 16A</v>
          </cell>
          <cell r="B1">
            <v>55</v>
          </cell>
          <cell r="C1">
            <v>18.66</v>
          </cell>
          <cell r="D1">
            <v>11.25</v>
          </cell>
          <cell r="E1" t="str">
            <v>15mn</v>
          </cell>
        </row>
        <row r="2">
          <cell r="A2" t="str">
            <v>Fourniture et pose de prise de courant 2 P+T 16A (Lave-Linge)</v>
          </cell>
          <cell r="B2">
            <v>55</v>
          </cell>
          <cell r="C2">
            <v>18.66</v>
          </cell>
          <cell r="D2">
            <v>11.25</v>
          </cell>
          <cell r="E2" t="str">
            <v>15mn</v>
          </cell>
        </row>
        <row r="3">
          <cell r="A3" t="str">
            <v>Fourniture et pose de prise de courant 2 P+T 16A (Sèche-Linge)</v>
          </cell>
          <cell r="B3">
            <v>55</v>
          </cell>
          <cell r="C3">
            <v>18.66</v>
          </cell>
          <cell r="D3">
            <v>11.25</v>
          </cell>
          <cell r="E3" t="str">
            <v>15mn</v>
          </cell>
        </row>
        <row r="4">
          <cell r="A4" t="str">
            <v>Fourniture et pose de prises de courant 16 A 2 P+T (Plan de Travail)</v>
          </cell>
          <cell r="B4">
            <v>55</v>
          </cell>
          <cell r="C4">
            <v>18.66</v>
          </cell>
          <cell r="D4">
            <v>11.25</v>
          </cell>
          <cell r="E4" t="str">
            <v>15mn</v>
          </cell>
        </row>
        <row r="5">
          <cell r="A5" t="str">
            <v>Fourniture et pose de prises de courant 20 A 2 P+T Four</v>
          </cell>
          <cell r="B5">
            <v>55</v>
          </cell>
          <cell r="C5">
            <v>18.66</v>
          </cell>
          <cell r="D5">
            <v>11.25</v>
          </cell>
          <cell r="E5" t="str">
            <v>15mn</v>
          </cell>
        </row>
        <row r="6">
          <cell r="A6" t="str">
            <v>Fourniture et pose de prises de courant 16 A 2 P+T (Micro-ondes)</v>
          </cell>
          <cell r="B6">
            <v>55</v>
          </cell>
          <cell r="C6">
            <v>18.66</v>
          </cell>
          <cell r="D6">
            <v>11.25</v>
          </cell>
          <cell r="E6" t="str">
            <v>15mn</v>
          </cell>
        </row>
        <row r="7">
          <cell r="A7" t="str">
            <v>Fourniture et pose de prises de courant 16 A 2 P+T (Frigo)</v>
          </cell>
          <cell r="B7">
            <v>55</v>
          </cell>
          <cell r="C7">
            <v>18.66</v>
          </cell>
          <cell r="D7">
            <v>11.25</v>
          </cell>
          <cell r="E7" t="str">
            <v>15mn</v>
          </cell>
        </row>
        <row r="8">
          <cell r="A8" t="str">
            <v>Fourniture et pose de prises de courant 16 A 2 P+T (Lave-vaisselle)</v>
          </cell>
          <cell r="B8">
            <v>55</v>
          </cell>
          <cell r="C8">
            <v>18.66</v>
          </cell>
          <cell r="D8">
            <v>11.25</v>
          </cell>
          <cell r="E8" t="str">
            <v>15mn</v>
          </cell>
        </row>
        <row r="9">
          <cell r="A9" t="str">
            <v>Fourniture et pose d'une prise RJ 45 cât 6 UTP/FTP Grade 3 (Téléphone)</v>
          </cell>
          <cell r="B9">
            <v>75</v>
          </cell>
          <cell r="C9">
            <v>34.01</v>
          </cell>
          <cell r="D9">
            <v>15</v>
          </cell>
          <cell r="E9" t="str">
            <v>20mn</v>
          </cell>
        </row>
        <row r="10">
          <cell r="A10" t="str">
            <v xml:space="preserve">Fourniture et pose d'une prise TV / SAT </v>
          </cell>
          <cell r="B10">
            <v>65</v>
          </cell>
          <cell r="C10">
            <v>37.020000000000003</v>
          </cell>
          <cell r="D10">
            <v>15</v>
          </cell>
          <cell r="E10" t="str">
            <v>20mn</v>
          </cell>
        </row>
        <row r="11">
          <cell r="A11" t="str">
            <v>Fourniture et pose d'une prise TV</v>
          </cell>
          <cell r="B11">
            <v>60</v>
          </cell>
          <cell r="C11">
            <v>23.49</v>
          </cell>
          <cell r="D11">
            <v>15</v>
          </cell>
          <cell r="E11" t="str">
            <v>20mn</v>
          </cell>
        </row>
        <row r="12">
          <cell r="A12" t="str">
            <v>Fourniture et pose de prise de courant Commandée encastré de sol</v>
          </cell>
          <cell r="B12">
            <v>110</v>
          </cell>
          <cell r="C12">
            <v>46.13</v>
          </cell>
          <cell r="D12">
            <v>22.5</v>
          </cell>
          <cell r="E12" t="str">
            <v>30mn</v>
          </cell>
        </row>
        <row r="13">
          <cell r="A13" t="str">
            <v>Fourniture et pose de prise de courant 2 P+T 16A encastré de sol</v>
          </cell>
          <cell r="B13">
            <v>110</v>
          </cell>
          <cell r="C13">
            <v>46.13</v>
          </cell>
          <cell r="D13">
            <v>22.5</v>
          </cell>
          <cell r="E13" t="str">
            <v>30mn</v>
          </cell>
        </row>
        <row r="14">
          <cell r="A14" t="str">
            <v xml:space="preserve">Création d'une Prise de courant 2 P+T en moulure </v>
          </cell>
          <cell r="B14">
            <v>65</v>
          </cell>
          <cell r="C14">
            <v>19.48</v>
          </cell>
          <cell r="D14">
            <v>15</v>
          </cell>
          <cell r="E14" t="str">
            <v>20mn</v>
          </cell>
        </row>
        <row r="15">
          <cell r="A15" t="str">
            <v xml:space="preserve">Création d'une Prise RJ45 en moulure </v>
          </cell>
          <cell r="B15">
            <v>65</v>
          </cell>
          <cell r="C15">
            <v>27.98</v>
          </cell>
          <cell r="D15">
            <v>15</v>
          </cell>
          <cell r="E15" t="str">
            <v>20mn</v>
          </cell>
        </row>
        <row r="16">
          <cell r="A16" t="str">
            <v xml:space="preserve">Création d'une Prise TV/SAT en moulure </v>
          </cell>
          <cell r="C16">
            <v>38.56</v>
          </cell>
          <cell r="D16">
            <v>15</v>
          </cell>
          <cell r="E16" t="str">
            <v>20mn</v>
          </cell>
        </row>
        <row r="17">
          <cell r="A17" t="str">
            <v>Création d'une alimentation 10A pour chaudière</v>
          </cell>
          <cell r="B17">
            <v>55</v>
          </cell>
          <cell r="C17">
            <v>15.4</v>
          </cell>
          <cell r="D17">
            <v>11.25</v>
          </cell>
          <cell r="E17" t="str">
            <v>15mn</v>
          </cell>
        </row>
        <row r="18">
          <cell r="A18" t="str">
            <v>Création d'une alimentation hôtte aspirante</v>
          </cell>
          <cell r="B18">
            <v>50</v>
          </cell>
          <cell r="C18">
            <v>15.4</v>
          </cell>
          <cell r="D18">
            <v>11.25</v>
          </cell>
          <cell r="E18" t="str">
            <v>15mn</v>
          </cell>
        </row>
        <row r="19">
          <cell r="A19" t="str">
            <v>Création d'une alimentation 32A plaque de cuisson Encastré</v>
          </cell>
          <cell r="B19">
            <v>65</v>
          </cell>
          <cell r="C19">
            <v>23.49</v>
          </cell>
          <cell r="D19">
            <v>11.25</v>
          </cell>
          <cell r="E19" t="str">
            <v>15mn</v>
          </cell>
        </row>
        <row r="20">
          <cell r="A20" t="str">
            <v>Création d'une alimentation 32A plaque de cuisson Saillie</v>
          </cell>
          <cell r="C20">
            <v>23.49</v>
          </cell>
          <cell r="D20">
            <v>11.25</v>
          </cell>
          <cell r="E20" t="str">
            <v>15mn</v>
          </cell>
        </row>
        <row r="21">
          <cell r="A21" t="str">
            <v>Création d'une alimentation Volet-roulant</v>
          </cell>
          <cell r="B21">
            <v>50</v>
          </cell>
          <cell r="C21">
            <v>15.4</v>
          </cell>
          <cell r="D21">
            <v>11.25</v>
          </cell>
          <cell r="E21" t="str">
            <v>15mn</v>
          </cell>
        </row>
        <row r="22">
          <cell r="A22" t="str">
            <v>Création d'alimentation pour éclairage intérieur de piscine (Domotique)</v>
          </cell>
          <cell r="B22">
            <v>50</v>
          </cell>
        </row>
        <row r="23">
          <cell r="A23" t="str">
            <v>Création d'alimentation pour porte de garage (Sectionnelle)</v>
          </cell>
          <cell r="B23">
            <v>50</v>
          </cell>
          <cell r="C23">
            <v>29.2</v>
          </cell>
          <cell r="D23">
            <v>15</v>
          </cell>
          <cell r="E23" t="str">
            <v>20mn</v>
          </cell>
        </row>
        <row r="24">
          <cell r="A24" t="str">
            <v xml:space="preserve">Création d'alimentation pour moteur de piscine </v>
          </cell>
          <cell r="B24">
            <v>50</v>
          </cell>
          <cell r="C24">
            <v>29.2</v>
          </cell>
          <cell r="D24">
            <v>15</v>
          </cell>
          <cell r="E24" t="str">
            <v>20mn</v>
          </cell>
        </row>
        <row r="25">
          <cell r="A25" t="str">
            <v>Création d'un point lumineux pour Appliques DCL</v>
          </cell>
          <cell r="C25">
            <v>23.12</v>
          </cell>
          <cell r="D25">
            <v>11.25</v>
          </cell>
          <cell r="E25" t="str">
            <v>15mn</v>
          </cell>
        </row>
        <row r="26">
          <cell r="A26" t="str">
            <v>Création d'un point lumineux pour Appliques</v>
          </cell>
          <cell r="B26">
            <v>35</v>
          </cell>
          <cell r="C26">
            <v>18.37</v>
          </cell>
          <cell r="D26">
            <v>11.25</v>
          </cell>
          <cell r="E26" t="str">
            <v>15mn</v>
          </cell>
        </row>
        <row r="27">
          <cell r="A27" t="str">
            <v>Création d'un point lumineux pour Spots encastré orientable</v>
          </cell>
          <cell r="B27">
            <v>35</v>
          </cell>
        </row>
        <row r="28">
          <cell r="A28" t="str">
            <v>Création d'un point lumineux pour Spots encastré au Sol</v>
          </cell>
          <cell r="B28">
            <v>35</v>
          </cell>
        </row>
        <row r="29">
          <cell r="A29" t="str">
            <v xml:space="preserve">Création d'un point lumineux en point central DCL </v>
          </cell>
          <cell r="B29">
            <v>50</v>
          </cell>
          <cell r="C29">
            <v>25</v>
          </cell>
          <cell r="D29">
            <v>11.25</v>
          </cell>
          <cell r="E29" t="str">
            <v>15mn</v>
          </cell>
        </row>
        <row r="30">
          <cell r="A30" t="str">
            <v>Création d'un point lumineux en point central</v>
          </cell>
          <cell r="B30">
            <v>45</v>
          </cell>
          <cell r="C30">
            <v>18.37</v>
          </cell>
          <cell r="D30">
            <v>11.25</v>
          </cell>
          <cell r="E30" t="str">
            <v>15mn</v>
          </cell>
        </row>
        <row r="31">
          <cell r="A31" t="str">
            <v>Création d'un point lumineux en point central DCL (Variation)</v>
          </cell>
          <cell r="B31">
            <v>50</v>
          </cell>
          <cell r="C31">
            <v>25</v>
          </cell>
          <cell r="D31">
            <v>11.25</v>
          </cell>
          <cell r="E31" t="str">
            <v>15mn</v>
          </cell>
        </row>
        <row r="32">
          <cell r="A32" t="str">
            <v>Création d'un point lumineux pour Leds Couleur RGB dans Caisson</v>
          </cell>
          <cell r="B32">
            <v>35</v>
          </cell>
        </row>
        <row r="33">
          <cell r="A33" t="str">
            <v xml:space="preserve">Création d'un point lumineux pour Leds blanc chaud dans Caisson </v>
          </cell>
          <cell r="B33">
            <v>35</v>
          </cell>
        </row>
        <row r="34">
          <cell r="A34" t="str">
            <v xml:space="preserve">Création d'un point lumineux pour Leds blanc Neutre dans Caisson  </v>
          </cell>
          <cell r="B34">
            <v>35</v>
          </cell>
        </row>
        <row r="35">
          <cell r="A35" t="str">
            <v xml:space="preserve">Création d'un point lumineux pour Leds blanc Froid dans Caisson </v>
          </cell>
          <cell r="B35">
            <v>35</v>
          </cell>
        </row>
        <row r="36">
          <cell r="A36" t="str">
            <v>Création d'un point lumineux pour Balisage</v>
          </cell>
          <cell r="B36">
            <v>35</v>
          </cell>
        </row>
        <row r="37">
          <cell r="A37" t="str">
            <v>Création d'un point lumineux pour Miroir</v>
          </cell>
          <cell r="B37">
            <v>35</v>
          </cell>
        </row>
        <row r="38">
          <cell r="A38" t="str">
            <v>Création d'un point lumineux dans mobilier</v>
          </cell>
          <cell r="B38">
            <v>35</v>
          </cell>
        </row>
        <row r="39">
          <cell r="A39" t="str">
            <v xml:space="preserve">Création d'un point lumineux pour luminaires type Downlight </v>
          </cell>
          <cell r="B39">
            <v>35</v>
          </cell>
        </row>
        <row r="40">
          <cell r="A40" t="str">
            <v>Création d'un point lumineux en applique avec détecteur de passage (Extérieur)</v>
          </cell>
          <cell r="B40">
            <v>35</v>
          </cell>
        </row>
        <row r="41">
          <cell r="A41" t="str">
            <v>Création d'un point lumineux en applique  pour Luminaires étanche</v>
          </cell>
          <cell r="B41">
            <v>35</v>
          </cell>
        </row>
        <row r="42">
          <cell r="A42" t="str">
            <v>Suppression d'une Prise de courant 2 P+T faite en moulure</v>
          </cell>
          <cell r="B42">
            <v>35</v>
          </cell>
        </row>
        <row r="43">
          <cell r="A43" t="str">
            <v>Suppression de deux appliques + un interrupteur simple allumage fait en moulure</v>
          </cell>
          <cell r="B43">
            <v>50</v>
          </cell>
        </row>
        <row r="44">
          <cell r="A44" t="str">
            <v>Suppression d'un point central + un interrupteur simple allumage fait en moulure</v>
          </cell>
          <cell r="B44">
            <v>50</v>
          </cell>
        </row>
        <row r="45">
          <cell r="A45" t="str">
            <v>Création d'un point lumineux central en moulure</v>
          </cell>
          <cell r="B45">
            <v>45</v>
          </cell>
        </row>
        <row r="46">
          <cell r="A46" t="str">
            <v>Fourniture et pose d'un luminaire type fluo 1 x 36W</v>
          </cell>
          <cell r="B46">
            <v>80</v>
          </cell>
        </row>
        <row r="47">
          <cell r="A47" t="str">
            <v>Fourniture et pose d'un interrupteur Va et Vient</v>
          </cell>
          <cell r="B47">
            <v>35</v>
          </cell>
        </row>
        <row r="48">
          <cell r="A48" t="str">
            <v>Fourniture et pose d'un interrupteur 2 x S.A</v>
          </cell>
          <cell r="B48">
            <v>55</v>
          </cell>
        </row>
        <row r="49">
          <cell r="A49" t="str">
            <v>Fourniture et pose d'un interrupteur S.A</v>
          </cell>
          <cell r="B49">
            <v>35</v>
          </cell>
        </row>
        <row r="50">
          <cell r="A50" t="str">
            <v>Fourniture et pose d'une commande par Détecteur de Mouvement 360°</v>
          </cell>
          <cell r="B50">
            <v>120</v>
          </cell>
        </row>
        <row r="51">
          <cell r="A51" t="str">
            <v>Fourniture et pose d'un interrupteur Va &amp; Vient (Downlight)</v>
          </cell>
          <cell r="B51">
            <v>35</v>
          </cell>
        </row>
        <row r="52">
          <cell r="A52" t="str">
            <v>Création d'un Interrupteur Simple Allumage</v>
          </cell>
          <cell r="B52">
            <v>45</v>
          </cell>
        </row>
        <row r="53">
          <cell r="A53" t="str">
            <v>Fourniture et pose d'un Va &amp; Vient Radio-Fréquence "Legrand Céliane"</v>
          </cell>
          <cell r="B53">
            <v>120</v>
          </cell>
        </row>
        <row r="54">
          <cell r="A54" t="str">
            <v>Mise à la terre Menuiserie Aluminium (Fenêtre + porte)</v>
          </cell>
          <cell r="B54">
            <v>50</v>
          </cell>
        </row>
        <row r="55">
          <cell r="A55" t="str">
            <v>Mise à la terre Baignoire (Liaison équipotentielle)</v>
          </cell>
          <cell r="B55">
            <v>50</v>
          </cell>
        </row>
        <row r="56">
          <cell r="A56" t="str">
            <v>Mise à la terre de la plomberie</v>
          </cell>
          <cell r="B56">
            <v>50</v>
          </cell>
        </row>
        <row r="57">
          <cell r="A57" t="str">
            <v>Mise à la terre générale avec piquet de terre + Cablette 16 à 25mm2 + barette</v>
          </cell>
          <cell r="B57">
            <v>150</v>
          </cell>
        </row>
        <row r="58">
          <cell r="A58" t="str">
            <v>Fourniture et pose d'un disjoncteur différentiel 40A type AC</v>
          </cell>
          <cell r="B58">
            <v>115</v>
          </cell>
        </row>
        <row r="59">
          <cell r="A59" t="str">
            <v>Fourniture et pose d'un disjoncteur différentiel Legrand 40A type A</v>
          </cell>
          <cell r="B59">
            <v>135</v>
          </cell>
        </row>
        <row r="60">
          <cell r="A60" t="str">
            <v>Fourniture et pose d'un disjoncteur 10A (Circuit éclairage)</v>
          </cell>
          <cell r="B60">
            <v>29</v>
          </cell>
        </row>
        <row r="61">
          <cell r="A61" t="str">
            <v>Fourniture et pose d'un disjoncteur 2A (Circuit VMC)</v>
          </cell>
          <cell r="B61">
            <v>29</v>
          </cell>
        </row>
        <row r="62">
          <cell r="A62" t="str">
            <v>Fourniture et pose d'un disjoncteur différentiel 63A type A</v>
          </cell>
          <cell r="B62">
            <v>186</v>
          </cell>
        </row>
        <row r="63">
          <cell r="A63" t="str">
            <v>Fourniture et pose d'un disjoncteur 32A (Circuit Plaque de Cuisson)</v>
          </cell>
          <cell r="B63">
            <v>31</v>
          </cell>
        </row>
        <row r="64">
          <cell r="A64" t="str">
            <v>Fourniture et pose d'un disjoncteur 20A (Circuit Prise Four)</v>
          </cell>
          <cell r="B64">
            <v>29</v>
          </cell>
        </row>
        <row r="65">
          <cell r="A65" t="str">
            <v>Fourniture et pose d'un disjoncteur 20A (Circuit Prise Lave-Linge)</v>
          </cell>
          <cell r="B65">
            <v>29</v>
          </cell>
        </row>
        <row r="66">
          <cell r="A66" t="str">
            <v>Fourniture et pose d'un disjoncteur 16A (Circuit Prise Sèche-Linge)</v>
          </cell>
          <cell r="B66">
            <v>29</v>
          </cell>
        </row>
        <row r="67">
          <cell r="A67" t="str">
            <v>Fourniture et pose d'un disjoncteur 16A (Circuit Prise Lave-Vaisselle)</v>
          </cell>
          <cell r="B67">
            <v>29</v>
          </cell>
        </row>
        <row r="68">
          <cell r="A68" t="str">
            <v>Fourniture et pose d'un disjoncteur 16A (Circuit Prise Frigo)</v>
          </cell>
          <cell r="B68">
            <v>29</v>
          </cell>
        </row>
        <row r="69">
          <cell r="A69" t="str">
            <v>Fourniture et pose d'un disjoncteur 10A (Circuit Hôtte Aspirante)</v>
          </cell>
          <cell r="B69">
            <v>29</v>
          </cell>
        </row>
        <row r="70">
          <cell r="A70" t="str">
            <v>Fourniture et pose d'un disjoncteur Legrand 16A (Circuit Chauffage)</v>
          </cell>
          <cell r="B70">
            <v>29</v>
          </cell>
        </row>
        <row r="71">
          <cell r="A71" t="str">
            <v>Fourniture et pose d'un disjoncteur différentiel 63A type AC</v>
          </cell>
          <cell r="B71">
            <v>186</v>
          </cell>
        </row>
        <row r="72">
          <cell r="A72" t="str">
            <v>Fourniture et pose d'un disjoncteur 10A (Circuit Chaudière)</v>
          </cell>
          <cell r="B72">
            <v>29</v>
          </cell>
        </row>
        <row r="73">
          <cell r="A73" t="str">
            <v>Fourniture et pose d'un disjoncteur 16A (Circuit Prise Micro-Ondes)</v>
          </cell>
          <cell r="B73">
            <v>29</v>
          </cell>
        </row>
        <row r="74">
          <cell r="A74" t="str">
            <v>Fourniture et pose d'un disjoncteur 20A (Circuit Cumulus)</v>
          </cell>
          <cell r="B74">
            <v>29</v>
          </cell>
        </row>
        <row r="75">
          <cell r="A75" t="str">
            <v>Fourniture et pose d'un contacteur Auto 25A (Cumulus)</v>
          </cell>
          <cell r="B75">
            <v>35</v>
          </cell>
        </row>
        <row r="76">
          <cell r="A76" t="str">
            <v>Fourniture et pose d'un télérupteur 10A (Eclairage)</v>
          </cell>
          <cell r="B76">
            <v>32</v>
          </cell>
        </row>
        <row r="77">
          <cell r="A77" t="str">
            <v>Fourniture et pose d'un télérupteur silencieux 10A (Eclairage)</v>
          </cell>
          <cell r="B77">
            <v>35</v>
          </cell>
        </row>
        <row r="78">
          <cell r="A78" t="str">
            <v>Fourniture et pose d'un disjoncteur abonné 500mA 15/45A Monophasé</v>
          </cell>
          <cell r="B78">
            <v>160</v>
          </cell>
        </row>
        <row r="79">
          <cell r="A79" t="str">
            <v>Fourniture et pose d'un disjoncteur abonné 500mA 30/60A Monophasé</v>
          </cell>
          <cell r="B79">
            <v>270</v>
          </cell>
        </row>
        <row r="80">
          <cell r="A80" t="str">
            <v>Fourniture et pose d'un disjoncteur abonné 500mA 10/30A Triphasé</v>
          </cell>
          <cell r="B80">
            <v>350</v>
          </cell>
        </row>
        <row r="81">
          <cell r="A81" t="str">
            <v>Fourniture et pose d'un disjoncteur abonné 500mA 30/60A Triphasé</v>
          </cell>
          <cell r="B81">
            <v>450</v>
          </cell>
        </row>
        <row r="82">
          <cell r="A82" t="str">
            <v>Fourniture et pose d'un disjoncteur 16A (Circuit Prises de courant)</v>
          </cell>
          <cell r="B82">
            <v>29</v>
          </cell>
        </row>
        <row r="83">
          <cell r="A83" t="str">
            <v>Fourniture et pose d'une platine dijoncteur &amp; Compteur électronique</v>
          </cell>
          <cell r="B83">
            <v>105</v>
          </cell>
        </row>
        <row r="84">
          <cell r="A84" t="str">
            <v>Fourniture et pose d'un disjoncteur abonné 500mA 60/90A Monophasé</v>
          </cell>
          <cell r="B84">
            <v>580</v>
          </cell>
        </row>
        <row r="85">
          <cell r="A85" t="str">
            <v xml:space="preserve">Fourniture et pose d'une Sonnette Modulaire Legrand </v>
          </cell>
          <cell r="B85">
            <v>25</v>
          </cell>
        </row>
        <row r="86">
          <cell r="A86" t="str">
            <v>Mise à la terre générale avec piquet de terre + Cablette 16 à 25mm2 + barette</v>
          </cell>
          <cell r="B86">
            <v>180</v>
          </cell>
        </row>
        <row r="87">
          <cell r="A87" t="str">
            <v>Contrôle installation électrique par Consuel + Attestation de conformité</v>
          </cell>
          <cell r="B87">
            <v>150</v>
          </cell>
        </row>
        <row r="88">
          <cell r="A88" t="str">
            <v xml:space="preserve">Fourniture et pose d'un répartiteur et multiplexeur, 1 entrée TV + 1 entrée Sat, 8 Sorties TNT et TV HD + 1 Amplificateur UHF / VHF 862MHz </v>
          </cell>
          <cell r="B88">
            <v>265</v>
          </cell>
        </row>
        <row r="89">
          <cell r="A89" t="str">
            <v>Fourniture et pose d'une antenne TV TNT HD + système de fixation murale</v>
          </cell>
          <cell r="B89">
            <v>180</v>
          </cell>
        </row>
        <row r="90">
          <cell r="A90" t="str">
            <v>Fourniture et pose d'un coffret d'un coffret 2 rangées pour TV + DTI téléphone</v>
          </cell>
          <cell r="B90">
            <v>95</v>
          </cell>
        </row>
        <row r="91">
          <cell r="A91" t="str">
            <v>Fourniture et pose d'une baie de brassage Multimédia Grade 3 (Compatible TNT-HD, TV HD, TV par IP)</v>
          </cell>
          <cell r="B91">
            <v>1350</v>
          </cell>
        </row>
        <row r="92">
          <cell r="A92" t="str">
            <v>Création d'une commande domotique pour Ecran Tactile avec Bus Cât 6</v>
          </cell>
          <cell r="B92">
            <v>60</v>
          </cell>
        </row>
        <row r="93">
          <cell r="A93" t="str">
            <v>Fourniture et pose d'une commande domotique en Va et Vient avec Bus Cât 6</v>
          </cell>
          <cell r="B93">
            <v>70</v>
          </cell>
        </row>
        <row r="94">
          <cell r="A94" t="str">
            <v xml:space="preserve">Fourniture et pose d'une commande domotique avec Bus Cât 6 </v>
          </cell>
          <cell r="B94">
            <v>60</v>
          </cell>
        </row>
        <row r="95">
          <cell r="A95" t="str">
            <v xml:space="preserve">Fourniture et pose d'une commande domotique en S.A avec Bus Cât 6 </v>
          </cell>
          <cell r="B95">
            <v>70</v>
          </cell>
        </row>
        <row r="96">
          <cell r="A96" t="str">
            <v>Fourniture et pose d'une commande domotique avec Bus Cât 6 (Volet-roulant)</v>
          </cell>
          <cell r="B96">
            <v>70</v>
          </cell>
        </row>
        <row r="97">
          <cell r="A97" t="str">
            <v>Création d'une commande via Ecran Tactile</v>
          </cell>
          <cell r="B97">
            <v>1250</v>
          </cell>
        </row>
        <row r="98">
          <cell r="A98" t="str">
            <v>Fourniture et pose d'une commande 4 BP</v>
          </cell>
          <cell r="B98">
            <v>130</v>
          </cell>
        </row>
        <row r="99">
          <cell r="A99" t="str">
            <v>Fourniture et pose d'une commande 2 BP</v>
          </cell>
          <cell r="B99">
            <v>100</v>
          </cell>
        </row>
        <row r="100">
          <cell r="A100" t="str">
            <v>Fourniture et pose d'une commande domotique avec Bus Cât 6 avec Détecteur Mouvement</v>
          </cell>
          <cell r="B100">
            <v>155</v>
          </cell>
        </row>
        <row r="101">
          <cell r="A101" t="str">
            <v>Fourniture et pose d'une commande 6 BP</v>
          </cell>
          <cell r="B101">
            <v>175</v>
          </cell>
        </row>
        <row r="102">
          <cell r="A102" t="str">
            <v>Fourniture et pose d'une alimentation Bus 26Vdc</v>
          </cell>
          <cell r="B102">
            <v>350</v>
          </cell>
        </row>
        <row r="103">
          <cell r="A103" t="str">
            <v>Fourniture et pose d'un accoupleur de rail Bus 26Vdc (Alim de Ligne)</v>
          </cell>
          <cell r="B103">
            <v>155</v>
          </cell>
        </row>
        <row r="104">
          <cell r="A104" t="str">
            <v>Fourniture et pose de Centrale unité de contrôle (Programmateur)</v>
          </cell>
          <cell r="B104">
            <v>975</v>
          </cell>
        </row>
        <row r="105">
          <cell r="A105" t="str">
            <v>Fourniture et pose de Centrale Interface IP (Ecran Tactile)</v>
          </cell>
          <cell r="B105">
            <v>320</v>
          </cell>
        </row>
        <row r="106">
          <cell r="A106" t="str">
            <v>Fourniture et pose de Centrale Interface contact sec (détecteurs mouv / météo)</v>
          </cell>
          <cell r="B106">
            <v>255</v>
          </cell>
        </row>
        <row r="107">
          <cell r="A107" t="str">
            <v>Fourniture et pose de Centrale Interface contact (alarme)</v>
          </cell>
          <cell r="B107">
            <v>280</v>
          </cell>
        </row>
        <row r="108">
          <cell r="A108" t="str">
            <v>Fourniture et pose de Centrale Interface contact ouverture (Portail + Garage)</v>
          </cell>
          <cell r="B108">
            <v>275</v>
          </cell>
        </row>
        <row r="109">
          <cell r="A109" t="str">
            <v>Fourniture et pose de Centrale éclairages On/Off (6 Circuits)</v>
          </cell>
          <cell r="B109">
            <v>380</v>
          </cell>
        </row>
        <row r="110">
          <cell r="A110" t="str">
            <v>Fourniture et pose de Centrale éclairages Variation Universel 400W (2 Circuits)</v>
          </cell>
          <cell r="B110">
            <v>520</v>
          </cell>
        </row>
        <row r="111">
          <cell r="A111" t="str">
            <v>Fourniture et pose de Centrale Volets-Roulants (3 Circuits)</v>
          </cell>
          <cell r="B111">
            <v>355</v>
          </cell>
        </row>
        <row r="112">
          <cell r="A112" t="str">
            <v>Fourniture et pose de Centrale de mesures de consommation Elec (3 Circuits)</v>
          </cell>
          <cell r="B112">
            <v>465</v>
          </cell>
        </row>
        <row r="113">
          <cell r="A113" t="str">
            <v>Fourniture et pose de Centrale de mesures de consommation Eau + Gaz</v>
          </cell>
          <cell r="B113">
            <v>265</v>
          </cell>
        </row>
        <row r="114">
          <cell r="A114" t="str">
            <v>Mise en service par un technicien agrée</v>
          </cell>
          <cell r="B114">
            <v>1500</v>
          </cell>
        </row>
        <row r="115">
          <cell r="A115" t="str">
            <v>Retirage câbles point lumineux Central</v>
          </cell>
          <cell r="B115">
            <v>45</v>
          </cell>
        </row>
        <row r="116">
          <cell r="A116" t="str">
            <v>Retirage câbles point lumineux Applique</v>
          </cell>
          <cell r="B116">
            <v>45</v>
          </cell>
        </row>
        <row r="117">
          <cell r="A117" t="str">
            <v>Retirage câbles &amp; remplaçement Interrupteur Simple Allumage</v>
          </cell>
          <cell r="B117">
            <v>50</v>
          </cell>
        </row>
        <row r="118">
          <cell r="A118" t="str">
            <v>Retirage câbles &amp; remplaçement Prise de courant 2 P+T</v>
          </cell>
          <cell r="B118">
            <v>55</v>
          </cell>
        </row>
        <row r="119">
          <cell r="A119" t="str">
            <v>Retirage câbles &amp; remplaçement Ligne Chauffage</v>
          </cell>
          <cell r="B119">
            <v>55</v>
          </cell>
        </row>
        <row r="120">
          <cell r="A120" t="str">
            <v>Retirage câbles &amp; remplaçement Interrupteur Va &amp; Vient</v>
          </cell>
          <cell r="B120">
            <v>50</v>
          </cell>
        </row>
        <row r="121">
          <cell r="A121" t="str">
            <v>Retirage câbles &amp; remplaçement Interrupteur Va &amp; Vient + Simple Allumage</v>
          </cell>
          <cell r="B121">
            <v>50</v>
          </cell>
        </row>
        <row r="122">
          <cell r="A122" t="str">
            <v>Retirage câbles point lumineux central &amp; transformation en applique</v>
          </cell>
          <cell r="B122">
            <v>55</v>
          </cell>
        </row>
        <row r="123">
          <cell r="A123" t="str">
            <v>Retirage câbles &amp; remplaçement Ligne Chauffage avec moulures</v>
          </cell>
          <cell r="B123">
            <v>90</v>
          </cell>
        </row>
        <row r="124">
          <cell r="A124" t="str">
            <v>Fourniture et pose d'un Tableau électrique Legrand 2 rangées 13 modules + porte</v>
          </cell>
          <cell r="B124">
            <v>155</v>
          </cell>
        </row>
        <row r="125">
          <cell r="A125" t="str">
            <v xml:space="preserve">Fourniture et pose de Radiateur à chaleur douce "Applimo Soleïdou" 1 500W  Blanc </v>
          </cell>
          <cell r="B125">
            <v>966</v>
          </cell>
        </row>
        <row r="126">
          <cell r="A126" t="str">
            <v xml:space="preserve">Fourniture et pose de Radiateur à chaleur douce "Applimo Soleïdou" 2 000W  Blanc </v>
          </cell>
          <cell r="B126">
            <v>1106</v>
          </cell>
        </row>
        <row r="127">
          <cell r="A127" t="str">
            <v xml:space="preserve">Fourniture et pose de Radiateur à chaleur douce "Applimo Soleïdou" 1 000W  Blanc </v>
          </cell>
          <cell r="B127">
            <v>820</v>
          </cell>
        </row>
        <row r="128">
          <cell r="A128" t="str">
            <v xml:space="preserve">Fourniture et pose de Radiateur sèche-serviette rayonnant "Applimo Egéa" 750W   </v>
          </cell>
          <cell r="B128">
            <v>485</v>
          </cell>
        </row>
        <row r="129">
          <cell r="A129" t="str">
            <v xml:space="preserve">Fourniture et pose de Radiateur sèche-serviette "Applimo Héra" 900W Blanc </v>
          </cell>
          <cell r="B129">
            <v>972</v>
          </cell>
        </row>
      </sheetData>
      <sheetData sheetId="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fca@domolink.fr" TargetMode="External"/><Relationship Id="rId13" Type="http://schemas.openxmlformats.org/officeDocument/2006/relationships/hyperlink" Target="http://www.domolink.fr/" TargetMode="External"/><Relationship Id="rId18" Type="http://schemas.openxmlformats.org/officeDocument/2006/relationships/hyperlink" Target="mailto:fca@domolink.fr" TargetMode="External"/><Relationship Id="rId3" Type="http://schemas.openxmlformats.org/officeDocument/2006/relationships/hyperlink" Target="mailto:fca@domolink.fr" TargetMode="External"/><Relationship Id="rId7" Type="http://schemas.openxmlformats.org/officeDocument/2006/relationships/hyperlink" Target="http://www.domolink.fr/" TargetMode="External"/><Relationship Id="rId12" Type="http://schemas.openxmlformats.org/officeDocument/2006/relationships/hyperlink" Target="mailto:fca@domolink.fr" TargetMode="External"/><Relationship Id="rId17" Type="http://schemas.openxmlformats.org/officeDocument/2006/relationships/hyperlink" Target="mailto:fca@domolink.fr" TargetMode="External"/><Relationship Id="rId2" Type="http://schemas.openxmlformats.org/officeDocument/2006/relationships/hyperlink" Target="mailto:fca@domolink.fr" TargetMode="External"/><Relationship Id="rId16" Type="http://schemas.openxmlformats.org/officeDocument/2006/relationships/hyperlink" Target="http://www.domolink.fr/" TargetMode="External"/><Relationship Id="rId20" Type="http://schemas.openxmlformats.org/officeDocument/2006/relationships/drawing" Target="../drawings/drawing1.xml"/><Relationship Id="rId1" Type="http://schemas.openxmlformats.org/officeDocument/2006/relationships/hyperlink" Target="http://www.domolink.fr/" TargetMode="External"/><Relationship Id="rId6" Type="http://schemas.openxmlformats.org/officeDocument/2006/relationships/hyperlink" Target="mailto:fca@domolink.fr" TargetMode="External"/><Relationship Id="rId11" Type="http://schemas.openxmlformats.org/officeDocument/2006/relationships/hyperlink" Target="mailto:fca@domolink.fr" TargetMode="External"/><Relationship Id="rId5" Type="http://schemas.openxmlformats.org/officeDocument/2006/relationships/hyperlink" Target="mailto:fca@domolink.fr" TargetMode="External"/><Relationship Id="rId15" Type="http://schemas.openxmlformats.org/officeDocument/2006/relationships/hyperlink" Target="mailto:fca@domolink.fr" TargetMode="External"/><Relationship Id="rId10" Type="http://schemas.openxmlformats.org/officeDocument/2006/relationships/hyperlink" Target="http://www.domolink.fr/" TargetMode="External"/><Relationship Id="rId19" Type="http://schemas.openxmlformats.org/officeDocument/2006/relationships/printerSettings" Target="../printerSettings/printerSettings1.bin"/><Relationship Id="rId4" Type="http://schemas.openxmlformats.org/officeDocument/2006/relationships/hyperlink" Target="http://www.domolink.fr/" TargetMode="External"/><Relationship Id="rId9" Type="http://schemas.openxmlformats.org/officeDocument/2006/relationships/hyperlink" Target="mailto:fca@domolink.fr" TargetMode="External"/><Relationship Id="rId14" Type="http://schemas.openxmlformats.org/officeDocument/2006/relationships/hyperlink" Target="mailto:fca@domolink.f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Y910"/>
  <sheetViews>
    <sheetView tabSelected="1" topLeftCell="A91" zoomScale="85" zoomScaleNormal="85" workbookViewId="0">
      <selection activeCell="A97" sqref="A97"/>
    </sheetView>
  </sheetViews>
  <sheetFormatPr baseColWidth="10" defaultRowHeight="15" x14ac:dyDescent="0.25"/>
  <cols>
    <col min="1" max="1" width="82.85546875" style="21" customWidth="1"/>
    <col min="2" max="2" width="5.140625" style="14" customWidth="1"/>
    <col min="3" max="3" width="11" style="15" customWidth="1"/>
    <col min="4" max="4" width="12" style="16" customWidth="1"/>
    <col min="5" max="5" width="20.5703125" style="18" customWidth="1"/>
    <col min="6" max="6" width="18.28515625" style="18" customWidth="1"/>
    <col min="7" max="7" width="18.5703125" style="18" customWidth="1"/>
    <col min="8" max="8" width="18.28515625" style="18" customWidth="1"/>
    <col min="9" max="9" width="17.85546875" style="18" customWidth="1"/>
    <col min="10" max="10" width="14" style="18" customWidth="1"/>
    <col min="11" max="16384" width="11.42578125" style="18"/>
  </cols>
  <sheetData>
    <row r="1" spans="1:51" ht="18" x14ac:dyDescent="0.25">
      <c r="A1" s="13" t="s">
        <v>19</v>
      </c>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row>
    <row r="2" spans="1:51" ht="14.25" x14ac:dyDescent="0.2">
      <c r="A2" s="19" t="s">
        <v>20</v>
      </c>
      <c r="B2" s="253"/>
      <c r="C2" s="253"/>
      <c r="D2" s="253"/>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row>
    <row r="3" spans="1:51" ht="14.25" x14ac:dyDescent="0.2">
      <c r="A3" s="20" t="s">
        <v>21</v>
      </c>
      <c r="B3" s="254"/>
      <c r="C3" s="254"/>
      <c r="D3" s="254"/>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row>
    <row r="4" spans="1:51" ht="14.25" x14ac:dyDescent="0.2">
      <c r="A4" s="19" t="s">
        <v>22</v>
      </c>
      <c r="B4" s="254"/>
      <c r="C4" s="254"/>
      <c r="D4" s="254"/>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row>
    <row r="5" spans="1:51" x14ac:dyDescent="0.25">
      <c r="A5" s="1" t="s">
        <v>23</v>
      </c>
      <c r="B5" s="255"/>
      <c r="C5" s="255"/>
      <c r="D5" s="255"/>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row>
    <row r="6" spans="1:51" x14ac:dyDescent="0.25">
      <c r="A6" s="1" t="s">
        <v>24</v>
      </c>
      <c r="B6" s="255"/>
      <c r="C6" s="255"/>
      <c r="D6" s="255"/>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row>
    <row r="7" spans="1:51" x14ac:dyDescent="0.25">
      <c r="A7" s="1" t="s">
        <v>25</v>
      </c>
      <c r="C7" s="14"/>
      <c r="D7" s="14"/>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row>
    <row r="8" spans="1:51" x14ac:dyDescent="0.25">
      <c r="A8" s="1"/>
      <c r="C8" s="14"/>
      <c r="D8" s="14"/>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row>
    <row r="9" spans="1:51" x14ac:dyDescent="0.25">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row>
    <row r="10" spans="1:51" ht="12" customHeight="1" x14ac:dyDescent="0.25">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row>
    <row r="11" spans="1:51" ht="12" customHeight="1" x14ac:dyDescent="0.25">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row>
    <row r="12" spans="1:51" ht="12" customHeight="1" x14ac:dyDescent="0.25">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row>
    <row r="13" spans="1:51" ht="12" customHeight="1" x14ac:dyDescent="0.25">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row>
    <row r="14" spans="1:51" ht="12" customHeight="1" x14ac:dyDescent="0.25">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row>
    <row r="15" spans="1:51" x14ac:dyDescent="0.25">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row>
    <row r="16" spans="1:51" x14ac:dyDescent="0.25">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row>
    <row r="17" spans="1:51" x14ac:dyDescent="0.25">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row>
    <row r="18" spans="1:51" x14ac:dyDescent="0.25">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row>
    <row r="19" spans="1:51" x14ac:dyDescent="0.25">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row>
    <row r="20" spans="1:51" x14ac:dyDescent="0.25">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row>
    <row r="21" spans="1:51" x14ac:dyDescent="0.25">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row>
    <row r="22" spans="1:51" x14ac:dyDescent="0.25">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row>
    <row r="23" spans="1:51" x14ac:dyDescent="0.25">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row>
    <row r="24" spans="1:51" x14ac:dyDescent="0.25">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row>
    <row r="25" spans="1:51" x14ac:dyDescent="0.25">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row>
    <row r="26" spans="1:51" x14ac:dyDescent="0.25">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row>
    <row r="27" spans="1:51" x14ac:dyDescent="0.25">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row>
    <row r="28" spans="1:51" x14ac:dyDescent="0.25">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row>
    <row r="29" spans="1:51" x14ac:dyDescent="0.25">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row>
    <row r="30" spans="1:51" ht="15.75" thickBot="1" x14ac:dyDescent="0.3">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row>
    <row r="31" spans="1:51" ht="15.75" thickBot="1" x14ac:dyDescent="0.3">
      <c r="A31" s="22" t="s">
        <v>26</v>
      </c>
      <c r="B31" s="23" t="s">
        <v>27</v>
      </c>
      <c r="C31" s="24" t="s">
        <v>28</v>
      </c>
      <c r="D31" s="2" t="s">
        <v>29</v>
      </c>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row>
    <row r="32" spans="1:51" ht="14.25" x14ac:dyDescent="0.2">
      <c r="A32" s="230" t="s">
        <v>30</v>
      </c>
      <c r="B32" s="231"/>
      <c r="C32" s="231"/>
      <c r="D32" s="232"/>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row>
    <row r="33" spans="1:51" thickBot="1" x14ac:dyDescent="0.25">
      <c r="A33" s="242" t="s">
        <v>31</v>
      </c>
      <c r="B33" s="243"/>
      <c r="C33" s="243"/>
      <c r="D33" s="244"/>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row>
    <row r="34" spans="1:51" ht="15.75" thickBot="1" x14ac:dyDescent="0.3">
      <c r="A34" s="25"/>
      <c r="B34" s="26"/>
      <c r="C34" s="27"/>
      <c r="D34" s="3"/>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row>
    <row r="35" spans="1:51" thickBot="1" x14ac:dyDescent="0.25">
      <c r="A35" s="245" t="s">
        <v>32</v>
      </c>
      <c r="B35" s="246"/>
      <c r="C35" s="246"/>
      <c r="D35" s="24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c r="AY35" s="17"/>
    </row>
    <row r="36" spans="1:51" x14ac:dyDescent="0.25">
      <c r="A36" s="25"/>
      <c r="B36" s="26"/>
      <c r="C36" s="27"/>
      <c r="D36" s="3"/>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row>
    <row r="37" spans="1:51" ht="14.25" x14ac:dyDescent="0.2">
      <c r="A37" s="28" t="s">
        <v>33</v>
      </c>
      <c r="B37" s="29"/>
      <c r="C37" s="30"/>
      <c r="D37" s="4"/>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row>
    <row r="38" spans="1:51" ht="14.25" x14ac:dyDescent="0.2">
      <c r="A38" s="31" t="s">
        <v>34</v>
      </c>
      <c r="B38" s="29"/>
      <c r="C38" s="5"/>
      <c r="D38" s="4"/>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row>
    <row r="39" spans="1:51" ht="14.25" x14ac:dyDescent="0.2">
      <c r="A39" s="31"/>
      <c r="B39" s="29"/>
      <c r="C39" s="5"/>
      <c r="D39" s="4"/>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row>
    <row r="40" spans="1:51" ht="14.25" x14ac:dyDescent="0.2">
      <c r="A40" s="248" t="s">
        <v>80</v>
      </c>
      <c r="B40" s="249"/>
      <c r="C40" s="249"/>
      <c r="D40" s="250"/>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row>
    <row r="41" spans="1:51" ht="14.25" x14ac:dyDescent="0.2">
      <c r="A41" s="32"/>
      <c r="B41" s="29"/>
      <c r="C41" s="5"/>
      <c r="D41" s="4"/>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row>
    <row r="42" spans="1:51" ht="14.25" x14ac:dyDescent="0.2">
      <c r="A42" s="28" t="s">
        <v>35</v>
      </c>
      <c r="B42" s="29"/>
      <c r="C42" s="33">
        <v>450</v>
      </c>
      <c r="D42" s="6">
        <f>C42*B42</f>
        <v>0</v>
      </c>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row>
    <row r="43" spans="1:51" ht="14.25" x14ac:dyDescent="0.2">
      <c r="A43" s="31" t="s">
        <v>36</v>
      </c>
      <c r="B43" s="29"/>
      <c r="C43" s="33">
        <v>7.4</v>
      </c>
      <c r="D43" s="6">
        <f>C43*B43</f>
        <v>0</v>
      </c>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row>
    <row r="44" spans="1:51" ht="14.25" x14ac:dyDescent="0.2">
      <c r="A44" s="31" t="s">
        <v>37</v>
      </c>
      <c r="B44" s="29"/>
      <c r="C44" s="33">
        <v>4.5</v>
      </c>
      <c r="D44" s="6">
        <f>C44*B44</f>
        <v>0</v>
      </c>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row>
    <row r="45" spans="1:51" ht="14.25" x14ac:dyDescent="0.2">
      <c r="A45" s="31"/>
      <c r="B45" s="29"/>
      <c r="C45" s="33"/>
      <c r="D45" s="6"/>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row>
    <row r="46" spans="1:51" ht="14.25" x14ac:dyDescent="0.2">
      <c r="A46" s="34" t="s">
        <v>38</v>
      </c>
      <c r="B46" s="35"/>
      <c r="C46" s="35"/>
      <c r="D46" s="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row>
    <row r="47" spans="1:51" x14ac:dyDescent="0.25">
      <c r="A47" s="36" t="s">
        <v>39</v>
      </c>
      <c r="B47" s="35"/>
      <c r="C47" s="35"/>
      <c r="D47" s="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row>
    <row r="48" spans="1:51" thickBot="1" x14ac:dyDescent="0.25">
      <c r="A48" s="37" t="s">
        <v>40</v>
      </c>
      <c r="B48" s="38"/>
      <c r="C48" s="38"/>
      <c r="D48" s="8"/>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row>
    <row r="49" spans="1:51" ht="15.75" thickBot="1" x14ac:dyDescent="0.3">
      <c r="A49" s="39"/>
      <c r="B49" s="251" t="s">
        <v>41</v>
      </c>
      <c r="C49" s="252"/>
      <c r="D49" s="9">
        <f>SUM(D41:D48)</f>
        <v>0</v>
      </c>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row>
    <row r="50" spans="1:51" x14ac:dyDescent="0.25">
      <c r="A50" s="40"/>
      <c r="B50" s="41"/>
      <c r="C50" s="41"/>
      <c r="D50" s="10"/>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row>
    <row r="51" spans="1:51" x14ac:dyDescent="0.25">
      <c r="A51" s="40"/>
      <c r="B51" s="41"/>
      <c r="C51" s="41"/>
      <c r="D51" s="10"/>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row>
    <row r="52" spans="1:51" x14ac:dyDescent="0.25">
      <c r="A52" s="40"/>
      <c r="B52" s="41"/>
      <c r="C52" s="41"/>
      <c r="D52" s="10"/>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row>
    <row r="53" spans="1:51" x14ac:dyDescent="0.25">
      <c r="A53" s="40"/>
      <c r="B53" s="41"/>
      <c r="C53" s="41"/>
      <c r="D53" s="10"/>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row>
    <row r="54" spans="1:51" x14ac:dyDescent="0.25">
      <c r="A54" s="40"/>
      <c r="B54" s="41"/>
      <c r="C54" s="41"/>
      <c r="D54" s="10"/>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row>
    <row r="55" spans="1:51" x14ac:dyDescent="0.25">
      <c r="A55" s="40"/>
      <c r="B55" s="41"/>
      <c r="C55" s="41"/>
      <c r="D55" s="10"/>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row>
    <row r="56" spans="1:51" x14ac:dyDescent="0.25">
      <c r="A56" s="40"/>
      <c r="B56" s="41"/>
      <c r="C56" s="41"/>
      <c r="D56" s="10"/>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row>
    <row r="57" spans="1:51" x14ac:dyDescent="0.25">
      <c r="A57" s="40"/>
      <c r="B57" s="41"/>
      <c r="C57" s="41"/>
      <c r="D57" s="10"/>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row>
    <row r="58" spans="1:51" ht="18" x14ac:dyDescent="0.25">
      <c r="A58" s="13" t="s">
        <v>19</v>
      </c>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row>
    <row r="59" spans="1:51" ht="14.25" x14ac:dyDescent="0.2">
      <c r="A59" s="18" t="s">
        <v>20</v>
      </c>
      <c r="B59" s="253"/>
      <c r="C59" s="253"/>
      <c r="D59" s="253"/>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row>
    <row r="60" spans="1:51" ht="14.25" x14ac:dyDescent="0.2">
      <c r="A60" s="18" t="s">
        <v>21</v>
      </c>
      <c r="B60" s="254"/>
      <c r="C60" s="254"/>
      <c r="D60" s="254"/>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row>
    <row r="61" spans="1:51" ht="14.25" x14ac:dyDescent="0.2">
      <c r="A61" s="18" t="s">
        <v>22</v>
      </c>
      <c r="B61" s="254"/>
      <c r="C61" s="254"/>
      <c r="D61" s="254"/>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row>
    <row r="62" spans="1:51" ht="14.25" x14ac:dyDescent="0.2">
      <c r="A62" s="11" t="s">
        <v>23</v>
      </c>
      <c r="B62" s="255"/>
      <c r="C62" s="255"/>
      <c r="D62" s="255"/>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row>
    <row r="63" spans="1:51" ht="14.25" x14ac:dyDescent="0.2">
      <c r="A63" s="11" t="s">
        <v>24</v>
      </c>
      <c r="B63" s="255"/>
      <c r="C63" s="255"/>
      <c r="D63" s="255"/>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row>
    <row r="64" spans="1:51" ht="14.25" x14ac:dyDescent="0.2">
      <c r="A64" s="11" t="s">
        <v>25</v>
      </c>
      <c r="C64" s="14"/>
      <c r="D64" s="14"/>
    </row>
    <row r="86" spans="1:10" ht="15.75" thickBot="1" x14ac:dyDescent="0.3"/>
    <row r="87" spans="1:10" ht="19.5" thickBot="1" x14ac:dyDescent="0.35">
      <c r="A87" s="42" t="s">
        <v>26</v>
      </c>
      <c r="B87" s="43" t="s">
        <v>27</v>
      </c>
      <c r="C87" s="44" t="s">
        <v>28</v>
      </c>
      <c r="D87" s="12" t="s">
        <v>29</v>
      </c>
      <c r="F87" s="187" t="s">
        <v>210</v>
      </c>
      <c r="G87" s="188" t="s">
        <v>211</v>
      </c>
      <c r="H87" s="187" t="s">
        <v>212</v>
      </c>
      <c r="I87" s="187" t="s">
        <v>213</v>
      </c>
      <c r="J87" s="187" t="s">
        <v>214</v>
      </c>
    </row>
    <row r="88" spans="1:10" ht="14.25" x14ac:dyDescent="0.2">
      <c r="A88" s="256" t="s">
        <v>42</v>
      </c>
      <c r="B88" s="257"/>
      <c r="C88" s="257"/>
      <c r="D88" s="258"/>
    </row>
    <row r="89" spans="1:10" ht="14.25" x14ac:dyDescent="0.2">
      <c r="A89" s="239"/>
      <c r="B89" s="240"/>
      <c r="C89" s="240"/>
      <c r="D89" s="241"/>
    </row>
    <row r="90" spans="1:10" ht="14.25" x14ac:dyDescent="0.2">
      <c r="A90" s="239"/>
      <c r="B90" s="240"/>
      <c r="C90" s="240"/>
      <c r="D90" s="241"/>
    </row>
    <row r="91" spans="1:10" ht="14.25" x14ac:dyDescent="0.2">
      <c r="A91" s="239"/>
      <c r="B91" s="240"/>
      <c r="C91" s="240"/>
      <c r="D91" s="241"/>
      <c r="F91" s="17"/>
      <c r="G91" s="17"/>
      <c r="H91" s="17"/>
      <c r="I91" s="17"/>
      <c r="J91" s="17"/>
    </row>
    <row r="92" spans="1:10" thickBot="1" x14ac:dyDescent="0.25">
      <c r="A92" s="45"/>
      <c r="B92" s="46"/>
      <c r="C92" s="47"/>
      <c r="D92" s="48"/>
      <c r="F92" s="225"/>
      <c r="G92" s="225"/>
      <c r="H92" s="225"/>
      <c r="I92" s="225"/>
      <c r="J92" s="225"/>
    </row>
    <row r="93" spans="1:10" ht="15" customHeight="1" x14ac:dyDescent="0.2">
      <c r="A93" s="230" t="s">
        <v>43</v>
      </c>
      <c r="B93" s="231"/>
      <c r="C93" s="231"/>
      <c r="D93" s="232"/>
      <c r="F93" s="230" t="s">
        <v>43</v>
      </c>
      <c r="G93" s="231"/>
      <c r="H93" s="231"/>
      <c r="I93" s="231"/>
      <c r="J93" s="232"/>
    </row>
    <row r="94" spans="1:10" ht="15.75" customHeight="1" thickBot="1" x14ac:dyDescent="0.25">
      <c r="A94" s="227" t="s">
        <v>44</v>
      </c>
      <c r="B94" s="228"/>
      <c r="C94" s="228"/>
      <c r="D94" s="229"/>
      <c r="F94" s="227" t="s">
        <v>44</v>
      </c>
      <c r="G94" s="228"/>
      <c r="H94" s="228"/>
      <c r="I94" s="228"/>
      <c r="J94" s="229"/>
    </row>
    <row r="95" spans="1:10" thickBot="1" x14ac:dyDescent="0.25">
      <c r="A95" s="49"/>
      <c r="B95" s="29"/>
      <c r="C95" s="50"/>
      <c r="D95" s="51"/>
    </row>
    <row r="96" spans="1:10" thickBot="1" x14ac:dyDescent="0.25">
      <c r="A96" s="52" t="s">
        <v>45</v>
      </c>
      <c r="B96" s="29"/>
      <c r="C96" s="50"/>
      <c r="D96" s="51"/>
      <c r="F96" s="192" t="s">
        <v>45</v>
      </c>
      <c r="G96" s="193"/>
      <c r="H96" s="193"/>
      <c r="I96" s="193"/>
      <c r="J96" s="194"/>
    </row>
    <row r="97" spans="1:10" thickBot="1" x14ac:dyDescent="0.25">
      <c r="A97" s="76"/>
      <c r="B97" s="29"/>
      <c r="C97" s="50"/>
      <c r="D97" s="51"/>
    </row>
    <row r="98" spans="1:10" ht="14.25" x14ac:dyDescent="0.2">
      <c r="A98" s="90"/>
      <c r="B98" s="29"/>
      <c r="C98" s="50" t="str">
        <f>IF($A:$A="","",VLOOKUP($A:$A,Données,2,TRUE))</f>
        <v/>
      </c>
      <c r="D98" s="51" t="str">
        <f>IF(A98="","",C98*B98)</f>
        <v/>
      </c>
      <c r="F98" s="209" t="str">
        <f>IF($A:$A="","",VLOOKUP($A:$A,Données,3,TRUE)*B98)</f>
        <v/>
      </c>
      <c r="G98" s="210" t="str">
        <f>IF($A:$A="","",VLOOKUP($A:$A,Données,4,TRUE)*B98)</f>
        <v/>
      </c>
      <c r="H98" s="211" t="str">
        <f t="shared" ref="H98:H113" si="0">IF($A:$A="","",G98+F98)</f>
        <v/>
      </c>
      <c r="I98" s="212" t="str">
        <f t="shared" ref="I98:I113" si="1">IF($A:$A="","",D98-H98)</f>
        <v/>
      </c>
      <c r="J98" s="213" t="str">
        <f t="shared" ref="J98:J113" si="2">IF($A:$A="","",I98/D98)</f>
        <v/>
      </c>
    </row>
    <row r="99" spans="1:10" ht="14.25" x14ac:dyDescent="0.2">
      <c r="A99" s="90"/>
      <c r="B99" s="53"/>
      <c r="C99" s="50" t="str">
        <f>IF($A:$A="","",VLOOKUP($A:$A,Données,2,TRUE))</f>
        <v/>
      </c>
      <c r="D99" s="51" t="str">
        <f t="shared" ref="D99:D114" si="3">IF(A99="","",C99*B99)</f>
        <v/>
      </c>
      <c r="F99" s="214" t="str">
        <f>IF($A:$A="","",VLOOKUP($A:$A,Données,3,TRUE)*B99)</f>
        <v/>
      </c>
      <c r="G99" s="203" t="str">
        <f>IF($A:$A="","",VLOOKUP($A:$A,Données,4,TRUE)*B99)</f>
        <v/>
      </c>
      <c r="H99" s="207" t="str">
        <f t="shared" ref="H99:H113" si="4">IF($A:$A="","",G99+F99)</f>
        <v/>
      </c>
      <c r="I99" s="208" t="str">
        <f t="shared" ref="I99:I113" si="5">IF($A:$A="","",D99-H99)</f>
        <v/>
      </c>
      <c r="J99" s="215" t="str">
        <f t="shared" ref="J99:J113" si="6">IF($A:$A="","",I99/D99)</f>
        <v/>
      </c>
    </row>
    <row r="100" spans="1:10" ht="14.25" x14ac:dyDescent="0.2">
      <c r="A100" s="90"/>
      <c r="B100" s="29"/>
      <c r="C100" s="50" t="str">
        <f>IF($A:$A="","",VLOOKUP($A:$A,Données,2,TRUE))</f>
        <v/>
      </c>
      <c r="D100" s="51" t="str">
        <f t="shared" si="3"/>
        <v/>
      </c>
      <c r="F100" s="214" t="str">
        <f>IF($A:$A="","",VLOOKUP($A:$A,Données,3,TRUE)*B100)</f>
        <v/>
      </c>
      <c r="G100" s="203" t="str">
        <f>IF($A:$A="","",VLOOKUP($A:$A,Données,4,TRUE)*B100)</f>
        <v/>
      </c>
      <c r="H100" s="207" t="str">
        <f t="shared" si="4"/>
        <v/>
      </c>
      <c r="I100" s="208" t="str">
        <f t="shared" si="5"/>
        <v/>
      </c>
      <c r="J100" s="215" t="str">
        <f t="shared" si="6"/>
        <v/>
      </c>
    </row>
    <row r="101" spans="1:10" ht="14.25" x14ac:dyDescent="0.2">
      <c r="A101" s="76"/>
      <c r="B101" s="29"/>
      <c r="C101" s="50" t="str">
        <f>IF($A:$A="","",VLOOKUP($A:$A,Données,2,TRUE))</f>
        <v/>
      </c>
      <c r="D101" s="51" t="str">
        <f t="shared" si="3"/>
        <v/>
      </c>
      <c r="F101" s="214" t="str">
        <f>IF($A:$A="","",VLOOKUP($A:$A,Données,3,TRUE)*B101)</f>
        <v/>
      </c>
      <c r="G101" s="203" t="str">
        <f>IF($A:$A="","",VLOOKUP($A:$A,Données,4,TRUE)*B101)</f>
        <v/>
      </c>
      <c r="H101" s="207" t="str">
        <f t="shared" si="4"/>
        <v/>
      </c>
      <c r="I101" s="208" t="str">
        <f t="shared" si="5"/>
        <v/>
      </c>
      <c r="J101" s="215" t="str">
        <f t="shared" si="6"/>
        <v/>
      </c>
    </row>
    <row r="102" spans="1:10" ht="14.25" x14ac:dyDescent="0.2">
      <c r="A102" s="76"/>
      <c r="B102" s="29"/>
      <c r="C102" s="50" t="str">
        <f>IF($A:$A="","",VLOOKUP($A:$A,Données,2,TRUE))</f>
        <v/>
      </c>
      <c r="D102" s="51" t="str">
        <f t="shared" si="3"/>
        <v/>
      </c>
      <c r="F102" s="214" t="str">
        <f>IF($A:$A="","",VLOOKUP($A:$A,Données,3,TRUE)*B102)</f>
        <v/>
      </c>
      <c r="G102" s="203" t="str">
        <f>IF($A:$A="","",VLOOKUP($A:$A,Données,4,TRUE)*B102)</f>
        <v/>
      </c>
      <c r="H102" s="207" t="str">
        <f t="shared" si="4"/>
        <v/>
      </c>
      <c r="I102" s="208" t="str">
        <f t="shared" si="5"/>
        <v/>
      </c>
      <c r="J102" s="215" t="str">
        <f t="shared" si="6"/>
        <v/>
      </c>
    </row>
    <row r="103" spans="1:10" ht="14.25" x14ac:dyDescent="0.2">
      <c r="A103" s="76"/>
      <c r="B103" s="53"/>
      <c r="C103" s="50" t="str">
        <f>IF($A:$A="","",VLOOKUP($A:$A,Données,2,TRUE))</f>
        <v/>
      </c>
      <c r="D103" s="51" t="str">
        <f t="shared" si="3"/>
        <v/>
      </c>
      <c r="F103" s="214" t="str">
        <f>IF($A:$A="","",VLOOKUP($A:$A,Données,3,TRUE)*B103)</f>
        <v/>
      </c>
      <c r="G103" s="203" t="str">
        <f>IF($A:$A="","",VLOOKUP($A:$A,Données,4,TRUE)*B103)</f>
        <v/>
      </c>
      <c r="H103" s="207" t="str">
        <f t="shared" si="4"/>
        <v/>
      </c>
      <c r="I103" s="208" t="str">
        <f t="shared" si="5"/>
        <v/>
      </c>
      <c r="J103" s="215" t="str">
        <f t="shared" si="6"/>
        <v/>
      </c>
    </row>
    <row r="104" spans="1:10" ht="14.25" x14ac:dyDescent="0.2">
      <c r="A104" s="76"/>
      <c r="B104" s="53"/>
      <c r="C104" s="50" t="str">
        <f>IF($A:$A="","",VLOOKUP($A:$A,Données,2,TRUE))</f>
        <v/>
      </c>
      <c r="D104" s="51" t="str">
        <f t="shared" si="3"/>
        <v/>
      </c>
      <c r="F104" s="214" t="str">
        <f>IF($A:$A="","",VLOOKUP($A:$A,Données,3,TRUE)*B104)</f>
        <v/>
      </c>
      <c r="G104" s="203" t="str">
        <f>IF($A:$A="","",VLOOKUP($A:$A,Données,4,TRUE)*B104)</f>
        <v/>
      </c>
      <c r="H104" s="207" t="str">
        <f t="shared" si="4"/>
        <v/>
      </c>
      <c r="I104" s="208" t="str">
        <f t="shared" si="5"/>
        <v/>
      </c>
      <c r="J104" s="215" t="str">
        <f t="shared" si="6"/>
        <v/>
      </c>
    </row>
    <row r="105" spans="1:10" ht="14.25" x14ac:dyDescent="0.2">
      <c r="A105" s="76"/>
      <c r="B105" s="29"/>
      <c r="C105" s="50" t="str">
        <f>IF($A:$A="","",VLOOKUP($A:$A,Données,2,TRUE))</f>
        <v/>
      </c>
      <c r="D105" s="51" t="str">
        <f t="shared" si="3"/>
        <v/>
      </c>
      <c r="F105" s="214" t="str">
        <f>IF($A:$A="","",VLOOKUP($A:$A,Données,3,TRUE)*B105)</f>
        <v/>
      </c>
      <c r="G105" s="203" t="str">
        <f>IF($A:$A="","",VLOOKUP($A:$A,Données,4,TRUE)*B105)</f>
        <v/>
      </c>
      <c r="H105" s="207" t="str">
        <f t="shared" si="4"/>
        <v/>
      </c>
      <c r="I105" s="208" t="str">
        <f t="shared" si="5"/>
        <v/>
      </c>
      <c r="J105" s="215" t="str">
        <f t="shared" si="6"/>
        <v/>
      </c>
    </row>
    <row r="106" spans="1:10" ht="14.25" x14ac:dyDescent="0.2">
      <c r="A106" s="76"/>
      <c r="B106" s="29"/>
      <c r="C106" s="50" t="str">
        <f>IF($A:$A="","",VLOOKUP($A:$A,Données,2,TRUE))</f>
        <v/>
      </c>
      <c r="D106" s="51" t="str">
        <f t="shared" si="3"/>
        <v/>
      </c>
      <c r="F106" s="214" t="str">
        <f>IF($A:$A="","",VLOOKUP($A:$A,Données,3,TRUE)*B106)</f>
        <v/>
      </c>
      <c r="G106" s="203" t="str">
        <f>IF($A:$A="","",VLOOKUP($A:$A,Données,4,TRUE)*B106)</f>
        <v/>
      </c>
      <c r="H106" s="207" t="str">
        <f t="shared" si="4"/>
        <v/>
      </c>
      <c r="I106" s="208" t="str">
        <f t="shared" si="5"/>
        <v/>
      </c>
      <c r="J106" s="215" t="str">
        <f t="shared" si="6"/>
        <v/>
      </c>
    </row>
    <row r="107" spans="1:10" ht="14.25" x14ac:dyDescent="0.2">
      <c r="A107" s="76"/>
      <c r="B107" s="29"/>
      <c r="C107" s="50" t="str">
        <f>IF($A:$A="","",VLOOKUP($A:$A,Données,2,TRUE))</f>
        <v/>
      </c>
      <c r="D107" s="51" t="str">
        <f t="shared" si="3"/>
        <v/>
      </c>
      <c r="F107" s="214" t="str">
        <f>IF($A:$A="","",VLOOKUP($A:$A,Données,3,TRUE)*B107)</f>
        <v/>
      </c>
      <c r="G107" s="203" t="str">
        <f>IF($A:$A="","",VLOOKUP($A:$A,Données,4,TRUE)*B107)</f>
        <v/>
      </c>
      <c r="H107" s="207" t="str">
        <f t="shared" si="4"/>
        <v/>
      </c>
      <c r="I107" s="208" t="str">
        <f t="shared" si="5"/>
        <v/>
      </c>
      <c r="J107" s="215" t="str">
        <f t="shared" si="6"/>
        <v/>
      </c>
    </row>
    <row r="108" spans="1:10" ht="14.25" x14ac:dyDescent="0.2">
      <c r="A108" s="76"/>
      <c r="B108" s="53"/>
      <c r="C108" s="50" t="str">
        <f>IF($A:$A="","",VLOOKUP($A:$A,Données,2,TRUE))</f>
        <v/>
      </c>
      <c r="D108" s="51" t="str">
        <f t="shared" si="3"/>
        <v/>
      </c>
      <c r="F108" s="214" t="str">
        <f>IF($A:$A="","",VLOOKUP($A:$A,Données,3,TRUE)*B108)</f>
        <v/>
      </c>
      <c r="G108" s="203" t="str">
        <f>IF($A:$A="","",VLOOKUP($A:$A,Données,4,TRUE)*B108)</f>
        <v/>
      </c>
      <c r="H108" s="207" t="str">
        <f t="shared" si="4"/>
        <v/>
      </c>
      <c r="I108" s="208" t="str">
        <f t="shared" si="5"/>
        <v/>
      </c>
      <c r="J108" s="215" t="str">
        <f t="shared" si="6"/>
        <v/>
      </c>
    </row>
    <row r="109" spans="1:10" ht="14.25" x14ac:dyDescent="0.2">
      <c r="A109" s="52"/>
      <c r="B109" s="53"/>
      <c r="C109" s="50" t="str">
        <f>IF($A:$A="","",VLOOKUP($A:$A,Données,2,TRUE))</f>
        <v/>
      </c>
      <c r="D109" s="51" t="str">
        <f t="shared" si="3"/>
        <v/>
      </c>
      <c r="F109" s="214" t="str">
        <f>IF($A:$A="","",VLOOKUP($A:$A,Données,3,TRUE)*B109)</f>
        <v/>
      </c>
      <c r="G109" s="203" t="str">
        <f>IF($A:$A="","",VLOOKUP($A:$A,Données,4,TRUE)*B109)</f>
        <v/>
      </c>
      <c r="H109" s="207" t="str">
        <f t="shared" si="4"/>
        <v/>
      </c>
      <c r="I109" s="208" t="str">
        <f t="shared" si="5"/>
        <v/>
      </c>
      <c r="J109" s="215" t="str">
        <f t="shared" si="6"/>
        <v/>
      </c>
    </row>
    <row r="110" spans="1:10" ht="14.25" x14ac:dyDescent="0.2">
      <c r="A110" s="49"/>
      <c r="B110" s="53"/>
      <c r="C110" s="50" t="str">
        <f>IF($A:$A="","",VLOOKUP($A:$A,Données,2,TRUE))</f>
        <v/>
      </c>
      <c r="D110" s="51" t="str">
        <f t="shared" si="3"/>
        <v/>
      </c>
      <c r="F110" s="214" t="str">
        <f>IF($A:$A="","",VLOOKUP($A:$A,Données,3,TRUE)*B110)</f>
        <v/>
      </c>
      <c r="G110" s="203" t="str">
        <f>IF($A:$A="","",VLOOKUP($A:$A,Données,4,TRUE)*B110)</f>
        <v/>
      </c>
      <c r="H110" s="207" t="str">
        <f t="shared" si="4"/>
        <v/>
      </c>
      <c r="I110" s="208" t="str">
        <f t="shared" si="5"/>
        <v/>
      </c>
      <c r="J110" s="215" t="str">
        <f t="shared" si="6"/>
        <v/>
      </c>
    </row>
    <row r="111" spans="1:10" ht="14.25" x14ac:dyDescent="0.2">
      <c r="A111" s="76"/>
      <c r="B111" s="29"/>
      <c r="C111" s="50" t="str">
        <f>IF($A:$A="","",VLOOKUP($A:$A,Données,2,TRUE))</f>
        <v/>
      </c>
      <c r="D111" s="51" t="str">
        <f t="shared" si="3"/>
        <v/>
      </c>
      <c r="F111" s="214" t="str">
        <f>IF($A:$A="","",VLOOKUP($A:$A,Données,3,TRUE)*B111)</f>
        <v/>
      </c>
      <c r="G111" s="203" t="str">
        <f>IF($A:$A="","",VLOOKUP($A:$A,Données,4,TRUE)*B111)</f>
        <v/>
      </c>
      <c r="H111" s="207" t="str">
        <f t="shared" si="4"/>
        <v/>
      </c>
      <c r="I111" s="208" t="str">
        <f t="shared" si="5"/>
        <v/>
      </c>
      <c r="J111" s="215" t="str">
        <f t="shared" si="6"/>
        <v/>
      </c>
    </row>
    <row r="112" spans="1:10" ht="14.25" x14ac:dyDescent="0.2">
      <c r="A112" s="76"/>
      <c r="B112" s="29"/>
      <c r="C112" s="50" t="str">
        <f>IF($A:$A="","",VLOOKUP($A:$A,Données,2,TRUE))</f>
        <v/>
      </c>
      <c r="D112" s="51" t="str">
        <f t="shared" si="3"/>
        <v/>
      </c>
      <c r="F112" s="214" t="str">
        <f>IF($A:$A="","",VLOOKUP($A:$A,Données,3,TRUE)*B112)</f>
        <v/>
      </c>
      <c r="G112" s="203" t="str">
        <f>IF($A:$A="","",VLOOKUP($A:$A,Données,4,TRUE)*B112)</f>
        <v/>
      </c>
      <c r="H112" s="207" t="str">
        <f t="shared" si="4"/>
        <v/>
      </c>
      <c r="I112" s="208" t="str">
        <f t="shared" si="5"/>
        <v/>
      </c>
      <c r="J112" s="215" t="str">
        <f t="shared" si="6"/>
        <v/>
      </c>
    </row>
    <row r="113" spans="1:10" thickBot="1" x14ac:dyDescent="0.25">
      <c r="A113" s="76"/>
      <c r="B113" s="29"/>
      <c r="C113" s="50" t="str">
        <f>IF($A:$A="","",VLOOKUP($A:$A,Données,2,TRUE))</f>
        <v/>
      </c>
      <c r="D113" s="51" t="str">
        <f t="shared" si="3"/>
        <v/>
      </c>
      <c r="F113" s="216" t="str">
        <f>IF($A:$A="","",VLOOKUP($A:$A,Données,3,TRUE)*B113)</f>
        <v/>
      </c>
      <c r="G113" s="217" t="str">
        <f>IF($A:$A="","",VLOOKUP($A:$A,Données,4,TRUE)*B113)</f>
        <v/>
      </c>
      <c r="H113" s="218" t="str">
        <f t="shared" si="4"/>
        <v/>
      </c>
      <c r="I113" s="219" t="str">
        <f t="shared" si="5"/>
        <v/>
      </c>
      <c r="J113" s="220" t="str">
        <f t="shared" si="6"/>
        <v/>
      </c>
    </row>
    <row r="114" spans="1:10" thickBot="1" x14ac:dyDescent="0.25">
      <c r="A114" s="76"/>
      <c r="B114" s="53"/>
      <c r="C114" s="50" t="str">
        <f>IF($A:$A="","",VLOOKUP($A:$A,Données,2,TRUE))</f>
        <v/>
      </c>
      <c r="D114" s="51" t="str">
        <f t="shared" si="3"/>
        <v/>
      </c>
      <c r="F114" s="179"/>
      <c r="G114" s="180"/>
      <c r="H114" s="181"/>
      <c r="I114" s="182"/>
      <c r="J114" s="183"/>
    </row>
    <row r="115" spans="1:10" thickBot="1" x14ac:dyDescent="0.25">
      <c r="A115" s="52" t="s">
        <v>48</v>
      </c>
      <c r="B115" s="53"/>
      <c r="C115" s="50"/>
      <c r="D115" s="50"/>
      <c r="F115" s="192" t="s">
        <v>48</v>
      </c>
      <c r="G115" s="193"/>
      <c r="H115" s="193"/>
      <c r="I115" s="193"/>
      <c r="J115" s="194"/>
    </row>
    <row r="116" spans="1:10" ht="14.25" x14ac:dyDescent="0.2">
      <c r="A116" s="49"/>
      <c r="B116" s="53"/>
      <c r="C116" s="50" t="str">
        <f>IF($A:$A="","",VLOOKUP($A:$A,Données,2,TRUE))</f>
        <v/>
      </c>
      <c r="D116" s="51"/>
      <c r="F116" s="179"/>
      <c r="G116" s="180"/>
      <c r="H116" s="181"/>
      <c r="I116" s="182"/>
      <c r="J116" s="183"/>
    </row>
    <row r="117" spans="1:10" ht="14.25" x14ac:dyDescent="0.2">
      <c r="A117" s="76"/>
      <c r="B117" s="53"/>
      <c r="C117" s="50" t="str">
        <f>IF($A:$A="","",VLOOKUP($A:$A,Données,2,TRUE))</f>
        <v/>
      </c>
      <c r="D117" s="51" t="str">
        <f t="shared" ref="D117:D180" si="7">IF(A117="","",C117*B117)</f>
        <v/>
      </c>
      <c r="F117" s="214" t="str">
        <f>IF($A:$A="","",VLOOKUP($A:$A,Données,3,TRUE)*B117)</f>
        <v/>
      </c>
      <c r="G117" s="203" t="str">
        <f>IF($A:$A="","",VLOOKUP($A:$A,Données,4,TRUE)*B117)</f>
        <v/>
      </c>
      <c r="H117" s="207" t="str">
        <f t="shared" ref="H117" si="8">IF($A:$A="","",G117+F117)</f>
        <v/>
      </c>
      <c r="I117" s="208" t="str">
        <f t="shared" ref="I117" si="9">IF($A:$A="","",D117-H117)</f>
        <v/>
      </c>
      <c r="J117" s="215" t="str">
        <f t="shared" ref="J117" si="10">IF($A:$A="","",I117/D117)</f>
        <v/>
      </c>
    </row>
    <row r="118" spans="1:10" ht="14.25" x14ac:dyDescent="0.2">
      <c r="A118" s="76"/>
      <c r="B118" s="29"/>
      <c r="C118" s="50" t="str">
        <f>IF($A:$A="","",VLOOKUP($A:$A,Données,2,TRUE))</f>
        <v/>
      </c>
      <c r="D118" s="51" t="str">
        <f t="shared" si="7"/>
        <v/>
      </c>
      <c r="F118" s="214" t="str">
        <f>IF($A:$A="","",VLOOKUP($A:$A,Données,3,TRUE)*B118)</f>
        <v/>
      </c>
      <c r="G118" s="203" t="str">
        <f>IF($A:$A="","",VLOOKUP($A:$A,Données,4,TRUE)*B118)</f>
        <v/>
      </c>
      <c r="H118" s="207" t="str">
        <f t="shared" ref="H118:H121" si="11">IF($A:$A="","",G118+F118)</f>
        <v/>
      </c>
      <c r="I118" s="208" t="str">
        <f t="shared" ref="I118:I121" si="12">IF($A:$A="","",D118-H118)</f>
        <v/>
      </c>
      <c r="J118" s="215" t="str">
        <f t="shared" ref="J118:J121" si="13">IF($A:$A="","",I118/D118)</f>
        <v/>
      </c>
    </row>
    <row r="119" spans="1:10" ht="14.25" x14ac:dyDescent="0.2">
      <c r="A119" s="76"/>
      <c r="B119" s="29"/>
      <c r="C119" s="50" t="str">
        <f>IF($A:$A="","",VLOOKUP($A:$A,Données,2,TRUE))</f>
        <v/>
      </c>
      <c r="D119" s="51" t="str">
        <f t="shared" si="7"/>
        <v/>
      </c>
      <c r="F119" s="214" t="str">
        <f>IF($A:$A="","",VLOOKUP($A:$A,Données,3,TRUE)*B119)</f>
        <v/>
      </c>
      <c r="G119" s="203" t="str">
        <f>IF($A:$A="","",VLOOKUP($A:$A,Données,4,TRUE)*B119)</f>
        <v/>
      </c>
      <c r="H119" s="207" t="str">
        <f t="shared" si="11"/>
        <v/>
      </c>
      <c r="I119" s="208" t="str">
        <f t="shared" si="12"/>
        <v/>
      </c>
      <c r="J119" s="215" t="str">
        <f t="shared" si="13"/>
        <v/>
      </c>
    </row>
    <row r="120" spans="1:10" ht="14.25" x14ac:dyDescent="0.2">
      <c r="A120" s="76"/>
      <c r="B120" s="29"/>
      <c r="C120" s="50" t="str">
        <f>IF($A:$A="","",VLOOKUP($A:$A,Données,2,TRUE))</f>
        <v/>
      </c>
      <c r="D120" s="51" t="str">
        <f t="shared" si="7"/>
        <v/>
      </c>
      <c r="F120" s="214" t="str">
        <f>IF($A:$A="","",VLOOKUP($A:$A,Données,3,TRUE)*B120)</f>
        <v/>
      </c>
      <c r="G120" s="203" t="str">
        <f>IF($A:$A="","",VLOOKUP($A:$A,Données,4,TRUE)*B120)</f>
        <v/>
      </c>
      <c r="H120" s="207" t="str">
        <f t="shared" si="11"/>
        <v/>
      </c>
      <c r="I120" s="208" t="str">
        <f t="shared" si="12"/>
        <v/>
      </c>
      <c r="J120" s="215" t="str">
        <f t="shared" si="13"/>
        <v/>
      </c>
    </row>
    <row r="121" spans="1:10" ht="14.25" x14ac:dyDescent="0.2">
      <c r="A121" s="76"/>
      <c r="B121" s="29"/>
      <c r="C121" s="50" t="str">
        <f>IF($A:$A="","",VLOOKUP($A:$A,Données,2,TRUE))</f>
        <v/>
      </c>
      <c r="D121" s="51" t="str">
        <f t="shared" si="7"/>
        <v/>
      </c>
      <c r="F121" s="214" t="str">
        <f>IF($A:$A="","",VLOOKUP($A:$A,Données,3,TRUE)*B121)</f>
        <v/>
      </c>
      <c r="G121" s="203" t="str">
        <f>IF($A:$A="","",VLOOKUP($A:$A,Données,4,TRUE)*B121)</f>
        <v/>
      </c>
      <c r="H121" s="207" t="str">
        <f t="shared" si="11"/>
        <v/>
      </c>
      <c r="I121" s="208" t="str">
        <f t="shared" si="12"/>
        <v/>
      </c>
      <c r="J121" s="215" t="str">
        <f t="shared" si="13"/>
        <v/>
      </c>
    </row>
    <row r="122" spans="1:10" thickBot="1" x14ac:dyDescent="0.25">
      <c r="A122" s="76"/>
      <c r="B122" s="29"/>
      <c r="C122" s="50" t="str">
        <f>IF($A:$A="","",VLOOKUP($A:$A,Données,2,TRUE))</f>
        <v/>
      </c>
      <c r="D122" s="51" t="str">
        <f t="shared" si="7"/>
        <v/>
      </c>
      <c r="F122" s="179"/>
      <c r="G122" s="180"/>
      <c r="H122" s="181"/>
      <c r="I122" s="182"/>
      <c r="J122" s="183"/>
    </row>
    <row r="123" spans="1:10" thickBot="1" x14ac:dyDescent="0.25">
      <c r="A123" s="52" t="s">
        <v>49</v>
      </c>
      <c r="B123" s="53"/>
      <c r="C123" s="50"/>
      <c r="D123" s="51"/>
      <c r="F123" s="198" t="s">
        <v>49</v>
      </c>
      <c r="G123" s="199"/>
      <c r="H123" s="199"/>
      <c r="I123" s="199"/>
      <c r="J123" s="200"/>
    </row>
    <row r="124" spans="1:10" ht="14.25" x14ac:dyDescent="0.2">
      <c r="A124" s="49"/>
      <c r="B124" s="53"/>
      <c r="C124" s="50" t="str">
        <f>IF($A:$A="","",VLOOKUP($A:$A,Données,2,TRUE))</f>
        <v/>
      </c>
      <c r="D124" s="51" t="str">
        <f t="shared" si="7"/>
        <v/>
      </c>
      <c r="F124" s="179"/>
      <c r="G124" s="180"/>
      <c r="H124" s="181"/>
      <c r="I124" s="182"/>
      <c r="J124" s="183"/>
    </row>
    <row r="125" spans="1:10" ht="14.25" x14ac:dyDescent="0.2">
      <c r="A125" s="76"/>
      <c r="B125" s="53"/>
      <c r="C125" s="50" t="str">
        <f>IF($A:$A="","",VLOOKUP($A:$A,Données,2,TRUE))</f>
        <v/>
      </c>
      <c r="D125" s="51" t="str">
        <f t="shared" si="7"/>
        <v/>
      </c>
      <c r="F125" s="214" t="str">
        <f>IF($A:$A="","",VLOOKUP($A:$A,Données,3,TRUE)*B125)</f>
        <v/>
      </c>
      <c r="G125" s="203" t="str">
        <f>IF($A:$A="","",VLOOKUP($A:$A,Données,4,TRUE)*B125)</f>
        <v/>
      </c>
      <c r="H125" s="207" t="str">
        <f t="shared" ref="H125" si="14">IF($A:$A="","",G125+F125)</f>
        <v/>
      </c>
      <c r="I125" s="208" t="str">
        <f t="shared" ref="I125" si="15">IF($A:$A="","",D125-H125)</f>
        <v/>
      </c>
      <c r="J125" s="215" t="str">
        <f t="shared" ref="J125" si="16">IF($A:$A="","",I125/D125)</f>
        <v/>
      </c>
    </row>
    <row r="126" spans="1:10" ht="14.25" x14ac:dyDescent="0.2">
      <c r="A126" s="76"/>
      <c r="B126" s="29"/>
      <c r="C126" s="50" t="str">
        <f>IF($A:$A="","",VLOOKUP($A:$A,Données,2,TRUE))</f>
        <v/>
      </c>
      <c r="D126" s="51" t="str">
        <f t="shared" si="7"/>
        <v/>
      </c>
      <c r="F126" s="214" t="str">
        <f>IF($A:$A="","",VLOOKUP($A:$A,Données,3,TRUE)*B126)</f>
        <v/>
      </c>
      <c r="G126" s="203" t="str">
        <f>IF($A:$A="","",VLOOKUP($A:$A,Données,4,TRUE)*B126)</f>
        <v/>
      </c>
      <c r="H126" s="207" t="str">
        <f t="shared" ref="H126:H127" si="17">IF($A:$A="","",G126+F126)</f>
        <v/>
      </c>
      <c r="I126" s="208" t="str">
        <f t="shared" ref="I126:I127" si="18">IF($A:$A="","",D126-H126)</f>
        <v/>
      </c>
      <c r="J126" s="215" t="str">
        <f t="shared" ref="J126:J127" si="19">IF($A:$A="","",I126/D126)</f>
        <v/>
      </c>
    </row>
    <row r="127" spans="1:10" ht="14.25" x14ac:dyDescent="0.2">
      <c r="A127" s="76"/>
      <c r="B127" s="29"/>
      <c r="C127" s="50" t="str">
        <f>IF($A:$A="","",VLOOKUP($A:$A,Données,2,TRUE))</f>
        <v/>
      </c>
      <c r="D127" s="51" t="str">
        <f t="shared" si="7"/>
        <v/>
      </c>
      <c r="F127" s="214" t="str">
        <f>IF($A:$A="","",VLOOKUP($A:$A,Données,3,TRUE)*B127)</f>
        <v/>
      </c>
      <c r="G127" s="203" t="str">
        <f>IF($A:$A="","",VLOOKUP($A:$A,Données,4,TRUE)*B127)</f>
        <v/>
      </c>
      <c r="H127" s="207" t="str">
        <f t="shared" si="17"/>
        <v/>
      </c>
      <c r="I127" s="208" t="str">
        <f t="shared" si="18"/>
        <v/>
      </c>
      <c r="J127" s="215" t="str">
        <f t="shared" si="19"/>
        <v/>
      </c>
    </row>
    <row r="128" spans="1:10" thickBot="1" x14ac:dyDescent="0.25">
      <c r="A128" s="76"/>
      <c r="B128" s="29"/>
      <c r="C128" s="50" t="str">
        <f>IF($A:$A="","",VLOOKUP($A:$A,Données,2,TRUE))</f>
        <v/>
      </c>
      <c r="D128" s="51" t="str">
        <f t="shared" si="7"/>
        <v/>
      </c>
      <c r="F128" s="179"/>
      <c r="G128" s="180"/>
      <c r="H128" s="181"/>
      <c r="I128" s="182"/>
      <c r="J128" s="183"/>
    </row>
    <row r="129" spans="1:10" thickBot="1" x14ac:dyDescent="0.25">
      <c r="A129" s="52" t="s">
        <v>50</v>
      </c>
      <c r="B129" s="29"/>
      <c r="C129" s="50"/>
      <c r="D129" s="51"/>
      <c r="F129" s="198" t="s">
        <v>50</v>
      </c>
      <c r="G129" s="199"/>
      <c r="H129" s="199"/>
      <c r="I129" s="199"/>
      <c r="J129" s="200"/>
    </row>
    <row r="130" spans="1:10" ht="14.25" x14ac:dyDescent="0.2">
      <c r="A130" s="52"/>
      <c r="B130" s="29"/>
      <c r="C130" s="50" t="str">
        <f>IF($A:$A="","",VLOOKUP($A:$A,Données,2,TRUE))</f>
        <v/>
      </c>
      <c r="D130" s="51" t="str">
        <f t="shared" si="7"/>
        <v/>
      </c>
      <c r="F130" s="179"/>
      <c r="G130" s="180"/>
      <c r="H130" s="181"/>
      <c r="I130" s="182"/>
      <c r="J130" s="183"/>
    </row>
    <row r="131" spans="1:10" ht="14.25" x14ac:dyDescent="0.2">
      <c r="A131" s="76"/>
      <c r="B131" s="29"/>
      <c r="C131" s="50" t="str">
        <f>IF($A:$A="","",VLOOKUP($A:$A,Données,2,TRUE))</f>
        <v/>
      </c>
      <c r="D131" s="51" t="str">
        <f t="shared" si="7"/>
        <v/>
      </c>
      <c r="F131" s="214" t="str">
        <f>IF($A:$A="","",VLOOKUP($A:$A,Données,3,TRUE)*B131)</f>
        <v/>
      </c>
      <c r="G131" s="203" t="str">
        <f>IF($A:$A="","",VLOOKUP($A:$A,Données,4,TRUE)*B131)</f>
        <v/>
      </c>
      <c r="H131" s="207" t="str">
        <f t="shared" ref="H131" si="20">IF($A:$A="","",G131+F131)</f>
        <v/>
      </c>
      <c r="I131" s="208" t="str">
        <f t="shared" ref="I131" si="21">IF($A:$A="","",D131-H131)</f>
        <v/>
      </c>
      <c r="J131" s="215" t="str">
        <f t="shared" ref="J131" si="22">IF($A:$A="","",I131/D131)</f>
        <v/>
      </c>
    </row>
    <row r="132" spans="1:10" ht="14.25" x14ac:dyDescent="0.2">
      <c r="A132" s="76"/>
      <c r="B132" s="29"/>
      <c r="C132" s="50" t="str">
        <f>IF($A:$A="","",VLOOKUP($A:$A,Données,2,TRUE))</f>
        <v/>
      </c>
      <c r="D132" s="51" t="str">
        <f t="shared" si="7"/>
        <v/>
      </c>
      <c r="F132" s="214" t="str">
        <f>IF($A:$A="","",VLOOKUP($A:$A,Données,3,TRUE)*B132)</f>
        <v/>
      </c>
      <c r="G132" s="203" t="str">
        <f>IF($A:$A="","",VLOOKUP($A:$A,Données,4,TRUE)*B132)</f>
        <v/>
      </c>
      <c r="H132" s="207" t="str">
        <f t="shared" ref="H132:H144" si="23">IF($A:$A="","",G132+F132)</f>
        <v/>
      </c>
      <c r="I132" s="208" t="str">
        <f t="shared" ref="I132:I144" si="24">IF($A:$A="","",D132-H132)</f>
        <v/>
      </c>
      <c r="J132" s="215" t="str">
        <f t="shared" ref="J132:J144" si="25">IF($A:$A="","",I132/D132)</f>
        <v/>
      </c>
    </row>
    <row r="133" spans="1:10" ht="14.25" x14ac:dyDescent="0.2">
      <c r="A133" s="76"/>
      <c r="B133" s="29"/>
      <c r="C133" s="50" t="str">
        <f>IF($A:$A="","",VLOOKUP($A:$A,Données,2,TRUE))</f>
        <v/>
      </c>
      <c r="D133" s="51" t="str">
        <f t="shared" si="7"/>
        <v/>
      </c>
      <c r="F133" s="214" t="str">
        <f>IF($A:$A="","",VLOOKUP($A:$A,Données,3,TRUE)*B133)</f>
        <v/>
      </c>
      <c r="G133" s="203" t="str">
        <f>IF($A:$A="","",VLOOKUP($A:$A,Données,4,TRUE)*B133)</f>
        <v/>
      </c>
      <c r="H133" s="207" t="str">
        <f t="shared" si="23"/>
        <v/>
      </c>
      <c r="I133" s="208" t="str">
        <f t="shared" si="24"/>
        <v/>
      </c>
      <c r="J133" s="215" t="str">
        <f t="shared" si="25"/>
        <v/>
      </c>
    </row>
    <row r="134" spans="1:10" ht="14.25" x14ac:dyDescent="0.2">
      <c r="A134" s="76"/>
      <c r="B134" s="29"/>
      <c r="C134" s="50" t="str">
        <f>IF($A:$A="","",VLOOKUP($A:$A,Données,2,TRUE))</f>
        <v/>
      </c>
      <c r="D134" s="51" t="str">
        <f t="shared" si="7"/>
        <v/>
      </c>
      <c r="F134" s="214" t="str">
        <f>IF($A:$A="","",VLOOKUP($A:$A,Données,3,TRUE)*B134)</f>
        <v/>
      </c>
      <c r="G134" s="203" t="str">
        <f>IF($A:$A="","",VLOOKUP($A:$A,Données,4,TRUE)*B134)</f>
        <v/>
      </c>
      <c r="H134" s="207" t="str">
        <f t="shared" si="23"/>
        <v/>
      </c>
      <c r="I134" s="208" t="str">
        <f t="shared" si="24"/>
        <v/>
      </c>
      <c r="J134" s="215" t="str">
        <f t="shared" si="25"/>
        <v/>
      </c>
    </row>
    <row r="135" spans="1:10" ht="14.25" x14ac:dyDescent="0.2">
      <c r="A135" s="76"/>
      <c r="B135" s="29"/>
      <c r="C135" s="50" t="str">
        <f>IF($A:$A="","",VLOOKUP($A:$A,Données,2,TRUE))</f>
        <v/>
      </c>
      <c r="D135" s="51" t="str">
        <f t="shared" si="7"/>
        <v/>
      </c>
      <c r="F135" s="214" t="str">
        <f>IF($A:$A="","",VLOOKUP($A:$A,Données,3,TRUE)*B135)</f>
        <v/>
      </c>
      <c r="G135" s="203" t="str">
        <f>IF($A:$A="","",VLOOKUP($A:$A,Données,4,TRUE)*B135)</f>
        <v/>
      </c>
      <c r="H135" s="207" t="str">
        <f t="shared" si="23"/>
        <v/>
      </c>
      <c r="I135" s="208" t="str">
        <f t="shared" si="24"/>
        <v/>
      </c>
      <c r="J135" s="215" t="str">
        <f t="shared" si="25"/>
        <v/>
      </c>
    </row>
    <row r="136" spans="1:10" ht="14.25" x14ac:dyDescent="0.2">
      <c r="A136" s="76"/>
      <c r="B136" s="29"/>
      <c r="C136" s="50" t="str">
        <f>IF($A:$A="","",VLOOKUP($A:$A,Données,2,TRUE))</f>
        <v/>
      </c>
      <c r="D136" s="51" t="str">
        <f t="shared" si="7"/>
        <v/>
      </c>
      <c r="F136" s="214" t="str">
        <f>IF($A:$A="","",VLOOKUP($A:$A,Données,3,TRUE)*B136)</f>
        <v/>
      </c>
      <c r="G136" s="203" t="str">
        <f>IF($A:$A="","",VLOOKUP($A:$A,Données,4,TRUE)*B136)</f>
        <v/>
      </c>
      <c r="H136" s="207" t="str">
        <f t="shared" si="23"/>
        <v/>
      </c>
      <c r="I136" s="208" t="str">
        <f t="shared" si="24"/>
        <v/>
      </c>
      <c r="J136" s="215" t="str">
        <f t="shared" si="25"/>
        <v/>
      </c>
    </row>
    <row r="137" spans="1:10" ht="14.25" x14ac:dyDescent="0.2">
      <c r="A137" s="76"/>
      <c r="B137" s="29"/>
      <c r="C137" s="50" t="str">
        <f>IF($A:$A="","",VLOOKUP($A:$A,Données,2,TRUE))</f>
        <v/>
      </c>
      <c r="D137" s="51" t="str">
        <f t="shared" si="7"/>
        <v/>
      </c>
      <c r="F137" s="214" t="str">
        <f>IF($A:$A="","",VLOOKUP($A:$A,Données,3,TRUE)*B137)</f>
        <v/>
      </c>
      <c r="G137" s="203" t="str">
        <f>IF($A:$A="","",VLOOKUP($A:$A,Données,4,TRUE)*B137)</f>
        <v/>
      </c>
      <c r="H137" s="207" t="str">
        <f t="shared" si="23"/>
        <v/>
      </c>
      <c r="I137" s="208" t="str">
        <f t="shared" si="24"/>
        <v/>
      </c>
      <c r="J137" s="215" t="str">
        <f t="shared" si="25"/>
        <v/>
      </c>
    </row>
    <row r="138" spans="1:10" ht="14.25" x14ac:dyDescent="0.2">
      <c r="A138" s="76"/>
      <c r="B138" s="29"/>
      <c r="C138" s="50" t="str">
        <f>IF($A:$A="","",VLOOKUP($A:$A,Données,2,TRUE))</f>
        <v/>
      </c>
      <c r="D138" s="51" t="str">
        <f t="shared" si="7"/>
        <v/>
      </c>
      <c r="F138" s="214" t="str">
        <f>IF($A:$A="","",VLOOKUP($A:$A,Données,3,TRUE)*B138)</f>
        <v/>
      </c>
      <c r="G138" s="203" t="str">
        <f>IF($A:$A="","",VLOOKUP($A:$A,Données,4,TRUE)*B138)</f>
        <v/>
      </c>
      <c r="H138" s="207" t="str">
        <f t="shared" si="23"/>
        <v/>
      </c>
      <c r="I138" s="208" t="str">
        <f t="shared" si="24"/>
        <v/>
      </c>
      <c r="J138" s="215" t="str">
        <f t="shared" si="25"/>
        <v/>
      </c>
    </row>
    <row r="139" spans="1:10" ht="14.25" x14ac:dyDescent="0.2">
      <c r="A139" s="76"/>
      <c r="B139" s="29"/>
      <c r="C139" s="50" t="str">
        <f>IF($A:$A="","",VLOOKUP($A:$A,Données,2,TRUE))</f>
        <v/>
      </c>
      <c r="D139" s="51" t="str">
        <f t="shared" si="7"/>
        <v/>
      </c>
      <c r="F139" s="214" t="str">
        <f>IF($A:$A="","",VLOOKUP($A:$A,Données,3,TRUE)*B139)</f>
        <v/>
      </c>
      <c r="G139" s="203" t="str">
        <f>IF($A:$A="","",VLOOKUP($A:$A,Données,4,TRUE)*B139)</f>
        <v/>
      </c>
      <c r="H139" s="207" t="str">
        <f t="shared" si="23"/>
        <v/>
      </c>
      <c r="I139" s="208" t="str">
        <f t="shared" si="24"/>
        <v/>
      </c>
      <c r="J139" s="215" t="str">
        <f t="shared" si="25"/>
        <v/>
      </c>
    </row>
    <row r="140" spans="1:10" ht="14.25" x14ac:dyDescent="0.2">
      <c r="A140" s="76"/>
      <c r="B140" s="29"/>
      <c r="C140" s="50" t="str">
        <f>IF($A:$A="","",VLOOKUP($A:$A,Données,2,TRUE))</f>
        <v/>
      </c>
      <c r="D140" s="51" t="str">
        <f t="shared" si="7"/>
        <v/>
      </c>
      <c r="F140" s="214" t="str">
        <f>IF($A:$A="","",VLOOKUP($A:$A,Données,3,TRUE)*B140)</f>
        <v/>
      </c>
      <c r="G140" s="203" t="str">
        <f>IF($A:$A="","",VLOOKUP($A:$A,Données,4,TRUE)*B140)</f>
        <v/>
      </c>
      <c r="H140" s="207" t="str">
        <f t="shared" si="23"/>
        <v/>
      </c>
      <c r="I140" s="208" t="str">
        <f t="shared" si="24"/>
        <v/>
      </c>
      <c r="J140" s="215" t="str">
        <f t="shared" si="25"/>
        <v/>
      </c>
    </row>
    <row r="141" spans="1:10" ht="14.25" x14ac:dyDescent="0.2">
      <c r="A141" s="76"/>
      <c r="B141" s="29"/>
      <c r="C141" s="50" t="str">
        <f>IF($A:$A="","",VLOOKUP($A:$A,Données,2,TRUE))</f>
        <v/>
      </c>
      <c r="D141" s="51" t="str">
        <f t="shared" si="7"/>
        <v/>
      </c>
      <c r="F141" s="214" t="str">
        <f>IF($A:$A="","",VLOOKUP($A:$A,Données,3,TRUE)*B141)</f>
        <v/>
      </c>
      <c r="G141" s="203" t="str">
        <f>IF($A:$A="","",VLOOKUP($A:$A,Données,4,TRUE)*B141)</f>
        <v/>
      </c>
      <c r="H141" s="207" t="str">
        <f t="shared" si="23"/>
        <v/>
      </c>
      <c r="I141" s="208" t="str">
        <f t="shared" si="24"/>
        <v/>
      </c>
      <c r="J141" s="215" t="str">
        <f t="shared" si="25"/>
        <v/>
      </c>
    </row>
    <row r="142" spans="1:10" ht="14.25" x14ac:dyDescent="0.2">
      <c r="A142" s="76"/>
      <c r="B142" s="29"/>
      <c r="C142" s="50" t="str">
        <f>IF($A:$A="","",VLOOKUP($A:$A,Données,2,TRUE))</f>
        <v/>
      </c>
      <c r="D142" s="51" t="str">
        <f t="shared" si="7"/>
        <v/>
      </c>
      <c r="F142" s="214" t="str">
        <f>IF($A:$A="","",VLOOKUP($A:$A,Données,3,TRUE)*B142)</f>
        <v/>
      </c>
      <c r="G142" s="203" t="str">
        <f>IF($A:$A="","",VLOOKUP($A:$A,Données,4,TRUE)*B142)</f>
        <v/>
      </c>
      <c r="H142" s="207" t="str">
        <f t="shared" si="23"/>
        <v/>
      </c>
      <c r="I142" s="208" t="str">
        <f t="shared" si="24"/>
        <v/>
      </c>
      <c r="J142" s="215" t="str">
        <f t="shared" si="25"/>
        <v/>
      </c>
    </row>
    <row r="143" spans="1:10" ht="14.25" x14ac:dyDescent="0.2">
      <c r="A143" s="76"/>
      <c r="B143" s="53"/>
      <c r="C143" s="50" t="str">
        <f>IF($A:$A="","",VLOOKUP($A:$A,Données,2,TRUE))</f>
        <v/>
      </c>
      <c r="D143" s="51" t="str">
        <f t="shared" si="7"/>
        <v/>
      </c>
      <c r="F143" s="214" t="str">
        <f>IF($A:$A="","",VLOOKUP($A:$A,Données,3,TRUE)*B143)</f>
        <v/>
      </c>
      <c r="G143" s="203" t="str">
        <f>IF($A:$A="","",VLOOKUP($A:$A,Données,4,TRUE)*B143)</f>
        <v/>
      </c>
      <c r="H143" s="207" t="str">
        <f t="shared" si="23"/>
        <v/>
      </c>
      <c r="I143" s="208" t="str">
        <f t="shared" si="24"/>
        <v/>
      </c>
      <c r="J143" s="215" t="str">
        <f t="shared" si="25"/>
        <v/>
      </c>
    </row>
    <row r="144" spans="1:10" ht="14.25" x14ac:dyDescent="0.2">
      <c r="A144" s="76"/>
      <c r="B144" s="53"/>
      <c r="C144" s="50" t="str">
        <f>IF($A:$A="","",VLOOKUP($A:$A,Données,2,TRUE))</f>
        <v/>
      </c>
      <c r="D144" s="51" t="str">
        <f t="shared" si="7"/>
        <v/>
      </c>
      <c r="F144" s="214" t="str">
        <f>IF($A:$A="","",VLOOKUP($A:$A,Données,3,TRUE)*B144)</f>
        <v/>
      </c>
      <c r="G144" s="203" t="str">
        <f>IF($A:$A="","",VLOOKUP($A:$A,Données,4,TRUE)*B144)</f>
        <v/>
      </c>
      <c r="H144" s="207" t="str">
        <f t="shared" si="23"/>
        <v/>
      </c>
      <c r="I144" s="208" t="str">
        <f t="shared" si="24"/>
        <v/>
      </c>
      <c r="J144" s="215" t="str">
        <f t="shared" si="25"/>
        <v/>
      </c>
    </row>
    <row r="145" spans="1:10" thickBot="1" x14ac:dyDescent="0.25">
      <c r="A145" s="76"/>
      <c r="B145" s="29"/>
      <c r="C145" s="50" t="str">
        <f>IF($A:$A="","",VLOOKUP($A:$A,Données,2,TRUE))</f>
        <v/>
      </c>
      <c r="D145" s="51" t="str">
        <f t="shared" si="7"/>
        <v/>
      </c>
      <c r="F145" s="179"/>
      <c r="G145" s="180"/>
      <c r="H145" s="181"/>
      <c r="I145" s="182"/>
      <c r="J145" s="183"/>
    </row>
    <row r="146" spans="1:10" thickBot="1" x14ac:dyDescent="0.25">
      <c r="A146" s="52" t="s">
        <v>51</v>
      </c>
      <c r="B146" s="29"/>
      <c r="C146" s="50"/>
      <c r="D146" s="51"/>
      <c r="F146" s="198" t="s">
        <v>51</v>
      </c>
      <c r="G146" s="199"/>
      <c r="H146" s="199"/>
      <c r="I146" s="199"/>
      <c r="J146" s="200"/>
    </row>
    <row r="147" spans="1:10" ht="14.25" x14ac:dyDescent="0.2">
      <c r="A147" s="49"/>
      <c r="B147" s="29"/>
      <c r="C147" s="50" t="str">
        <f>IF($A:$A="","",VLOOKUP($A:$A,Données,2,TRUE))</f>
        <v/>
      </c>
      <c r="D147" s="51" t="str">
        <f t="shared" si="7"/>
        <v/>
      </c>
      <c r="F147" s="179"/>
      <c r="G147" s="180"/>
      <c r="H147" s="181"/>
      <c r="I147" s="182"/>
      <c r="J147" s="183"/>
    </row>
    <row r="148" spans="1:10" ht="14.25" x14ac:dyDescent="0.2">
      <c r="A148" s="76"/>
      <c r="B148" s="29"/>
      <c r="C148" s="50" t="str">
        <f>IF($A:$A="","",VLOOKUP($A:$A,Données,2,TRUE))</f>
        <v/>
      </c>
      <c r="D148" s="51" t="str">
        <f t="shared" si="7"/>
        <v/>
      </c>
      <c r="F148" s="214" t="str">
        <f>IF($A:$A="","",VLOOKUP($A:$A,Données,3,TRUE)*B148)</f>
        <v/>
      </c>
      <c r="G148" s="203" t="str">
        <f>IF($A:$A="","",VLOOKUP($A:$A,Données,4,TRUE)*B148)</f>
        <v/>
      </c>
      <c r="H148" s="207" t="str">
        <f t="shared" ref="H148" si="26">IF($A:$A="","",G148+F148)</f>
        <v/>
      </c>
      <c r="I148" s="208" t="str">
        <f t="shared" ref="I148" si="27">IF($A:$A="","",D148-H148)</f>
        <v/>
      </c>
      <c r="J148" s="215" t="str">
        <f t="shared" ref="J148" si="28">IF($A:$A="","",I148/D148)</f>
        <v/>
      </c>
    </row>
    <row r="149" spans="1:10" ht="14.25" x14ac:dyDescent="0.2">
      <c r="A149" s="76"/>
      <c r="B149" s="29"/>
      <c r="C149" s="50" t="str">
        <f>IF($A:$A="","",VLOOKUP($A:$A,Données,2,TRUE))</f>
        <v/>
      </c>
      <c r="D149" s="51" t="str">
        <f t="shared" si="7"/>
        <v/>
      </c>
      <c r="F149" s="214" t="str">
        <f>IF($A:$A="","",VLOOKUP($A:$A,Données,3,TRUE)*B149)</f>
        <v/>
      </c>
      <c r="G149" s="203" t="str">
        <f>IF($A:$A="","",VLOOKUP($A:$A,Données,4,TRUE)*B149)</f>
        <v/>
      </c>
      <c r="H149" s="207" t="str">
        <f t="shared" ref="H149:H156" si="29">IF($A:$A="","",G149+F149)</f>
        <v/>
      </c>
      <c r="I149" s="208" t="str">
        <f t="shared" ref="I149:I156" si="30">IF($A:$A="","",D149-H149)</f>
        <v/>
      </c>
      <c r="J149" s="215" t="str">
        <f t="shared" ref="J149:J156" si="31">IF($A:$A="","",I149/D149)</f>
        <v/>
      </c>
    </row>
    <row r="150" spans="1:10" ht="14.25" x14ac:dyDescent="0.2">
      <c r="A150" s="76"/>
      <c r="B150" s="29"/>
      <c r="C150" s="50" t="str">
        <f>IF($A:$A="","",VLOOKUP($A:$A,Données,2,TRUE))</f>
        <v/>
      </c>
      <c r="D150" s="51" t="str">
        <f t="shared" si="7"/>
        <v/>
      </c>
      <c r="F150" s="214" t="str">
        <f>IF($A:$A="","",VLOOKUP($A:$A,Données,3,TRUE)*B150)</f>
        <v/>
      </c>
      <c r="G150" s="203" t="str">
        <f>IF($A:$A="","",VLOOKUP($A:$A,Données,4,TRUE)*B150)</f>
        <v/>
      </c>
      <c r="H150" s="207" t="str">
        <f t="shared" si="29"/>
        <v/>
      </c>
      <c r="I150" s="208" t="str">
        <f t="shared" si="30"/>
        <v/>
      </c>
      <c r="J150" s="215" t="str">
        <f t="shared" si="31"/>
        <v/>
      </c>
    </row>
    <row r="151" spans="1:10" ht="14.25" x14ac:dyDescent="0.2">
      <c r="A151" s="76"/>
      <c r="B151" s="29"/>
      <c r="C151" s="50" t="str">
        <f>IF($A:$A="","",VLOOKUP($A:$A,Données,2,TRUE))</f>
        <v/>
      </c>
      <c r="D151" s="51" t="str">
        <f t="shared" si="7"/>
        <v/>
      </c>
      <c r="F151" s="214" t="str">
        <f>IF($A:$A="","",VLOOKUP($A:$A,Données,3,TRUE)*B151)</f>
        <v/>
      </c>
      <c r="G151" s="203" t="str">
        <f>IF($A:$A="","",VLOOKUP($A:$A,Données,4,TRUE)*B151)</f>
        <v/>
      </c>
      <c r="H151" s="207" t="str">
        <f t="shared" si="29"/>
        <v/>
      </c>
      <c r="I151" s="208" t="str">
        <f t="shared" si="30"/>
        <v/>
      </c>
      <c r="J151" s="215" t="str">
        <f t="shared" si="31"/>
        <v/>
      </c>
    </row>
    <row r="152" spans="1:10" ht="14.25" x14ac:dyDescent="0.2">
      <c r="A152" s="76"/>
      <c r="B152" s="53"/>
      <c r="C152" s="50" t="str">
        <f>IF($A:$A="","",VLOOKUP($A:$A,Données,2,TRUE))</f>
        <v/>
      </c>
      <c r="D152" s="51" t="str">
        <f t="shared" si="7"/>
        <v/>
      </c>
      <c r="F152" s="214" t="str">
        <f>IF($A:$A="","",VLOOKUP($A:$A,Données,3,TRUE)*B152)</f>
        <v/>
      </c>
      <c r="G152" s="203" t="str">
        <f>IF($A:$A="","",VLOOKUP($A:$A,Données,4,TRUE)*B152)</f>
        <v/>
      </c>
      <c r="H152" s="207" t="str">
        <f t="shared" si="29"/>
        <v/>
      </c>
      <c r="I152" s="208" t="str">
        <f t="shared" si="30"/>
        <v/>
      </c>
      <c r="J152" s="215" t="str">
        <f t="shared" si="31"/>
        <v/>
      </c>
    </row>
    <row r="153" spans="1:10" ht="14.25" x14ac:dyDescent="0.2">
      <c r="A153" s="76"/>
      <c r="B153" s="53"/>
      <c r="C153" s="50" t="str">
        <f>IF($A:$A="","",VLOOKUP($A:$A,Données,2,TRUE))</f>
        <v/>
      </c>
      <c r="D153" s="51" t="str">
        <f t="shared" si="7"/>
        <v/>
      </c>
      <c r="F153" s="214" t="str">
        <f>IF($A:$A="","",VLOOKUP($A:$A,Données,3,TRUE)*B153)</f>
        <v/>
      </c>
      <c r="G153" s="203" t="str">
        <f>IF($A:$A="","",VLOOKUP($A:$A,Données,4,TRUE)*B153)</f>
        <v/>
      </c>
      <c r="H153" s="207" t="str">
        <f t="shared" si="29"/>
        <v/>
      </c>
      <c r="I153" s="208" t="str">
        <f t="shared" si="30"/>
        <v/>
      </c>
      <c r="J153" s="215" t="str">
        <f t="shared" si="31"/>
        <v/>
      </c>
    </row>
    <row r="154" spans="1:10" ht="14.25" x14ac:dyDescent="0.2">
      <c r="A154" s="76"/>
      <c r="B154" s="53"/>
      <c r="C154" s="50" t="str">
        <f>IF($A:$A="","",VLOOKUP($A:$A,Données,2,TRUE))</f>
        <v/>
      </c>
      <c r="D154" s="51" t="str">
        <f t="shared" si="7"/>
        <v/>
      </c>
      <c r="F154" s="214" t="str">
        <f>IF($A:$A="","",VLOOKUP($A:$A,Données,3,TRUE)*B154)</f>
        <v/>
      </c>
      <c r="G154" s="203" t="str">
        <f>IF($A:$A="","",VLOOKUP($A:$A,Données,4,TRUE)*B154)</f>
        <v/>
      </c>
      <c r="H154" s="207" t="str">
        <f t="shared" si="29"/>
        <v/>
      </c>
      <c r="I154" s="208" t="str">
        <f t="shared" si="30"/>
        <v/>
      </c>
      <c r="J154" s="215" t="str">
        <f t="shared" si="31"/>
        <v/>
      </c>
    </row>
    <row r="155" spans="1:10" ht="14.25" x14ac:dyDescent="0.2">
      <c r="A155" s="76"/>
      <c r="B155" s="53"/>
      <c r="C155" s="50" t="str">
        <f>IF($A:$A="","",VLOOKUP($A:$A,Données,2,TRUE))</f>
        <v/>
      </c>
      <c r="D155" s="51" t="str">
        <f t="shared" si="7"/>
        <v/>
      </c>
      <c r="F155" s="214" t="str">
        <f>IF($A:$A="","",VLOOKUP($A:$A,Données,3,TRUE)*B155)</f>
        <v/>
      </c>
      <c r="G155" s="203" t="str">
        <f>IF($A:$A="","",VLOOKUP($A:$A,Données,4,TRUE)*B155)</f>
        <v/>
      </c>
      <c r="H155" s="207" t="str">
        <f t="shared" si="29"/>
        <v/>
      </c>
      <c r="I155" s="208" t="str">
        <f t="shared" si="30"/>
        <v/>
      </c>
      <c r="J155" s="215" t="str">
        <f t="shared" si="31"/>
        <v/>
      </c>
    </row>
    <row r="156" spans="1:10" ht="14.25" x14ac:dyDescent="0.2">
      <c r="A156" s="76"/>
      <c r="B156" s="53"/>
      <c r="C156" s="50" t="str">
        <f>IF($A:$A="","",VLOOKUP($A:$A,Données,2,TRUE))</f>
        <v/>
      </c>
      <c r="D156" s="51" t="str">
        <f t="shared" si="7"/>
        <v/>
      </c>
      <c r="F156" s="214" t="str">
        <f>IF($A:$A="","",VLOOKUP($A:$A,Données,3,TRUE)*B156)</f>
        <v/>
      </c>
      <c r="G156" s="203" t="str">
        <f>IF($A:$A="","",VLOOKUP($A:$A,Données,4,TRUE)*B156)</f>
        <v/>
      </c>
      <c r="H156" s="207" t="str">
        <f t="shared" si="29"/>
        <v/>
      </c>
      <c r="I156" s="208" t="str">
        <f t="shared" si="30"/>
        <v/>
      </c>
      <c r="J156" s="215" t="str">
        <f t="shared" si="31"/>
        <v/>
      </c>
    </row>
    <row r="157" spans="1:10" thickBot="1" x14ac:dyDescent="0.25">
      <c r="A157" s="76"/>
      <c r="B157" s="53"/>
      <c r="C157" s="50" t="str">
        <f>IF($A:$A="","",VLOOKUP($A:$A,Données,2,TRUE))</f>
        <v/>
      </c>
      <c r="D157" s="51" t="str">
        <f t="shared" si="7"/>
        <v/>
      </c>
      <c r="F157" s="179"/>
      <c r="G157" s="180"/>
      <c r="H157" s="181"/>
      <c r="I157" s="182"/>
      <c r="J157" s="183"/>
    </row>
    <row r="158" spans="1:10" thickBot="1" x14ac:dyDescent="0.25">
      <c r="A158" s="52" t="s">
        <v>52</v>
      </c>
      <c r="B158" s="53"/>
      <c r="C158" s="50"/>
      <c r="D158" s="51"/>
      <c r="F158" s="198" t="s">
        <v>52</v>
      </c>
      <c r="G158" s="199"/>
      <c r="H158" s="199"/>
      <c r="I158" s="199"/>
      <c r="J158" s="200"/>
    </row>
    <row r="159" spans="1:10" ht="14.25" x14ac:dyDescent="0.2">
      <c r="A159" s="49"/>
      <c r="B159" s="53"/>
      <c r="C159" s="50" t="str">
        <f>IF($A:$A="","",VLOOKUP($A:$A,Données,2,TRUE))</f>
        <v/>
      </c>
      <c r="D159" s="51" t="str">
        <f t="shared" si="7"/>
        <v/>
      </c>
      <c r="F159" s="179"/>
      <c r="G159" s="180"/>
      <c r="H159" s="181"/>
      <c r="I159" s="182"/>
      <c r="J159" s="183"/>
    </row>
    <row r="160" spans="1:10" ht="14.25" x14ac:dyDescent="0.2">
      <c r="A160" s="76"/>
      <c r="B160" s="29"/>
      <c r="C160" s="50" t="str">
        <f>IF($A:$A="","",VLOOKUP($A:$A,Données,2,TRUE))</f>
        <v/>
      </c>
      <c r="D160" s="51" t="str">
        <f t="shared" si="7"/>
        <v/>
      </c>
      <c r="F160" s="214" t="str">
        <f>IF($A:$A="","",VLOOKUP($A:$A,Données,3,TRUE)*B160)</f>
        <v/>
      </c>
      <c r="G160" s="203" t="str">
        <f>IF($A:$A="","",VLOOKUP($A:$A,Données,4,TRUE)*B160)</f>
        <v/>
      </c>
      <c r="H160" s="207" t="str">
        <f t="shared" ref="H160" si="32">IF($A:$A="","",G160+F160)</f>
        <v/>
      </c>
      <c r="I160" s="208" t="str">
        <f t="shared" ref="I160" si="33">IF($A:$A="","",D160-H160)</f>
        <v/>
      </c>
      <c r="J160" s="215" t="str">
        <f t="shared" ref="J160" si="34">IF($A:$A="","",I160/D160)</f>
        <v/>
      </c>
    </row>
    <row r="161" spans="1:10" ht="14.25" x14ac:dyDescent="0.2">
      <c r="A161" s="76"/>
      <c r="B161" s="29"/>
      <c r="C161" s="50" t="str">
        <f>IF($A:$A="","",VLOOKUP($A:$A,Données,2,TRUE))</f>
        <v/>
      </c>
      <c r="D161" s="51" t="str">
        <f t="shared" si="7"/>
        <v/>
      </c>
      <c r="F161" s="214" t="str">
        <f>IF($A:$A="","",VLOOKUP($A:$A,Données,3,TRUE)*B161)</f>
        <v/>
      </c>
      <c r="G161" s="203" t="str">
        <f>IF($A:$A="","",VLOOKUP($A:$A,Données,4,TRUE)*B161)</f>
        <v/>
      </c>
      <c r="H161" s="207" t="str">
        <f t="shared" ref="H161:H171" si="35">IF($A:$A="","",G161+F161)</f>
        <v/>
      </c>
      <c r="I161" s="208" t="str">
        <f t="shared" ref="I161:I171" si="36">IF($A:$A="","",D161-H161)</f>
        <v/>
      </c>
      <c r="J161" s="215" t="str">
        <f t="shared" ref="J161:J171" si="37">IF($A:$A="","",I161/D161)</f>
        <v/>
      </c>
    </row>
    <row r="162" spans="1:10" ht="14.25" x14ac:dyDescent="0.2">
      <c r="A162" s="76"/>
      <c r="B162" s="29"/>
      <c r="C162" s="50" t="str">
        <f>IF($A:$A="","",VLOOKUP($A:$A,Données,2,TRUE))</f>
        <v/>
      </c>
      <c r="D162" s="51" t="str">
        <f t="shared" si="7"/>
        <v/>
      </c>
      <c r="F162" s="214" t="str">
        <f>IF($A:$A="","",VLOOKUP($A:$A,Données,3,TRUE)*B162)</f>
        <v/>
      </c>
      <c r="G162" s="203" t="str">
        <f>IF($A:$A="","",VLOOKUP($A:$A,Données,4,TRUE)*B162)</f>
        <v/>
      </c>
      <c r="H162" s="207" t="str">
        <f t="shared" si="35"/>
        <v/>
      </c>
      <c r="I162" s="208" t="str">
        <f t="shared" si="36"/>
        <v/>
      </c>
      <c r="J162" s="215" t="str">
        <f t="shared" si="37"/>
        <v/>
      </c>
    </row>
    <row r="163" spans="1:10" ht="14.25" x14ac:dyDescent="0.2">
      <c r="A163" s="76"/>
      <c r="B163" s="29"/>
      <c r="C163" s="50" t="str">
        <f>IF($A:$A="","",VLOOKUP($A:$A,Données,2,TRUE))</f>
        <v/>
      </c>
      <c r="D163" s="51" t="str">
        <f t="shared" si="7"/>
        <v/>
      </c>
      <c r="F163" s="214" t="str">
        <f>IF($A:$A="","",VLOOKUP($A:$A,Données,3,TRUE)*B163)</f>
        <v/>
      </c>
      <c r="G163" s="203" t="str">
        <f>IF($A:$A="","",VLOOKUP($A:$A,Données,4,TRUE)*B163)</f>
        <v/>
      </c>
      <c r="H163" s="207" t="str">
        <f t="shared" si="35"/>
        <v/>
      </c>
      <c r="I163" s="208" t="str">
        <f t="shared" si="36"/>
        <v/>
      </c>
      <c r="J163" s="215" t="str">
        <f t="shared" si="37"/>
        <v/>
      </c>
    </row>
    <row r="164" spans="1:10" ht="14.25" x14ac:dyDescent="0.2">
      <c r="A164" s="76"/>
      <c r="B164" s="29"/>
      <c r="C164" s="50" t="str">
        <f>IF($A:$A="","",VLOOKUP($A:$A,Données,2,TRUE))</f>
        <v/>
      </c>
      <c r="D164" s="51" t="str">
        <f t="shared" si="7"/>
        <v/>
      </c>
      <c r="F164" s="214" t="str">
        <f>IF($A:$A="","",VLOOKUP($A:$A,Données,3,TRUE)*B164)</f>
        <v/>
      </c>
      <c r="G164" s="203" t="str">
        <f>IF($A:$A="","",VLOOKUP($A:$A,Données,4,TRUE)*B164)</f>
        <v/>
      </c>
      <c r="H164" s="207" t="str">
        <f t="shared" si="35"/>
        <v/>
      </c>
      <c r="I164" s="208" t="str">
        <f t="shared" si="36"/>
        <v/>
      </c>
      <c r="J164" s="215" t="str">
        <f t="shared" si="37"/>
        <v/>
      </c>
    </row>
    <row r="165" spans="1:10" ht="14.25" x14ac:dyDescent="0.2">
      <c r="A165" s="76"/>
      <c r="B165" s="29"/>
      <c r="C165" s="50" t="str">
        <f>IF($A:$A="","",VLOOKUP($A:$A,Données,2,TRUE))</f>
        <v/>
      </c>
      <c r="D165" s="51" t="str">
        <f t="shared" si="7"/>
        <v/>
      </c>
      <c r="F165" s="214" t="str">
        <f>IF($A:$A="","",VLOOKUP($A:$A,Données,3,TRUE)*B165)</f>
        <v/>
      </c>
      <c r="G165" s="203" t="str">
        <f>IF($A:$A="","",VLOOKUP($A:$A,Données,4,TRUE)*B165)</f>
        <v/>
      </c>
      <c r="H165" s="207" t="str">
        <f t="shared" si="35"/>
        <v/>
      </c>
      <c r="I165" s="208" t="str">
        <f t="shared" si="36"/>
        <v/>
      </c>
      <c r="J165" s="215" t="str">
        <f t="shared" si="37"/>
        <v/>
      </c>
    </row>
    <row r="166" spans="1:10" ht="14.25" x14ac:dyDescent="0.2">
      <c r="A166" s="76"/>
      <c r="B166" s="53"/>
      <c r="C166" s="50" t="str">
        <f>IF($A:$A="","",VLOOKUP($A:$A,Données,2,TRUE))</f>
        <v/>
      </c>
      <c r="D166" s="51" t="str">
        <f t="shared" si="7"/>
        <v/>
      </c>
      <c r="F166" s="214" t="str">
        <f>IF($A:$A="","",VLOOKUP($A:$A,Données,3,TRUE)*B166)</f>
        <v/>
      </c>
      <c r="G166" s="203" t="str">
        <f>IF($A:$A="","",VLOOKUP($A:$A,Données,4,TRUE)*B166)</f>
        <v/>
      </c>
      <c r="H166" s="207" t="str">
        <f t="shared" si="35"/>
        <v/>
      </c>
      <c r="I166" s="208" t="str">
        <f t="shared" si="36"/>
        <v/>
      </c>
      <c r="J166" s="215" t="str">
        <f t="shared" si="37"/>
        <v/>
      </c>
    </row>
    <row r="167" spans="1:10" ht="14.25" x14ac:dyDescent="0.2">
      <c r="A167" s="76"/>
      <c r="B167" s="29"/>
      <c r="C167" s="50" t="str">
        <f>IF($A:$A="","",VLOOKUP($A:$A,Données,2,TRUE))</f>
        <v/>
      </c>
      <c r="D167" s="51" t="str">
        <f t="shared" si="7"/>
        <v/>
      </c>
      <c r="F167" s="214" t="str">
        <f>IF($A:$A="","",VLOOKUP($A:$A,Données,3,TRUE)*B167)</f>
        <v/>
      </c>
      <c r="G167" s="203" t="str">
        <f>IF($A:$A="","",VLOOKUP($A:$A,Données,4,TRUE)*B167)</f>
        <v/>
      </c>
      <c r="H167" s="207" t="str">
        <f t="shared" si="35"/>
        <v/>
      </c>
      <c r="I167" s="208" t="str">
        <f t="shared" si="36"/>
        <v/>
      </c>
      <c r="J167" s="215" t="str">
        <f t="shared" si="37"/>
        <v/>
      </c>
    </row>
    <row r="168" spans="1:10" ht="14.25" x14ac:dyDescent="0.2">
      <c r="A168" s="76"/>
      <c r="B168" s="29"/>
      <c r="C168" s="50" t="str">
        <f>IF($A:$A="","",VLOOKUP($A:$A,Données,2,TRUE))</f>
        <v/>
      </c>
      <c r="D168" s="51" t="str">
        <f t="shared" si="7"/>
        <v/>
      </c>
      <c r="F168" s="214" t="str">
        <f>IF($A:$A="","",VLOOKUP($A:$A,Données,3,TRUE)*B168)</f>
        <v/>
      </c>
      <c r="G168" s="203" t="str">
        <f>IF($A:$A="","",VLOOKUP($A:$A,Données,4,TRUE)*B168)</f>
        <v/>
      </c>
      <c r="H168" s="207" t="str">
        <f t="shared" si="35"/>
        <v/>
      </c>
      <c r="I168" s="208" t="str">
        <f t="shared" si="36"/>
        <v/>
      </c>
      <c r="J168" s="215" t="str">
        <f t="shared" si="37"/>
        <v/>
      </c>
    </row>
    <row r="169" spans="1:10" ht="14.25" x14ac:dyDescent="0.2">
      <c r="A169" s="76"/>
      <c r="B169" s="29"/>
      <c r="C169" s="50" t="str">
        <f>IF($A:$A="","",VLOOKUP($A:$A,Données,2,TRUE))</f>
        <v/>
      </c>
      <c r="D169" s="51" t="str">
        <f t="shared" si="7"/>
        <v/>
      </c>
      <c r="F169" s="214" t="str">
        <f>IF($A:$A="","",VLOOKUP($A:$A,Données,3,TRUE)*B169)</f>
        <v/>
      </c>
      <c r="G169" s="203" t="str">
        <f>IF($A:$A="","",VLOOKUP($A:$A,Données,4,TRUE)*B169)</f>
        <v/>
      </c>
      <c r="H169" s="207" t="str">
        <f t="shared" si="35"/>
        <v/>
      </c>
      <c r="I169" s="208" t="str">
        <f t="shared" si="36"/>
        <v/>
      </c>
      <c r="J169" s="215" t="str">
        <f t="shared" si="37"/>
        <v/>
      </c>
    </row>
    <row r="170" spans="1:10" ht="14.25" x14ac:dyDescent="0.2">
      <c r="A170" s="76"/>
      <c r="B170" s="29"/>
      <c r="C170" s="50" t="str">
        <f>IF($A:$A="","",VLOOKUP($A:$A,Données,2,TRUE))</f>
        <v/>
      </c>
      <c r="D170" s="51" t="str">
        <f t="shared" si="7"/>
        <v/>
      </c>
      <c r="F170" s="214" t="str">
        <f>IF($A:$A="","",VLOOKUP($A:$A,Données,3,TRUE)*B170)</f>
        <v/>
      </c>
      <c r="G170" s="203" t="str">
        <f>IF($A:$A="","",VLOOKUP($A:$A,Données,4,TRUE)*B170)</f>
        <v/>
      </c>
      <c r="H170" s="207" t="str">
        <f t="shared" si="35"/>
        <v/>
      </c>
      <c r="I170" s="208" t="str">
        <f t="shared" si="36"/>
        <v/>
      </c>
      <c r="J170" s="215" t="str">
        <f t="shared" si="37"/>
        <v/>
      </c>
    </row>
    <row r="171" spans="1:10" ht="14.25" x14ac:dyDescent="0.2">
      <c r="A171" s="76"/>
      <c r="B171" s="29"/>
      <c r="C171" s="50" t="str">
        <f>IF($A:$A="","",VLOOKUP($A:$A,Données,2,TRUE))</f>
        <v/>
      </c>
      <c r="D171" s="51" t="str">
        <f t="shared" si="7"/>
        <v/>
      </c>
      <c r="F171" s="214" t="str">
        <f>IF($A:$A="","",VLOOKUP($A:$A,Données,3,TRUE)*B171)</f>
        <v/>
      </c>
      <c r="G171" s="203" t="str">
        <f>IF($A:$A="","",VLOOKUP($A:$A,Données,4,TRUE)*B171)</f>
        <v/>
      </c>
      <c r="H171" s="207" t="str">
        <f t="shared" si="35"/>
        <v/>
      </c>
      <c r="I171" s="208" t="str">
        <f t="shared" si="36"/>
        <v/>
      </c>
      <c r="J171" s="215" t="str">
        <f t="shared" si="37"/>
        <v/>
      </c>
    </row>
    <row r="172" spans="1:10" thickBot="1" x14ac:dyDescent="0.25">
      <c r="A172" s="76"/>
      <c r="B172" s="29"/>
      <c r="C172" s="50" t="str">
        <f>IF($A:$A="","",VLOOKUP($A:$A,Données,2,TRUE))</f>
        <v/>
      </c>
      <c r="D172" s="51" t="str">
        <f t="shared" si="7"/>
        <v/>
      </c>
      <c r="F172" s="179"/>
      <c r="G172" s="180"/>
      <c r="H172" s="181"/>
      <c r="I172" s="182"/>
      <c r="J172" s="183"/>
    </row>
    <row r="173" spans="1:10" thickBot="1" x14ac:dyDescent="0.25">
      <c r="A173" s="52" t="s">
        <v>53</v>
      </c>
      <c r="B173" s="53"/>
      <c r="C173" s="50"/>
      <c r="D173" s="51"/>
      <c r="F173" s="198" t="s">
        <v>53</v>
      </c>
      <c r="G173" s="199"/>
      <c r="H173" s="199"/>
      <c r="I173" s="199"/>
      <c r="J173" s="200"/>
    </row>
    <row r="174" spans="1:10" ht="14.25" x14ac:dyDescent="0.2">
      <c r="A174" s="52"/>
      <c r="B174" s="53"/>
      <c r="C174" s="50" t="str">
        <f>IF($A:$A="","",VLOOKUP($A:$A,Données,2,TRUE))</f>
        <v/>
      </c>
      <c r="D174" s="51" t="str">
        <f t="shared" si="7"/>
        <v/>
      </c>
      <c r="F174" s="179"/>
      <c r="G174" s="180"/>
      <c r="H174" s="181"/>
      <c r="I174" s="182"/>
      <c r="J174" s="183"/>
    </row>
    <row r="175" spans="1:10" ht="14.25" x14ac:dyDescent="0.2">
      <c r="A175" s="76"/>
      <c r="B175" s="29"/>
      <c r="C175" s="50" t="str">
        <f>IF($A:$A="","",VLOOKUP($A:$A,Données,2,TRUE))</f>
        <v/>
      </c>
      <c r="D175" s="51" t="str">
        <f t="shared" si="7"/>
        <v/>
      </c>
      <c r="F175" s="214" t="str">
        <f>IF($A:$A="","",VLOOKUP($A:$A,Données,3,TRUE)*B175)</f>
        <v/>
      </c>
      <c r="G175" s="203" t="str">
        <f>IF($A:$A="","",VLOOKUP($A:$A,Données,4,TRUE)*B175)</f>
        <v/>
      </c>
      <c r="H175" s="207" t="str">
        <f t="shared" ref="H175" si="38">IF($A:$A="","",G175+F175)</f>
        <v/>
      </c>
      <c r="I175" s="208" t="str">
        <f t="shared" ref="I175" si="39">IF($A:$A="","",D175-H175)</f>
        <v/>
      </c>
      <c r="J175" s="215" t="str">
        <f t="shared" ref="J175" si="40">IF($A:$A="","",I175/D175)</f>
        <v/>
      </c>
    </row>
    <row r="176" spans="1:10" ht="14.25" x14ac:dyDescent="0.2">
      <c r="A176" s="76"/>
      <c r="B176" s="29"/>
      <c r="C176" s="50" t="str">
        <f>IF($A:$A="","",VLOOKUP($A:$A,Données,2,TRUE))</f>
        <v/>
      </c>
      <c r="D176" s="51" t="str">
        <f t="shared" si="7"/>
        <v/>
      </c>
      <c r="F176" s="214" t="str">
        <f>IF($A:$A="","",VLOOKUP($A:$A,Données,3,TRUE)*B176)</f>
        <v/>
      </c>
      <c r="G176" s="203" t="str">
        <f>IF($A:$A="","",VLOOKUP($A:$A,Données,4,TRUE)*B176)</f>
        <v/>
      </c>
      <c r="H176" s="207" t="str">
        <f t="shared" ref="H176:H184" si="41">IF($A:$A="","",G176+F176)</f>
        <v/>
      </c>
      <c r="I176" s="208" t="str">
        <f t="shared" ref="I176:I184" si="42">IF($A:$A="","",D176-H176)</f>
        <v/>
      </c>
      <c r="J176" s="215" t="str">
        <f t="shared" ref="J176:J184" si="43">IF($A:$A="","",I176/D176)</f>
        <v/>
      </c>
    </row>
    <row r="177" spans="1:10" ht="14.25" x14ac:dyDescent="0.2">
      <c r="A177" s="76"/>
      <c r="B177" s="53"/>
      <c r="C177" s="50" t="str">
        <f>IF($A:$A="","",VLOOKUP($A:$A,Données,2,TRUE))</f>
        <v/>
      </c>
      <c r="D177" s="51" t="str">
        <f t="shared" si="7"/>
        <v/>
      </c>
      <c r="F177" s="214" t="str">
        <f>IF($A:$A="","",VLOOKUP($A:$A,Données,3,TRUE)*B177)</f>
        <v/>
      </c>
      <c r="G177" s="203" t="str">
        <f>IF($A:$A="","",VLOOKUP($A:$A,Données,4,TRUE)*B177)</f>
        <v/>
      </c>
      <c r="H177" s="207" t="str">
        <f t="shared" si="41"/>
        <v/>
      </c>
      <c r="I177" s="208" t="str">
        <f t="shared" si="42"/>
        <v/>
      </c>
      <c r="J177" s="215" t="str">
        <f t="shared" si="43"/>
        <v/>
      </c>
    </row>
    <row r="178" spans="1:10" ht="14.25" x14ac:dyDescent="0.2">
      <c r="A178" s="76"/>
      <c r="B178" s="53"/>
      <c r="C178" s="50" t="str">
        <f>IF($A:$A="","",VLOOKUP($A:$A,Données,2,TRUE))</f>
        <v/>
      </c>
      <c r="D178" s="51" t="str">
        <f t="shared" si="7"/>
        <v/>
      </c>
      <c r="F178" s="214" t="str">
        <f>IF($A:$A="","",VLOOKUP($A:$A,Données,3,TRUE)*B178)</f>
        <v/>
      </c>
      <c r="G178" s="203" t="str">
        <f>IF($A:$A="","",VLOOKUP($A:$A,Données,4,TRUE)*B178)</f>
        <v/>
      </c>
      <c r="H178" s="207" t="str">
        <f t="shared" si="41"/>
        <v/>
      </c>
      <c r="I178" s="208" t="str">
        <f t="shared" si="42"/>
        <v/>
      </c>
      <c r="J178" s="215" t="str">
        <f t="shared" si="43"/>
        <v/>
      </c>
    </row>
    <row r="179" spans="1:10" ht="14.25" x14ac:dyDescent="0.2">
      <c r="A179" s="76"/>
      <c r="B179" s="53"/>
      <c r="C179" s="50" t="str">
        <f>IF($A:$A="","",VLOOKUP($A:$A,Données,2,TRUE))</f>
        <v/>
      </c>
      <c r="D179" s="51" t="str">
        <f t="shared" si="7"/>
        <v/>
      </c>
      <c r="F179" s="214" t="str">
        <f>IF($A:$A="","",VLOOKUP($A:$A,Données,3,TRUE)*B179)</f>
        <v/>
      </c>
      <c r="G179" s="203" t="str">
        <f>IF($A:$A="","",VLOOKUP($A:$A,Données,4,TRUE)*B179)</f>
        <v/>
      </c>
      <c r="H179" s="207" t="str">
        <f t="shared" si="41"/>
        <v/>
      </c>
      <c r="I179" s="208" t="str">
        <f t="shared" si="42"/>
        <v/>
      </c>
      <c r="J179" s="215" t="str">
        <f t="shared" si="43"/>
        <v/>
      </c>
    </row>
    <row r="180" spans="1:10" ht="14.25" x14ac:dyDescent="0.2">
      <c r="A180" s="76"/>
      <c r="B180" s="53"/>
      <c r="C180" s="50" t="str">
        <f>IF($A:$A="","",VLOOKUP($A:$A,Données,2,TRUE))</f>
        <v/>
      </c>
      <c r="D180" s="51" t="str">
        <f t="shared" si="7"/>
        <v/>
      </c>
      <c r="F180" s="214" t="str">
        <f>IF($A:$A="","",VLOOKUP($A:$A,Données,3,TRUE)*B180)</f>
        <v/>
      </c>
      <c r="G180" s="203" t="str">
        <f>IF($A:$A="","",VLOOKUP($A:$A,Données,4,TRUE)*B180)</f>
        <v/>
      </c>
      <c r="H180" s="207" t="str">
        <f t="shared" si="41"/>
        <v/>
      </c>
      <c r="I180" s="208" t="str">
        <f t="shared" si="42"/>
        <v/>
      </c>
      <c r="J180" s="215" t="str">
        <f t="shared" si="43"/>
        <v/>
      </c>
    </row>
    <row r="181" spans="1:10" ht="14.25" x14ac:dyDescent="0.2">
      <c r="A181" s="76"/>
      <c r="B181" s="53"/>
      <c r="C181" s="50" t="str">
        <f>IF($A:$A="","",VLOOKUP($A:$A,Données,2,TRUE))</f>
        <v/>
      </c>
      <c r="D181" s="51" t="str">
        <f t="shared" ref="D181:D244" si="44">IF(A181="","",C181*B181)</f>
        <v/>
      </c>
      <c r="F181" s="214" t="str">
        <f>IF($A:$A="","",VLOOKUP($A:$A,Données,3,TRUE)*B181)</f>
        <v/>
      </c>
      <c r="G181" s="203" t="str">
        <f>IF($A:$A="","",VLOOKUP($A:$A,Données,4,TRUE)*B181)</f>
        <v/>
      </c>
      <c r="H181" s="207" t="str">
        <f t="shared" si="41"/>
        <v/>
      </c>
      <c r="I181" s="208" t="str">
        <f t="shared" si="42"/>
        <v/>
      </c>
      <c r="J181" s="215" t="str">
        <f t="shared" si="43"/>
        <v/>
      </c>
    </row>
    <row r="182" spans="1:10" ht="14.25" x14ac:dyDescent="0.2">
      <c r="A182" s="76"/>
      <c r="B182" s="53"/>
      <c r="C182" s="50" t="str">
        <f>IF($A:$A="","",VLOOKUP($A:$A,Données,2,TRUE))</f>
        <v/>
      </c>
      <c r="D182" s="51" t="str">
        <f t="shared" si="44"/>
        <v/>
      </c>
      <c r="F182" s="214" t="str">
        <f>IF($A:$A="","",VLOOKUP($A:$A,Données,3,TRUE)*B182)</f>
        <v/>
      </c>
      <c r="G182" s="203" t="str">
        <f>IF($A:$A="","",VLOOKUP($A:$A,Données,4,TRUE)*B182)</f>
        <v/>
      </c>
      <c r="H182" s="207" t="str">
        <f t="shared" si="41"/>
        <v/>
      </c>
      <c r="I182" s="208" t="str">
        <f t="shared" si="42"/>
        <v/>
      </c>
      <c r="J182" s="215" t="str">
        <f t="shared" si="43"/>
        <v/>
      </c>
    </row>
    <row r="183" spans="1:10" ht="14.25" x14ac:dyDescent="0.2">
      <c r="A183" s="76"/>
      <c r="B183" s="53"/>
      <c r="C183" s="50" t="str">
        <f>IF($A:$A="","",VLOOKUP($A:$A,Données,2,TRUE))</f>
        <v/>
      </c>
      <c r="D183" s="51" t="str">
        <f t="shared" si="44"/>
        <v/>
      </c>
      <c r="F183" s="214" t="str">
        <f>IF($A:$A="","",VLOOKUP($A:$A,Données,3,TRUE)*B183)</f>
        <v/>
      </c>
      <c r="G183" s="203" t="str">
        <f>IF($A:$A="","",VLOOKUP($A:$A,Données,4,TRUE)*B183)</f>
        <v/>
      </c>
      <c r="H183" s="207" t="str">
        <f t="shared" si="41"/>
        <v/>
      </c>
      <c r="I183" s="208" t="str">
        <f t="shared" si="42"/>
        <v/>
      </c>
      <c r="J183" s="215" t="str">
        <f t="shared" si="43"/>
        <v/>
      </c>
    </row>
    <row r="184" spans="1:10" ht="14.25" x14ac:dyDescent="0.2">
      <c r="A184" s="76"/>
      <c r="B184" s="53"/>
      <c r="C184" s="50" t="str">
        <f>IF($A:$A="","",VLOOKUP($A:$A,Données,2,TRUE))</f>
        <v/>
      </c>
      <c r="D184" s="51" t="str">
        <f t="shared" si="44"/>
        <v/>
      </c>
      <c r="F184" s="214" t="str">
        <f>IF($A:$A="","",VLOOKUP($A:$A,Données,3,TRUE)*B184)</f>
        <v/>
      </c>
      <c r="G184" s="203" t="str">
        <f>IF($A:$A="","",VLOOKUP($A:$A,Données,4,TRUE)*B184)</f>
        <v/>
      </c>
      <c r="H184" s="207" t="str">
        <f t="shared" si="41"/>
        <v/>
      </c>
      <c r="I184" s="208" t="str">
        <f t="shared" si="42"/>
        <v/>
      </c>
      <c r="J184" s="215" t="str">
        <f t="shared" si="43"/>
        <v/>
      </c>
    </row>
    <row r="185" spans="1:10" thickBot="1" x14ac:dyDescent="0.25">
      <c r="A185" s="76"/>
      <c r="B185" s="53"/>
      <c r="C185" s="50" t="str">
        <f>IF($A:$A="","",VLOOKUP($A:$A,Données,2,TRUE))</f>
        <v/>
      </c>
      <c r="D185" s="51" t="str">
        <f t="shared" si="44"/>
        <v/>
      </c>
      <c r="F185" s="179"/>
      <c r="G185" s="180"/>
      <c r="H185" s="181"/>
      <c r="I185" s="182"/>
      <c r="J185" s="183"/>
    </row>
    <row r="186" spans="1:10" thickBot="1" x14ac:dyDescent="0.25">
      <c r="A186" s="52" t="s">
        <v>54</v>
      </c>
      <c r="B186" s="53"/>
      <c r="C186" s="50"/>
      <c r="D186" s="51"/>
      <c r="F186" s="198" t="s">
        <v>54</v>
      </c>
      <c r="G186" s="199"/>
      <c r="H186" s="199"/>
      <c r="I186" s="199"/>
      <c r="J186" s="200"/>
    </row>
    <row r="187" spans="1:10" ht="14.25" x14ac:dyDescent="0.2">
      <c r="A187" s="49"/>
      <c r="B187" s="53"/>
      <c r="C187" s="50" t="str">
        <f>IF($A:$A="","",VLOOKUP($A:$A,Données,2,TRUE))</f>
        <v/>
      </c>
      <c r="D187" s="51" t="str">
        <f t="shared" si="44"/>
        <v/>
      </c>
      <c r="F187" s="179"/>
      <c r="G187" s="180"/>
      <c r="H187" s="181"/>
      <c r="I187" s="182"/>
      <c r="J187" s="183"/>
    </row>
    <row r="188" spans="1:10" ht="14.25" x14ac:dyDescent="0.2">
      <c r="A188" s="76"/>
      <c r="B188" s="29"/>
      <c r="C188" s="50" t="str">
        <f>IF($A:$A="","",VLOOKUP($A:$A,Données,2,TRUE))</f>
        <v/>
      </c>
      <c r="D188" s="51" t="str">
        <f t="shared" si="44"/>
        <v/>
      </c>
      <c r="F188" s="214" t="str">
        <f>IF($A:$A="","",VLOOKUP($A:$A,Données,3,TRUE)*B188)</f>
        <v/>
      </c>
      <c r="G188" s="203" t="str">
        <f>IF($A:$A="","",VLOOKUP($A:$A,Données,4,TRUE)*B188)</f>
        <v/>
      </c>
      <c r="H188" s="207" t="str">
        <f t="shared" ref="H188" si="45">IF($A:$A="","",G188+F188)</f>
        <v/>
      </c>
      <c r="I188" s="208" t="str">
        <f t="shared" ref="I188" si="46">IF($A:$A="","",D188-H188)</f>
        <v/>
      </c>
      <c r="J188" s="215" t="str">
        <f t="shared" ref="J188" si="47">IF($A:$A="","",I188/D188)</f>
        <v/>
      </c>
    </row>
    <row r="189" spans="1:10" ht="14.25" x14ac:dyDescent="0.2">
      <c r="A189" s="76"/>
      <c r="B189" s="29"/>
      <c r="C189" s="50" t="str">
        <f>IF($A:$A="","",VLOOKUP($A:$A,Données,2,TRUE))</f>
        <v/>
      </c>
      <c r="D189" s="51" t="str">
        <f t="shared" si="44"/>
        <v/>
      </c>
      <c r="F189" s="214" t="str">
        <f>IF($A:$A="","",VLOOKUP($A:$A,Données,3,TRUE)*B189)</f>
        <v/>
      </c>
      <c r="G189" s="203" t="str">
        <f>IF($A:$A="","",VLOOKUP($A:$A,Données,4,TRUE)*B189)</f>
        <v/>
      </c>
      <c r="H189" s="207" t="str">
        <f t="shared" ref="H189:H194" si="48">IF($A:$A="","",G189+F189)</f>
        <v/>
      </c>
      <c r="I189" s="208" t="str">
        <f t="shared" ref="I189:I194" si="49">IF($A:$A="","",D189-H189)</f>
        <v/>
      </c>
      <c r="J189" s="215" t="str">
        <f t="shared" ref="J189:J194" si="50">IF($A:$A="","",I189/D189)</f>
        <v/>
      </c>
    </row>
    <row r="190" spans="1:10" ht="14.25" x14ac:dyDescent="0.2">
      <c r="A190" s="76"/>
      <c r="B190" s="29"/>
      <c r="C190" s="50" t="str">
        <f>IF($A:$A="","",VLOOKUP($A:$A,Données,2,TRUE))</f>
        <v/>
      </c>
      <c r="D190" s="51" t="str">
        <f t="shared" si="44"/>
        <v/>
      </c>
      <c r="F190" s="214" t="str">
        <f>IF($A:$A="","",VLOOKUP($A:$A,Données,3,TRUE)*B190)</f>
        <v/>
      </c>
      <c r="G190" s="203" t="str">
        <f>IF($A:$A="","",VLOOKUP($A:$A,Données,4,TRUE)*B190)</f>
        <v/>
      </c>
      <c r="H190" s="207" t="str">
        <f t="shared" si="48"/>
        <v/>
      </c>
      <c r="I190" s="208" t="str">
        <f t="shared" si="49"/>
        <v/>
      </c>
      <c r="J190" s="215" t="str">
        <f t="shared" si="50"/>
        <v/>
      </c>
    </row>
    <row r="191" spans="1:10" ht="14.25" x14ac:dyDescent="0.2">
      <c r="A191" s="76"/>
      <c r="B191" s="29"/>
      <c r="C191" s="50" t="str">
        <f>IF($A:$A="","",VLOOKUP($A:$A,Données,2,TRUE))</f>
        <v/>
      </c>
      <c r="D191" s="51" t="str">
        <f t="shared" si="44"/>
        <v/>
      </c>
      <c r="F191" s="214" t="str">
        <f>IF($A:$A="","",VLOOKUP($A:$A,Données,3,TRUE)*B191)</f>
        <v/>
      </c>
      <c r="G191" s="203" t="str">
        <f>IF($A:$A="","",VLOOKUP($A:$A,Données,4,TRUE)*B191)</f>
        <v/>
      </c>
      <c r="H191" s="207" t="str">
        <f t="shared" si="48"/>
        <v/>
      </c>
      <c r="I191" s="208" t="str">
        <f t="shared" si="49"/>
        <v/>
      </c>
      <c r="J191" s="215" t="str">
        <f t="shared" si="50"/>
        <v/>
      </c>
    </row>
    <row r="192" spans="1:10" ht="14.25" x14ac:dyDescent="0.2">
      <c r="A192" s="76"/>
      <c r="B192" s="53"/>
      <c r="C192" s="50" t="str">
        <f>IF($A:$A="","",VLOOKUP($A:$A,Données,2,TRUE))</f>
        <v/>
      </c>
      <c r="D192" s="51" t="str">
        <f t="shared" si="44"/>
        <v/>
      </c>
      <c r="F192" s="214" t="str">
        <f>IF($A:$A="","",VLOOKUP($A:$A,Données,3,TRUE)*B192)</f>
        <v/>
      </c>
      <c r="G192" s="203" t="str">
        <f>IF($A:$A="","",VLOOKUP($A:$A,Données,4,TRUE)*B192)</f>
        <v/>
      </c>
      <c r="H192" s="207" t="str">
        <f t="shared" si="48"/>
        <v/>
      </c>
      <c r="I192" s="208" t="str">
        <f t="shared" si="49"/>
        <v/>
      </c>
      <c r="J192" s="215" t="str">
        <f t="shared" si="50"/>
        <v/>
      </c>
    </row>
    <row r="193" spans="1:10" ht="14.25" x14ac:dyDescent="0.2">
      <c r="A193" s="76"/>
      <c r="B193" s="53"/>
      <c r="C193" s="50" t="str">
        <f>IF($A:$A="","",VLOOKUP($A:$A,Données,2,TRUE))</f>
        <v/>
      </c>
      <c r="D193" s="51" t="str">
        <f t="shared" si="44"/>
        <v/>
      </c>
      <c r="F193" s="214" t="str">
        <f>IF($A:$A="","",VLOOKUP($A:$A,Données,3,TRUE)*B193)</f>
        <v/>
      </c>
      <c r="G193" s="203" t="str">
        <f>IF($A:$A="","",VLOOKUP($A:$A,Données,4,TRUE)*B193)</f>
        <v/>
      </c>
      <c r="H193" s="207" t="str">
        <f t="shared" si="48"/>
        <v/>
      </c>
      <c r="I193" s="208" t="str">
        <f t="shared" si="49"/>
        <v/>
      </c>
      <c r="J193" s="215" t="str">
        <f t="shared" si="50"/>
        <v/>
      </c>
    </row>
    <row r="194" spans="1:10" ht="14.25" x14ac:dyDescent="0.2">
      <c r="A194" s="76"/>
      <c r="B194" s="54"/>
      <c r="C194" s="50" t="str">
        <f>IF($A:$A="","",VLOOKUP($A:$A,Données,2,TRUE))</f>
        <v/>
      </c>
      <c r="D194" s="51" t="str">
        <f t="shared" si="44"/>
        <v/>
      </c>
      <c r="F194" s="214" t="str">
        <f>IF($A:$A="","",VLOOKUP($A:$A,Données,3,TRUE)*B194)</f>
        <v/>
      </c>
      <c r="G194" s="203" t="str">
        <f>IF($A:$A="","",VLOOKUP($A:$A,Données,4,TRUE)*B194)</f>
        <v/>
      </c>
      <c r="H194" s="207" t="str">
        <f t="shared" si="48"/>
        <v/>
      </c>
      <c r="I194" s="208" t="str">
        <f t="shared" si="49"/>
        <v/>
      </c>
      <c r="J194" s="215" t="str">
        <f t="shared" si="50"/>
        <v/>
      </c>
    </row>
    <row r="195" spans="1:10" thickBot="1" x14ac:dyDescent="0.25">
      <c r="A195" s="76"/>
      <c r="B195" s="53"/>
      <c r="C195" s="50" t="str">
        <f>IF($A:$A="","",VLOOKUP($A:$A,Données,2,TRUE))</f>
        <v/>
      </c>
      <c r="D195" s="51" t="str">
        <f t="shared" si="44"/>
        <v/>
      </c>
      <c r="F195" s="179"/>
      <c r="G195" s="180"/>
      <c r="H195" s="181"/>
      <c r="I195" s="182"/>
      <c r="J195" s="183"/>
    </row>
    <row r="196" spans="1:10" ht="15.75" customHeight="1" thickBot="1" x14ac:dyDescent="0.25">
      <c r="A196" s="52" t="s">
        <v>55</v>
      </c>
      <c r="B196" s="53"/>
      <c r="C196" s="50"/>
      <c r="D196" s="51"/>
      <c r="F196" s="198" t="s">
        <v>55</v>
      </c>
      <c r="G196" s="199"/>
      <c r="H196" s="199"/>
      <c r="I196" s="199"/>
      <c r="J196" s="200"/>
    </row>
    <row r="197" spans="1:10" ht="14.25" x14ac:dyDescent="0.2">
      <c r="A197" s="49"/>
      <c r="B197" s="53"/>
      <c r="C197" s="50" t="str">
        <f>IF($A:$A="","",VLOOKUP($A:$A,Données,2,TRUE))</f>
        <v/>
      </c>
      <c r="D197" s="51" t="str">
        <f t="shared" si="44"/>
        <v/>
      </c>
      <c r="F197" s="179"/>
      <c r="G197" s="180"/>
      <c r="H197" s="181"/>
      <c r="I197" s="182"/>
      <c r="J197" s="183"/>
    </row>
    <row r="198" spans="1:10" ht="14.25" x14ac:dyDescent="0.2">
      <c r="A198" s="76"/>
      <c r="B198" s="29"/>
      <c r="C198" s="50" t="str">
        <f>IF($A:$A="","",VLOOKUP($A:$A,Données,2,TRUE))</f>
        <v/>
      </c>
      <c r="D198" s="51" t="str">
        <f t="shared" si="44"/>
        <v/>
      </c>
      <c r="F198" s="214" t="str">
        <f>IF($A:$A="","",VLOOKUP($A:$A,Données,3,TRUE)*B198)</f>
        <v/>
      </c>
      <c r="G198" s="203" t="str">
        <f>IF($A:$A="","",VLOOKUP($A:$A,Données,4,TRUE)*B198)</f>
        <v/>
      </c>
      <c r="H198" s="207" t="str">
        <f t="shared" ref="H198" si="51">IF($A:$A="","",G198+F198)</f>
        <v/>
      </c>
      <c r="I198" s="208" t="str">
        <f t="shared" ref="I198" si="52">IF($A:$A="","",D198-H198)</f>
        <v/>
      </c>
      <c r="J198" s="215" t="str">
        <f t="shared" ref="J198" si="53">IF($A:$A="","",I198/D198)</f>
        <v/>
      </c>
    </row>
    <row r="199" spans="1:10" ht="14.25" x14ac:dyDescent="0.2">
      <c r="A199" s="76"/>
      <c r="B199" s="29"/>
      <c r="C199" s="50" t="str">
        <f>IF($A:$A="","",VLOOKUP($A:$A,Données,2,TRUE))</f>
        <v/>
      </c>
      <c r="D199" s="51" t="str">
        <f t="shared" si="44"/>
        <v/>
      </c>
      <c r="F199" s="214" t="str">
        <f>IF($A:$A="","",VLOOKUP($A:$A,Données,3,TRUE)*B199)</f>
        <v/>
      </c>
      <c r="G199" s="203" t="str">
        <f>IF($A:$A="","",VLOOKUP($A:$A,Données,4,TRUE)*B199)</f>
        <v/>
      </c>
      <c r="H199" s="207" t="str">
        <f t="shared" ref="H199:H207" si="54">IF($A:$A="","",G199+F199)</f>
        <v/>
      </c>
      <c r="I199" s="208" t="str">
        <f t="shared" ref="I199:I207" si="55">IF($A:$A="","",D199-H199)</f>
        <v/>
      </c>
      <c r="J199" s="215" t="str">
        <f t="shared" ref="J199:J207" si="56">IF($A:$A="","",I199/D199)</f>
        <v/>
      </c>
    </row>
    <row r="200" spans="1:10" ht="14.25" x14ac:dyDescent="0.2">
      <c r="A200" s="76"/>
      <c r="B200" s="53"/>
      <c r="C200" s="50" t="str">
        <f>IF($A:$A="","",VLOOKUP($A:$A,Données,2,TRUE))</f>
        <v/>
      </c>
      <c r="D200" s="51" t="str">
        <f t="shared" si="44"/>
        <v/>
      </c>
      <c r="F200" s="214" t="str">
        <f>IF($A:$A="","",VLOOKUP($A:$A,Données,3,TRUE)*B200)</f>
        <v/>
      </c>
      <c r="G200" s="203" t="str">
        <f>IF($A:$A="","",VLOOKUP($A:$A,Données,4,TRUE)*B200)</f>
        <v/>
      </c>
      <c r="H200" s="207" t="str">
        <f t="shared" si="54"/>
        <v/>
      </c>
      <c r="I200" s="208" t="str">
        <f t="shared" si="55"/>
        <v/>
      </c>
      <c r="J200" s="215" t="str">
        <f t="shared" si="56"/>
        <v/>
      </c>
    </row>
    <row r="201" spans="1:10" ht="14.25" x14ac:dyDescent="0.2">
      <c r="A201" s="76"/>
      <c r="B201" s="53"/>
      <c r="C201" s="50" t="str">
        <f>IF($A:$A="","",VLOOKUP($A:$A,Données,2,TRUE))</f>
        <v/>
      </c>
      <c r="D201" s="51" t="str">
        <f t="shared" si="44"/>
        <v/>
      </c>
      <c r="F201" s="214" t="str">
        <f>IF($A:$A="","",VLOOKUP($A:$A,Données,3,TRUE)*B201)</f>
        <v/>
      </c>
      <c r="G201" s="203" t="str">
        <f>IF($A:$A="","",VLOOKUP($A:$A,Données,4,TRUE)*B201)</f>
        <v/>
      </c>
      <c r="H201" s="207" t="str">
        <f t="shared" si="54"/>
        <v/>
      </c>
      <c r="I201" s="208" t="str">
        <f t="shared" si="55"/>
        <v/>
      </c>
      <c r="J201" s="215" t="str">
        <f t="shared" si="56"/>
        <v/>
      </c>
    </row>
    <row r="202" spans="1:10" ht="14.25" x14ac:dyDescent="0.2">
      <c r="A202" s="76"/>
      <c r="B202" s="53"/>
      <c r="C202" s="50" t="str">
        <f>IF($A:$A="","",VLOOKUP($A:$A,Données,2,TRUE))</f>
        <v/>
      </c>
      <c r="D202" s="51" t="str">
        <f t="shared" si="44"/>
        <v/>
      </c>
      <c r="F202" s="214" t="str">
        <f>IF($A:$A="","",VLOOKUP($A:$A,Données,3,TRUE)*B202)</f>
        <v/>
      </c>
      <c r="G202" s="203" t="str">
        <f>IF($A:$A="","",VLOOKUP($A:$A,Données,4,TRUE)*B202)</f>
        <v/>
      </c>
      <c r="H202" s="207" t="str">
        <f t="shared" si="54"/>
        <v/>
      </c>
      <c r="I202" s="208" t="str">
        <f t="shared" si="55"/>
        <v/>
      </c>
      <c r="J202" s="215" t="str">
        <f t="shared" si="56"/>
        <v/>
      </c>
    </row>
    <row r="203" spans="1:10" ht="14.25" x14ac:dyDescent="0.2">
      <c r="A203" s="76"/>
      <c r="B203" s="53"/>
      <c r="C203" s="50" t="str">
        <f>IF($A:$A="","",VLOOKUP($A:$A,Données,2,TRUE))</f>
        <v/>
      </c>
      <c r="D203" s="51" t="str">
        <f t="shared" si="44"/>
        <v/>
      </c>
      <c r="F203" s="214" t="str">
        <f>IF($A:$A="","",VLOOKUP($A:$A,Données,3,TRUE)*B203)</f>
        <v/>
      </c>
      <c r="G203" s="203" t="str">
        <f>IF($A:$A="","",VLOOKUP($A:$A,Données,4,TRUE)*B203)</f>
        <v/>
      </c>
      <c r="H203" s="207" t="str">
        <f t="shared" si="54"/>
        <v/>
      </c>
      <c r="I203" s="208" t="str">
        <f t="shared" si="55"/>
        <v/>
      </c>
      <c r="J203" s="215" t="str">
        <f t="shared" si="56"/>
        <v/>
      </c>
    </row>
    <row r="204" spans="1:10" ht="14.25" x14ac:dyDescent="0.2">
      <c r="A204" s="76"/>
      <c r="B204" s="53"/>
      <c r="C204" s="50" t="str">
        <f>IF($A:$A="","",VLOOKUP($A:$A,Données,2,TRUE))</f>
        <v/>
      </c>
      <c r="D204" s="51" t="str">
        <f t="shared" si="44"/>
        <v/>
      </c>
      <c r="F204" s="214" t="str">
        <f>IF($A:$A="","",VLOOKUP($A:$A,Données,3,TRUE)*B204)</f>
        <v/>
      </c>
      <c r="G204" s="203" t="str">
        <f>IF($A:$A="","",VLOOKUP($A:$A,Données,4,TRUE)*B204)</f>
        <v/>
      </c>
      <c r="H204" s="207" t="str">
        <f t="shared" si="54"/>
        <v/>
      </c>
      <c r="I204" s="208" t="str">
        <f t="shared" si="55"/>
        <v/>
      </c>
      <c r="J204" s="215" t="str">
        <f t="shared" si="56"/>
        <v/>
      </c>
    </row>
    <row r="205" spans="1:10" ht="14.25" x14ac:dyDescent="0.2">
      <c r="A205" s="76"/>
      <c r="B205" s="53"/>
      <c r="C205" s="50" t="str">
        <f>IF($A:$A="","",VLOOKUP($A:$A,Données,2,TRUE))</f>
        <v/>
      </c>
      <c r="D205" s="51" t="str">
        <f t="shared" si="44"/>
        <v/>
      </c>
      <c r="F205" s="214" t="str">
        <f>IF($A:$A="","",VLOOKUP($A:$A,Données,3,TRUE)*B205)</f>
        <v/>
      </c>
      <c r="G205" s="203" t="str">
        <f>IF($A:$A="","",VLOOKUP($A:$A,Données,4,TRUE)*B205)</f>
        <v/>
      </c>
      <c r="H205" s="207" t="str">
        <f t="shared" si="54"/>
        <v/>
      </c>
      <c r="I205" s="208" t="str">
        <f t="shared" si="55"/>
        <v/>
      </c>
      <c r="J205" s="215" t="str">
        <f t="shared" si="56"/>
        <v/>
      </c>
    </row>
    <row r="206" spans="1:10" ht="14.25" x14ac:dyDescent="0.2">
      <c r="A206" s="76"/>
      <c r="B206" s="53"/>
      <c r="C206" s="50" t="str">
        <f>IF($A:$A="","",VLOOKUP($A:$A,Données,2,TRUE))</f>
        <v/>
      </c>
      <c r="D206" s="51" t="str">
        <f t="shared" si="44"/>
        <v/>
      </c>
      <c r="F206" s="214" t="str">
        <f>IF($A:$A="","",VLOOKUP($A:$A,Données,3,TRUE)*B206)</f>
        <v/>
      </c>
      <c r="G206" s="203" t="str">
        <f>IF($A:$A="","",VLOOKUP($A:$A,Données,4,TRUE)*B206)</f>
        <v/>
      </c>
      <c r="H206" s="207" t="str">
        <f t="shared" si="54"/>
        <v/>
      </c>
      <c r="I206" s="208" t="str">
        <f t="shared" si="55"/>
        <v/>
      </c>
      <c r="J206" s="215" t="str">
        <f t="shared" si="56"/>
        <v/>
      </c>
    </row>
    <row r="207" spans="1:10" ht="14.25" x14ac:dyDescent="0.2">
      <c r="A207" s="76"/>
      <c r="B207" s="53"/>
      <c r="C207" s="50" t="str">
        <f>IF($A:$A="","",VLOOKUP($A:$A,Données,2,TRUE))</f>
        <v/>
      </c>
      <c r="D207" s="51" t="str">
        <f t="shared" si="44"/>
        <v/>
      </c>
      <c r="F207" s="214" t="str">
        <f>IF($A:$A="","",VLOOKUP($A:$A,Données,3,TRUE)*B207)</f>
        <v/>
      </c>
      <c r="G207" s="203" t="str">
        <f>IF($A:$A="","",VLOOKUP($A:$A,Données,4,TRUE)*B207)</f>
        <v/>
      </c>
      <c r="H207" s="207" t="str">
        <f t="shared" si="54"/>
        <v/>
      </c>
      <c r="I207" s="208" t="str">
        <f t="shared" si="55"/>
        <v/>
      </c>
      <c r="J207" s="215" t="str">
        <f t="shared" si="56"/>
        <v/>
      </c>
    </row>
    <row r="208" spans="1:10" thickBot="1" x14ac:dyDescent="0.25">
      <c r="A208" s="76"/>
      <c r="B208" s="53"/>
      <c r="C208" s="50" t="str">
        <f>IF($A:$A="","",VLOOKUP($A:$A,Données,2,TRUE))</f>
        <v/>
      </c>
      <c r="D208" s="51" t="str">
        <f t="shared" si="44"/>
        <v/>
      </c>
      <c r="F208" s="179"/>
      <c r="G208" s="180"/>
      <c r="H208" s="181"/>
      <c r="I208" s="182"/>
      <c r="J208" s="183"/>
    </row>
    <row r="209" spans="1:10" thickBot="1" x14ac:dyDescent="0.25">
      <c r="A209" s="52" t="s">
        <v>56</v>
      </c>
      <c r="B209" s="53"/>
      <c r="C209" s="50"/>
      <c r="D209" s="51"/>
      <c r="F209" s="198" t="s">
        <v>56</v>
      </c>
      <c r="G209" s="199"/>
      <c r="H209" s="199"/>
      <c r="I209" s="199"/>
      <c r="J209" s="200"/>
    </row>
    <row r="210" spans="1:10" ht="14.25" x14ac:dyDescent="0.2">
      <c r="A210" s="49"/>
      <c r="B210" s="53"/>
      <c r="C210" s="50" t="str">
        <f>IF($A:$A="","",VLOOKUP($A:$A,Données,2,TRUE))</f>
        <v/>
      </c>
      <c r="D210" s="51" t="str">
        <f t="shared" si="44"/>
        <v/>
      </c>
      <c r="F210" s="179"/>
      <c r="G210" s="180"/>
      <c r="H210" s="181"/>
      <c r="I210" s="182"/>
      <c r="J210" s="183"/>
    </row>
    <row r="211" spans="1:10" ht="14.25" x14ac:dyDescent="0.2">
      <c r="A211" s="76"/>
      <c r="B211" s="29"/>
      <c r="C211" s="50" t="str">
        <f>IF($A:$A="","",VLOOKUP($A:$A,Données,2,TRUE))</f>
        <v/>
      </c>
      <c r="D211" s="51" t="str">
        <f t="shared" si="44"/>
        <v/>
      </c>
      <c r="F211" s="214" t="str">
        <f>IF($A:$A="","",VLOOKUP($A:$A,Données,3,TRUE)*B211)</f>
        <v/>
      </c>
      <c r="G211" s="203" t="str">
        <f>IF($A:$A="","",VLOOKUP($A:$A,Données,4,TRUE)*B211)</f>
        <v/>
      </c>
      <c r="H211" s="207" t="str">
        <f t="shared" ref="H211" si="57">IF($A:$A="","",G211+F211)</f>
        <v/>
      </c>
      <c r="I211" s="208" t="str">
        <f t="shared" ref="I211" si="58">IF($A:$A="","",D211-H211)</f>
        <v/>
      </c>
      <c r="J211" s="215" t="str">
        <f t="shared" ref="J211" si="59">IF($A:$A="","",I211/D211)</f>
        <v/>
      </c>
    </row>
    <row r="212" spans="1:10" ht="14.25" x14ac:dyDescent="0.2">
      <c r="A212" s="76"/>
      <c r="B212" s="29"/>
      <c r="C212" s="50" t="str">
        <f>IF($A:$A="","",VLOOKUP($A:$A,Données,2,TRUE))</f>
        <v/>
      </c>
      <c r="D212" s="51" t="str">
        <f t="shared" si="44"/>
        <v/>
      </c>
      <c r="F212" s="214" t="str">
        <f>IF($A:$A="","",VLOOKUP($A:$A,Données,3,TRUE)*B212)</f>
        <v/>
      </c>
      <c r="G212" s="203" t="str">
        <f>IF($A:$A="","",VLOOKUP($A:$A,Données,4,TRUE)*B212)</f>
        <v/>
      </c>
      <c r="H212" s="207" t="str">
        <f t="shared" ref="H212:H228" si="60">IF($A:$A="","",G212+F212)</f>
        <v/>
      </c>
      <c r="I212" s="208" t="str">
        <f t="shared" ref="I212:I228" si="61">IF($A:$A="","",D212-H212)</f>
        <v/>
      </c>
      <c r="J212" s="215" t="str">
        <f t="shared" ref="J212:J228" si="62">IF($A:$A="","",I212/D212)</f>
        <v/>
      </c>
    </row>
    <row r="213" spans="1:10" ht="14.25" x14ac:dyDescent="0.2">
      <c r="A213" s="76"/>
      <c r="B213" s="53"/>
      <c r="C213" s="50" t="str">
        <f>IF($A:$A="","",VLOOKUP($A:$A,Données,2,TRUE))</f>
        <v/>
      </c>
      <c r="D213" s="51" t="str">
        <f t="shared" si="44"/>
        <v/>
      </c>
      <c r="F213" s="214" t="str">
        <f>IF($A:$A="","",VLOOKUP($A:$A,Données,3,TRUE)*B213)</f>
        <v/>
      </c>
      <c r="G213" s="203" t="str">
        <f>IF($A:$A="","",VLOOKUP($A:$A,Données,4,TRUE)*B213)</f>
        <v/>
      </c>
      <c r="H213" s="207" t="str">
        <f t="shared" si="60"/>
        <v/>
      </c>
      <c r="I213" s="208" t="str">
        <f t="shared" si="61"/>
        <v/>
      </c>
      <c r="J213" s="215" t="str">
        <f t="shared" si="62"/>
        <v/>
      </c>
    </row>
    <row r="214" spans="1:10" ht="14.25" x14ac:dyDescent="0.2">
      <c r="A214" s="76"/>
      <c r="B214" s="53"/>
      <c r="C214" s="50" t="str">
        <f>IF($A:$A="","",VLOOKUP($A:$A,Données,2,TRUE))</f>
        <v/>
      </c>
      <c r="D214" s="51" t="str">
        <f t="shared" si="44"/>
        <v/>
      </c>
      <c r="F214" s="214" t="str">
        <f>IF($A:$A="","",VLOOKUP($A:$A,Données,3,TRUE)*B214)</f>
        <v/>
      </c>
      <c r="G214" s="203" t="str">
        <f>IF($A:$A="","",VLOOKUP($A:$A,Données,4,TRUE)*B214)</f>
        <v/>
      </c>
      <c r="H214" s="207" t="str">
        <f t="shared" si="60"/>
        <v/>
      </c>
      <c r="I214" s="208" t="str">
        <f t="shared" si="61"/>
        <v/>
      </c>
      <c r="J214" s="215" t="str">
        <f t="shared" si="62"/>
        <v/>
      </c>
    </row>
    <row r="215" spans="1:10" ht="14.25" x14ac:dyDescent="0.2">
      <c r="A215" s="76"/>
      <c r="B215" s="53"/>
      <c r="C215" s="50" t="str">
        <f>IF($A:$A="","",VLOOKUP($A:$A,Données,2,TRUE))</f>
        <v/>
      </c>
      <c r="D215" s="51" t="str">
        <f t="shared" si="44"/>
        <v/>
      </c>
      <c r="F215" s="214" t="str">
        <f>IF($A:$A="","",VLOOKUP($A:$A,Données,3,TRUE)*B215)</f>
        <v/>
      </c>
      <c r="G215" s="203" t="str">
        <f>IF($A:$A="","",VLOOKUP($A:$A,Données,4,TRUE)*B215)</f>
        <v/>
      </c>
      <c r="H215" s="207" t="str">
        <f t="shared" si="60"/>
        <v/>
      </c>
      <c r="I215" s="208" t="str">
        <f t="shared" si="61"/>
        <v/>
      </c>
      <c r="J215" s="215" t="str">
        <f t="shared" si="62"/>
        <v/>
      </c>
    </row>
    <row r="216" spans="1:10" ht="14.25" x14ac:dyDescent="0.2">
      <c r="A216" s="76"/>
      <c r="B216" s="53"/>
      <c r="C216" s="50" t="str">
        <f>IF($A:$A="","",VLOOKUP($A:$A,Données,2,TRUE))</f>
        <v/>
      </c>
      <c r="D216" s="51" t="str">
        <f t="shared" si="44"/>
        <v/>
      </c>
      <c r="F216" s="214" t="str">
        <f>IF($A:$A="","",VLOOKUP($A:$A,Données,3,TRUE)*B216)</f>
        <v/>
      </c>
      <c r="G216" s="203" t="str">
        <f>IF($A:$A="","",VLOOKUP($A:$A,Données,4,TRUE)*B216)</f>
        <v/>
      </c>
      <c r="H216" s="207" t="str">
        <f t="shared" si="60"/>
        <v/>
      </c>
      <c r="I216" s="208" t="str">
        <f t="shared" si="61"/>
        <v/>
      </c>
      <c r="J216" s="215" t="str">
        <f t="shared" si="62"/>
        <v/>
      </c>
    </row>
    <row r="217" spans="1:10" ht="14.25" x14ac:dyDescent="0.2">
      <c r="A217" s="76"/>
      <c r="B217" s="53"/>
      <c r="C217" s="50" t="str">
        <f>IF($A:$A="","",VLOOKUP($A:$A,Données,2,TRUE))</f>
        <v/>
      </c>
      <c r="D217" s="51" t="str">
        <f t="shared" si="44"/>
        <v/>
      </c>
      <c r="F217" s="214" t="str">
        <f>IF($A:$A="","",VLOOKUP($A:$A,Données,3,TRUE)*B217)</f>
        <v/>
      </c>
      <c r="G217" s="203" t="str">
        <f>IF($A:$A="","",VLOOKUP($A:$A,Données,4,TRUE)*B217)</f>
        <v/>
      </c>
      <c r="H217" s="207" t="str">
        <f t="shared" si="60"/>
        <v/>
      </c>
      <c r="I217" s="208" t="str">
        <f t="shared" si="61"/>
        <v/>
      </c>
      <c r="J217" s="215" t="str">
        <f t="shared" si="62"/>
        <v/>
      </c>
    </row>
    <row r="218" spans="1:10" ht="14.25" x14ac:dyDescent="0.2">
      <c r="A218" s="76"/>
      <c r="B218" s="53"/>
      <c r="C218" s="50" t="str">
        <f>IF($A:$A="","",VLOOKUP($A:$A,Données,2,TRUE))</f>
        <v/>
      </c>
      <c r="D218" s="51" t="str">
        <f t="shared" si="44"/>
        <v/>
      </c>
      <c r="F218" s="214" t="str">
        <f>IF($A:$A="","",VLOOKUP($A:$A,Données,3,TRUE)*B218)</f>
        <v/>
      </c>
      <c r="G218" s="203" t="str">
        <f>IF($A:$A="","",VLOOKUP($A:$A,Données,4,TRUE)*B218)</f>
        <v/>
      </c>
      <c r="H218" s="207" t="str">
        <f t="shared" si="60"/>
        <v/>
      </c>
      <c r="I218" s="208" t="str">
        <f t="shared" si="61"/>
        <v/>
      </c>
      <c r="J218" s="215" t="str">
        <f t="shared" si="62"/>
        <v/>
      </c>
    </row>
    <row r="219" spans="1:10" ht="14.25" x14ac:dyDescent="0.2">
      <c r="A219" s="76"/>
      <c r="B219" s="53"/>
      <c r="C219" s="50" t="str">
        <f>IF($A:$A="","",VLOOKUP($A:$A,Données,2,TRUE))</f>
        <v/>
      </c>
      <c r="D219" s="51" t="str">
        <f t="shared" si="44"/>
        <v/>
      </c>
      <c r="F219" s="214" t="str">
        <f>IF($A:$A="","",VLOOKUP($A:$A,Données,3,TRUE)*B219)</f>
        <v/>
      </c>
      <c r="G219" s="203" t="str">
        <f>IF($A:$A="","",VLOOKUP($A:$A,Données,4,TRUE)*B219)</f>
        <v/>
      </c>
      <c r="H219" s="207" t="str">
        <f t="shared" si="60"/>
        <v/>
      </c>
      <c r="I219" s="208" t="str">
        <f t="shared" si="61"/>
        <v/>
      </c>
      <c r="J219" s="215" t="str">
        <f t="shared" si="62"/>
        <v/>
      </c>
    </row>
    <row r="220" spans="1:10" ht="14.25" x14ac:dyDescent="0.2">
      <c r="A220" s="76"/>
      <c r="B220" s="53"/>
      <c r="C220" s="50" t="str">
        <f>IF($A:$A="","",VLOOKUP($A:$A,Données,2,TRUE))</f>
        <v/>
      </c>
      <c r="D220" s="51" t="str">
        <f t="shared" si="44"/>
        <v/>
      </c>
      <c r="F220" s="214" t="str">
        <f>IF($A:$A="","",VLOOKUP($A:$A,Données,3,TRUE)*B220)</f>
        <v/>
      </c>
      <c r="G220" s="203" t="str">
        <f>IF($A:$A="","",VLOOKUP($A:$A,Données,4,TRUE)*B220)</f>
        <v/>
      </c>
      <c r="H220" s="207" t="str">
        <f t="shared" si="60"/>
        <v/>
      </c>
      <c r="I220" s="208" t="str">
        <f t="shared" si="61"/>
        <v/>
      </c>
      <c r="J220" s="215" t="str">
        <f t="shared" si="62"/>
        <v/>
      </c>
    </row>
    <row r="221" spans="1:10" ht="14.25" x14ac:dyDescent="0.2">
      <c r="A221" s="76"/>
      <c r="B221" s="53"/>
      <c r="C221" s="50" t="str">
        <f>IF($A:$A="","",VLOOKUP($A:$A,Données,2,TRUE))</f>
        <v/>
      </c>
      <c r="D221" s="51" t="str">
        <f t="shared" si="44"/>
        <v/>
      </c>
      <c r="F221" s="214" t="str">
        <f>IF($A:$A="","",VLOOKUP($A:$A,Données,3,TRUE)*B221)</f>
        <v/>
      </c>
      <c r="G221" s="203" t="str">
        <f>IF($A:$A="","",VLOOKUP($A:$A,Données,4,TRUE)*B221)</f>
        <v/>
      </c>
      <c r="H221" s="207" t="str">
        <f t="shared" si="60"/>
        <v/>
      </c>
      <c r="I221" s="208" t="str">
        <f t="shared" si="61"/>
        <v/>
      </c>
      <c r="J221" s="215" t="str">
        <f t="shared" si="62"/>
        <v/>
      </c>
    </row>
    <row r="222" spans="1:10" ht="14.25" x14ac:dyDescent="0.2">
      <c r="A222" s="76"/>
      <c r="B222" s="53"/>
      <c r="C222" s="50" t="str">
        <f>IF($A:$A="","",VLOOKUP($A:$A,Données,2,TRUE))</f>
        <v/>
      </c>
      <c r="D222" s="51" t="str">
        <f t="shared" si="44"/>
        <v/>
      </c>
      <c r="F222" s="214" t="str">
        <f>IF($A:$A="","",VLOOKUP($A:$A,Données,3,TRUE)*B222)</f>
        <v/>
      </c>
      <c r="G222" s="203" t="str">
        <f>IF($A:$A="","",VLOOKUP($A:$A,Données,4,TRUE)*B222)</f>
        <v/>
      </c>
      <c r="H222" s="207" t="str">
        <f t="shared" si="60"/>
        <v/>
      </c>
      <c r="I222" s="208" t="str">
        <f t="shared" si="61"/>
        <v/>
      </c>
      <c r="J222" s="215" t="str">
        <f t="shared" si="62"/>
        <v/>
      </c>
    </row>
    <row r="223" spans="1:10" ht="14.25" x14ac:dyDescent="0.2">
      <c r="A223" s="76"/>
      <c r="B223" s="53"/>
      <c r="C223" s="50" t="str">
        <f>IF($A:$A="","",VLOOKUP($A:$A,Données,2,TRUE))</f>
        <v/>
      </c>
      <c r="D223" s="51" t="str">
        <f t="shared" si="44"/>
        <v/>
      </c>
      <c r="F223" s="214" t="str">
        <f>IF($A:$A="","",VLOOKUP($A:$A,Données,3,TRUE)*B223)</f>
        <v/>
      </c>
      <c r="G223" s="203" t="str">
        <f>IF($A:$A="","",VLOOKUP($A:$A,Données,4,TRUE)*B223)</f>
        <v/>
      </c>
      <c r="H223" s="207" t="str">
        <f t="shared" si="60"/>
        <v/>
      </c>
      <c r="I223" s="208" t="str">
        <f t="shared" si="61"/>
        <v/>
      </c>
      <c r="J223" s="215" t="str">
        <f t="shared" si="62"/>
        <v/>
      </c>
    </row>
    <row r="224" spans="1:10" ht="14.25" x14ac:dyDescent="0.2">
      <c r="A224" s="76"/>
      <c r="B224" s="53"/>
      <c r="C224" s="50" t="str">
        <f>IF($A:$A="","",VLOOKUP($A:$A,Données,2,TRUE))</f>
        <v/>
      </c>
      <c r="D224" s="51" t="str">
        <f t="shared" si="44"/>
        <v/>
      </c>
      <c r="F224" s="214" t="str">
        <f>IF($A:$A="","",VLOOKUP($A:$A,Données,3,TRUE)*B224)</f>
        <v/>
      </c>
      <c r="G224" s="203" t="str">
        <f>IF($A:$A="","",VLOOKUP($A:$A,Données,4,TRUE)*B224)</f>
        <v/>
      </c>
      <c r="H224" s="207" t="str">
        <f t="shared" si="60"/>
        <v/>
      </c>
      <c r="I224" s="208" t="str">
        <f t="shared" si="61"/>
        <v/>
      </c>
      <c r="J224" s="215" t="str">
        <f t="shared" si="62"/>
        <v/>
      </c>
    </row>
    <row r="225" spans="1:10" ht="14.25" x14ac:dyDescent="0.2">
      <c r="A225" s="76"/>
      <c r="B225" s="53"/>
      <c r="C225" s="50" t="str">
        <f>IF($A:$A="","",VLOOKUP($A:$A,Données,2,TRUE))</f>
        <v/>
      </c>
      <c r="D225" s="51" t="str">
        <f t="shared" si="44"/>
        <v/>
      </c>
      <c r="F225" s="214" t="str">
        <f>IF($A:$A="","",VLOOKUP($A:$A,Données,3,TRUE)*B225)</f>
        <v/>
      </c>
      <c r="G225" s="203" t="str">
        <f>IF($A:$A="","",VLOOKUP($A:$A,Données,4,TRUE)*B225)</f>
        <v/>
      </c>
      <c r="H225" s="207" t="str">
        <f t="shared" si="60"/>
        <v/>
      </c>
      <c r="I225" s="208" t="str">
        <f t="shared" si="61"/>
        <v/>
      </c>
      <c r="J225" s="215" t="str">
        <f t="shared" si="62"/>
        <v/>
      </c>
    </row>
    <row r="226" spans="1:10" ht="14.25" x14ac:dyDescent="0.2">
      <c r="A226" s="76"/>
      <c r="B226" s="53"/>
      <c r="C226" s="50" t="str">
        <f>IF($A:$A="","",VLOOKUP($A:$A,Données,2,TRUE))</f>
        <v/>
      </c>
      <c r="D226" s="51" t="str">
        <f t="shared" si="44"/>
        <v/>
      </c>
      <c r="F226" s="214" t="str">
        <f>IF($A:$A="","",VLOOKUP($A:$A,Données,3,TRUE)*B226)</f>
        <v/>
      </c>
      <c r="G226" s="203" t="str">
        <f>IF($A:$A="","",VLOOKUP($A:$A,Données,4,TRUE)*B226)</f>
        <v/>
      </c>
      <c r="H226" s="207" t="str">
        <f t="shared" si="60"/>
        <v/>
      </c>
      <c r="I226" s="208" t="str">
        <f t="shared" si="61"/>
        <v/>
      </c>
      <c r="J226" s="215" t="str">
        <f t="shared" si="62"/>
        <v/>
      </c>
    </row>
    <row r="227" spans="1:10" ht="14.25" x14ac:dyDescent="0.2">
      <c r="A227" s="76"/>
      <c r="B227" s="53"/>
      <c r="C227" s="50" t="str">
        <f>IF($A:$A="","",VLOOKUP($A:$A,Données,2,TRUE))</f>
        <v/>
      </c>
      <c r="D227" s="51" t="str">
        <f t="shared" si="44"/>
        <v/>
      </c>
      <c r="F227" s="214" t="str">
        <f>IF($A:$A="","",VLOOKUP($A:$A,Données,3,TRUE)*B227)</f>
        <v/>
      </c>
      <c r="G227" s="203" t="str">
        <f>IF($A:$A="","",VLOOKUP($A:$A,Données,4,TRUE)*B227)</f>
        <v/>
      </c>
      <c r="H227" s="207" t="str">
        <f t="shared" si="60"/>
        <v/>
      </c>
      <c r="I227" s="208" t="str">
        <f t="shared" si="61"/>
        <v/>
      </c>
      <c r="J227" s="215" t="str">
        <f t="shared" si="62"/>
        <v/>
      </c>
    </row>
    <row r="228" spans="1:10" ht="14.25" x14ac:dyDescent="0.2">
      <c r="A228" s="76"/>
      <c r="B228" s="53"/>
      <c r="C228" s="50" t="str">
        <f>IF($A:$A="","",VLOOKUP($A:$A,Données,2,TRUE))</f>
        <v/>
      </c>
      <c r="D228" s="51" t="str">
        <f t="shared" si="44"/>
        <v/>
      </c>
      <c r="F228" s="214" t="str">
        <f>IF($A:$A="","",VLOOKUP($A:$A,Données,3,TRUE)*B228)</f>
        <v/>
      </c>
      <c r="G228" s="203" t="str">
        <f>IF($A:$A="","",VLOOKUP($A:$A,Données,4,TRUE)*B228)</f>
        <v/>
      </c>
      <c r="H228" s="207" t="str">
        <f t="shared" si="60"/>
        <v/>
      </c>
      <c r="I228" s="208" t="str">
        <f t="shared" si="61"/>
        <v/>
      </c>
      <c r="J228" s="215" t="str">
        <f t="shared" si="62"/>
        <v/>
      </c>
    </row>
    <row r="229" spans="1:10" thickBot="1" x14ac:dyDescent="0.25">
      <c r="A229" s="76"/>
      <c r="B229" s="53"/>
      <c r="C229" s="50" t="str">
        <f>IF($A:$A="","",VLOOKUP($A:$A,Données,2,TRUE))</f>
        <v/>
      </c>
      <c r="D229" s="51" t="str">
        <f t="shared" si="44"/>
        <v/>
      </c>
      <c r="F229" s="179"/>
      <c r="G229" s="180"/>
      <c r="H229" s="181"/>
      <c r="I229" s="182"/>
      <c r="J229" s="183"/>
    </row>
    <row r="230" spans="1:10" thickBot="1" x14ac:dyDescent="0.25">
      <c r="A230" s="52" t="s">
        <v>57</v>
      </c>
      <c r="B230" s="53"/>
      <c r="C230" s="50"/>
      <c r="D230" s="51"/>
      <c r="F230" s="198" t="s">
        <v>57</v>
      </c>
      <c r="G230" s="199"/>
      <c r="H230" s="199"/>
      <c r="I230" s="199"/>
      <c r="J230" s="200"/>
    </row>
    <row r="231" spans="1:10" ht="14.25" x14ac:dyDescent="0.2">
      <c r="A231" s="49"/>
      <c r="B231" s="53"/>
      <c r="C231" s="50" t="str">
        <f>IF($A:$A="","",VLOOKUP($A:$A,Données,2,TRUE))</f>
        <v/>
      </c>
      <c r="D231" s="51" t="str">
        <f t="shared" si="44"/>
        <v/>
      </c>
      <c r="F231" s="179"/>
      <c r="G231" s="180"/>
      <c r="H231" s="181"/>
      <c r="I231" s="182"/>
      <c r="J231" s="183"/>
    </row>
    <row r="232" spans="1:10" ht="14.25" x14ac:dyDescent="0.2">
      <c r="A232" s="76"/>
      <c r="C232" s="50" t="str">
        <f>IF($A:$A="","",VLOOKUP($A:$A,Données,2,TRUE))</f>
        <v/>
      </c>
      <c r="D232" s="51" t="str">
        <f t="shared" si="44"/>
        <v/>
      </c>
      <c r="F232" s="214" t="str">
        <f>IF($A:$A="","",VLOOKUP($A:$A,Données,3,TRUE)*B232)</f>
        <v/>
      </c>
      <c r="G232" s="203" t="str">
        <f>IF($A:$A="","",VLOOKUP($A:$A,Données,4,TRUE)*B232)</f>
        <v/>
      </c>
      <c r="H232" s="207" t="str">
        <f t="shared" ref="H232" si="63">IF($A:$A="","",G232+F232)</f>
        <v/>
      </c>
      <c r="I232" s="208" t="str">
        <f t="shared" ref="I232" si="64">IF($A:$A="","",D232-H232)</f>
        <v/>
      </c>
      <c r="J232" s="215" t="str">
        <f t="shared" ref="J232" si="65">IF($A:$A="","",I232/D232)</f>
        <v/>
      </c>
    </row>
    <row r="233" spans="1:10" ht="14.25" x14ac:dyDescent="0.2">
      <c r="A233" s="76"/>
      <c r="C233" s="50" t="str">
        <f>IF($A:$A="","",VLOOKUP($A:$A,Données,2,TRUE))</f>
        <v/>
      </c>
      <c r="D233" s="51" t="str">
        <f t="shared" si="44"/>
        <v/>
      </c>
      <c r="F233" s="214" t="str">
        <f>IF($A:$A="","",VLOOKUP($A:$A,Données,3,TRUE)*B233)</f>
        <v/>
      </c>
      <c r="G233" s="203" t="str">
        <f>IF($A:$A="","",VLOOKUP($A:$A,Données,4,TRUE)*B233)</f>
        <v/>
      </c>
      <c r="H233" s="207" t="str">
        <f t="shared" ref="H233:H241" si="66">IF($A:$A="","",G233+F233)</f>
        <v/>
      </c>
      <c r="I233" s="208" t="str">
        <f t="shared" ref="I233:I241" si="67">IF($A:$A="","",D233-H233)</f>
        <v/>
      </c>
      <c r="J233" s="215" t="str">
        <f t="shared" ref="J233:J241" si="68">IF($A:$A="","",I233/D233)</f>
        <v/>
      </c>
    </row>
    <row r="234" spans="1:10" ht="14.25" x14ac:dyDescent="0.2">
      <c r="A234" s="76"/>
      <c r="B234" s="55"/>
      <c r="C234" s="50" t="str">
        <f>IF($A:$A="","",VLOOKUP($A:$A,Données,2,TRUE))</f>
        <v/>
      </c>
      <c r="D234" s="51" t="str">
        <f t="shared" si="44"/>
        <v/>
      </c>
      <c r="F234" s="214" t="str">
        <f>IF($A:$A="","",VLOOKUP($A:$A,Données,3,TRUE)*B234)</f>
        <v/>
      </c>
      <c r="G234" s="203" t="str">
        <f>IF($A:$A="","",VLOOKUP($A:$A,Données,4,TRUE)*B234)</f>
        <v/>
      </c>
      <c r="H234" s="207" t="str">
        <f t="shared" si="66"/>
        <v/>
      </c>
      <c r="I234" s="208" t="str">
        <f t="shared" si="67"/>
        <v/>
      </c>
      <c r="J234" s="215" t="str">
        <f t="shared" si="68"/>
        <v/>
      </c>
    </row>
    <row r="235" spans="1:10" ht="14.25" x14ac:dyDescent="0.2">
      <c r="A235" s="76"/>
      <c r="B235" s="55"/>
      <c r="C235" s="50" t="str">
        <f>IF($A:$A="","",VLOOKUP($A:$A,Données,2,TRUE))</f>
        <v/>
      </c>
      <c r="D235" s="51" t="str">
        <f t="shared" si="44"/>
        <v/>
      </c>
      <c r="F235" s="214" t="str">
        <f>IF($A:$A="","",VLOOKUP($A:$A,Données,3,TRUE)*B235)</f>
        <v/>
      </c>
      <c r="G235" s="203" t="str">
        <f>IF($A:$A="","",VLOOKUP($A:$A,Données,4,TRUE)*B235)</f>
        <v/>
      </c>
      <c r="H235" s="207" t="str">
        <f t="shared" si="66"/>
        <v/>
      </c>
      <c r="I235" s="208" t="str">
        <f t="shared" si="67"/>
        <v/>
      </c>
      <c r="J235" s="215" t="str">
        <f t="shared" si="68"/>
        <v/>
      </c>
    </row>
    <row r="236" spans="1:10" ht="14.25" x14ac:dyDescent="0.2">
      <c r="A236" s="76"/>
      <c r="B236" s="55"/>
      <c r="C236" s="50" t="str">
        <f>IF($A:$A="","",VLOOKUP($A:$A,Données,2,TRUE))</f>
        <v/>
      </c>
      <c r="D236" s="51" t="str">
        <f t="shared" si="44"/>
        <v/>
      </c>
      <c r="F236" s="214" t="str">
        <f>IF($A:$A="","",VLOOKUP($A:$A,Données,3,TRUE)*B236)</f>
        <v/>
      </c>
      <c r="G236" s="203" t="str">
        <f>IF($A:$A="","",VLOOKUP($A:$A,Données,4,TRUE)*B236)</f>
        <v/>
      </c>
      <c r="H236" s="207" t="str">
        <f t="shared" si="66"/>
        <v/>
      </c>
      <c r="I236" s="208" t="str">
        <f t="shared" si="67"/>
        <v/>
      </c>
      <c r="J236" s="215" t="str">
        <f t="shared" si="68"/>
        <v/>
      </c>
    </row>
    <row r="237" spans="1:10" ht="14.25" x14ac:dyDescent="0.2">
      <c r="A237" s="76"/>
      <c r="B237" s="55"/>
      <c r="C237" s="50" t="str">
        <f>IF($A:$A="","",VLOOKUP($A:$A,Données,2,TRUE))</f>
        <v/>
      </c>
      <c r="D237" s="51" t="str">
        <f t="shared" si="44"/>
        <v/>
      </c>
      <c r="F237" s="214" t="str">
        <f>IF($A:$A="","",VLOOKUP($A:$A,Données,3,TRUE)*B237)</f>
        <v/>
      </c>
      <c r="G237" s="203" t="str">
        <f>IF($A:$A="","",VLOOKUP($A:$A,Données,4,TRUE)*B237)</f>
        <v/>
      </c>
      <c r="H237" s="207" t="str">
        <f t="shared" si="66"/>
        <v/>
      </c>
      <c r="I237" s="208" t="str">
        <f t="shared" si="67"/>
        <v/>
      </c>
      <c r="J237" s="215" t="str">
        <f t="shared" si="68"/>
        <v/>
      </c>
    </row>
    <row r="238" spans="1:10" ht="14.25" x14ac:dyDescent="0.2">
      <c r="A238" s="76"/>
      <c r="B238" s="55"/>
      <c r="C238" s="50" t="str">
        <f>IF($A:$A="","",VLOOKUP($A:$A,Données,2,TRUE))</f>
        <v/>
      </c>
      <c r="D238" s="51" t="str">
        <f t="shared" si="44"/>
        <v/>
      </c>
      <c r="F238" s="214" t="str">
        <f>IF($A:$A="","",VLOOKUP($A:$A,Données,3,TRUE)*B238)</f>
        <v/>
      </c>
      <c r="G238" s="203" t="str">
        <f>IF($A:$A="","",VLOOKUP($A:$A,Données,4,TRUE)*B238)</f>
        <v/>
      </c>
      <c r="H238" s="207" t="str">
        <f t="shared" si="66"/>
        <v/>
      </c>
      <c r="I238" s="208" t="str">
        <f t="shared" si="67"/>
        <v/>
      </c>
      <c r="J238" s="215" t="str">
        <f t="shared" si="68"/>
        <v/>
      </c>
    </row>
    <row r="239" spans="1:10" ht="14.25" x14ac:dyDescent="0.2">
      <c r="A239" s="76"/>
      <c r="B239" s="55"/>
      <c r="C239" s="50" t="str">
        <f>IF($A:$A="","",VLOOKUP($A:$A,Données,2,TRUE))</f>
        <v/>
      </c>
      <c r="D239" s="51" t="str">
        <f t="shared" si="44"/>
        <v/>
      </c>
      <c r="F239" s="214" t="str">
        <f>IF($A:$A="","",VLOOKUP($A:$A,Données,3,TRUE)*B239)</f>
        <v/>
      </c>
      <c r="G239" s="203" t="str">
        <f>IF($A:$A="","",VLOOKUP($A:$A,Données,4,TRUE)*B239)</f>
        <v/>
      </c>
      <c r="H239" s="207" t="str">
        <f t="shared" si="66"/>
        <v/>
      </c>
      <c r="I239" s="208" t="str">
        <f t="shared" si="67"/>
        <v/>
      </c>
      <c r="J239" s="215" t="str">
        <f t="shared" si="68"/>
        <v/>
      </c>
    </row>
    <row r="240" spans="1:10" ht="14.25" x14ac:dyDescent="0.2">
      <c r="A240" s="76"/>
      <c r="B240" s="55"/>
      <c r="C240" s="50" t="str">
        <f>IF($A:$A="","",VLOOKUP($A:$A,Données,2,TRUE))</f>
        <v/>
      </c>
      <c r="D240" s="51" t="str">
        <f t="shared" si="44"/>
        <v/>
      </c>
      <c r="F240" s="214" t="str">
        <f>IF($A:$A="","",VLOOKUP($A:$A,Données,3,TRUE)*B240)</f>
        <v/>
      </c>
      <c r="G240" s="203" t="str">
        <f>IF($A:$A="","",VLOOKUP($A:$A,Données,4,TRUE)*B240)</f>
        <v/>
      </c>
      <c r="H240" s="207" t="str">
        <f t="shared" si="66"/>
        <v/>
      </c>
      <c r="I240" s="208" t="str">
        <f t="shared" si="67"/>
        <v/>
      </c>
      <c r="J240" s="215" t="str">
        <f t="shared" si="68"/>
        <v/>
      </c>
    </row>
    <row r="241" spans="1:10" ht="14.25" x14ac:dyDescent="0.2">
      <c r="A241" s="76"/>
      <c r="B241" s="55"/>
      <c r="C241" s="50" t="str">
        <f>IF($A:$A="","",VLOOKUP($A:$A,Données,2,TRUE))</f>
        <v/>
      </c>
      <c r="D241" s="51" t="str">
        <f t="shared" si="44"/>
        <v/>
      </c>
      <c r="F241" s="214" t="str">
        <f>IF($A:$A="","",VLOOKUP($A:$A,Données,3,TRUE)*B241)</f>
        <v/>
      </c>
      <c r="G241" s="203" t="str">
        <f>IF($A:$A="","",VLOOKUP($A:$A,Données,4,TRUE)*B241)</f>
        <v/>
      </c>
      <c r="H241" s="207" t="str">
        <f t="shared" si="66"/>
        <v/>
      </c>
      <c r="I241" s="208" t="str">
        <f t="shared" si="67"/>
        <v/>
      </c>
      <c r="J241" s="215" t="str">
        <f t="shared" si="68"/>
        <v/>
      </c>
    </row>
    <row r="242" spans="1:10" thickBot="1" x14ac:dyDescent="0.25">
      <c r="A242" s="76"/>
      <c r="B242" s="29"/>
      <c r="C242" s="50" t="str">
        <f>IF($A:$A="","",VLOOKUP($A:$A,Données,2,TRUE))</f>
        <v/>
      </c>
      <c r="D242" s="51" t="str">
        <f t="shared" si="44"/>
        <v/>
      </c>
      <c r="F242" s="179"/>
      <c r="G242" s="180"/>
      <c r="H242" s="181"/>
      <c r="I242" s="182"/>
      <c r="J242" s="183"/>
    </row>
    <row r="243" spans="1:10" thickBot="1" x14ac:dyDescent="0.25">
      <c r="A243" s="52" t="s">
        <v>58</v>
      </c>
      <c r="B243" s="53"/>
      <c r="C243" s="50"/>
      <c r="D243" s="51"/>
      <c r="F243" s="198" t="s">
        <v>58</v>
      </c>
      <c r="G243" s="199"/>
      <c r="H243" s="199"/>
      <c r="I243" s="199"/>
      <c r="J243" s="200"/>
    </row>
    <row r="244" spans="1:10" ht="14.25" x14ac:dyDescent="0.2">
      <c r="A244" s="49"/>
      <c r="B244" s="53"/>
      <c r="C244" s="50" t="str">
        <f>IF($A:$A="","",VLOOKUP($A:$A,Données,2,TRUE))</f>
        <v/>
      </c>
      <c r="D244" s="51" t="str">
        <f t="shared" si="44"/>
        <v/>
      </c>
      <c r="F244" s="179"/>
      <c r="G244" s="180"/>
      <c r="H244" s="181"/>
      <c r="I244" s="182"/>
      <c r="J244" s="183"/>
    </row>
    <row r="245" spans="1:10" ht="14.25" x14ac:dyDescent="0.2">
      <c r="A245" s="76"/>
      <c r="C245" s="50" t="str">
        <f>IF($A:$A="","",VLOOKUP($A:$A,Données,2,TRUE))</f>
        <v/>
      </c>
      <c r="D245" s="51" t="str">
        <f t="shared" ref="D245:D307" si="69">IF(A245="","",C245*B245)</f>
        <v/>
      </c>
      <c r="F245" s="214" t="str">
        <f>IF($A:$A="","",VLOOKUP($A:$A,Données,3,TRUE)*B245)</f>
        <v/>
      </c>
      <c r="G245" s="203" t="str">
        <f>IF($A:$A="","",VLOOKUP($A:$A,Données,4,TRUE)*B245)</f>
        <v/>
      </c>
      <c r="H245" s="207" t="str">
        <f t="shared" ref="H245" si="70">IF($A:$A="","",G245+F245)</f>
        <v/>
      </c>
      <c r="I245" s="208" t="str">
        <f t="shared" ref="I245" si="71">IF($A:$A="","",D245-H245)</f>
        <v/>
      </c>
      <c r="J245" s="215" t="str">
        <f t="shared" ref="J245" si="72">IF($A:$A="","",I245/D245)</f>
        <v/>
      </c>
    </row>
    <row r="246" spans="1:10" ht="14.25" x14ac:dyDescent="0.2">
      <c r="A246" s="76"/>
      <c r="C246" s="50" t="str">
        <f>IF($A:$A="","",VLOOKUP($A:$A,Données,2,TRUE))</f>
        <v/>
      </c>
      <c r="D246" s="51" t="str">
        <f t="shared" si="69"/>
        <v/>
      </c>
      <c r="F246" s="214" t="str">
        <f>IF($A:$A="","",VLOOKUP($A:$A,Données,3,TRUE)*B246)</f>
        <v/>
      </c>
      <c r="G246" s="203" t="str">
        <f>IF($A:$A="","",VLOOKUP($A:$A,Données,4,TRUE)*B246)</f>
        <v/>
      </c>
      <c r="H246" s="207" t="str">
        <f t="shared" ref="H246:H250" si="73">IF($A:$A="","",G246+F246)</f>
        <v/>
      </c>
      <c r="I246" s="208" t="str">
        <f t="shared" ref="I246:I250" si="74">IF($A:$A="","",D246-H246)</f>
        <v/>
      </c>
      <c r="J246" s="215" t="str">
        <f t="shared" ref="J246:J250" si="75">IF($A:$A="","",I246/D246)</f>
        <v/>
      </c>
    </row>
    <row r="247" spans="1:10" ht="14.25" x14ac:dyDescent="0.2">
      <c r="A247" s="76"/>
      <c r="B247" s="29"/>
      <c r="C247" s="50" t="str">
        <f>IF($A:$A="","",VLOOKUP($A:$A,Données,2,TRUE))</f>
        <v/>
      </c>
      <c r="D247" s="51" t="str">
        <f t="shared" si="69"/>
        <v/>
      </c>
      <c r="F247" s="214" t="str">
        <f>IF($A:$A="","",VLOOKUP($A:$A,Données,3,TRUE)*B247)</f>
        <v/>
      </c>
      <c r="G247" s="203" t="str">
        <f>IF($A:$A="","",VLOOKUP($A:$A,Données,4,TRUE)*B247)</f>
        <v/>
      </c>
      <c r="H247" s="207" t="str">
        <f t="shared" si="73"/>
        <v/>
      </c>
      <c r="I247" s="208" t="str">
        <f t="shared" si="74"/>
        <v/>
      </c>
      <c r="J247" s="215" t="str">
        <f t="shared" si="75"/>
        <v/>
      </c>
    </row>
    <row r="248" spans="1:10" ht="14.25" x14ac:dyDescent="0.2">
      <c r="A248" s="76"/>
      <c r="B248" s="53"/>
      <c r="C248" s="50" t="str">
        <f>IF($A:$A="","",VLOOKUP($A:$A,Données,2,TRUE))</f>
        <v/>
      </c>
      <c r="D248" s="51" t="str">
        <f t="shared" si="69"/>
        <v/>
      </c>
      <c r="F248" s="214" t="str">
        <f>IF($A:$A="","",VLOOKUP($A:$A,Données,3,TRUE)*B248)</f>
        <v/>
      </c>
      <c r="G248" s="203" t="str">
        <f>IF($A:$A="","",VLOOKUP($A:$A,Données,4,TRUE)*B248)</f>
        <v/>
      </c>
      <c r="H248" s="207" t="str">
        <f t="shared" si="73"/>
        <v/>
      </c>
      <c r="I248" s="208" t="str">
        <f t="shared" si="74"/>
        <v/>
      </c>
      <c r="J248" s="215" t="str">
        <f t="shared" si="75"/>
        <v/>
      </c>
    </row>
    <row r="249" spans="1:10" ht="14.25" x14ac:dyDescent="0.2">
      <c r="A249" s="76"/>
      <c r="B249" s="53"/>
      <c r="C249" s="50" t="str">
        <f>IF($A:$A="","",VLOOKUP($A:$A,Données,2,TRUE))</f>
        <v/>
      </c>
      <c r="D249" s="51" t="str">
        <f t="shared" si="69"/>
        <v/>
      </c>
      <c r="F249" s="214" t="str">
        <f>IF($A:$A="","",VLOOKUP($A:$A,Données,3,TRUE)*B249)</f>
        <v/>
      </c>
      <c r="G249" s="203" t="str">
        <f>IF($A:$A="","",VLOOKUP($A:$A,Données,4,TRUE)*B249)</f>
        <v/>
      </c>
      <c r="H249" s="207" t="str">
        <f t="shared" si="73"/>
        <v/>
      </c>
      <c r="I249" s="208" t="str">
        <f t="shared" si="74"/>
        <v/>
      </c>
      <c r="J249" s="215" t="str">
        <f t="shared" si="75"/>
        <v/>
      </c>
    </row>
    <row r="250" spans="1:10" ht="14.25" x14ac:dyDescent="0.2">
      <c r="A250" s="76"/>
      <c r="B250" s="53"/>
      <c r="C250" s="50" t="str">
        <f>IF($A:$A="","",VLOOKUP($A:$A,Données,2,TRUE))</f>
        <v/>
      </c>
      <c r="D250" s="51" t="str">
        <f t="shared" si="69"/>
        <v/>
      </c>
      <c r="F250" s="214" t="str">
        <f>IF($A:$A="","",VLOOKUP($A:$A,Données,3,TRUE)*B250)</f>
        <v/>
      </c>
      <c r="G250" s="203" t="str">
        <f>IF($A:$A="","",VLOOKUP($A:$A,Données,4,TRUE)*B250)</f>
        <v/>
      </c>
      <c r="H250" s="207" t="str">
        <f t="shared" si="73"/>
        <v/>
      </c>
      <c r="I250" s="208" t="str">
        <f t="shared" si="74"/>
        <v/>
      </c>
      <c r="J250" s="215" t="str">
        <f t="shared" si="75"/>
        <v/>
      </c>
    </row>
    <row r="251" spans="1:10" thickBot="1" x14ac:dyDescent="0.25">
      <c r="A251" s="76"/>
      <c r="B251" s="53"/>
      <c r="C251" s="50" t="str">
        <f>IF($A:$A="","",VLOOKUP($A:$A,Données,2,TRUE))</f>
        <v/>
      </c>
      <c r="D251" s="51" t="str">
        <f t="shared" si="69"/>
        <v/>
      </c>
      <c r="F251" s="179"/>
      <c r="G251" s="180"/>
      <c r="H251" s="181"/>
      <c r="I251" s="182"/>
      <c r="J251" s="183"/>
    </row>
    <row r="252" spans="1:10" thickBot="1" x14ac:dyDescent="0.25">
      <c r="A252" s="52" t="s">
        <v>59</v>
      </c>
      <c r="B252" s="53"/>
      <c r="C252" s="50"/>
      <c r="D252" s="51"/>
      <c r="F252" s="198" t="s">
        <v>59</v>
      </c>
      <c r="G252" s="199"/>
      <c r="H252" s="199"/>
      <c r="I252" s="199"/>
      <c r="J252" s="200"/>
    </row>
    <row r="253" spans="1:10" ht="14.25" x14ac:dyDescent="0.2">
      <c r="A253" s="49"/>
      <c r="B253" s="53"/>
      <c r="C253" s="50" t="str">
        <f>IF($A:$A="","",VLOOKUP($A:$A,Données,2,TRUE))</f>
        <v/>
      </c>
      <c r="D253" s="51" t="str">
        <f t="shared" si="69"/>
        <v/>
      </c>
      <c r="F253" s="179"/>
      <c r="G253" s="180"/>
      <c r="H253" s="181"/>
      <c r="I253" s="182"/>
      <c r="J253" s="183"/>
    </row>
    <row r="254" spans="1:10" ht="14.25" x14ac:dyDescent="0.2">
      <c r="A254" s="76"/>
      <c r="B254" s="29"/>
      <c r="C254" s="50" t="str">
        <f>IF($A:$A="","",VLOOKUP($A:$A,Données,2,TRUE))</f>
        <v/>
      </c>
      <c r="D254" s="51" t="str">
        <f t="shared" si="69"/>
        <v/>
      </c>
      <c r="F254" s="214" t="str">
        <f>IF($A:$A="","",VLOOKUP($A:$A,Données,3,TRUE)*B254)</f>
        <v/>
      </c>
      <c r="G254" s="203" t="str">
        <f>IF($A:$A="","",VLOOKUP($A:$A,Données,4,TRUE)*B254)</f>
        <v/>
      </c>
      <c r="H254" s="207" t="str">
        <f t="shared" ref="H254" si="76">IF($A:$A="","",G254+F254)</f>
        <v/>
      </c>
      <c r="I254" s="208" t="str">
        <f t="shared" ref="I254" si="77">IF($A:$A="","",D254-H254)</f>
        <v/>
      </c>
      <c r="J254" s="215" t="str">
        <f t="shared" ref="J254" si="78">IF($A:$A="","",I254/D254)</f>
        <v/>
      </c>
    </row>
    <row r="255" spans="1:10" ht="14.25" x14ac:dyDescent="0.2">
      <c r="A255" s="76"/>
      <c r="B255" s="29"/>
      <c r="C255" s="50" t="str">
        <f>IF($A:$A="","",VLOOKUP($A:$A,Données,2,TRUE))</f>
        <v/>
      </c>
      <c r="D255" s="51" t="str">
        <f t="shared" si="69"/>
        <v/>
      </c>
      <c r="F255" s="214" t="str">
        <f>IF($A:$A="","",VLOOKUP($A:$A,Données,3,TRUE)*B255)</f>
        <v/>
      </c>
      <c r="G255" s="203" t="str">
        <f>IF($A:$A="","",VLOOKUP($A:$A,Données,4,TRUE)*B255)</f>
        <v/>
      </c>
      <c r="H255" s="207" t="str">
        <f t="shared" ref="H255:H259" si="79">IF($A:$A="","",G255+F255)</f>
        <v/>
      </c>
      <c r="I255" s="208" t="str">
        <f t="shared" ref="I255:I259" si="80">IF($A:$A="","",D255-H255)</f>
        <v/>
      </c>
      <c r="J255" s="215" t="str">
        <f t="shared" ref="J255:J259" si="81">IF($A:$A="","",I255/D255)</f>
        <v/>
      </c>
    </row>
    <row r="256" spans="1:10" ht="14.25" x14ac:dyDescent="0.2">
      <c r="A256" s="76"/>
      <c r="B256" s="29"/>
      <c r="C256" s="50" t="str">
        <f>IF($A:$A="","",VLOOKUP($A:$A,Données,2,TRUE))</f>
        <v/>
      </c>
      <c r="D256" s="51" t="str">
        <f t="shared" si="69"/>
        <v/>
      </c>
      <c r="F256" s="214" t="str">
        <f>IF($A:$A="","",VLOOKUP($A:$A,Données,3,TRUE)*B256)</f>
        <v/>
      </c>
      <c r="G256" s="203" t="str">
        <f>IF($A:$A="","",VLOOKUP($A:$A,Données,4,TRUE)*B256)</f>
        <v/>
      </c>
      <c r="H256" s="207" t="str">
        <f t="shared" si="79"/>
        <v/>
      </c>
      <c r="I256" s="208" t="str">
        <f t="shared" si="80"/>
        <v/>
      </c>
      <c r="J256" s="215" t="str">
        <f t="shared" si="81"/>
        <v/>
      </c>
    </row>
    <row r="257" spans="1:10" ht="14.25" x14ac:dyDescent="0.2">
      <c r="A257" s="76"/>
      <c r="B257" s="29"/>
      <c r="C257" s="50" t="str">
        <f>IF($A:$A="","",VLOOKUP($A:$A,Données,2,TRUE))</f>
        <v/>
      </c>
      <c r="D257" s="51" t="str">
        <f t="shared" si="69"/>
        <v/>
      </c>
      <c r="F257" s="214" t="str">
        <f>IF($A:$A="","",VLOOKUP($A:$A,Données,3,TRUE)*B257)</f>
        <v/>
      </c>
      <c r="G257" s="203" t="str">
        <f>IF($A:$A="","",VLOOKUP($A:$A,Données,4,TRUE)*B257)</f>
        <v/>
      </c>
      <c r="H257" s="207" t="str">
        <f t="shared" si="79"/>
        <v/>
      </c>
      <c r="I257" s="208" t="str">
        <f t="shared" si="80"/>
        <v/>
      </c>
      <c r="J257" s="215" t="str">
        <f t="shared" si="81"/>
        <v/>
      </c>
    </row>
    <row r="258" spans="1:10" ht="14.25" x14ac:dyDescent="0.2">
      <c r="A258" s="76"/>
      <c r="B258" s="29"/>
      <c r="C258" s="50" t="str">
        <f>IF($A:$A="","",VLOOKUP($A:$A,Données,2,TRUE))</f>
        <v/>
      </c>
      <c r="D258" s="51" t="str">
        <f t="shared" si="69"/>
        <v/>
      </c>
      <c r="F258" s="214" t="str">
        <f>IF($A:$A="","",VLOOKUP($A:$A,Données,3,TRUE)*B258)</f>
        <v/>
      </c>
      <c r="G258" s="203" t="str">
        <f>IF($A:$A="","",VLOOKUP($A:$A,Données,4,TRUE)*B258)</f>
        <v/>
      </c>
      <c r="H258" s="207" t="str">
        <f t="shared" si="79"/>
        <v/>
      </c>
      <c r="I258" s="208" t="str">
        <f t="shared" si="80"/>
        <v/>
      </c>
      <c r="J258" s="215" t="str">
        <f t="shared" si="81"/>
        <v/>
      </c>
    </row>
    <row r="259" spans="1:10" ht="14.25" x14ac:dyDescent="0.2">
      <c r="A259" s="76"/>
      <c r="B259" s="53"/>
      <c r="C259" s="50" t="str">
        <f>IF($A:$A="","",VLOOKUP($A:$A,Données,2,TRUE))</f>
        <v/>
      </c>
      <c r="D259" s="51" t="str">
        <f t="shared" si="69"/>
        <v/>
      </c>
      <c r="F259" s="214" t="str">
        <f>IF($A:$A="","",VLOOKUP($A:$A,Données,3,TRUE)*B259)</f>
        <v/>
      </c>
      <c r="G259" s="203" t="str">
        <f>IF($A:$A="","",VLOOKUP($A:$A,Données,4,TRUE)*B259)</f>
        <v/>
      </c>
      <c r="H259" s="207" t="str">
        <f t="shared" si="79"/>
        <v/>
      </c>
      <c r="I259" s="208" t="str">
        <f t="shared" si="80"/>
        <v/>
      </c>
      <c r="J259" s="215" t="str">
        <f t="shared" si="81"/>
        <v/>
      </c>
    </row>
    <row r="260" spans="1:10" thickBot="1" x14ac:dyDescent="0.25">
      <c r="A260" s="76"/>
      <c r="B260" s="29"/>
      <c r="C260" s="50" t="str">
        <f>IF($A:$A="","",VLOOKUP($A:$A,Données,2,TRUE))</f>
        <v/>
      </c>
      <c r="D260" s="51" t="str">
        <f t="shared" si="69"/>
        <v/>
      </c>
      <c r="F260" s="179"/>
      <c r="G260" s="180"/>
      <c r="H260" s="181"/>
      <c r="I260" s="182"/>
      <c r="J260" s="183"/>
    </row>
    <row r="261" spans="1:10" thickBot="1" x14ac:dyDescent="0.25">
      <c r="A261" s="52" t="s">
        <v>60</v>
      </c>
      <c r="B261" s="56"/>
      <c r="C261" s="50"/>
      <c r="D261" s="51"/>
      <c r="F261" s="198" t="s">
        <v>60</v>
      </c>
      <c r="G261" s="199"/>
      <c r="H261" s="199"/>
      <c r="I261" s="199"/>
      <c r="J261" s="200"/>
    </row>
    <row r="262" spans="1:10" ht="14.25" x14ac:dyDescent="0.2">
      <c r="A262" s="52"/>
      <c r="B262" s="56"/>
      <c r="C262" s="50" t="str">
        <f>IF($A:$A="","",VLOOKUP($A:$A,Données,2,TRUE))</f>
        <v/>
      </c>
      <c r="D262" s="51" t="str">
        <f t="shared" si="69"/>
        <v/>
      </c>
      <c r="F262" s="179"/>
      <c r="G262" s="180"/>
      <c r="H262" s="181"/>
      <c r="I262" s="182"/>
      <c r="J262" s="183"/>
    </row>
    <row r="263" spans="1:10" ht="14.25" x14ac:dyDescent="0.2">
      <c r="A263" s="76"/>
      <c r="C263" s="50" t="str">
        <f>IF($A:$A="","",VLOOKUP($A:$A,Données,2,TRUE))</f>
        <v/>
      </c>
      <c r="D263" s="51" t="str">
        <f t="shared" si="69"/>
        <v/>
      </c>
      <c r="F263" s="214" t="str">
        <f>IF($A:$A="","",VLOOKUP($A:$A,Données,3,TRUE)*B263)</f>
        <v/>
      </c>
      <c r="G263" s="203" t="str">
        <f>IF($A:$A="","",VLOOKUP($A:$A,Données,4,TRUE)*B263)</f>
        <v/>
      </c>
      <c r="H263" s="207" t="str">
        <f t="shared" ref="H263" si="82">IF($A:$A="","",G263+F263)</f>
        <v/>
      </c>
      <c r="I263" s="208" t="str">
        <f t="shared" ref="I263" si="83">IF($A:$A="","",D263-H263)</f>
        <v/>
      </c>
      <c r="J263" s="215" t="str">
        <f t="shared" ref="J263" si="84">IF($A:$A="","",I263/D263)</f>
        <v/>
      </c>
    </row>
    <row r="264" spans="1:10" ht="14.25" x14ac:dyDescent="0.2">
      <c r="A264" s="76"/>
      <c r="C264" s="50" t="str">
        <f>IF($A:$A="","",VLOOKUP($A:$A,Données,2,TRUE))</f>
        <v/>
      </c>
      <c r="D264" s="51" t="str">
        <f t="shared" si="69"/>
        <v/>
      </c>
      <c r="F264" s="214" t="str">
        <f>IF($A:$A="","",VLOOKUP($A:$A,Données,3,TRUE)*B264)</f>
        <v/>
      </c>
      <c r="G264" s="203" t="str">
        <f>IF($A:$A="","",VLOOKUP($A:$A,Données,4,TRUE)*B264)</f>
        <v/>
      </c>
      <c r="H264" s="207" t="str">
        <f t="shared" ref="H264:H274" si="85">IF($A:$A="","",G264+F264)</f>
        <v/>
      </c>
      <c r="I264" s="208" t="str">
        <f t="shared" ref="I264:I274" si="86">IF($A:$A="","",D264-H264)</f>
        <v/>
      </c>
      <c r="J264" s="215" t="str">
        <f t="shared" ref="J264:J274" si="87">IF($A:$A="","",I264/D264)</f>
        <v/>
      </c>
    </row>
    <row r="265" spans="1:10" ht="14.25" x14ac:dyDescent="0.2">
      <c r="A265" s="76"/>
      <c r="B265" s="55"/>
      <c r="C265" s="50" t="str">
        <f>IF($A:$A="","",VLOOKUP($A:$A,Données,2,TRUE))</f>
        <v/>
      </c>
      <c r="D265" s="51" t="str">
        <f t="shared" si="69"/>
        <v/>
      </c>
      <c r="F265" s="214" t="str">
        <f>IF($A:$A="","",VLOOKUP($A:$A,Données,3,TRUE)*B265)</f>
        <v/>
      </c>
      <c r="G265" s="203" t="str">
        <f>IF($A:$A="","",VLOOKUP($A:$A,Données,4,TRUE)*B265)</f>
        <v/>
      </c>
      <c r="H265" s="207" t="str">
        <f t="shared" si="85"/>
        <v/>
      </c>
      <c r="I265" s="208" t="str">
        <f t="shared" si="86"/>
        <v/>
      </c>
      <c r="J265" s="215" t="str">
        <f t="shared" si="87"/>
        <v/>
      </c>
    </row>
    <row r="266" spans="1:10" ht="14.25" x14ac:dyDescent="0.2">
      <c r="A266" s="76"/>
      <c r="B266" s="55"/>
      <c r="C266" s="50" t="str">
        <f>IF($A:$A="","",VLOOKUP($A:$A,Données,2,TRUE))</f>
        <v/>
      </c>
      <c r="D266" s="51" t="str">
        <f t="shared" si="69"/>
        <v/>
      </c>
      <c r="F266" s="214" t="str">
        <f>IF($A:$A="","",VLOOKUP($A:$A,Données,3,TRUE)*B266)</f>
        <v/>
      </c>
      <c r="G266" s="203" t="str">
        <f>IF($A:$A="","",VLOOKUP($A:$A,Données,4,TRUE)*B266)</f>
        <v/>
      </c>
      <c r="H266" s="207" t="str">
        <f t="shared" si="85"/>
        <v/>
      </c>
      <c r="I266" s="208" t="str">
        <f t="shared" si="86"/>
        <v/>
      </c>
      <c r="J266" s="215" t="str">
        <f t="shared" si="87"/>
        <v/>
      </c>
    </row>
    <row r="267" spans="1:10" ht="14.25" x14ac:dyDescent="0.2">
      <c r="A267" s="76"/>
      <c r="B267" s="55"/>
      <c r="C267" s="50" t="str">
        <f>IF($A:$A="","",VLOOKUP($A:$A,Données,2,TRUE))</f>
        <v/>
      </c>
      <c r="D267" s="51" t="str">
        <f t="shared" si="69"/>
        <v/>
      </c>
      <c r="F267" s="214" t="str">
        <f>IF($A:$A="","",VLOOKUP($A:$A,Données,3,TRUE)*B267)</f>
        <v/>
      </c>
      <c r="G267" s="203" t="str">
        <f>IF($A:$A="","",VLOOKUP($A:$A,Données,4,TRUE)*B267)</f>
        <v/>
      </c>
      <c r="H267" s="207" t="str">
        <f t="shared" si="85"/>
        <v/>
      </c>
      <c r="I267" s="208" t="str">
        <f t="shared" si="86"/>
        <v/>
      </c>
      <c r="J267" s="215" t="str">
        <f t="shared" si="87"/>
        <v/>
      </c>
    </row>
    <row r="268" spans="1:10" ht="14.25" x14ac:dyDescent="0.2">
      <c r="A268" s="76"/>
      <c r="B268" s="29"/>
      <c r="C268" s="50" t="str">
        <f>IF($A:$A="","",VLOOKUP($A:$A,Données,2,TRUE))</f>
        <v/>
      </c>
      <c r="D268" s="51" t="str">
        <f t="shared" si="69"/>
        <v/>
      </c>
      <c r="F268" s="214" t="str">
        <f>IF($A:$A="","",VLOOKUP($A:$A,Données,3,TRUE)*B268)</f>
        <v/>
      </c>
      <c r="G268" s="203" t="str">
        <f>IF($A:$A="","",VLOOKUP($A:$A,Données,4,TRUE)*B268)</f>
        <v/>
      </c>
      <c r="H268" s="207" t="str">
        <f t="shared" si="85"/>
        <v/>
      </c>
      <c r="I268" s="208" t="str">
        <f t="shared" si="86"/>
        <v/>
      </c>
      <c r="J268" s="215" t="str">
        <f t="shared" si="87"/>
        <v/>
      </c>
    </row>
    <row r="269" spans="1:10" ht="14.25" x14ac:dyDescent="0.2">
      <c r="A269" s="76"/>
      <c r="B269" s="29"/>
      <c r="C269" s="50" t="str">
        <f>IF($A:$A="","",VLOOKUP($A:$A,Données,2,TRUE))</f>
        <v/>
      </c>
      <c r="D269" s="51" t="str">
        <f t="shared" si="69"/>
        <v/>
      </c>
      <c r="F269" s="214" t="str">
        <f>IF($A:$A="","",VLOOKUP($A:$A,Données,3,TRUE)*B269)</f>
        <v/>
      </c>
      <c r="G269" s="203" t="str">
        <f>IF($A:$A="","",VLOOKUP($A:$A,Données,4,TRUE)*B269)</f>
        <v/>
      </c>
      <c r="H269" s="207" t="str">
        <f t="shared" si="85"/>
        <v/>
      </c>
      <c r="I269" s="208" t="str">
        <f t="shared" si="86"/>
        <v/>
      </c>
      <c r="J269" s="215" t="str">
        <f t="shared" si="87"/>
        <v/>
      </c>
    </row>
    <row r="270" spans="1:10" ht="14.25" x14ac:dyDescent="0.2">
      <c r="A270" s="76"/>
      <c r="B270" s="55"/>
      <c r="C270" s="50" t="str">
        <f>IF($A:$A="","",VLOOKUP($A:$A,Données,2,TRUE))</f>
        <v/>
      </c>
      <c r="D270" s="51" t="str">
        <f t="shared" si="69"/>
        <v/>
      </c>
      <c r="F270" s="214" t="str">
        <f>IF($A:$A="","",VLOOKUP($A:$A,Données,3,TRUE)*B270)</f>
        <v/>
      </c>
      <c r="G270" s="203" t="str">
        <f>IF($A:$A="","",VLOOKUP($A:$A,Données,4,TRUE)*B270)</f>
        <v/>
      </c>
      <c r="H270" s="207" t="str">
        <f t="shared" si="85"/>
        <v/>
      </c>
      <c r="I270" s="208" t="str">
        <f t="shared" si="86"/>
        <v/>
      </c>
      <c r="J270" s="215" t="str">
        <f t="shared" si="87"/>
        <v/>
      </c>
    </row>
    <row r="271" spans="1:10" ht="14.25" x14ac:dyDescent="0.2">
      <c r="A271" s="76"/>
      <c r="B271" s="55"/>
      <c r="C271" s="50" t="str">
        <f>IF($A:$A="","",VLOOKUP($A:$A,Données,2,TRUE))</f>
        <v/>
      </c>
      <c r="D271" s="51" t="str">
        <f t="shared" si="69"/>
        <v/>
      </c>
      <c r="F271" s="214" t="str">
        <f>IF($A:$A="","",VLOOKUP($A:$A,Données,3,TRUE)*B271)</f>
        <v/>
      </c>
      <c r="G271" s="203" t="str">
        <f>IF($A:$A="","",VLOOKUP($A:$A,Données,4,TRUE)*B271)</f>
        <v/>
      </c>
      <c r="H271" s="207" t="str">
        <f t="shared" si="85"/>
        <v/>
      </c>
      <c r="I271" s="208" t="str">
        <f t="shared" si="86"/>
        <v/>
      </c>
      <c r="J271" s="215" t="str">
        <f t="shared" si="87"/>
        <v/>
      </c>
    </row>
    <row r="272" spans="1:10" ht="14.25" x14ac:dyDescent="0.2">
      <c r="A272" s="76"/>
      <c r="B272" s="55"/>
      <c r="C272" s="50" t="str">
        <f>IF($A:$A="","",VLOOKUP($A:$A,Données,2,TRUE))</f>
        <v/>
      </c>
      <c r="D272" s="51" t="str">
        <f t="shared" si="69"/>
        <v/>
      </c>
      <c r="F272" s="214" t="str">
        <f>IF($A:$A="","",VLOOKUP($A:$A,Données,3,TRUE)*B272)</f>
        <v/>
      </c>
      <c r="G272" s="203" t="str">
        <f>IF($A:$A="","",VLOOKUP($A:$A,Données,4,TRUE)*B272)</f>
        <v/>
      </c>
      <c r="H272" s="207" t="str">
        <f t="shared" si="85"/>
        <v/>
      </c>
      <c r="I272" s="208" t="str">
        <f t="shared" si="86"/>
        <v/>
      </c>
      <c r="J272" s="215" t="str">
        <f t="shared" si="87"/>
        <v/>
      </c>
    </row>
    <row r="273" spans="1:10" ht="14.25" x14ac:dyDescent="0.2">
      <c r="A273" s="76"/>
      <c r="B273" s="55"/>
      <c r="C273" s="50" t="str">
        <f>IF($A:$A="","",VLOOKUP($A:$A,Données,2,TRUE))</f>
        <v/>
      </c>
      <c r="D273" s="51" t="str">
        <f t="shared" si="69"/>
        <v/>
      </c>
      <c r="F273" s="214" t="str">
        <f>IF($A:$A="","",VLOOKUP($A:$A,Données,3,TRUE)*B273)</f>
        <v/>
      </c>
      <c r="G273" s="203" t="str">
        <f>IF($A:$A="","",VLOOKUP($A:$A,Données,4,TRUE)*B273)</f>
        <v/>
      </c>
      <c r="H273" s="207" t="str">
        <f t="shared" si="85"/>
        <v/>
      </c>
      <c r="I273" s="208" t="str">
        <f t="shared" si="86"/>
        <v/>
      </c>
      <c r="J273" s="215" t="str">
        <f t="shared" si="87"/>
        <v/>
      </c>
    </row>
    <row r="274" spans="1:10" ht="14.25" x14ac:dyDescent="0.2">
      <c r="A274" s="76"/>
      <c r="B274" s="55"/>
      <c r="C274" s="50" t="str">
        <f>IF($A:$A="","",VLOOKUP($A:$A,Données,2,TRUE))</f>
        <v/>
      </c>
      <c r="D274" s="51" t="str">
        <f t="shared" si="69"/>
        <v/>
      </c>
      <c r="F274" s="214" t="str">
        <f>IF($A:$A="","",VLOOKUP($A:$A,Données,3,TRUE)*B274)</f>
        <v/>
      </c>
      <c r="G274" s="203" t="str">
        <f>IF($A:$A="","",VLOOKUP($A:$A,Données,4,TRUE)*B274)</f>
        <v/>
      </c>
      <c r="H274" s="207" t="str">
        <f t="shared" si="85"/>
        <v/>
      </c>
      <c r="I274" s="208" t="str">
        <f t="shared" si="86"/>
        <v/>
      </c>
      <c r="J274" s="215" t="str">
        <f t="shared" si="87"/>
        <v/>
      </c>
    </row>
    <row r="275" spans="1:10" thickBot="1" x14ac:dyDescent="0.25">
      <c r="A275" s="76"/>
      <c r="B275" s="53"/>
      <c r="C275" s="50" t="str">
        <f>IF($A:$A="","",VLOOKUP($A:$A,Données,2,TRUE))</f>
        <v/>
      </c>
      <c r="D275" s="51" t="str">
        <f t="shared" si="69"/>
        <v/>
      </c>
      <c r="F275" s="179"/>
      <c r="G275" s="180"/>
      <c r="H275" s="181"/>
      <c r="I275" s="182"/>
      <c r="J275" s="183"/>
    </row>
    <row r="276" spans="1:10" thickBot="1" x14ac:dyDescent="0.25">
      <c r="A276" s="52" t="s">
        <v>61</v>
      </c>
      <c r="B276" s="53"/>
      <c r="C276" s="50"/>
      <c r="D276" s="51"/>
      <c r="F276" s="198" t="s">
        <v>61</v>
      </c>
      <c r="G276" s="199"/>
      <c r="H276" s="199"/>
      <c r="I276" s="199"/>
      <c r="J276" s="200"/>
    </row>
    <row r="277" spans="1:10" ht="14.25" x14ac:dyDescent="0.2">
      <c r="A277" s="49"/>
      <c r="B277" s="53"/>
      <c r="C277" s="50" t="str">
        <f>IF($A:$A="","",VLOOKUP($A:$A,Données,2,TRUE))</f>
        <v/>
      </c>
      <c r="D277" s="51" t="str">
        <f t="shared" si="69"/>
        <v/>
      </c>
      <c r="F277" s="179"/>
      <c r="G277" s="180"/>
      <c r="H277" s="181"/>
      <c r="I277" s="182"/>
      <c r="J277" s="183"/>
    </row>
    <row r="278" spans="1:10" ht="14.25" x14ac:dyDescent="0.2">
      <c r="A278" s="76"/>
      <c r="C278" s="50" t="str">
        <f>IF($A:$A="","",VLOOKUP($A:$A,Données,2,TRUE))</f>
        <v/>
      </c>
      <c r="D278" s="51" t="str">
        <f t="shared" si="69"/>
        <v/>
      </c>
      <c r="F278" s="214" t="str">
        <f>IF($A:$A="","",VLOOKUP($A:$A,Données,3,TRUE)*B278)</f>
        <v/>
      </c>
      <c r="G278" s="203" t="str">
        <f>IF($A:$A="","",VLOOKUP($A:$A,Données,4,TRUE)*B278)</f>
        <v/>
      </c>
      <c r="H278" s="207" t="str">
        <f t="shared" ref="H278" si="88">IF($A:$A="","",G278+F278)</f>
        <v/>
      </c>
      <c r="I278" s="208" t="str">
        <f t="shared" ref="I278" si="89">IF($A:$A="","",D278-H278)</f>
        <v/>
      </c>
      <c r="J278" s="215" t="str">
        <f t="shared" ref="J278" si="90">IF($A:$A="","",I278/D278)</f>
        <v/>
      </c>
    </row>
    <row r="279" spans="1:10" ht="14.25" x14ac:dyDescent="0.2">
      <c r="A279" s="76"/>
      <c r="C279" s="50" t="str">
        <f>IF($A:$A="","",VLOOKUP($A:$A,Données,2,TRUE))</f>
        <v/>
      </c>
      <c r="D279" s="51" t="str">
        <f t="shared" si="69"/>
        <v/>
      </c>
      <c r="F279" s="214" t="str">
        <f>IF($A:$A="","",VLOOKUP($A:$A,Données,3,TRUE)*B279)</f>
        <v/>
      </c>
      <c r="G279" s="203" t="str">
        <f>IF($A:$A="","",VLOOKUP($A:$A,Données,4,TRUE)*B279)</f>
        <v/>
      </c>
      <c r="H279" s="207" t="str">
        <f t="shared" ref="H279:H285" si="91">IF($A:$A="","",G279+F279)</f>
        <v/>
      </c>
      <c r="I279" s="208" t="str">
        <f t="shared" ref="I279:I285" si="92">IF($A:$A="","",D279-H279)</f>
        <v/>
      </c>
      <c r="J279" s="215" t="str">
        <f t="shared" ref="J279:J285" si="93">IF($A:$A="","",I279/D279)</f>
        <v/>
      </c>
    </row>
    <row r="280" spans="1:10" ht="14.25" x14ac:dyDescent="0.2">
      <c r="A280" s="76"/>
      <c r="B280" s="53"/>
      <c r="C280" s="50" t="str">
        <f>IF($A:$A="","",VLOOKUP($A:$A,Données,2,TRUE))</f>
        <v/>
      </c>
      <c r="D280" s="51" t="str">
        <f t="shared" si="69"/>
        <v/>
      </c>
      <c r="F280" s="214" t="str">
        <f>IF($A:$A="","",VLOOKUP($A:$A,Données,3,TRUE)*B280)</f>
        <v/>
      </c>
      <c r="G280" s="203" t="str">
        <f>IF($A:$A="","",VLOOKUP($A:$A,Données,4,TRUE)*B280)</f>
        <v/>
      </c>
      <c r="H280" s="207" t="str">
        <f t="shared" si="91"/>
        <v/>
      </c>
      <c r="I280" s="208" t="str">
        <f t="shared" si="92"/>
        <v/>
      </c>
      <c r="J280" s="215" t="str">
        <f t="shared" si="93"/>
        <v/>
      </c>
    </row>
    <row r="281" spans="1:10" ht="14.25" x14ac:dyDescent="0.2">
      <c r="A281" s="76"/>
      <c r="B281" s="53"/>
      <c r="C281" s="50" t="str">
        <f>IF($A:$A="","",VLOOKUP($A:$A,Données,2,TRUE))</f>
        <v/>
      </c>
      <c r="D281" s="51" t="str">
        <f t="shared" si="69"/>
        <v/>
      </c>
      <c r="F281" s="214" t="str">
        <f>IF($A:$A="","",VLOOKUP($A:$A,Données,3,TRUE)*B281)</f>
        <v/>
      </c>
      <c r="G281" s="203" t="str">
        <f>IF($A:$A="","",VLOOKUP($A:$A,Données,4,TRUE)*B281)</f>
        <v/>
      </c>
      <c r="H281" s="207" t="str">
        <f t="shared" si="91"/>
        <v/>
      </c>
      <c r="I281" s="208" t="str">
        <f t="shared" si="92"/>
        <v/>
      </c>
      <c r="J281" s="215" t="str">
        <f t="shared" si="93"/>
        <v/>
      </c>
    </row>
    <row r="282" spans="1:10" ht="14.25" x14ac:dyDescent="0.2">
      <c r="A282" s="76"/>
      <c r="B282" s="53"/>
      <c r="C282" s="50" t="str">
        <f>IF($A:$A="","",VLOOKUP($A:$A,Données,2,TRUE))</f>
        <v/>
      </c>
      <c r="D282" s="51" t="str">
        <f t="shared" si="69"/>
        <v/>
      </c>
      <c r="F282" s="214" t="str">
        <f>IF($A:$A="","",VLOOKUP($A:$A,Données,3,TRUE)*B282)</f>
        <v/>
      </c>
      <c r="G282" s="203" t="str">
        <f>IF($A:$A="","",VLOOKUP($A:$A,Données,4,TRUE)*B282)</f>
        <v/>
      </c>
      <c r="H282" s="207" t="str">
        <f t="shared" si="91"/>
        <v/>
      </c>
      <c r="I282" s="208" t="str">
        <f t="shared" si="92"/>
        <v/>
      </c>
      <c r="J282" s="215" t="str">
        <f t="shared" si="93"/>
        <v/>
      </c>
    </row>
    <row r="283" spans="1:10" ht="14.25" x14ac:dyDescent="0.2">
      <c r="A283" s="76"/>
      <c r="B283" s="53"/>
      <c r="C283" s="50" t="str">
        <f>IF($A:$A="","",VLOOKUP($A:$A,Données,2,TRUE))</f>
        <v/>
      </c>
      <c r="D283" s="51" t="str">
        <f t="shared" si="69"/>
        <v/>
      </c>
      <c r="F283" s="214" t="str">
        <f>IF($A:$A="","",VLOOKUP($A:$A,Données,3,TRUE)*B283)</f>
        <v/>
      </c>
      <c r="G283" s="203" t="str">
        <f>IF($A:$A="","",VLOOKUP($A:$A,Données,4,TRUE)*B283)</f>
        <v/>
      </c>
      <c r="H283" s="207" t="str">
        <f t="shared" si="91"/>
        <v/>
      </c>
      <c r="I283" s="208" t="str">
        <f t="shared" si="92"/>
        <v/>
      </c>
      <c r="J283" s="215" t="str">
        <f t="shared" si="93"/>
        <v/>
      </c>
    </row>
    <row r="284" spans="1:10" ht="14.25" x14ac:dyDescent="0.2">
      <c r="A284" s="76"/>
      <c r="B284" s="53"/>
      <c r="C284" s="50" t="str">
        <f>IF($A:$A="","",VLOOKUP($A:$A,Données,2,TRUE))</f>
        <v/>
      </c>
      <c r="D284" s="51" t="str">
        <f t="shared" si="69"/>
        <v/>
      </c>
      <c r="F284" s="214" t="str">
        <f>IF($A:$A="","",VLOOKUP($A:$A,Données,3,TRUE)*B284)</f>
        <v/>
      </c>
      <c r="G284" s="203" t="str">
        <f>IF($A:$A="","",VLOOKUP($A:$A,Données,4,TRUE)*B284)</f>
        <v/>
      </c>
      <c r="H284" s="207" t="str">
        <f t="shared" si="91"/>
        <v/>
      </c>
      <c r="I284" s="208" t="str">
        <f t="shared" si="92"/>
        <v/>
      </c>
      <c r="J284" s="215" t="str">
        <f t="shared" si="93"/>
        <v/>
      </c>
    </row>
    <row r="285" spans="1:10" ht="14.25" x14ac:dyDescent="0.2">
      <c r="A285" s="76"/>
      <c r="B285" s="53"/>
      <c r="C285" s="50" t="str">
        <f>IF($A:$A="","",VLOOKUP($A:$A,Données,2,TRUE))</f>
        <v/>
      </c>
      <c r="D285" s="51" t="str">
        <f t="shared" si="69"/>
        <v/>
      </c>
      <c r="F285" s="214" t="str">
        <f>IF($A:$A="","",VLOOKUP($A:$A,Données,3,TRUE)*B285)</f>
        <v/>
      </c>
      <c r="G285" s="203" t="str">
        <f>IF($A:$A="","",VLOOKUP($A:$A,Données,4,TRUE)*B285)</f>
        <v/>
      </c>
      <c r="H285" s="207" t="str">
        <f t="shared" si="91"/>
        <v/>
      </c>
      <c r="I285" s="208" t="str">
        <f t="shared" si="92"/>
        <v/>
      </c>
      <c r="J285" s="215" t="str">
        <f t="shared" si="93"/>
        <v/>
      </c>
    </row>
    <row r="286" spans="1:10" thickBot="1" x14ac:dyDescent="0.25">
      <c r="A286" s="76"/>
      <c r="B286" s="53"/>
      <c r="C286" s="50" t="str">
        <f>IF($A:$A="","",VLOOKUP($A:$A,Données,2,TRUE))</f>
        <v/>
      </c>
      <c r="D286" s="51" t="str">
        <f t="shared" si="69"/>
        <v/>
      </c>
      <c r="F286" s="179"/>
      <c r="G286" s="180"/>
      <c r="H286" s="181"/>
      <c r="I286" s="182"/>
      <c r="J286" s="183"/>
    </row>
    <row r="287" spans="1:10" thickBot="1" x14ac:dyDescent="0.25">
      <c r="A287" s="52" t="s">
        <v>62</v>
      </c>
      <c r="B287" s="53"/>
      <c r="C287" s="50"/>
      <c r="D287" s="51"/>
      <c r="F287" s="198" t="s">
        <v>62</v>
      </c>
      <c r="G287" s="199"/>
      <c r="H287" s="199"/>
      <c r="I287" s="199"/>
      <c r="J287" s="200"/>
    </row>
    <row r="288" spans="1:10" ht="14.25" x14ac:dyDescent="0.2">
      <c r="A288" s="49"/>
      <c r="B288" s="53"/>
      <c r="C288" s="50" t="str">
        <f>IF($A:$A="","",VLOOKUP($A:$A,Données,2,TRUE))</f>
        <v/>
      </c>
      <c r="D288" s="51" t="str">
        <f t="shared" si="69"/>
        <v/>
      </c>
      <c r="F288" s="179"/>
      <c r="G288" s="180"/>
      <c r="H288" s="181"/>
      <c r="I288" s="182"/>
      <c r="J288" s="183"/>
    </row>
    <row r="289" spans="1:10" ht="14.25" x14ac:dyDescent="0.2">
      <c r="A289" s="76"/>
      <c r="C289" s="50" t="str">
        <f>IF($A:$A="","",VLOOKUP($A:$A,Données,2,TRUE))</f>
        <v/>
      </c>
      <c r="D289" s="51" t="str">
        <f t="shared" si="69"/>
        <v/>
      </c>
      <c r="F289" s="214" t="str">
        <f>IF($A:$A="","",VLOOKUP($A:$A,Données,3,TRUE)*B289)</f>
        <v/>
      </c>
      <c r="G289" s="203" t="str">
        <f>IF($A:$A="","",VLOOKUP($A:$A,Données,4,TRUE)*B289)</f>
        <v/>
      </c>
      <c r="H289" s="207" t="str">
        <f t="shared" ref="H289" si="94">IF($A:$A="","",G289+F289)</f>
        <v/>
      </c>
      <c r="I289" s="208" t="str">
        <f t="shared" ref="I289" si="95">IF($A:$A="","",D289-H289)</f>
        <v/>
      </c>
      <c r="J289" s="215" t="str">
        <f t="shared" ref="J289" si="96">IF($A:$A="","",I289/D289)</f>
        <v/>
      </c>
    </row>
    <row r="290" spans="1:10" ht="14.25" x14ac:dyDescent="0.2">
      <c r="A290" s="76"/>
      <c r="C290" s="50" t="str">
        <f>IF($A:$A="","",VLOOKUP($A:$A,Données,2,TRUE))</f>
        <v/>
      </c>
      <c r="D290" s="51" t="str">
        <f t="shared" si="69"/>
        <v/>
      </c>
      <c r="F290" s="214" t="str">
        <f>IF($A:$A="","",VLOOKUP($A:$A,Données,3,TRUE)*B290)</f>
        <v/>
      </c>
      <c r="G290" s="203" t="str">
        <f>IF($A:$A="","",VLOOKUP($A:$A,Données,4,TRUE)*B290)</f>
        <v/>
      </c>
      <c r="H290" s="207" t="str">
        <f t="shared" ref="H290:H298" si="97">IF($A:$A="","",G290+F290)</f>
        <v/>
      </c>
      <c r="I290" s="208" t="str">
        <f t="shared" ref="I290:I298" si="98">IF($A:$A="","",D290-H290)</f>
        <v/>
      </c>
      <c r="J290" s="215" t="str">
        <f t="shared" ref="J290:J298" si="99">IF($A:$A="","",I290/D290)</f>
        <v/>
      </c>
    </row>
    <row r="291" spans="1:10" ht="14.25" x14ac:dyDescent="0.2">
      <c r="A291" s="76"/>
      <c r="C291" s="50" t="str">
        <f>IF($A:$A="","",VLOOKUP($A:$A,Données,2,TRUE))</f>
        <v/>
      </c>
      <c r="D291" s="51" t="str">
        <f t="shared" si="69"/>
        <v/>
      </c>
      <c r="F291" s="214" t="str">
        <f>IF($A:$A="","",VLOOKUP($A:$A,Données,3,TRUE)*B291)</f>
        <v/>
      </c>
      <c r="G291" s="203" t="str">
        <f>IF($A:$A="","",VLOOKUP($A:$A,Données,4,TRUE)*B291)</f>
        <v/>
      </c>
      <c r="H291" s="207" t="str">
        <f t="shared" si="97"/>
        <v/>
      </c>
      <c r="I291" s="208" t="str">
        <f t="shared" si="98"/>
        <v/>
      </c>
      <c r="J291" s="215" t="str">
        <f t="shared" si="99"/>
        <v/>
      </c>
    </row>
    <row r="292" spans="1:10" ht="14.25" x14ac:dyDescent="0.2">
      <c r="A292" s="76"/>
      <c r="B292" s="29"/>
      <c r="C292" s="50" t="str">
        <f>IF($A:$A="","",VLOOKUP($A:$A,Données,2,TRUE))</f>
        <v/>
      </c>
      <c r="D292" s="51" t="str">
        <f t="shared" si="69"/>
        <v/>
      </c>
      <c r="F292" s="214" t="str">
        <f>IF($A:$A="","",VLOOKUP($A:$A,Données,3,TRUE)*B292)</f>
        <v/>
      </c>
      <c r="G292" s="203" t="str">
        <f>IF($A:$A="","",VLOOKUP($A:$A,Données,4,TRUE)*B292)</f>
        <v/>
      </c>
      <c r="H292" s="207" t="str">
        <f t="shared" si="97"/>
        <v/>
      </c>
      <c r="I292" s="208" t="str">
        <f t="shared" si="98"/>
        <v/>
      </c>
      <c r="J292" s="215" t="str">
        <f t="shared" si="99"/>
        <v/>
      </c>
    </row>
    <row r="293" spans="1:10" ht="14.25" x14ac:dyDescent="0.2">
      <c r="A293" s="76"/>
      <c r="B293" s="29"/>
      <c r="C293" s="50" t="str">
        <f>IF($A:$A="","",VLOOKUP($A:$A,Données,2,TRUE))</f>
        <v/>
      </c>
      <c r="D293" s="51" t="str">
        <f t="shared" si="69"/>
        <v/>
      </c>
      <c r="F293" s="214" t="str">
        <f>IF($A:$A="","",VLOOKUP($A:$A,Données,3,TRUE)*B293)</f>
        <v/>
      </c>
      <c r="G293" s="203" t="str">
        <f>IF($A:$A="","",VLOOKUP($A:$A,Données,4,TRUE)*B293)</f>
        <v/>
      </c>
      <c r="H293" s="207" t="str">
        <f t="shared" si="97"/>
        <v/>
      </c>
      <c r="I293" s="208" t="str">
        <f t="shared" si="98"/>
        <v/>
      </c>
      <c r="J293" s="215" t="str">
        <f t="shared" si="99"/>
        <v/>
      </c>
    </row>
    <row r="294" spans="1:10" ht="14.25" x14ac:dyDescent="0.2">
      <c r="A294" s="76"/>
      <c r="B294" s="29"/>
      <c r="C294" s="50" t="str">
        <f>IF($A:$A="","",VLOOKUP($A:$A,Données,2,TRUE))</f>
        <v/>
      </c>
      <c r="D294" s="51" t="str">
        <f t="shared" si="69"/>
        <v/>
      </c>
      <c r="F294" s="214" t="str">
        <f>IF($A:$A="","",VLOOKUP($A:$A,Données,3,TRUE)*B294)</f>
        <v/>
      </c>
      <c r="G294" s="203" t="str">
        <f>IF($A:$A="","",VLOOKUP($A:$A,Données,4,TRUE)*B294)</f>
        <v/>
      </c>
      <c r="H294" s="207" t="str">
        <f t="shared" si="97"/>
        <v/>
      </c>
      <c r="I294" s="208" t="str">
        <f t="shared" si="98"/>
        <v/>
      </c>
      <c r="J294" s="215" t="str">
        <f t="shared" si="99"/>
        <v/>
      </c>
    </row>
    <row r="295" spans="1:10" ht="14.25" x14ac:dyDescent="0.2">
      <c r="A295" s="76"/>
      <c r="B295" s="53"/>
      <c r="C295" s="50" t="str">
        <f>IF($A:$A="","",VLOOKUP($A:$A,Données,2,TRUE))</f>
        <v/>
      </c>
      <c r="D295" s="51" t="str">
        <f t="shared" si="69"/>
        <v/>
      </c>
      <c r="F295" s="214" t="str">
        <f>IF($A:$A="","",VLOOKUP($A:$A,Données,3,TRUE)*B295)</f>
        <v/>
      </c>
      <c r="G295" s="203" t="str">
        <f>IF($A:$A="","",VLOOKUP($A:$A,Données,4,TRUE)*B295)</f>
        <v/>
      </c>
      <c r="H295" s="207" t="str">
        <f t="shared" si="97"/>
        <v/>
      </c>
      <c r="I295" s="208" t="str">
        <f t="shared" si="98"/>
        <v/>
      </c>
      <c r="J295" s="215" t="str">
        <f t="shared" si="99"/>
        <v/>
      </c>
    </row>
    <row r="296" spans="1:10" ht="14.25" x14ac:dyDescent="0.2">
      <c r="A296" s="76"/>
      <c r="B296" s="53"/>
      <c r="C296" s="50" t="str">
        <f>IF($A:$A="","",VLOOKUP($A:$A,Données,2,TRUE))</f>
        <v/>
      </c>
      <c r="D296" s="51" t="str">
        <f t="shared" si="69"/>
        <v/>
      </c>
      <c r="F296" s="214" t="str">
        <f>IF($A:$A="","",VLOOKUP($A:$A,Données,3,TRUE)*B296)</f>
        <v/>
      </c>
      <c r="G296" s="203" t="str">
        <f>IF($A:$A="","",VLOOKUP($A:$A,Données,4,TRUE)*B296)</f>
        <v/>
      </c>
      <c r="H296" s="207" t="str">
        <f t="shared" si="97"/>
        <v/>
      </c>
      <c r="I296" s="208" t="str">
        <f t="shared" si="98"/>
        <v/>
      </c>
      <c r="J296" s="215" t="str">
        <f t="shared" si="99"/>
        <v/>
      </c>
    </row>
    <row r="297" spans="1:10" ht="14.25" x14ac:dyDescent="0.2">
      <c r="A297" s="76"/>
      <c r="B297" s="53"/>
      <c r="C297" s="50" t="str">
        <f>IF($A:$A="","",VLOOKUP($A:$A,Données,2,TRUE))</f>
        <v/>
      </c>
      <c r="D297" s="51" t="str">
        <f t="shared" si="69"/>
        <v/>
      </c>
      <c r="F297" s="214" t="str">
        <f>IF($A:$A="","",VLOOKUP($A:$A,Données,3,TRUE)*B297)</f>
        <v/>
      </c>
      <c r="G297" s="203" t="str">
        <f>IF($A:$A="","",VLOOKUP($A:$A,Données,4,TRUE)*B297)</f>
        <v/>
      </c>
      <c r="H297" s="207" t="str">
        <f t="shared" si="97"/>
        <v/>
      </c>
      <c r="I297" s="208" t="str">
        <f t="shared" si="98"/>
        <v/>
      </c>
      <c r="J297" s="215" t="str">
        <f t="shared" si="99"/>
        <v/>
      </c>
    </row>
    <row r="298" spans="1:10" ht="14.25" x14ac:dyDescent="0.2">
      <c r="A298" s="76"/>
      <c r="B298" s="55"/>
      <c r="C298" s="50" t="str">
        <f>IF($A:$A="","",VLOOKUP($A:$A,Données,2,TRUE))</f>
        <v/>
      </c>
      <c r="D298" s="51" t="str">
        <f t="shared" si="69"/>
        <v/>
      </c>
      <c r="F298" s="214" t="str">
        <f>IF($A:$A="","",VLOOKUP($A:$A,Données,3,TRUE)*B298)</f>
        <v/>
      </c>
      <c r="G298" s="203" t="str">
        <f>IF($A:$A="","",VLOOKUP($A:$A,Données,4,TRUE)*B298)</f>
        <v/>
      </c>
      <c r="H298" s="207" t="str">
        <f t="shared" si="97"/>
        <v/>
      </c>
      <c r="I298" s="208" t="str">
        <f t="shared" si="98"/>
        <v/>
      </c>
      <c r="J298" s="215" t="str">
        <f t="shared" si="99"/>
        <v/>
      </c>
    </row>
    <row r="299" spans="1:10" thickBot="1" x14ac:dyDescent="0.25">
      <c r="A299" s="76"/>
      <c r="B299" s="55"/>
      <c r="C299" s="50" t="str">
        <f>IF($A:$A="","",VLOOKUP($A:$A,Données,2,TRUE))</f>
        <v/>
      </c>
      <c r="D299" s="51" t="str">
        <f t="shared" si="69"/>
        <v/>
      </c>
      <c r="F299" s="179"/>
      <c r="G299" s="180"/>
      <c r="H299" s="181"/>
      <c r="I299" s="182"/>
      <c r="J299" s="183"/>
    </row>
    <row r="300" spans="1:10" thickBot="1" x14ac:dyDescent="0.25">
      <c r="A300" s="52" t="s">
        <v>63</v>
      </c>
      <c r="B300" s="53"/>
      <c r="C300" s="50"/>
      <c r="D300" s="51"/>
      <c r="F300" s="198" t="s">
        <v>63</v>
      </c>
      <c r="G300" s="199"/>
      <c r="H300" s="199"/>
      <c r="I300" s="199"/>
      <c r="J300" s="200"/>
    </row>
    <row r="301" spans="1:10" ht="14.25" x14ac:dyDescent="0.2">
      <c r="A301" s="49"/>
      <c r="B301" s="53"/>
      <c r="C301" s="50" t="str">
        <f>IF($A:$A="","",VLOOKUP($A:$A,Données,2,TRUE))</f>
        <v/>
      </c>
      <c r="D301" s="51" t="str">
        <f t="shared" si="69"/>
        <v/>
      </c>
      <c r="F301" s="179"/>
      <c r="G301" s="180"/>
      <c r="H301" s="181"/>
      <c r="I301" s="182"/>
      <c r="J301" s="183"/>
    </row>
    <row r="302" spans="1:10" ht="14.25" x14ac:dyDescent="0.2">
      <c r="A302" s="76"/>
      <c r="B302" s="53"/>
      <c r="C302" s="50" t="str">
        <f>IF($A:$A="","",VLOOKUP($A:$A,Données,2,TRUE))</f>
        <v/>
      </c>
      <c r="D302" s="51" t="str">
        <f t="shared" si="69"/>
        <v/>
      </c>
      <c r="F302" s="214" t="str">
        <f>IF($A:$A="","",VLOOKUP($A:$A,Données,3,TRUE)*B302)</f>
        <v/>
      </c>
      <c r="G302" s="203" t="str">
        <f>IF($A:$A="","",VLOOKUP($A:$A,Données,4,TRUE)*B302)</f>
        <v/>
      </c>
      <c r="H302" s="207" t="str">
        <f t="shared" ref="H302" si="100">IF($A:$A="","",G302+F302)</f>
        <v/>
      </c>
      <c r="I302" s="208" t="str">
        <f t="shared" ref="I302" si="101">IF($A:$A="","",D302-H302)</f>
        <v/>
      </c>
      <c r="J302" s="215" t="str">
        <f t="shared" ref="J302" si="102">IF($A:$A="","",I302/D302)</f>
        <v/>
      </c>
    </row>
    <row r="303" spans="1:10" ht="14.25" x14ac:dyDescent="0.2">
      <c r="A303" s="76"/>
      <c r="B303" s="53"/>
      <c r="C303" s="50" t="str">
        <f>IF($A:$A="","",VLOOKUP($A:$A,Données,2,TRUE))</f>
        <v/>
      </c>
      <c r="D303" s="51" t="str">
        <f t="shared" si="69"/>
        <v/>
      </c>
      <c r="F303" s="214" t="str">
        <f>IF($A:$A="","",VLOOKUP($A:$A,Données,3,TRUE)*B303)</f>
        <v/>
      </c>
      <c r="G303" s="203" t="str">
        <f>IF($A:$A="","",VLOOKUP($A:$A,Données,4,TRUE)*B303)</f>
        <v/>
      </c>
      <c r="H303" s="207" t="str">
        <f t="shared" ref="H303:H306" si="103">IF($A:$A="","",G303+F303)</f>
        <v/>
      </c>
      <c r="I303" s="208" t="str">
        <f t="shared" ref="I303:I306" si="104">IF($A:$A="","",D303-H303)</f>
        <v/>
      </c>
      <c r="J303" s="215" t="str">
        <f t="shared" ref="J303:J306" si="105">IF($A:$A="","",I303/D303)</f>
        <v/>
      </c>
    </row>
    <row r="304" spans="1:10" ht="14.25" x14ac:dyDescent="0.2">
      <c r="A304" s="76"/>
      <c r="B304" s="53"/>
      <c r="C304" s="50" t="str">
        <f>IF($A:$A="","",VLOOKUP($A:$A,Données,2,TRUE))</f>
        <v/>
      </c>
      <c r="D304" s="51" t="str">
        <f t="shared" si="69"/>
        <v/>
      </c>
      <c r="F304" s="214" t="str">
        <f>IF($A:$A="","",VLOOKUP($A:$A,Données,3,TRUE)*B304)</f>
        <v/>
      </c>
      <c r="G304" s="203" t="str">
        <f>IF($A:$A="","",VLOOKUP($A:$A,Données,4,TRUE)*B304)</f>
        <v/>
      </c>
      <c r="H304" s="207" t="str">
        <f t="shared" si="103"/>
        <v/>
      </c>
      <c r="I304" s="208" t="str">
        <f t="shared" si="104"/>
        <v/>
      </c>
      <c r="J304" s="215" t="str">
        <f t="shared" si="105"/>
        <v/>
      </c>
    </row>
    <row r="305" spans="1:10" ht="14.25" x14ac:dyDescent="0.2">
      <c r="A305" s="76"/>
      <c r="B305" s="53"/>
      <c r="C305" s="50" t="str">
        <f>IF($A:$A="","",VLOOKUP($A:$A,Données,2,TRUE))</f>
        <v/>
      </c>
      <c r="D305" s="51" t="str">
        <f t="shared" si="69"/>
        <v/>
      </c>
      <c r="F305" s="214" t="str">
        <f>IF($A:$A="","",VLOOKUP($A:$A,Données,3,TRUE)*B305)</f>
        <v/>
      </c>
      <c r="G305" s="203" t="str">
        <f>IF($A:$A="","",VLOOKUP($A:$A,Données,4,TRUE)*B305)</f>
        <v/>
      </c>
      <c r="H305" s="207" t="str">
        <f t="shared" si="103"/>
        <v/>
      </c>
      <c r="I305" s="208" t="str">
        <f t="shared" si="104"/>
        <v/>
      </c>
      <c r="J305" s="215" t="str">
        <f t="shared" si="105"/>
        <v/>
      </c>
    </row>
    <row r="306" spans="1:10" ht="14.25" x14ac:dyDescent="0.2">
      <c r="A306" s="76"/>
      <c r="B306" s="53"/>
      <c r="C306" s="50" t="str">
        <f>IF($A:$A="","",VLOOKUP($A:$A,Données,2,TRUE))</f>
        <v/>
      </c>
      <c r="D306" s="51" t="str">
        <f t="shared" si="69"/>
        <v/>
      </c>
      <c r="F306" s="214" t="str">
        <f>IF($A:$A="","",VLOOKUP($A:$A,Données,3,TRUE)*B306)</f>
        <v/>
      </c>
      <c r="G306" s="203" t="str">
        <f>IF($A:$A="","",VLOOKUP($A:$A,Données,4,TRUE)*B306)</f>
        <v/>
      </c>
      <c r="H306" s="207" t="str">
        <f t="shared" si="103"/>
        <v/>
      </c>
      <c r="I306" s="208" t="str">
        <f t="shared" si="104"/>
        <v/>
      </c>
      <c r="J306" s="215" t="str">
        <f t="shared" si="105"/>
        <v/>
      </c>
    </row>
    <row r="307" spans="1:10" thickBot="1" x14ac:dyDescent="0.25">
      <c r="A307" s="76"/>
      <c r="B307" s="53"/>
      <c r="C307" s="50" t="str">
        <f>IF($A:$A="","",VLOOKUP($A:$A,Données,2,TRUE))</f>
        <v/>
      </c>
      <c r="D307" s="51" t="str">
        <f t="shared" si="69"/>
        <v/>
      </c>
      <c r="F307" s="179" t="str">
        <f t="shared" ref="F302:F307" si="106">IF($A:$A="","",VLOOKUP($A:$A,Données,3,0)*B307)</f>
        <v/>
      </c>
      <c r="G307" s="179" t="str">
        <f t="shared" ref="G302:G307" si="107">IF($A:$A="","",VLOOKUP($A:$A,Données,4,0)*B307)</f>
        <v/>
      </c>
      <c r="H307" s="181" t="str">
        <f t="shared" ref="H302:H307" si="108">IF($A:$A="","",G307+F307)</f>
        <v/>
      </c>
      <c r="I307" s="182" t="str">
        <f t="shared" ref="I302:I307" si="109">IF($A:$A="","",D307-H307)</f>
        <v/>
      </c>
      <c r="J307" s="183" t="str">
        <f t="shared" ref="J302:J307" si="110">IF($A:$A="","",I307/D307)</f>
        <v/>
      </c>
    </row>
    <row r="308" spans="1:10" thickBot="1" x14ac:dyDescent="0.25">
      <c r="A308" s="230" t="s">
        <v>64</v>
      </c>
      <c r="B308" s="231"/>
      <c r="C308" s="231"/>
      <c r="D308" s="232"/>
    </row>
    <row r="309" spans="1:10" ht="15.75" customHeight="1" thickBot="1" x14ac:dyDescent="0.25">
      <c r="A309" s="57"/>
      <c r="B309" s="58"/>
      <c r="C309" s="58"/>
      <c r="D309" s="59"/>
      <c r="F309" s="195" t="s">
        <v>64</v>
      </c>
      <c r="G309" s="196"/>
      <c r="H309" s="196"/>
      <c r="I309" s="196"/>
      <c r="J309" s="197"/>
    </row>
    <row r="310" spans="1:10" thickBot="1" x14ac:dyDescent="0.25">
      <c r="A310" s="49"/>
      <c r="B310" s="29"/>
      <c r="C310" s="50" t="str">
        <f>IF($A:$A="","",VLOOKUP($A:$A,Données,2,0))</f>
        <v/>
      </c>
      <c r="D310" s="51"/>
    </row>
    <row r="311" spans="1:10" thickBot="1" x14ac:dyDescent="0.25">
      <c r="A311" s="52" t="s">
        <v>65</v>
      </c>
      <c r="B311" s="29"/>
      <c r="C311" s="50"/>
      <c r="D311" s="51"/>
      <c r="F311" s="192" t="s">
        <v>65</v>
      </c>
      <c r="G311" s="193"/>
      <c r="H311" s="193"/>
      <c r="I311" s="193"/>
      <c r="J311" s="194"/>
    </row>
    <row r="312" spans="1:10" ht="14.25" x14ac:dyDescent="0.2">
      <c r="A312" s="52"/>
      <c r="B312" s="29"/>
      <c r="C312" s="50" t="str">
        <f>IF($A:$A="","",VLOOKUP($A:$A,Données,2,TRUE))</f>
        <v/>
      </c>
      <c r="D312" s="51" t="str">
        <f t="shared" ref="D312:D342" si="111">IF(A312="","",C312*B312)</f>
        <v/>
      </c>
    </row>
    <row r="313" spans="1:10" ht="14.25" x14ac:dyDescent="0.2">
      <c r="A313" s="76"/>
      <c r="B313" s="29"/>
      <c r="C313" s="50" t="str">
        <f>IF($A:$A="","",VLOOKUP($A:$A,Données,2,TRUE))</f>
        <v/>
      </c>
      <c r="D313" s="51" t="str">
        <f t="shared" si="111"/>
        <v/>
      </c>
      <c r="F313" s="214" t="str">
        <f>IF($A:$A="","",VLOOKUP($A:$A,Données,3,TRUE)*B313)</f>
        <v/>
      </c>
      <c r="G313" s="203" t="str">
        <f>IF($A:$A="","",VLOOKUP($A:$A,Données,4,TRUE)*B313)</f>
        <v/>
      </c>
      <c r="H313" s="207" t="str">
        <f t="shared" ref="H313" si="112">IF($A:$A="","",G313+F313)</f>
        <v/>
      </c>
      <c r="I313" s="208" t="str">
        <f t="shared" ref="I313" si="113">IF($A:$A="","",D313-H313)</f>
        <v/>
      </c>
      <c r="J313" s="215" t="str">
        <f t="shared" ref="J313" si="114">IF($A:$A="","",I313/D313)</f>
        <v/>
      </c>
    </row>
    <row r="314" spans="1:10" ht="14.25" x14ac:dyDescent="0.2">
      <c r="A314" s="76"/>
      <c r="B314" s="29"/>
      <c r="C314" s="50" t="str">
        <f>IF($A:$A="","",VLOOKUP($A:$A,Données,2,TRUE))</f>
        <v/>
      </c>
      <c r="D314" s="51" t="str">
        <f t="shared" si="111"/>
        <v/>
      </c>
      <c r="F314" s="214" t="str">
        <f>IF($A:$A="","",VLOOKUP($A:$A,Données,3,TRUE)*B314)</f>
        <v/>
      </c>
      <c r="G314" s="203" t="str">
        <f>IF($A:$A="","",VLOOKUP($A:$A,Données,4,TRUE)*B314)</f>
        <v/>
      </c>
      <c r="H314" s="207" t="str">
        <f t="shared" ref="H314" si="115">IF($A:$A="","",G314+F314)</f>
        <v/>
      </c>
      <c r="I314" s="208" t="str">
        <f t="shared" ref="I314" si="116">IF($A:$A="","",D314-H314)</f>
        <v/>
      </c>
      <c r="J314" s="215" t="str">
        <f t="shared" ref="J314" si="117">IF($A:$A="","",I314/D314)</f>
        <v/>
      </c>
    </row>
    <row r="315" spans="1:10" thickBot="1" x14ac:dyDescent="0.25">
      <c r="A315" s="76"/>
      <c r="B315" s="29"/>
      <c r="C315" s="50" t="str">
        <f>IF($A:$A="","",VLOOKUP($A:$A,Données,2,TRUE))</f>
        <v/>
      </c>
      <c r="D315" s="51" t="str">
        <f t="shared" si="111"/>
        <v/>
      </c>
    </row>
    <row r="316" spans="1:10" thickBot="1" x14ac:dyDescent="0.25">
      <c r="A316" s="52" t="s">
        <v>66</v>
      </c>
      <c r="B316" s="29"/>
      <c r="C316" s="50"/>
      <c r="D316" s="51"/>
      <c r="F316" s="192" t="s">
        <v>66</v>
      </c>
      <c r="G316" s="193"/>
      <c r="H316" s="193"/>
      <c r="I316" s="193"/>
      <c r="J316" s="194"/>
    </row>
    <row r="317" spans="1:10" ht="14.25" x14ac:dyDescent="0.2">
      <c r="A317" s="52"/>
      <c r="B317" s="29"/>
      <c r="C317" s="50" t="str">
        <f>IF($A:$A="","",VLOOKUP($A:$A,Données,2,TRUE))</f>
        <v/>
      </c>
      <c r="D317" s="51" t="str">
        <f t="shared" si="111"/>
        <v/>
      </c>
    </row>
    <row r="318" spans="1:10" ht="14.25" x14ac:dyDescent="0.2">
      <c r="A318" s="76"/>
      <c r="B318" s="29"/>
      <c r="C318" s="50" t="str">
        <f>IF($A:$A="","",VLOOKUP($A:$A,Données,2,TRUE))</f>
        <v/>
      </c>
      <c r="D318" s="51" t="str">
        <f t="shared" si="111"/>
        <v/>
      </c>
      <c r="F318" s="214" t="str">
        <f>IF($A:$A="","",VLOOKUP($A:$A,Données,3,TRUE)*B318)</f>
        <v/>
      </c>
      <c r="G318" s="203" t="str">
        <f>IF($A:$A="","",VLOOKUP($A:$A,Données,4,TRUE)*B318)</f>
        <v/>
      </c>
      <c r="H318" s="207" t="str">
        <f t="shared" ref="H318" si="118">IF($A:$A="","",G318+F318)</f>
        <v/>
      </c>
      <c r="I318" s="208" t="str">
        <f t="shared" ref="I318" si="119">IF($A:$A="","",D318-H318)</f>
        <v/>
      </c>
      <c r="J318" s="215" t="str">
        <f t="shared" ref="J318" si="120">IF($A:$A="","",I318/D318)</f>
        <v/>
      </c>
    </row>
    <row r="319" spans="1:10" ht="14.25" x14ac:dyDescent="0.2">
      <c r="A319" s="76"/>
      <c r="B319" s="53"/>
      <c r="C319" s="50" t="str">
        <f>IF($A:$A="","",VLOOKUP($A:$A,Données,2,TRUE))</f>
        <v/>
      </c>
      <c r="D319" s="51" t="str">
        <f t="shared" si="111"/>
        <v/>
      </c>
      <c r="F319" s="214" t="str">
        <f>IF($A:$A="","",VLOOKUP($A:$A,Données,3,TRUE)*B319)</f>
        <v/>
      </c>
      <c r="G319" s="203" t="str">
        <f>IF($A:$A="","",VLOOKUP($A:$A,Données,4,TRUE)*B319)</f>
        <v/>
      </c>
      <c r="H319" s="207" t="str">
        <f t="shared" ref="H319" si="121">IF($A:$A="","",G319+F319)</f>
        <v/>
      </c>
      <c r="I319" s="208" t="str">
        <f t="shared" ref="I319" si="122">IF($A:$A="","",D319-H319)</f>
        <v/>
      </c>
      <c r="J319" s="215" t="str">
        <f t="shared" ref="J319" si="123">IF($A:$A="","",I319/D319)</f>
        <v/>
      </c>
    </row>
    <row r="320" spans="1:10" thickBot="1" x14ac:dyDescent="0.25">
      <c r="A320" s="76"/>
      <c r="B320" s="29"/>
      <c r="C320" s="50" t="str">
        <f>IF($A:$A="","",VLOOKUP($A:$A,Données,2,TRUE))</f>
        <v/>
      </c>
      <c r="D320" s="51" t="str">
        <f t="shared" si="111"/>
        <v/>
      </c>
    </row>
    <row r="321" spans="1:10" thickBot="1" x14ac:dyDescent="0.25">
      <c r="A321" s="52" t="s">
        <v>67</v>
      </c>
      <c r="B321" s="29"/>
      <c r="C321" s="50"/>
      <c r="D321" s="51"/>
      <c r="F321" s="192" t="s">
        <v>67</v>
      </c>
      <c r="G321" s="193"/>
      <c r="H321" s="193"/>
      <c r="I321" s="193"/>
      <c r="J321" s="194"/>
    </row>
    <row r="322" spans="1:10" ht="14.25" x14ac:dyDescent="0.2">
      <c r="A322" s="49"/>
      <c r="B322" s="29"/>
      <c r="C322" s="50" t="str">
        <f>IF($A:$A="","",VLOOKUP($A:$A,Données,2,TRUE))</f>
        <v/>
      </c>
      <c r="D322" s="51" t="str">
        <f t="shared" si="111"/>
        <v/>
      </c>
    </row>
    <row r="323" spans="1:10" ht="14.25" x14ac:dyDescent="0.2">
      <c r="A323" s="76"/>
      <c r="B323" s="53"/>
      <c r="C323" s="50" t="str">
        <f>IF($A:$A="","",VLOOKUP($A:$A,Données,2,TRUE))</f>
        <v/>
      </c>
      <c r="D323" s="51" t="str">
        <f t="shared" si="111"/>
        <v/>
      </c>
      <c r="F323" s="214" t="str">
        <f>IF($A:$A="","",VLOOKUP($A:$A,Données,3,TRUE)*B323)</f>
        <v/>
      </c>
      <c r="G323" s="203" t="str">
        <f>IF($A:$A="","",VLOOKUP($A:$A,Données,4,TRUE)*B323)</f>
        <v/>
      </c>
      <c r="H323" s="207" t="str">
        <f t="shared" ref="H323" si="124">IF($A:$A="","",G323+F323)</f>
        <v/>
      </c>
      <c r="I323" s="208" t="str">
        <f t="shared" ref="I323" si="125">IF($A:$A="","",D323-H323)</f>
        <v/>
      </c>
      <c r="J323" s="215" t="str">
        <f t="shared" ref="J323" si="126">IF($A:$A="","",I323/D323)</f>
        <v/>
      </c>
    </row>
    <row r="324" spans="1:10" ht="14.25" x14ac:dyDescent="0.2">
      <c r="A324" s="76"/>
      <c r="B324" s="53"/>
      <c r="C324" s="50" t="str">
        <f>IF($A:$A="","",VLOOKUP($A:$A,Données,2,TRUE))</f>
        <v/>
      </c>
      <c r="D324" s="51" t="str">
        <f t="shared" si="111"/>
        <v/>
      </c>
      <c r="F324" s="214" t="str">
        <f>IF($A:$A="","",VLOOKUP($A:$A,Données,3,TRUE)*B324)</f>
        <v/>
      </c>
      <c r="G324" s="203" t="str">
        <f>IF($A:$A="","",VLOOKUP($A:$A,Données,4,TRUE)*B324)</f>
        <v/>
      </c>
      <c r="H324" s="207" t="str">
        <f t="shared" ref="H324" si="127">IF($A:$A="","",G324+F324)</f>
        <v/>
      </c>
      <c r="I324" s="208" t="str">
        <f t="shared" ref="I324" si="128">IF($A:$A="","",D324-H324)</f>
        <v/>
      </c>
      <c r="J324" s="215" t="str">
        <f t="shared" ref="J324" si="129">IF($A:$A="","",I324/D324)</f>
        <v/>
      </c>
    </row>
    <row r="325" spans="1:10" thickBot="1" x14ac:dyDescent="0.25">
      <c r="A325" s="76"/>
      <c r="B325" s="29"/>
      <c r="C325" s="50" t="str">
        <f>IF($A:$A="","",VLOOKUP($A:$A,Données,2,TRUE))</f>
        <v/>
      </c>
      <c r="D325" s="51" t="str">
        <f t="shared" si="111"/>
        <v/>
      </c>
    </row>
    <row r="326" spans="1:10" thickBot="1" x14ac:dyDescent="0.25">
      <c r="A326" s="52" t="s">
        <v>68</v>
      </c>
      <c r="B326" s="29"/>
      <c r="C326" s="50"/>
      <c r="D326" s="51"/>
      <c r="F326" s="192" t="s">
        <v>68</v>
      </c>
      <c r="G326" s="193"/>
      <c r="H326" s="193"/>
      <c r="I326" s="193"/>
      <c r="J326" s="194"/>
    </row>
    <row r="327" spans="1:10" ht="14.25" x14ac:dyDescent="0.2">
      <c r="A327" s="49"/>
      <c r="B327" s="29"/>
      <c r="C327" s="50" t="str">
        <f>IF($A:$A="","",VLOOKUP($A:$A,Données,2,TRUE))</f>
        <v/>
      </c>
      <c r="D327" s="51" t="str">
        <f t="shared" si="111"/>
        <v/>
      </c>
    </row>
    <row r="328" spans="1:10" ht="14.25" x14ac:dyDescent="0.2">
      <c r="A328" s="76"/>
      <c r="B328" s="29"/>
      <c r="C328" s="50" t="str">
        <f>IF($A:$A="","",VLOOKUP($A:$A,Données,2,TRUE))</f>
        <v/>
      </c>
      <c r="D328" s="51" t="str">
        <f t="shared" si="111"/>
        <v/>
      </c>
      <c r="F328" s="214" t="str">
        <f>IF($A:$A="","",VLOOKUP($A:$A,Données,3,TRUE)*B328)</f>
        <v/>
      </c>
      <c r="G328" s="203" t="str">
        <f>IF($A:$A="","",VLOOKUP($A:$A,Données,4,TRUE)*B328)</f>
        <v/>
      </c>
      <c r="H328" s="207" t="str">
        <f t="shared" ref="H328" si="130">IF($A:$A="","",G328+F328)</f>
        <v/>
      </c>
      <c r="I328" s="208" t="str">
        <f t="shared" ref="I328" si="131">IF($A:$A="","",D328-H328)</f>
        <v/>
      </c>
      <c r="J328" s="215" t="str">
        <f t="shared" ref="J328" si="132">IF($A:$A="","",I328/D328)</f>
        <v/>
      </c>
    </row>
    <row r="329" spans="1:10" ht="14.25" x14ac:dyDescent="0.2">
      <c r="A329" s="76"/>
      <c r="B329" s="29"/>
      <c r="C329" s="50" t="str">
        <f>IF($A:$A="","",VLOOKUP($A:$A,Données,2,TRUE))</f>
        <v/>
      </c>
      <c r="D329" s="51" t="str">
        <f t="shared" si="111"/>
        <v/>
      </c>
      <c r="F329" s="214" t="str">
        <f>IF($A:$A="","",VLOOKUP($A:$A,Données,3,TRUE)*B329)</f>
        <v/>
      </c>
      <c r="G329" s="203" t="str">
        <f>IF($A:$A="","",VLOOKUP($A:$A,Données,4,TRUE)*B329)</f>
        <v/>
      </c>
      <c r="H329" s="207" t="str">
        <f t="shared" ref="H329:H341" si="133">IF($A:$A="","",G329+F329)</f>
        <v/>
      </c>
      <c r="I329" s="208" t="str">
        <f t="shared" ref="I329:I341" si="134">IF($A:$A="","",D329-H329)</f>
        <v/>
      </c>
      <c r="J329" s="215" t="str">
        <f t="shared" ref="J329:J341" si="135">IF($A:$A="","",I329/D329)</f>
        <v/>
      </c>
    </row>
    <row r="330" spans="1:10" ht="14.25" x14ac:dyDescent="0.2">
      <c r="A330" s="76"/>
      <c r="B330" s="29"/>
      <c r="C330" s="50" t="str">
        <f>IF($A:$A="","",VLOOKUP($A:$A,Données,2,TRUE))</f>
        <v/>
      </c>
      <c r="D330" s="51" t="str">
        <f t="shared" si="111"/>
        <v/>
      </c>
      <c r="F330" s="214" t="str">
        <f>IF($A:$A="","",VLOOKUP($A:$A,Données,3,TRUE)*B330)</f>
        <v/>
      </c>
      <c r="G330" s="203" t="str">
        <f>IF($A:$A="","",VLOOKUP($A:$A,Données,4,TRUE)*B330)</f>
        <v/>
      </c>
      <c r="H330" s="207" t="str">
        <f t="shared" si="133"/>
        <v/>
      </c>
      <c r="I330" s="208" t="str">
        <f t="shared" si="134"/>
        <v/>
      </c>
      <c r="J330" s="215" t="str">
        <f t="shared" si="135"/>
        <v/>
      </c>
    </row>
    <row r="331" spans="1:10" ht="14.25" x14ac:dyDescent="0.2">
      <c r="A331" s="76"/>
      <c r="B331" s="29"/>
      <c r="C331" s="50" t="str">
        <f>IF($A:$A="","",VLOOKUP($A:$A,Données,2,TRUE))</f>
        <v/>
      </c>
      <c r="D331" s="51" t="str">
        <f t="shared" si="111"/>
        <v/>
      </c>
      <c r="F331" s="214" t="str">
        <f>IF($A:$A="","",VLOOKUP($A:$A,Données,3,TRUE)*B331)</f>
        <v/>
      </c>
      <c r="G331" s="203" t="str">
        <f>IF($A:$A="","",VLOOKUP($A:$A,Données,4,TRUE)*B331)</f>
        <v/>
      </c>
      <c r="H331" s="207" t="str">
        <f t="shared" si="133"/>
        <v/>
      </c>
      <c r="I331" s="208" t="str">
        <f t="shared" si="134"/>
        <v/>
      </c>
      <c r="J331" s="215" t="str">
        <f t="shared" si="135"/>
        <v/>
      </c>
    </row>
    <row r="332" spans="1:10" ht="14.25" x14ac:dyDescent="0.2">
      <c r="A332" s="76"/>
      <c r="B332" s="29"/>
      <c r="C332" s="50" t="str">
        <f>IF($A:$A="","",VLOOKUP($A:$A,Données,2,TRUE))</f>
        <v/>
      </c>
      <c r="D332" s="51" t="str">
        <f t="shared" si="111"/>
        <v/>
      </c>
      <c r="F332" s="214" t="str">
        <f>IF($A:$A="","",VLOOKUP($A:$A,Données,3,TRUE)*B332)</f>
        <v/>
      </c>
      <c r="G332" s="203" t="str">
        <f>IF($A:$A="","",VLOOKUP($A:$A,Données,4,TRUE)*B332)</f>
        <v/>
      </c>
      <c r="H332" s="207" t="str">
        <f t="shared" si="133"/>
        <v/>
      </c>
      <c r="I332" s="208" t="str">
        <f t="shared" si="134"/>
        <v/>
      </c>
      <c r="J332" s="215" t="str">
        <f t="shared" si="135"/>
        <v/>
      </c>
    </row>
    <row r="333" spans="1:10" ht="14.25" x14ac:dyDescent="0.2">
      <c r="A333" s="76"/>
      <c r="B333" s="29"/>
      <c r="C333" s="50" t="str">
        <f>IF($A:$A="","",VLOOKUP($A:$A,Données,2,TRUE))</f>
        <v/>
      </c>
      <c r="D333" s="51" t="str">
        <f t="shared" si="111"/>
        <v/>
      </c>
      <c r="F333" s="214" t="str">
        <f>IF($A:$A="","",VLOOKUP($A:$A,Données,3,TRUE)*B333)</f>
        <v/>
      </c>
      <c r="G333" s="203" t="str">
        <f>IF($A:$A="","",VLOOKUP($A:$A,Données,4,TRUE)*B333)</f>
        <v/>
      </c>
      <c r="H333" s="207" t="str">
        <f t="shared" si="133"/>
        <v/>
      </c>
      <c r="I333" s="208" t="str">
        <f t="shared" si="134"/>
        <v/>
      </c>
      <c r="J333" s="215" t="str">
        <f t="shared" si="135"/>
        <v/>
      </c>
    </row>
    <row r="334" spans="1:10" ht="14.25" x14ac:dyDescent="0.2">
      <c r="A334" s="76"/>
      <c r="B334" s="29"/>
      <c r="C334" s="50" t="str">
        <f>IF($A:$A="","",VLOOKUP($A:$A,Données,2,TRUE))</f>
        <v/>
      </c>
      <c r="D334" s="51" t="str">
        <f t="shared" si="111"/>
        <v/>
      </c>
      <c r="F334" s="214" t="str">
        <f>IF($A:$A="","",VLOOKUP($A:$A,Données,3,TRUE)*B334)</f>
        <v/>
      </c>
      <c r="G334" s="203" t="str">
        <f>IF($A:$A="","",VLOOKUP($A:$A,Données,4,TRUE)*B334)</f>
        <v/>
      </c>
      <c r="H334" s="207" t="str">
        <f t="shared" si="133"/>
        <v/>
      </c>
      <c r="I334" s="208" t="str">
        <f t="shared" si="134"/>
        <v/>
      </c>
      <c r="J334" s="215" t="str">
        <f t="shared" si="135"/>
        <v/>
      </c>
    </row>
    <row r="335" spans="1:10" ht="14.25" x14ac:dyDescent="0.2">
      <c r="A335" s="76"/>
      <c r="B335" s="29"/>
      <c r="C335" s="50" t="str">
        <f>IF($A:$A="","",VLOOKUP($A:$A,Données,2,TRUE))</f>
        <v/>
      </c>
      <c r="D335" s="51" t="str">
        <f t="shared" si="111"/>
        <v/>
      </c>
      <c r="F335" s="214" t="str">
        <f>IF($A:$A="","",VLOOKUP($A:$A,Données,3,TRUE)*B335)</f>
        <v/>
      </c>
      <c r="G335" s="203" t="str">
        <f>IF($A:$A="","",VLOOKUP($A:$A,Données,4,TRUE)*B335)</f>
        <v/>
      </c>
      <c r="H335" s="207" t="str">
        <f t="shared" si="133"/>
        <v/>
      </c>
      <c r="I335" s="208" t="str">
        <f t="shared" si="134"/>
        <v/>
      </c>
      <c r="J335" s="215" t="str">
        <f t="shared" si="135"/>
        <v/>
      </c>
    </row>
    <row r="336" spans="1:10" ht="14.25" x14ac:dyDescent="0.2">
      <c r="A336" s="76"/>
      <c r="B336" s="29"/>
      <c r="C336" s="50" t="str">
        <f>IF($A:$A="","",VLOOKUP($A:$A,Données,2,TRUE))</f>
        <v/>
      </c>
      <c r="D336" s="51" t="str">
        <f t="shared" si="111"/>
        <v/>
      </c>
      <c r="F336" s="214" t="str">
        <f>IF($A:$A="","",VLOOKUP($A:$A,Données,3,TRUE)*B336)</f>
        <v/>
      </c>
      <c r="G336" s="203" t="str">
        <f>IF($A:$A="","",VLOOKUP($A:$A,Données,4,TRUE)*B336)</f>
        <v/>
      </c>
      <c r="H336" s="207" t="str">
        <f t="shared" si="133"/>
        <v/>
      </c>
      <c r="I336" s="208" t="str">
        <f t="shared" si="134"/>
        <v/>
      </c>
      <c r="J336" s="215" t="str">
        <f t="shared" si="135"/>
        <v/>
      </c>
    </row>
    <row r="337" spans="1:10" ht="14.25" x14ac:dyDescent="0.2">
      <c r="A337" s="76"/>
      <c r="B337" s="29"/>
      <c r="C337" s="50" t="str">
        <f>IF($A:$A="","",VLOOKUP($A:$A,Données,2,TRUE))</f>
        <v/>
      </c>
      <c r="D337" s="51" t="str">
        <f t="shared" si="111"/>
        <v/>
      </c>
      <c r="F337" s="214" t="str">
        <f>IF($A:$A="","",VLOOKUP($A:$A,Données,3,TRUE)*B337)</f>
        <v/>
      </c>
      <c r="G337" s="203" t="str">
        <f>IF($A:$A="","",VLOOKUP($A:$A,Données,4,TRUE)*B337)</f>
        <v/>
      </c>
      <c r="H337" s="207" t="str">
        <f t="shared" si="133"/>
        <v/>
      </c>
      <c r="I337" s="208" t="str">
        <f t="shared" si="134"/>
        <v/>
      </c>
      <c r="J337" s="215" t="str">
        <f t="shared" si="135"/>
        <v/>
      </c>
    </row>
    <row r="338" spans="1:10" ht="14.25" x14ac:dyDescent="0.2">
      <c r="A338" s="76"/>
      <c r="B338" s="29"/>
      <c r="C338" s="50" t="str">
        <f>IF($A:$A="","",VLOOKUP($A:$A,Données,2,TRUE))</f>
        <v/>
      </c>
      <c r="D338" s="51" t="str">
        <f t="shared" si="111"/>
        <v/>
      </c>
      <c r="F338" s="214" t="str">
        <f>IF($A:$A="","",VLOOKUP($A:$A,Données,3,TRUE)*B338)</f>
        <v/>
      </c>
      <c r="G338" s="203" t="str">
        <f>IF($A:$A="","",VLOOKUP($A:$A,Données,4,TRUE)*B338)</f>
        <v/>
      </c>
      <c r="H338" s="207" t="str">
        <f t="shared" si="133"/>
        <v/>
      </c>
      <c r="I338" s="208" t="str">
        <f t="shared" si="134"/>
        <v/>
      </c>
      <c r="J338" s="215" t="str">
        <f t="shared" si="135"/>
        <v/>
      </c>
    </row>
    <row r="339" spans="1:10" ht="14.25" x14ac:dyDescent="0.2">
      <c r="A339" s="76"/>
      <c r="B339" s="29"/>
      <c r="C339" s="50" t="str">
        <f>IF($A:$A="","",VLOOKUP($A:$A,Données,2,TRUE))</f>
        <v/>
      </c>
      <c r="D339" s="51" t="str">
        <f t="shared" si="111"/>
        <v/>
      </c>
      <c r="F339" s="214" t="str">
        <f>IF($A:$A="","",VLOOKUP($A:$A,Données,3,TRUE)*B339)</f>
        <v/>
      </c>
      <c r="G339" s="203" t="str">
        <f>IF($A:$A="","",VLOOKUP($A:$A,Données,4,TRUE)*B339)</f>
        <v/>
      </c>
      <c r="H339" s="207" t="str">
        <f t="shared" si="133"/>
        <v/>
      </c>
      <c r="I339" s="208" t="str">
        <f t="shared" si="134"/>
        <v/>
      </c>
      <c r="J339" s="215" t="str">
        <f t="shared" si="135"/>
        <v/>
      </c>
    </row>
    <row r="340" spans="1:10" ht="14.25" x14ac:dyDescent="0.2">
      <c r="A340" s="76"/>
      <c r="B340" s="29"/>
      <c r="C340" s="50" t="str">
        <f>IF($A:$A="","",VLOOKUP($A:$A,Données,2,TRUE))</f>
        <v/>
      </c>
      <c r="D340" s="51" t="str">
        <f t="shared" si="111"/>
        <v/>
      </c>
      <c r="F340" s="214" t="str">
        <f>IF($A:$A="","",VLOOKUP($A:$A,Données,3,TRUE)*B340)</f>
        <v/>
      </c>
      <c r="G340" s="203" t="str">
        <f>IF($A:$A="","",VLOOKUP($A:$A,Données,4,TRUE)*B340)</f>
        <v/>
      </c>
      <c r="H340" s="207" t="str">
        <f t="shared" si="133"/>
        <v/>
      </c>
      <c r="I340" s="208" t="str">
        <f t="shared" si="134"/>
        <v/>
      </c>
      <c r="J340" s="215" t="str">
        <f t="shared" si="135"/>
        <v/>
      </c>
    </row>
    <row r="341" spans="1:10" ht="14.25" x14ac:dyDescent="0.2">
      <c r="A341" s="76"/>
      <c r="B341" s="29"/>
      <c r="C341" s="50" t="str">
        <f>IF($A:$A="","",VLOOKUP($A:$A,Données,2,TRUE))</f>
        <v/>
      </c>
      <c r="D341" s="51" t="str">
        <f t="shared" si="111"/>
        <v/>
      </c>
      <c r="F341" s="214" t="str">
        <f>IF($A:$A="","",VLOOKUP($A:$A,Données,3,TRUE)*B341)</f>
        <v/>
      </c>
      <c r="G341" s="203" t="str">
        <f>IF($A:$A="","",VLOOKUP($A:$A,Données,4,TRUE)*B341)</f>
        <v/>
      </c>
      <c r="H341" s="207" t="str">
        <f t="shared" si="133"/>
        <v/>
      </c>
      <c r="I341" s="208" t="str">
        <f t="shared" si="134"/>
        <v/>
      </c>
      <c r="J341" s="215" t="str">
        <f t="shared" si="135"/>
        <v/>
      </c>
    </row>
    <row r="342" spans="1:10" thickBot="1" x14ac:dyDescent="0.25">
      <c r="A342" s="76"/>
      <c r="B342" s="29"/>
      <c r="C342" s="50" t="str">
        <f>IF($A:$A="","",VLOOKUP($A:$A,Données,2,TRUE))</f>
        <v/>
      </c>
      <c r="D342" s="51" t="str">
        <f t="shared" si="111"/>
        <v/>
      </c>
    </row>
    <row r="343" spans="1:10" ht="15" customHeight="1" x14ac:dyDescent="0.2">
      <c r="A343" s="230" t="s">
        <v>43</v>
      </c>
      <c r="B343" s="231"/>
      <c r="C343" s="231"/>
      <c r="D343" s="232"/>
      <c r="F343" s="184" t="s">
        <v>43</v>
      </c>
      <c r="G343" s="185"/>
      <c r="H343" s="185"/>
      <c r="I343" s="185"/>
      <c r="J343" s="186"/>
    </row>
    <row r="344" spans="1:10" ht="15.75" customHeight="1" thickBot="1" x14ac:dyDescent="0.25">
      <c r="A344" s="227" t="s">
        <v>69</v>
      </c>
      <c r="B344" s="228"/>
      <c r="C344" s="228"/>
      <c r="D344" s="229"/>
      <c r="F344" s="189" t="s">
        <v>69</v>
      </c>
      <c r="G344" s="190"/>
      <c r="H344" s="190"/>
      <c r="I344" s="190"/>
      <c r="J344" s="191"/>
    </row>
    <row r="345" spans="1:10" ht="14.25" x14ac:dyDescent="0.2">
      <c r="A345" s="49"/>
      <c r="B345" s="29"/>
      <c r="C345" s="50" t="str">
        <f>IF($A:$A="","",VLOOKUP($A:$A,Données,2,TRUE))</f>
        <v/>
      </c>
      <c r="D345" s="51" t="str">
        <f t="shared" ref="D345:D389" si="136">IF(A345="","",C345*B345)</f>
        <v/>
      </c>
    </row>
    <row r="346" spans="1:10" ht="14.25" x14ac:dyDescent="0.2">
      <c r="A346" s="76"/>
      <c r="B346" s="29"/>
      <c r="C346" s="50" t="str">
        <f>IF($A:$A="","",VLOOKUP($A:$A,Données,2,TRUE))</f>
        <v/>
      </c>
      <c r="D346" s="51" t="str">
        <f t="shared" si="136"/>
        <v/>
      </c>
      <c r="F346" s="214" t="str">
        <f>IF($A:$A="","",VLOOKUP($A:$A,Données,3,TRUE)*B346)</f>
        <v/>
      </c>
      <c r="G346" s="203" t="str">
        <f>IF($A:$A="","",VLOOKUP($A:$A,Données,4,TRUE)*B346)</f>
        <v/>
      </c>
      <c r="H346" s="207" t="str">
        <f t="shared" ref="H346" si="137">IF($A:$A="","",G346+F346)</f>
        <v/>
      </c>
      <c r="I346" s="208" t="str">
        <f t="shared" ref="I346" si="138">IF($A:$A="","",D346-H346)</f>
        <v/>
      </c>
      <c r="J346" s="215" t="str">
        <f t="shared" ref="J346" si="139">IF($A:$A="","",I346/D346)</f>
        <v/>
      </c>
    </row>
    <row r="347" spans="1:10" ht="14.25" x14ac:dyDescent="0.2">
      <c r="A347" s="76"/>
      <c r="B347" s="29"/>
      <c r="C347" s="50" t="str">
        <f>IF($A:$A="","",VLOOKUP($A:$A,Données,2,TRUE))</f>
        <v/>
      </c>
      <c r="D347" s="51" t="str">
        <f t="shared" si="136"/>
        <v/>
      </c>
      <c r="F347" s="214" t="str">
        <f>IF($A:$A="","",VLOOKUP($A:$A,Données,3,TRUE)*B347)</f>
        <v/>
      </c>
      <c r="G347" s="203" t="str">
        <f>IF($A:$A="","",VLOOKUP($A:$A,Données,4,TRUE)*B347)</f>
        <v/>
      </c>
      <c r="H347" s="207" t="str">
        <f t="shared" ref="H347:H374" si="140">IF($A:$A="","",G347+F347)</f>
        <v/>
      </c>
      <c r="I347" s="208" t="str">
        <f t="shared" ref="I347:I374" si="141">IF($A:$A="","",D347-H347)</f>
        <v/>
      </c>
      <c r="J347" s="215" t="str">
        <f t="shared" ref="J347:J374" si="142">IF($A:$A="","",I347/D347)</f>
        <v/>
      </c>
    </row>
    <row r="348" spans="1:10" ht="14.25" x14ac:dyDescent="0.2">
      <c r="A348" s="76"/>
      <c r="B348" s="29"/>
      <c r="C348" s="50" t="str">
        <f>IF($A:$A="","",VLOOKUP($A:$A,Données,2,TRUE))</f>
        <v/>
      </c>
      <c r="D348" s="51" t="str">
        <f t="shared" si="136"/>
        <v/>
      </c>
      <c r="F348" s="214" t="str">
        <f>IF($A:$A="","",VLOOKUP($A:$A,Données,3,TRUE)*B348)</f>
        <v/>
      </c>
      <c r="G348" s="203" t="str">
        <f>IF($A:$A="","",VLOOKUP($A:$A,Données,4,TRUE)*B348)</f>
        <v/>
      </c>
      <c r="H348" s="207" t="str">
        <f t="shared" si="140"/>
        <v/>
      </c>
      <c r="I348" s="208" t="str">
        <f t="shared" si="141"/>
        <v/>
      </c>
      <c r="J348" s="215" t="str">
        <f t="shared" si="142"/>
        <v/>
      </c>
    </row>
    <row r="349" spans="1:10" ht="14.25" x14ac:dyDescent="0.2">
      <c r="A349" s="76"/>
      <c r="B349" s="29"/>
      <c r="C349" s="50" t="str">
        <f>IF($A:$A="","",VLOOKUP($A:$A,Données,2,TRUE))</f>
        <v/>
      </c>
      <c r="D349" s="51" t="str">
        <f t="shared" si="136"/>
        <v/>
      </c>
      <c r="F349" s="214" t="str">
        <f>IF($A:$A="","",VLOOKUP($A:$A,Données,3,TRUE)*B349)</f>
        <v/>
      </c>
      <c r="G349" s="203" t="str">
        <f>IF($A:$A="","",VLOOKUP($A:$A,Données,4,TRUE)*B349)</f>
        <v/>
      </c>
      <c r="H349" s="207" t="str">
        <f t="shared" si="140"/>
        <v/>
      </c>
      <c r="I349" s="208" t="str">
        <f t="shared" si="141"/>
        <v/>
      </c>
      <c r="J349" s="215" t="str">
        <f t="shared" si="142"/>
        <v/>
      </c>
    </row>
    <row r="350" spans="1:10" ht="14.25" x14ac:dyDescent="0.2">
      <c r="A350" s="76"/>
      <c r="B350" s="29"/>
      <c r="C350" s="50" t="str">
        <f>IF($A:$A="","",VLOOKUP($A:$A,Données,2,TRUE))</f>
        <v/>
      </c>
      <c r="D350" s="51" t="str">
        <f t="shared" si="136"/>
        <v/>
      </c>
      <c r="F350" s="214" t="str">
        <f>IF($A:$A="","",VLOOKUP($A:$A,Données,3,TRUE)*B350)</f>
        <v/>
      </c>
      <c r="G350" s="203" t="str">
        <f>IF($A:$A="","",VLOOKUP($A:$A,Données,4,TRUE)*B350)</f>
        <v/>
      </c>
      <c r="H350" s="207" t="str">
        <f t="shared" si="140"/>
        <v/>
      </c>
      <c r="I350" s="208" t="str">
        <f t="shared" si="141"/>
        <v/>
      </c>
      <c r="J350" s="215" t="str">
        <f t="shared" si="142"/>
        <v/>
      </c>
    </row>
    <row r="351" spans="1:10" ht="14.25" x14ac:dyDescent="0.2">
      <c r="A351" s="76"/>
      <c r="B351" s="29"/>
      <c r="C351" s="50" t="str">
        <f>IF($A:$A="","",VLOOKUP($A:$A,Données,2,TRUE))</f>
        <v/>
      </c>
      <c r="D351" s="51" t="str">
        <f t="shared" si="136"/>
        <v/>
      </c>
      <c r="F351" s="214" t="str">
        <f>IF($A:$A="","",VLOOKUP($A:$A,Données,3,TRUE)*B351)</f>
        <v/>
      </c>
      <c r="G351" s="203" t="str">
        <f>IF($A:$A="","",VLOOKUP($A:$A,Données,4,TRUE)*B351)</f>
        <v/>
      </c>
      <c r="H351" s="207" t="str">
        <f t="shared" si="140"/>
        <v/>
      </c>
      <c r="I351" s="208" t="str">
        <f t="shared" si="141"/>
        <v/>
      </c>
      <c r="J351" s="215" t="str">
        <f t="shared" si="142"/>
        <v/>
      </c>
    </row>
    <row r="352" spans="1:10" ht="14.25" x14ac:dyDescent="0.2">
      <c r="A352" s="76"/>
      <c r="B352" s="29"/>
      <c r="C352" s="50" t="str">
        <f>IF($A:$A="","",VLOOKUP($A:$A,Données,2,TRUE))</f>
        <v/>
      </c>
      <c r="D352" s="51" t="str">
        <f t="shared" si="136"/>
        <v/>
      </c>
      <c r="F352" s="214" t="str">
        <f>IF($A:$A="","",VLOOKUP($A:$A,Données,3,TRUE)*B352)</f>
        <v/>
      </c>
      <c r="G352" s="203" t="str">
        <f>IF($A:$A="","",VLOOKUP($A:$A,Données,4,TRUE)*B352)</f>
        <v/>
      </c>
      <c r="H352" s="207" t="str">
        <f t="shared" si="140"/>
        <v/>
      </c>
      <c r="I352" s="208" t="str">
        <f t="shared" si="141"/>
        <v/>
      </c>
      <c r="J352" s="215" t="str">
        <f t="shared" si="142"/>
        <v/>
      </c>
    </row>
    <row r="353" spans="1:10" ht="14.25" x14ac:dyDescent="0.2">
      <c r="A353" s="76"/>
      <c r="B353" s="29"/>
      <c r="C353" s="50" t="str">
        <f>IF($A:$A="","",VLOOKUP($A:$A,Données,2,TRUE))</f>
        <v/>
      </c>
      <c r="D353" s="51" t="str">
        <f t="shared" si="136"/>
        <v/>
      </c>
      <c r="F353" s="214" t="str">
        <f>IF($A:$A="","",VLOOKUP($A:$A,Données,3,TRUE)*B353)</f>
        <v/>
      </c>
      <c r="G353" s="203" t="str">
        <f>IF($A:$A="","",VLOOKUP($A:$A,Données,4,TRUE)*B353)</f>
        <v/>
      </c>
      <c r="H353" s="207" t="str">
        <f t="shared" si="140"/>
        <v/>
      </c>
      <c r="I353" s="208" t="str">
        <f t="shared" si="141"/>
        <v/>
      </c>
      <c r="J353" s="215" t="str">
        <f t="shared" si="142"/>
        <v/>
      </c>
    </row>
    <row r="354" spans="1:10" ht="14.25" x14ac:dyDescent="0.2">
      <c r="A354" s="76"/>
      <c r="B354" s="29"/>
      <c r="C354" s="50" t="str">
        <f>IF($A:$A="","",VLOOKUP($A:$A,Données,2,TRUE))</f>
        <v/>
      </c>
      <c r="D354" s="51" t="str">
        <f t="shared" si="136"/>
        <v/>
      </c>
      <c r="F354" s="214" t="str">
        <f>IF($A:$A="","",VLOOKUP($A:$A,Données,3,TRUE)*B354)</f>
        <v/>
      </c>
      <c r="G354" s="203" t="str">
        <f>IF($A:$A="","",VLOOKUP($A:$A,Données,4,TRUE)*B354)</f>
        <v/>
      </c>
      <c r="H354" s="207" t="str">
        <f t="shared" si="140"/>
        <v/>
      </c>
      <c r="I354" s="208" t="str">
        <f t="shared" si="141"/>
        <v/>
      </c>
      <c r="J354" s="215" t="str">
        <f t="shared" si="142"/>
        <v/>
      </c>
    </row>
    <row r="355" spans="1:10" ht="14.25" x14ac:dyDescent="0.2">
      <c r="A355" s="76"/>
      <c r="B355" s="29"/>
      <c r="C355" s="50" t="str">
        <f>IF($A:$A="","",VLOOKUP($A:$A,Données,2,TRUE))</f>
        <v/>
      </c>
      <c r="D355" s="51" t="str">
        <f t="shared" si="136"/>
        <v/>
      </c>
      <c r="F355" s="214" t="str">
        <f>IF($A:$A="","",VLOOKUP($A:$A,Données,3,TRUE)*B355)</f>
        <v/>
      </c>
      <c r="G355" s="203" t="str">
        <f>IF($A:$A="","",VLOOKUP($A:$A,Données,4,TRUE)*B355)</f>
        <v/>
      </c>
      <c r="H355" s="207" t="str">
        <f t="shared" si="140"/>
        <v/>
      </c>
      <c r="I355" s="208" t="str">
        <f t="shared" si="141"/>
        <v/>
      </c>
      <c r="J355" s="215" t="str">
        <f t="shared" si="142"/>
        <v/>
      </c>
    </row>
    <row r="356" spans="1:10" ht="14.25" x14ac:dyDescent="0.2">
      <c r="A356" s="76"/>
      <c r="B356" s="29"/>
      <c r="C356" s="50" t="str">
        <f>IF($A:$A="","",VLOOKUP($A:$A,Données,2,TRUE))</f>
        <v/>
      </c>
      <c r="D356" s="51" t="str">
        <f t="shared" si="136"/>
        <v/>
      </c>
      <c r="F356" s="214" t="str">
        <f>IF($A:$A="","",VLOOKUP($A:$A,Données,3,TRUE)*B356)</f>
        <v/>
      </c>
      <c r="G356" s="203" t="str">
        <f>IF($A:$A="","",VLOOKUP($A:$A,Données,4,TRUE)*B356)</f>
        <v/>
      </c>
      <c r="H356" s="207" t="str">
        <f t="shared" si="140"/>
        <v/>
      </c>
      <c r="I356" s="208" t="str">
        <f t="shared" si="141"/>
        <v/>
      </c>
      <c r="J356" s="215" t="str">
        <f t="shared" si="142"/>
        <v/>
      </c>
    </row>
    <row r="357" spans="1:10" ht="14.25" x14ac:dyDescent="0.2">
      <c r="A357" s="76"/>
      <c r="B357" s="29"/>
      <c r="C357" s="50" t="str">
        <f>IF($A:$A="","",VLOOKUP($A:$A,Données,2,TRUE))</f>
        <v/>
      </c>
      <c r="D357" s="51" t="str">
        <f t="shared" si="136"/>
        <v/>
      </c>
      <c r="F357" s="214" t="str">
        <f>IF($A:$A="","",VLOOKUP($A:$A,Données,3,TRUE)*B357)</f>
        <v/>
      </c>
      <c r="G357" s="203" t="str">
        <f>IF($A:$A="","",VLOOKUP($A:$A,Données,4,TRUE)*B357)</f>
        <v/>
      </c>
      <c r="H357" s="207" t="str">
        <f t="shared" si="140"/>
        <v/>
      </c>
      <c r="I357" s="208" t="str">
        <f t="shared" si="141"/>
        <v/>
      </c>
      <c r="J357" s="215" t="str">
        <f t="shared" si="142"/>
        <v/>
      </c>
    </row>
    <row r="358" spans="1:10" ht="14.25" x14ac:dyDescent="0.2">
      <c r="A358" s="76"/>
      <c r="B358" s="29"/>
      <c r="C358" s="50" t="str">
        <f>IF($A:$A="","",VLOOKUP($A:$A,Données,2,TRUE))</f>
        <v/>
      </c>
      <c r="D358" s="51" t="str">
        <f t="shared" si="136"/>
        <v/>
      </c>
      <c r="F358" s="214" t="str">
        <f>IF($A:$A="","",VLOOKUP($A:$A,Données,3,TRUE)*B358)</f>
        <v/>
      </c>
      <c r="G358" s="203" t="str">
        <f>IF($A:$A="","",VLOOKUP($A:$A,Données,4,TRUE)*B358)</f>
        <v/>
      </c>
      <c r="H358" s="207" t="str">
        <f t="shared" si="140"/>
        <v/>
      </c>
      <c r="I358" s="208" t="str">
        <f t="shared" si="141"/>
        <v/>
      </c>
      <c r="J358" s="215" t="str">
        <f t="shared" si="142"/>
        <v/>
      </c>
    </row>
    <row r="359" spans="1:10" ht="14.25" x14ac:dyDescent="0.2">
      <c r="A359" s="76"/>
      <c r="B359" s="29"/>
      <c r="C359" s="50" t="str">
        <f>IF($A:$A="","",VLOOKUP($A:$A,Données,2,TRUE))</f>
        <v/>
      </c>
      <c r="D359" s="51" t="str">
        <f t="shared" si="136"/>
        <v/>
      </c>
      <c r="F359" s="214" t="str">
        <f>IF($A:$A="","",VLOOKUP($A:$A,Données,3,TRUE)*B359)</f>
        <v/>
      </c>
      <c r="G359" s="203" t="str">
        <f>IF($A:$A="","",VLOOKUP($A:$A,Données,4,TRUE)*B359)</f>
        <v/>
      </c>
      <c r="H359" s="207" t="str">
        <f t="shared" si="140"/>
        <v/>
      </c>
      <c r="I359" s="208" t="str">
        <f t="shared" si="141"/>
        <v/>
      </c>
      <c r="J359" s="215" t="str">
        <f t="shared" si="142"/>
        <v/>
      </c>
    </row>
    <row r="360" spans="1:10" ht="14.25" x14ac:dyDescent="0.2">
      <c r="A360" s="76"/>
      <c r="B360" s="29"/>
      <c r="C360" s="50" t="str">
        <f>IF($A:$A="","",VLOOKUP($A:$A,Données,2,TRUE))</f>
        <v/>
      </c>
      <c r="D360" s="51" t="str">
        <f t="shared" si="136"/>
        <v/>
      </c>
      <c r="F360" s="214" t="str">
        <f>IF($A:$A="","",VLOOKUP($A:$A,Données,3,TRUE)*B360)</f>
        <v/>
      </c>
      <c r="G360" s="203" t="str">
        <f>IF($A:$A="","",VLOOKUP($A:$A,Données,4,TRUE)*B360)</f>
        <v/>
      </c>
      <c r="H360" s="207" t="str">
        <f t="shared" si="140"/>
        <v/>
      </c>
      <c r="I360" s="208" t="str">
        <f t="shared" si="141"/>
        <v/>
      </c>
      <c r="J360" s="215" t="str">
        <f t="shared" si="142"/>
        <v/>
      </c>
    </row>
    <row r="361" spans="1:10" ht="14.25" x14ac:dyDescent="0.2">
      <c r="A361" s="76"/>
      <c r="B361" s="29"/>
      <c r="C361" s="50" t="str">
        <f>IF($A:$A="","",VLOOKUP($A:$A,Données,2,TRUE))</f>
        <v/>
      </c>
      <c r="D361" s="51" t="str">
        <f t="shared" si="136"/>
        <v/>
      </c>
      <c r="F361" s="214" t="str">
        <f>IF($A:$A="","",VLOOKUP($A:$A,Données,3,TRUE)*B361)</f>
        <v/>
      </c>
      <c r="G361" s="203" t="str">
        <f>IF($A:$A="","",VLOOKUP($A:$A,Données,4,TRUE)*B361)</f>
        <v/>
      </c>
      <c r="H361" s="207" t="str">
        <f t="shared" si="140"/>
        <v/>
      </c>
      <c r="I361" s="208" t="str">
        <f t="shared" si="141"/>
        <v/>
      </c>
      <c r="J361" s="215" t="str">
        <f t="shared" si="142"/>
        <v/>
      </c>
    </row>
    <row r="362" spans="1:10" ht="14.25" x14ac:dyDescent="0.2">
      <c r="A362" s="76"/>
      <c r="B362" s="29"/>
      <c r="C362" s="50" t="str">
        <f>IF($A:$A="","",VLOOKUP($A:$A,Données,2,TRUE))</f>
        <v/>
      </c>
      <c r="D362" s="51" t="str">
        <f t="shared" si="136"/>
        <v/>
      </c>
      <c r="F362" s="214" t="str">
        <f>IF($A:$A="","",VLOOKUP($A:$A,Données,3,TRUE)*B362)</f>
        <v/>
      </c>
      <c r="G362" s="203" t="str">
        <f>IF($A:$A="","",VLOOKUP($A:$A,Données,4,TRUE)*B362)</f>
        <v/>
      </c>
      <c r="H362" s="207" t="str">
        <f t="shared" si="140"/>
        <v/>
      </c>
      <c r="I362" s="208" t="str">
        <f t="shared" si="141"/>
        <v/>
      </c>
      <c r="J362" s="215" t="str">
        <f t="shared" si="142"/>
        <v/>
      </c>
    </row>
    <row r="363" spans="1:10" ht="14.25" x14ac:dyDescent="0.2">
      <c r="A363" s="76"/>
      <c r="B363" s="29"/>
      <c r="C363" s="50" t="str">
        <f>IF($A:$A="","",VLOOKUP($A:$A,Données,2,TRUE))</f>
        <v/>
      </c>
      <c r="D363" s="51" t="str">
        <f t="shared" si="136"/>
        <v/>
      </c>
      <c r="F363" s="214" t="str">
        <f>IF($A:$A="","",VLOOKUP($A:$A,Données,3,TRUE)*B363)</f>
        <v/>
      </c>
      <c r="G363" s="203" t="str">
        <f>IF($A:$A="","",VLOOKUP($A:$A,Données,4,TRUE)*B363)</f>
        <v/>
      </c>
      <c r="H363" s="207" t="str">
        <f t="shared" si="140"/>
        <v/>
      </c>
      <c r="I363" s="208" t="str">
        <f t="shared" si="141"/>
        <v/>
      </c>
      <c r="J363" s="215" t="str">
        <f t="shared" si="142"/>
        <v/>
      </c>
    </row>
    <row r="364" spans="1:10" ht="14.25" x14ac:dyDescent="0.2">
      <c r="A364" s="76"/>
      <c r="B364" s="29"/>
      <c r="C364" s="50" t="str">
        <f>IF($A:$A="","",VLOOKUP($A:$A,Données,2,TRUE))</f>
        <v/>
      </c>
      <c r="D364" s="51" t="str">
        <f t="shared" si="136"/>
        <v/>
      </c>
      <c r="F364" s="214" t="str">
        <f>IF($A:$A="","",VLOOKUP($A:$A,Données,3,TRUE)*B364)</f>
        <v/>
      </c>
      <c r="G364" s="203" t="str">
        <f>IF($A:$A="","",VLOOKUP($A:$A,Données,4,TRUE)*B364)</f>
        <v/>
      </c>
      <c r="H364" s="207" t="str">
        <f t="shared" si="140"/>
        <v/>
      </c>
      <c r="I364" s="208" t="str">
        <f t="shared" si="141"/>
        <v/>
      </c>
      <c r="J364" s="215" t="str">
        <f t="shared" si="142"/>
        <v/>
      </c>
    </row>
    <row r="365" spans="1:10" ht="14.25" x14ac:dyDescent="0.2">
      <c r="A365" s="76"/>
      <c r="B365" s="29"/>
      <c r="C365" s="50" t="str">
        <f>IF($A:$A="","",VLOOKUP($A:$A,Données,2,TRUE))</f>
        <v/>
      </c>
      <c r="D365" s="51" t="str">
        <f t="shared" si="136"/>
        <v/>
      </c>
      <c r="F365" s="214" t="str">
        <f>IF($A:$A="","",VLOOKUP($A:$A,Données,3,TRUE)*B365)</f>
        <v/>
      </c>
      <c r="G365" s="203" t="str">
        <f>IF($A:$A="","",VLOOKUP($A:$A,Données,4,TRUE)*B365)</f>
        <v/>
      </c>
      <c r="H365" s="207" t="str">
        <f t="shared" si="140"/>
        <v/>
      </c>
      <c r="I365" s="208" t="str">
        <f t="shared" si="141"/>
        <v/>
      </c>
      <c r="J365" s="215" t="str">
        <f t="shared" si="142"/>
        <v/>
      </c>
    </row>
    <row r="366" spans="1:10" ht="14.25" x14ac:dyDescent="0.2">
      <c r="A366" s="76"/>
      <c r="B366" s="29"/>
      <c r="C366" s="50" t="str">
        <f>IF($A:$A="","",VLOOKUP($A:$A,Données,2,TRUE))</f>
        <v/>
      </c>
      <c r="D366" s="51" t="str">
        <f t="shared" si="136"/>
        <v/>
      </c>
      <c r="F366" s="214" t="str">
        <f>IF($A:$A="","",VLOOKUP($A:$A,Données,3,TRUE)*B366)</f>
        <v/>
      </c>
      <c r="G366" s="203" t="str">
        <f>IF($A:$A="","",VLOOKUP($A:$A,Données,4,TRUE)*B366)</f>
        <v/>
      </c>
      <c r="H366" s="207" t="str">
        <f t="shared" si="140"/>
        <v/>
      </c>
      <c r="I366" s="208" t="str">
        <f t="shared" si="141"/>
        <v/>
      </c>
      <c r="J366" s="215" t="str">
        <f t="shared" si="142"/>
        <v/>
      </c>
    </row>
    <row r="367" spans="1:10" ht="14.25" x14ac:dyDescent="0.2">
      <c r="A367" s="76"/>
      <c r="B367" s="29"/>
      <c r="C367" s="50" t="str">
        <f>IF($A:$A="","",VLOOKUP($A:$A,Données,2,TRUE))</f>
        <v/>
      </c>
      <c r="D367" s="51" t="str">
        <f t="shared" si="136"/>
        <v/>
      </c>
      <c r="F367" s="214" t="str">
        <f>IF($A:$A="","",VLOOKUP($A:$A,Données,3,TRUE)*B367)</f>
        <v/>
      </c>
      <c r="G367" s="203" t="str">
        <f>IF($A:$A="","",VLOOKUP($A:$A,Données,4,TRUE)*B367)</f>
        <v/>
      </c>
      <c r="H367" s="207" t="str">
        <f t="shared" si="140"/>
        <v/>
      </c>
      <c r="I367" s="208" t="str">
        <f t="shared" si="141"/>
        <v/>
      </c>
      <c r="J367" s="215" t="str">
        <f t="shared" si="142"/>
        <v/>
      </c>
    </row>
    <row r="368" spans="1:10" ht="14.25" x14ac:dyDescent="0.2">
      <c r="A368" s="76"/>
      <c r="B368" s="29"/>
      <c r="C368" s="50" t="str">
        <f>IF($A:$A="","",VLOOKUP($A:$A,Données,2,TRUE))</f>
        <v/>
      </c>
      <c r="D368" s="51" t="str">
        <f t="shared" si="136"/>
        <v/>
      </c>
      <c r="F368" s="214" t="str">
        <f>IF($A:$A="","",VLOOKUP($A:$A,Données,3,TRUE)*B368)</f>
        <v/>
      </c>
      <c r="G368" s="203" t="str">
        <f>IF($A:$A="","",VLOOKUP($A:$A,Données,4,TRUE)*B368)</f>
        <v/>
      </c>
      <c r="H368" s="207" t="str">
        <f t="shared" si="140"/>
        <v/>
      </c>
      <c r="I368" s="208" t="str">
        <f t="shared" si="141"/>
        <v/>
      </c>
      <c r="J368" s="215" t="str">
        <f t="shared" si="142"/>
        <v/>
      </c>
    </row>
    <row r="369" spans="1:10" ht="14.25" x14ac:dyDescent="0.2">
      <c r="A369" s="76"/>
      <c r="B369" s="29"/>
      <c r="C369" s="50" t="str">
        <f>IF($A:$A="","",VLOOKUP($A:$A,Données,2,TRUE))</f>
        <v/>
      </c>
      <c r="D369" s="51" t="str">
        <f t="shared" si="136"/>
        <v/>
      </c>
      <c r="F369" s="214" t="str">
        <f>IF($A:$A="","",VLOOKUP($A:$A,Données,3,TRUE)*B369)</f>
        <v/>
      </c>
      <c r="G369" s="203" t="str">
        <f>IF($A:$A="","",VLOOKUP($A:$A,Données,4,TRUE)*B369)</f>
        <v/>
      </c>
      <c r="H369" s="207" t="str">
        <f t="shared" si="140"/>
        <v/>
      </c>
      <c r="I369" s="208" t="str">
        <f t="shared" si="141"/>
        <v/>
      </c>
      <c r="J369" s="215" t="str">
        <f t="shared" si="142"/>
        <v/>
      </c>
    </row>
    <row r="370" spans="1:10" ht="14.25" x14ac:dyDescent="0.2">
      <c r="A370" s="76"/>
      <c r="B370" s="29"/>
      <c r="C370" s="50" t="str">
        <f>IF($A:$A="","",VLOOKUP($A:$A,Données,2,TRUE))</f>
        <v/>
      </c>
      <c r="D370" s="51" t="str">
        <f t="shared" si="136"/>
        <v/>
      </c>
      <c r="F370" s="214" t="str">
        <f>IF($A:$A="","",VLOOKUP($A:$A,Données,3,TRUE)*B370)</f>
        <v/>
      </c>
      <c r="G370" s="203" t="str">
        <f>IF($A:$A="","",VLOOKUP($A:$A,Données,4,TRUE)*B370)</f>
        <v/>
      </c>
      <c r="H370" s="207" t="str">
        <f t="shared" si="140"/>
        <v/>
      </c>
      <c r="I370" s="208" t="str">
        <f t="shared" si="141"/>
        <v/>
      </c>
      <c r="J370" s="215" t="str">
        <f t="shared" si="142"/>
        <v/>
      </c>
    </row>
    <row r="371" spans="1:10" ht="14.25" x14ac:dyDescent="0.2">
      <c r="A371" s="76"/>
      <c r="B371" s="29"/>
      <c r="C371" s="50" t="str">
        <f>IF($A:$A="","",VLOOKUP($A:$A,Données,2,TRUE))</f>
        <v/>
      </c>
      <c r="D371" s="51" t="str">
        <f t="shared" si="136"/>
        <v/>
      </c>
      <c r="F371" s="214" t="str">
        <f>IF($A:$A="","",VLOOKUP($A:$A,Données,3,TRUE)*B371)</f>
        <v/>
      </c>
      <c r="G371" s="203" t="str">
        <f>IF($A:$A="","",VLOOKUP($A:$A,Données,4,TRUE)*B371)</f>
        <v/>
      </c>
      <c r="H371" s="207" t="str">
        <f t="shared" si="140"/>
        <v/>
      </c>
      <c r="I371" s="208" t="str">
        <f t="shared" si="141"/>
        <v/>
      </c>
      <c r="J371" s="215" t="str">
        <f t="shared" si="142"/>
        <v/>
      </c>
    </row>
    <row r="372" spans="1:10" ht="14.25" x14ac:dyDescent="0.2">
      <c r="A372" s="76"/>
      <c r="B372" s="29"/>
      <c r="C372" s="50" t="str">
        <f>IF($A:$A="","",VLOOKUP($A:$A,Données,2,TRUE))</f>
        <v/>
      </c>
      <c r="D372" s="51" t="str">
        <f t="shared" si="136"/>
        <v/>
      </c>
      <c r="F372" s="214" t="str">
        <f>IF($A:$A="","",VLOOKUP($A:$A,Données,3,TRUE)*B372)</f>
        <v/>
      </c>
      <c r="G372" s="203" t="str">
        <f>IF($A:$A="","",VLOOKUP($A:$A,Données,4,TRUE)*B372)</f>
        <v/>
      </c>
      <c r="H372" s="207" t="str">
        <f t="shared" si="140"/>
        <v/>
      </c>
      <c r="I372" s="208" t="str">
        <f t="shared" si="141"/>
        <v/>
      </c>
      <c r="J372" s="215" t="str">
        <f t="shared" si="142"/>
        <v/>
      </c>
    </row>
    <row r="373" spans="1:10" ht="14.25" x14ac:dyDescent="0.2">
      <c r="A373" s="76"/>
      <c r="B373" s="29"/>
      <c r="C373" s="50" t="str">
        <f>IF($A:$A="","",VLOOKUP($A:$A,Données,2,TRUE))</f>
        <v/>
      </c>
      <c r="D373" s="51" t="str">
        <f t="shared" si="136"/>
        <v/>
      </c>
      <c r="F373" s="214" t="str">
        <f>IF($A:$A="","",VLOOKUP($A:$A,Données,3,TRUE)*B373)</f>
        <v/>
      </c>
      <c r="G373" s="203" t="str">
        <f>IF($A:$A="","",VLOOKUP($A:$A,Données,4,TRUE)*B373)</f>
        <v/>
      </c>
      <c r="H373" s="207" t="str">
        <f t="shared" si="140"/>
        <v/>
      </c>
      <c r="I373" s="208" t="str">
        <f t="shared" si="141"/>
        <v/>
      </c>
      <c r="J373" s="215" t="str">
        <f t="shared" si="142"/>
        <v/>
      </c>
    </row>
    <row r="374" spans="1:10" ht="14.25" x14ac:dyDescent="0.2">
      <c r="A374" s="76"/>
      <c r="B374" s="29"/>
      <c r="C374" s="50" t="str">
        <f>IF($A:$A="","",VLOOKUP($A:$A,Données,2,TRUE))</f>
        <v/>
      </c>
      <c r="D374" s="51" t="str">
        <f t="shared" si="136"/>
        <v/>
      </c>
      <c r="F374" s="214" t="str">
        <f>IF($A:$A="","",VLOOKUP($A:$A,Données,3,TRUE)*B374)</f>
        <v/>
      </c>
      <c r="G374" s="203" t="str">
        <f>IF($A:$A="","",VLOOKUP($A:$A,Données,4,TRUE)*B374)</f>
        <v/>
      </c>
      <c r="H374" s="207" t="str">
        <f t="shared" si="140"/>
        <v/>
      </c>
      <c r="I374" s="208" t="str">
        <f t="shared" si="141"/>
        <v/>
      </c>
      <c r="J374" s="215" t="str">
        <f t="shared" si="142"/>
        <v/>
      </c>
    </row>
    <row r="375" spans="1:10" thickBot="1" x14ac:dyDescent="0.25">
      <c r="A375" s="76"/>
      <c r="B375" s="29"/>
      <c r="C375" s="50" t="str">
        <f>IF($A:$A="","",VLOOKUP($A:$A,Données,2,TRUE))</f>
        <v/>
      </c>
      <c r="D375" s="51" t="str">
        <f t="shared" si="136"/>
        <v/>
      </c>
    </row>
    <row r="376" spans="1:10" thickBot="1" x14ac:dyDescent="0.25">
      <c r="A376" s="52" t="s">
        <v>70</v>
      </c>
      <c r="B376" s="29"/>
      <c r="C376" s="50"/>
      <c r="D376" s="51"/>
      <c r="F376" s="192" t="s">
        <v>70</v>
      </c>
      <c r="G376" s="193"/>
      <c r="H376" s="193"/>
      <c r="I376" s="193"/>
      <c r="J376" s="194"/>
    </row>
    <row r="377" spans="1:10" ht="14.25" x14ac:dyDescent="0.2">
      <c r="A377" s="49"/>
      <c r="B377" s="29"/>
      <c r="C377" s="50" t="str">
        <f>IF($A:$A="","",VLOOKUP($A:$A,Données,2,TRUE))</f>
        <v/>
      </c>
      <c r="D377" s="51" t="str">
        <f t="shared" si="136"/>
        <v/>
      </c>
    </row>
    <row r="378" spans="1:10" ht="14.25" x14ac:dyDescent="0.2">
      <c r="A378" s="76"/>
      <c r="B378" s="29"/>
      <c r="C378" s="50" t="str">
        <f>IF($A:$A="","",VLOOKUP($A:$A,Données,2,TRUE))</f>
        <v/>
      </c>
      <c r="D378" s="51" t="str">
        <f t="shared" si="136"/>
        <v/>
      </c>
      <c r="F378" s="214" t="str">
        <f>IF($A:$A="","",VLOOKUP($A:$A,Données,3,TRUE)*B378)</f>
        <v/>
      </c>
      <c r="G378" s="203" t="str">
        <f>IF($A:$A="","",VLOOKUP($A:$A,Données,4,TRUE)*B378)</f>
        <v/>
      </c>
      <c r="H378" s="207" t="str">
        <f t="shared" ref="H378" si="143">IF($A:$A="","",G378+F378)</f>
        <v/>
      </c>
      <c r="I378" s="208" t="str">
        <f t="shared" ref="I378" si="144">IF($A:$A="","",D378-H378)</f>
        <v/>
      </c>
      <c r="J378" s="215" t="str">
        <f t="shared" ref="J378" si="145">IF($A:$A="","",I378/D378)</f>
        <v/>
      </c>
    </row>
    <row r="379" spans="1:10" ht="14.25" x14ac:dyDescent="0.2">
      <c r="A379" s="76"/>
      <c r="B379" s="29"/>
      <c r="C379" s="50" t="str">
        <f>IF($A:$A="","",VLOOKUP($A:$A,Données,2,TRUE))</f>
        <v/>
      </c>
      <c r="D379" s="51" t="str">
        <f t="shared" si="136"/>
        <v/>
      </c>
      <c r="F379" s="214" t="str">
        <f>IF($A:$A="","",VLOOKUP($A:$A,Données,3,TRUE)*B379)</f>
        <v/>
      </c>
      <c r="G379" s="203" t="str">
        <f>IF($A:$A="","",VLOOKUP($A:$A,Données,4,TRUE)*B379)</f>
        <v/>
      </c>
      <c r="H379" s="207" t="str">
        <f t="shared" ref="H379:H383" si="146">IF($A:$A="","",G379+F379)</f>
        <v/>
      </c>
      <c r="I379" s="208" t="str">
        <f t="shared" ref="I379:I383" si="147">IF($A:$A="","",D379-H379)</f>
        <v/>
      </c>
      <c r="J379" s="215" t="str">
        <f t="shared" ref="J379:J383" si="148">IF($A:$A="","",I379/D379)</f>
        <v/>
      </c>
    </row>
    <row r="380" spans="1:10" ht="14.25" x14ac:dyDescent="0.2">
      <c r="A380" s="76"/>
      <c r="B380" s="29"/>
      <c r="C380" s="50" t="str">
        <f>IF($A:$A="","",VLOOKUP($A:$A,Données,2,TRUE))</f>
        <v/>
      </c>
      <c r="D380" s="51" t="str">
        <f t="shared" si="136"/>
        <v/>
      </c>
      <c r="F380" s="214" t="str">
        <f>IF($A:$A="","",VLOOKUP($A:$A,Données,3,TRUE)*B380)</f>
        <v/>
      </c>
      <c r="G380" s="203" t="str">
        <f>IF($A:$A="","",VLOOKUP($A:$A,Données,4,TRUE)*B380)</f>
        <v/>
      </c>
      <c r="H380" s="207" t="str">
        <f t="shared" si="146"/>
        <v/>
      </c>
      <c r="I380" s="208" t="str">
        <f t="shared" si="147"/>
        <v/>
      </c>
      <c r="J380" s="215" t="str">
        <f t="shared" si="148"/>
        <v/>
      </c>
    </row>
    <row r="381" spans="1:10" ht="14.25" x14ac:dyDescent="0.2">
      <c r="A381" s="76"/>
      <c r="B381" s="29"/>
      <c r="C381" s="50" t="str">
        <f>IF($A:$A="","",VLOOKUP($A:$A,Données,2,TRUE))</f>
        <v/>
      </c>
      <c r="D381" s="51" t="str">
        <f t="shared" si="136"/>
        <v/>
      </c>
      <c r="F381" s="214" t="str">
        <f>IF($A:$A="","",VLOOKUP($A:$A,Données,3,TRUE)*B381)</f>
        <v/>
      </c>
      <c r="G381" s="203" t="str">
        <f>IF($A:$A="","",VLOOKUP($A:$A,Données,4,TRUE)*B381)</f>
        <v/>
      </c>
      <c r="H381" s="207" t="str">
        <f t="shared" si="146"/>
        <v/>
      </c>
      <c r="I381" s="208" t="str">
        <f t="shared" si="147"/>
        <v/>
      </c>
      <c r="J381" s="215" t="str">
        <f t="shared" si="148"/>
        <v/>
      </c>
    </row>
    <row r="382" spans="1:10" ht="14.25" x14ac:dyDescent="0.2">
      <c r="A382" s="76"/>
      <c r="B382" s="29"/>
      <c r="C382" s="50" t="str">
        <f>IF($A:$A="","",VLOOKUP($A:$A,Données,2,TRUE))</f>
        <v/>
      </c>
      <c r="D382" s="51" t="str">
        <f t="shared" si="136"/>
        <v/>
      </c>
      <c r="F382" s="214" t="str">
        <f>IF($A:$A="","",VLOOKUP($A:$A,Données,3,TRUE)*B382)</f>
        <v/>
      </c>
      <c r="G382" s="203" t="str">
        <f>IF($A:$A="","",VLOOKUP($A:$A,Données,4,TRUE)*B382)</f>
        <v/>
      </c>
      <c r="H382" s="207" t="str">
        <f t="shared" si="146"/>
        <v/>
      </c>
      <c r="I382" s="208" t="str">
        <f t="shared" si="147"/>
        <v/>
      </c>
      <c r="J382" s="215" t="str">
        <f t="shared" si="148"/>
        <v/>
      </c>
    </row>
    <row r="383" spans="1:10" ht="14.25" x14ac:dyDescent="0.2">
      <c r="A383" s="76"/>
      <c r="B383" s="29"/>
      <c r="C383" s="50" t="str">
        <f>IF($A:$A="","",VLOOKUP($A:$A,Données,2,TRUE))</f>
        <v/>
      </c>
      <c r="D383" s="51" t="str">
        <f t="shared" si="136"/>
        <v/>
      </c>
      <c r="F383" s="214" t="str">
        <f>IF($A:$A="","",VLOOKUP($A:$A,Données,3,TRUE)*B383)</f>
        <v/>
      </c>
      <c r="G383" s="203" t="str">
        <f>IF($A:$A="","",VLOOKUP($A:$A,Données,4,TRUE)*B383)</f>
        <v/>
      </c>
      <c r="H383" s="207" t="str">
        <f t="shared" si="146"/>
        <v/>
      </c>
      <c r="I383" s="208" t="str">
        <f t="shared" si="147"/>
        <v/>
      </c>
      <c r="J383" s="215" t="str">
        <f t="shared" si="148"/>
        <v/>
      </c>
    </row>
    <row r="384" spans="1:10" thickBot="1" x14ac:dyDescent="0.25">
      <c r="A384" s="76"/>
      <c r="B384" s="29"/>
      <c r="C384" s="50" t="str">
        <f>IF($A:$A="","",VLOOKUP($A:$A,Données,2,TRUE))</f>
        <v/>
      </c>
      <c r="D384" s="51" t="str">
        <f t="shared" si="136"/>
        <v/>
      </c>
    </row>
    <row r="385" spans="1:10" thickBot="1" x14ac:dyDescent="0.25">
      <c r="A385" s="52" t="s">
        <v>71</v>
      </c>
      <c r="B385" s="29"/>
      <c r="C385" s="50"/>
      <c r="D385" s="51"/>
      <c r="F385" s="192" t="s">
        <v>71</v>
      </c>
      <c r="G385" s="193"/>
      <c r="H385" s="193"/>
      <c r="I385" s="193"/>
      <c r="J385" s="194"/>
    </row>
    <row r="386" spans="1:10" ht="14.25" x14ac:dyDescent="0.2">
      <c r="A386" s="49"/>
      <c r="B386" s="29"/>
      <c r="C386" s="50" t="str">
        <f>IF($A:$A="","",VLOOKUP($A:$A,Données,2,TRUE))</f>
        <v/>
      </c>
      <c r="D386" s="51" t="str">
        <f t="shared" si="136"/>
        <v/>
      </c>
    </row>
    <row r="387" spans="1:10" ht="14.25" x14ac:dyDescent="0.2">
      <c r="A387" s="226"/>
      <c r="B387" s="29"/>
      <c r="C387" s="50" t="str">
        <f>IF($A:$A="","",VLOOKUP($A:$A,Données,2,TRUE))</f>
        <v/>
      </c>
      <c r="D387" s="51" t="str">
        <f t="shared" si="136"/>
        <v/>
      </c>
      <c r="F387" s="214" t="str">
        <f>IF($A:$A="","",VLOOKUP($A:$A,Données,3,TRUE)*B387)</f>
        <v/>
      </c>
      <c r="G387" s="203" t="str">
        <f>IF($A:$A="","",VLOOKUP($A:$A,Données,4,TRUE)*B387)</f>
        <v/>
      </c>
      <c r="H387" s="207" t="str">
        <f t="shared" ref="H387" si="149">IF($A:$A="","",G387+F387)</f>
        <v/>
      </c>
      <c r="I387" s="208" t="str">
        <f t="shared" ref="I387" si="150">IF($A:$A="","",D387-H387)</f>
        <v/>
      </c>
      <c r="J387" s="215" t="str">
        <f t="shared" ref="J387" si="151">IF($A:$A="","",I387/D387)</f>
        <v/>
      </c>
    </row>
    <row r="388" spans="1:10" ht="14.25" x14ac:dyDescent="0.2">
      <c r="A388" s="76"/>
      <c r="B388" s="29"/>
      <c r="C388" s="50" t="str">
        <f>IF($A:$A="","",VLOOKUP($A:$A,Données,2,TRUE))</f>
        <v/>
      </c>
      <c r="D388" s="51" t="str">
        <f t="shared" si="136"/>
        <v/>
      </c>
      <c r="F388" s="214" t="str">
        <f>IF($A:$A="","",VLOOKUP($A:$A,Données,3,TRUE)*B388)</f>
        <v/>
      </c>
      <c r="G388" s="203" t="str">
        <f>IF($A:$A="","",VLOOKUP($A:$A,Données,4,TRUE)*B388)</f>
        <v/>
      </c>
      <c r="H388" s="207" t="str">
        <f t="shared" ref="H388" si="152">IF($A:$A="","",G388+F388)</f>
        <v/>
      </c>
      <c r="I388" s="208" t="str">
        <f t="shared" ref="I388" si="153">IF($A:$A="","",D388-H388)</f>
        <v/>
      </c>
      <c r="J388" s="215" t="str">
        <f t="shared" ref="J388" si="154">IF($A:$A="","",I388/D388)</f>
        <v/>
      </c>
    </row>
    <row r="389" spans="1:10" thickBot="1" x14ac:dyDescent="0.25">
      <c r="A389" s="76"/>
      <c r="B389" s="29"/>
      <c r="C389" s="50" t="str">
        <f>IF($A:$A="","",VLOOKUP($A:$A,Données,2,TRUE))</f>
        <v/>
      </c>
      <c r="D389" s="51" t="str">
        <f t="shared" si="136"/>
        <v/>
      </c>
    </row>
    <row r="390" spans="1:10" thickBot="1" x14ac:dyDescent="0.25">
      <c r="A390" s="60"/>
      <c r="B390" s="235" t="s">
        <v>72</v>
      </c>
      <c r="C390" s="236"/>
      <c r="D390" s="61">
        <f>SUM(D93:D389)</f>
        <v>0</v>
      </c>
    </row>
    <row r="391" spans="1:10" ht="15.75" thickBot="1" x14ac:dyDescent="0.3">
      <c r="A391" s="62"/>
      <c r="B391" s="25"/>
      <c r="C391" s="63"/>
      <c r="D391" s="64"/>
    </row>
    <row r="392" spans="1:10" ht="19.5" thickBot="1" x14ac:dyDescent="0.35">
      <c r="A392" s="62"/>
      <c r="B392" s="237" t="s">
        <v>73</v>
      </c>
      <c r="C392" s="238"/>
      <c r="D392" s="65">
        <f>D390</f>
        <v>0</v>
      </c>
      <c r="F392" s="187" t="s">
        <v>210</v>
      </c>
      <c r="G392" s="188" t="s">
        <v>211</v>
      </c>
      <c r="H392" s="187" t="s">
        <v>212</v>
      </c>
      <c r="I392" s="187" t="s">
        <v>213</v>
      </c>
      <c r="J392" s="187" t="s">
        <v>214</v>
      </c>
    </row>
    <row r="393" spans="1:10" x14ac:dyDescent="0.25">
      <c r="A393" s="62"/>
      <c r="B393" s="66"/>
      <c r="C393" s="67"/>
      <c r="D393" s="65"/>
      <c r="F393" s="201"/>
    </row>
    <row r="394" spans="1:10" x14ac:dyDescent="0.25">
      <c r="A394" s="62"/>
      <c r="B394" s="237" t="s">
        <v>74</v>
      </c>
      <c r="C394" s="238"/>
      <c r="D394" s="65"/>
    </row>
    <row r="395" spans="1:10" x14ac:dyDescent="0.25">
      <c r="A395" s="62"/>
      <c r="B395" s="237" t="s">
        <v>75</v>
      </c>
      <c r="C395" s="238"/>
      <c r="D395" s="65"/>
    </row>
    <row r="396" spans="1:10" ht="15.75" thickBot="1" x14ac:dyDescent="0.3">
      <c r="A396" s="62"/>
      <c r="B396" s="66"/>
      <c r="C396" s="67"/>
      <c r="D396" s="65"/>
    </row>
    <row r="397" spans="1:10" ht="15.75" thickBot="1" x14ac:dyDescent="0.3">
      <c r="A397" s="62"/>
      <c r="B397" s="233" t="s">
        <v>76</v>
      </c>
      <c r="C397" s="234"/>
      <c r="D397" s="202">
        <f>SUM(D391:D396)</f>
        <v>0</v>
      </c>
      <c r="E397" s="204" t="s">
        <v>215</v>
      </c>
      <c r="F397" s="205">
        <f>SUM(F98:F388)</f>
        <v>0</v>
      </c>
      <c r="G397" s="205">
        <f>SUM(G98:G388)</f>
        <v>0</v>
      </c>
      <c r="H397" s="205">
        <f>SUM(H98:H388)</f>
        <v>0</v>
      </c>
      <c r="I397" s="205">
        <f>SUM(I98:I388)</f>
        <v>0</v>
      </c>
      <c r="J397" s="206" t="e">
        <f>AVERAGE(J98:J388)</f>
        <v>#DIV/0!</v>
      </c>
    </row>
    <row r="398" spans="1:10" x14ac:dyDescent="0.25">
      <c r="A398" s="62"/>
      <c r="B398" s="69"/>
      <c r="C398" s="69"/>
      <c r="D398" s="70"/>
    </row>
    <row r="399" spans="1:10" x14ac:dyDescent="0.25">
      <c r="A399" s="62"/>
      <c r="B399" s="69"/>
      <c r="C399" s="69"/>
      <c r="D399" s="70"/>
    </row>
    <row r="400" spans="1:10" ht="18" x14ac:dyDescent="0.25">
      <c r="A400" s="13" t="s">
        <v>19</v>
      </c>
      <c r="B400" s="41"/>
      <c r="C400" s="77"/>
      <c r="D400" s="78"/>
    </row>
    <row r="401" spans="1:4" ht="14.25" x14ac:dyDescent="0.2">
      <c r="A401" s="18" t="s">
        <v>20</v>
      </c>
      <c r="B401" s="253"/>
      <c r="C401" s="253"/>
      <c r="D401" s="253"/>
    </row>
    <row r="402" spans="1:4" ht="14.25" x14ac:dyDescent="0.2">
      <c r="A402" s="18" t="s">
        <v>21</v>
      </c>
      <c r="B402" s="254"/>
      <c r="C402" s="254"/>
      <c r="D402" s="254"/>
    </row>
    <row r="403" spans="1:4" ht="14.25" x14ac:dyDescent="0.2">
      <c r="A403" s="18" t="s">
        <v>22</v>
      </c>
      <c r="B403" s="254"/>
      <c r="C403" s="254"/>
      <c r="D403" s="254"/>
    </row>
    <row r="404" spans="1:4" ht="14.25" x14ac:dyDescent="0.2">
      <c r="A404" s="11" t="s">
        <v>23</v>
      </c>
      <c r="B404" s="259"/>
      <c r="C404" s="259"/>
      <c r="D404" s="259"/>
    </row>
    <row r="405" spans="1:4" ht="14.25" x14ac:dyDescent="0.2">
      <c r="A405" s="11" t="s">
        <v>24</v>
      </c>
      <c r="B405" s="259"/>
      <c r="C405" s="259"/>
      <c r="D405" s="259"/>
    </row>
    <row r="406" spans="1:4" ht="14.25" x14ac:dyDescent="0.2">
      <c r="A406" s="11" t="s">
        <v>25</v>
      </c>
      <c r="B406" s="260"/>
      <c r="C406" s="259"/>
      <c r="D406" s="259"/>
    </row>
    <row r="407" spans="1:4" x14ac:dyDescent="0.25">
      <c r="A407" s="81"/>
      <c r="B407" s="79"/>
      <c r="C407" s="82"/>
    </row>
    <row r="408" spans="1:4" x14ac:dyDescent="0.25">
      <c r="A408" s="81"/>
      <c r="B408" s="79"/>
      <c r="C408" s="82"/>
    </row>
    <row r="409" spans="1:4" x14ac:dyDescent="0.25">
      <c r="A409" s="81"/>
      <c r="B409" s="79"/>
      <c r="C409" s="82"/>
    </row>
    <row r="410" spans="1:4" x14ac:dyDescent="0.25">
      <c r="A410" s="81"/>
      <c r="B410" s="79"/>
      <c r="C410" s="82"/>
    </row>
    <row r="411" spans="1:4" x14ac:dyDescent="0.25">
      <c r="A411" s="81"/>
      <c r="B411" s="79"/>
      <c r="C411" s="82"/>
    </row>
    <row r="412" spans="1:4" x14ac:dyDescent="0.25">
      <c r="A412" s="81"/>
      <c r="B412" s="79"/>
      <c r="C412" s="82"/>
    </row>
    <row r="413" spans="1:4" x14ac:dyDescent="0.25">
      <c r="A413" s="81"/>
      <c r="B413" s="79"/>
      <c r="C413" s="82"/>
    </row>
    <row r="414" spans="1:4" x14ac:dyDescent="0.25">
      <c r="A414" s="81"/>
      <c r="B414" s="79"/>
      <c r="C414" s="82"/>
    </row>
    <row r="415" spans="1:4" x14ac:dyDescent="0.25">
      <c r="A415" s="81"/>
      <c r="B415" s="79"/>
      <c r="C415" s="82"/>
    </row>
    <row r="416" spans="1:4" x14ac:dyDescent="0.25">
      <c r="A416" s="81"/>
      <c r="B416" s="79"/>
      <c r="C416" s="82"/>
    </row>
    <row r="417" spans="1:4" x14ac:dyDescent="0.25">
      <c r="A417" s="81"/>
      <c r="B417" s="79"/>
      <c r="C417" s="82"/>
    </row>
    <row r="418" spans="1:4" x14ac:dyDescent="0.25">
      <c r="A418" s="81"/>
      <c r="B418" s="79"/>
      <c r="C418" s="82"/>
    </row>
    <row r="419" spans="1:4" x14ac:dyDescent="0.25">
      <c r="A419" s="81"/>
      <c r="B419" s="79"/>
      <c r="C419" s="82"/>
    </row>
    <row r="420" spans="1:4" x14ac:dyDescent="0.25">
      <c r="A420" s="81"/>
      <c r="B420" s="79"/>
      <c r="C420" s="82"/>
    </row>
    <row r="421" spans="1:4" x14ac:dyDescent="0.25">
      <c r="A421" s="81"/>
      <c r="B421" s="79"/>
      <c r="C421" s="82"/>
    </row>
    <row r="422" spans="1:4" x14ac:dyDescent="0.25">
      <c r="A422" s="81"/>
      <c r="B422" s="79"/>
      <c r="C422" s="82"/>
    </row>
    <row r="423" spans="1:4" x14ac:dyDescent="0.25">
      <c r="A423" s="81"/>
      <c r="B423" s="79"/>
      <c r="C423" s="82"/>
    </row>
    <row r="424" spans="1:4" x14ac:dyDescent="0.25">
      <c r="A424" s="81"/>
      <c r="B424" s="79"/>
      <c r="C424" s="82"/>
    </row>
    <row r="425" spans="1:4" x14ac:dyDescent="0.25">
      <c r="A425" s="81"/>
      <c r="B425" s="79"/>
      <c r="C425" s="82"/>
    </row>
    <row r="426" spans="1:4" x14ac:dyDescent="0.25">
      <c r="A426" s="81"/>
      <c r="B426" s="79"/>
      <c r="C426" s="82"/>
    </row>
    <row r="427" spans="1:4" ht="15.75" thickBot="1" x14ac:dyDescent="0.3">
      <c r="A427" s="81"/>
      <c r="B427" s="79"/>
      <c r="C427" s="82"/>
    </row>
    <row r="428" spans="1:4" ht="15.75" thickBot="1" x14ac:dyDescent="0.3">
      <c r="A428" s="22" t="s">
        <v>26</v>
      </c>
      <c r="B428" s="23" t="s">
        <v>27</v>
      </c>
      <c r="C428" s="24" t="s">
        <v>28</v>
      </c>
      <c r="D428" s="2" t="s">
        <v>29</v>
      </c>
    </row>
    <row r="429" spans="1:4" ht="14.25" x14ac:dyDescent="0.2">
      <c r="A429" s="230" t="s">
        <v>43</v>
      </c>
      <c r="B429" s="231"/>
      <c r="C429" s="231"/>
      <c r="D429" s="232"/>
    </row>
    <row r="430" spans="1:4" thickBot="1" x14ac:dyDescent="0.25">
      <c r="A430" s="227" t="s">
        <v>81</v>
      </c>
      <c r="B430" s="228"/>
      <c r="C430" s="228"/>
      <c r="D430" s="229"/>
    </row>
    <row r="431" spans="1:4" ht="14.25" x14ac:dyDescent="0.2">
      <c r="A431" s="83"/>
      <c r="B431" s="84"/>
      <c r="C431" s="85"/>
      <c r="D431" s="86"/>
    </row>
    <row r="432" spans="1:4" ht="14.25" x14ac:dyDescent="0.2">
      <c r="A432" s="72" t="s">
        <v>46</v>
      </c>
      <c r="B432" s="76"/>
      <c r="C432" s="87"/>
      <c r="D432" s="88"/>
    </row>
    <row r="433" spans="1:4" ht="14.25" x14ac:dyDescent="0.2">
      <c r="A433" s="89"/>
      <c r="B433" s="76"/>
      <c r="C433" s="87"/>
      <c r="D433" s="88"/>
    </row>
    <row r="434" spans="1:4" ht="14.25" x14ac:dyDescent="0.2">
      <c r="A434" s="90"/>
      <c r="B434" s="76"/>
      <c r="C434" s="91"/>
      <c r="D434" s="88">
        <f>C434*B434</f>
        <v>0</v>
      </c>
    </row>
    <row r="435" spans="1:4" ht="14.25" x14ac:dyDescent="0.2">
      <c r="A435" s="89"/>
      <c r="B435" s="76"/>
      <c r="C435" s="91"/>
      <c r="D435" s="88">
        <f>C435*B435</f>
        <v>0</v>
      </c>
    </row>
    <row r="436" spans="1:4" ht="14.25" x14ac:dyDescent="0.2">
      <c r="A436" s="89"/>
      <c r="B436" s="76"/>
      <c r="C436" s="87"/>
      <c r="D436" s="88">
        <f t="shared" ref="D436:D499" si="155">C436*B436</f>
        <v>0</v>
      </c>
    </row>
    <row r="437" spans="1:4" ht="14.25" x14ac:dyDescent="0.2">
      <c r="A437" s="72" t="s">
        <v>47</v>
      </c>
      <c r="B437" s="76"/>
      <c r="C437" s="87"/>
      <c r="D437" s="88">
        <f t="shared" si="155"/>
        <v>0</v>
      </c>
    </row>
    <row r="438" spans="1:4" ht="14.25" x14ac:dyDescent="0.2">
      <c r="A438" s="89"/>
      <c r="B438" s="76"/>
      <c r="C438" s="87"/>
      <c r="D438" s="88"/>
    </row>
    <row r="439" spans="1:4" ht="14.25" x14ac:dyDescent="0.2">
      <c r="A439" s="89"/>
      <c r="B439" s="76"/>
      <c r="C439" s="91"/>
      <c r="D439" s="88">
        <f t="shared" si="155"/>
        <v>0</v>
      </c>
    </row>
    <row r="440" spans="1:4" ht="14.25" x14ac:dyDescent="0.2">
      <c r="A440" s="89"/>
      <c r="B440" s="76"/>
      <c r="C440" s="91"/>
      <c r="D440" s="88">
        <f t="shared" si="155"/>
        <v>0</v>
      </c>
    </row>
    <row r="441" spans="1:4" ht="14.25" x14ac:dyDescent="0.2">
      <c r="A441" s="89"/>
      <c r="B441" s="76"/>
      <c r="C441" s="87"/>
      <c r="D441" s="88">
        <f t="shared" si="155"/>
        <v>0</v>
      </c>
    </row>
    <row r="442" spans="1:4" ht="14.25" x14ac:dyDescent="0.2">
      <c r="A442" s="72" t="s">
        <v>50</v>
      </c>
      <c r="B442" s="76"/>
      <c r="C442" s="87"/>
      <c r="D442" s="88">
        <f t="shared" si="155"/>
        <v>0</v>
      </c>
    </row>
    <row r="443" spans="1:4" ht="14.25" x14ac:dyDescent="0.2">
      <c r="A443" s="89"/>
      <c r="B443" s="76"/>
      <c r="C443" s="87"/>
      <c r="D443" s="88"/>
    </row>
    <row r="444" spans="1:4" ht="14.25" x14ac:dyDescent="0.2">
      <c r="A444" s="89"/>
      <c r="B444" s="76"/>
      <c r="C444" s="87"/>
      <c r="D444" s="88">
        <f t="shared" si="155"/>
        <v>0</v>
      </c>
    </row>
    <row r="445" spans="1:4" ht="14.25" x14ac:dyDescent="0.2">
      <c r="A445" s="89"/>
      <c r="B445" s="76"/>
      <c r="C445" s="87"/>
      <c r="D445" s="88">
        <f t="shared" si="155"/>
        <v>0</v>
      </c>
    </row>
    <row r="446" spans="1:4" ht="14.25" x14ac:dyDescent="0.2">
      <c r="A446" s="89"/>
      <c r="B446" s="76"/>
      <c r="C446" s="87"/>
      <c r="D446" s="88">
        <f t="shared" si="155"/>
        <v>0</v>
      </c>
    </row>
    <row r="447" spans="1:4" ht="14.25" x14ac:dyDescent="0.2">
      <c r="A447" s="89"/>
      <c r="B447" s="76"/>
      <c r="C447" s="91"/>
      <c r="D447" s="88">
        <f t="shared" si="155"/>
        <v>0</v>
      </c>
    </row>
    <row r="448" spans="1:4" ht="14.25" x14ac:dyDescent="0.2">
      <c r="A448" s="89"/>
      <c r="B448" s="76"/>
      <c r="C448" s="91"/>
      <c r="D448" s="88">
        <f t="shared" si="155"/>
        <v>0</v>
      </c>
    </row>
    <row r="449" spans="1:4" ht="14.25" x14ac:dyDescent="0.2">
      <c r="A449" s="89"/>
      <c r="B449" s="76"/>
      <c r="C449" s="91"/>
      <c r="D449" s="88">
        <f t="shared" si="155"/>
        <v>0</v>
      </c>
    </row>
    <row r="450" spans="1:4" ht="14.25" x14ac:dyDescent="0.2">
      <c r="A450" s="89"/>
      <c r="B450" s="76"/>
      <c r="C450" s="91"/>
      <c r="D450" s="88">
        <f t="shared" si="155"/>
        <v>0</v>
      </c>
    </row>
    <row r="451" spans="1:4" ht="14.25" x14ac:dyDescent="0.2">
      <c r="A451" s="89"/>
      <c r="B451" s="76"/>
      <c r="C451" s="91"/>
      <c r="D451" s="88">
        <f t="shared" si="155"/>
        <v>0</v>
      </c>
    </row>
    <row r="452" spans="1:4" ht="14.25" x14ac:dyDescent="0.2">
      <c r="A452" s="89"/>
      <c r="B452" s="76"/>
      <c r="C452" s="91"/>
      <c r="D452" s="88">
        <f t="shared" si="155"/>
        <v>0</v>
      </c>
    </row>
    <row r="453" spans="1:4" ht="14.25" x14ac:dyDescent="0.2">
      <c r="A453" s="89"/>
      <c r="B453" s="76"/>
      <c r="C453" s="91"/>
      <c r="D453" s="88">
        <f t="shared" si="155"/>
        <v>0</v>
      </c>
    </row>
    <row r="454" spans="1:4" ht="14.25" x14ac:dyDescent="0.2">
      <c r="A454" s="89"/>
      <c r="B454" s="76"/>
      <c r="C454" s="91"/>
      <c r="D454" s="88">
        <f t="shared" si="155"/>
        <v>0</v>
      </c>
    </row>
    <row r="455" spans="1:4" ht="14.25" x14ac:dyDescent="0.2">
      <c r="A455" s="89"/>
      <c r="B455" s="76"/>
      <c r="C455" s="91"/>
      <c r="D455" s="88">
        <f t="shared" si="155"/>
        <v>0</v>
      </c>
    </row>
    <row r="456" spans="1:4" ht="14.25" x14ac:dyDescent="0.2">
      <c r="A456" s="89"/>
      <c r="B456" s="76"/>
      <c r="C456" s="91"/>
      <c r="D456" s="88">
        <f t="shared" si="155"/>
        <v>0</v>
      </c>
    </row>
    <row r="457" spans="1:4" ht="14.25" x14ac:dyDescent="0.2">
      <c r="A457" s="89"/>
      <c r="B457" s="76"/>
      <c r="C457" s="91"/>
      <c r="D457" s="88">
        <f t="shared" si="155"/>
        <v>0</v>
      </c>
    </row>
    <row r="458" spans="1:4" ht="14.25" x14ac:dyDescent="0.2">
      <c r="A458" s="72" t="s">
        <v>51</v>
      </c>
      <c r="B458" s="76"/>
      <c r="C458" s="91"/>
      <c r="D458" s="88">
        <f t="shared" si="155"/>
        <v>0</v>
      </c>
    </row>
    <row r="459" spans="1:4" ht="14.25" x14ac:dyDescent="0.2">
      <c r="A459" s="89"/>
      <c r="B459" s="76"/>
      <c r="C459" s="91"/>
      <c r="D459" s="88"/>
    </row>
    <row r="460" spans="1:4" ht="14.25" x14ac:dyDescent="0.2">
      <c r="A460" s="89"/>
      <c r="B460" s="76"/>
      <c r="C460" s="91"/>
      <c r="D460" s="88">
        <f t="shared" si="155"/>
        <v>0</v>
      </c>
    </row>
    <row r="461" spans="1:4" ht="14.25" x14ac:dyDescent="0.2">
      <c r="A461" s="89"/>
      <c r="B461" s="90"/>
      <c r="C461" s="92"/>
      <c r="D461" s="88">
        <f t="shared" si="155"/>
        <v>0</v>
      </c>
    </row>
    <row r="462" spans="1:4" ht="14.25" x14ac:dyDescent="0.2">
      <c r="A462" s="89"/>
      <c r="B462" s="76"/>
      <c r="C462" s="91"/>
      <c r="D462" s="88">
        <f t="shared" si="155"/>
        <v>0</v>
      </c>
    </row>
    <row r="463" spans="1:4" ht="14.25" x14ac:dyDescent="0.2">
      <c r="A463" s="89"/>
      <c r="B463" s="76"/>
      <c r="C463" s="91"/>
      <c r="D463" s="88">
        <f t="shared" si="155"/>
        <v>0</v>
      </c>
    </row>
    <row r="464" spans="1:4" ht="14.25" x14ac:dyDescent="0.2">
      <c r="A464" s="89"/>
      <c r="B464" s="76"/>
      <c r="C464" s="91"/>
      <c r="D464" s="88">
        <f t="shared" si="155"/>
        <v>0</v>
      </c>
    </row>
    <row r="465" spans="1:4" ht="14.25" x14ac:dyDescent="0.2">
      <c r="A465" s="89"/>
      <c r="B465" s="90"/>
      <c r="C465" s="92"/>
      <c r="D465" s="88">
        <f t="shared" si="155"/>
        <v>0</v>
      </c>
    </row>
    <row r="466" spans="1:4" ht="14.25" x14ac:dyDescent="0.2">
      <c r="A466" s="89"/>
      <c r="B466" s="76"/>
      <c r="C466" s="91"/>
      <c r="D466" s="88">
        <f t="shared" si="155"/>
        <v>0</v>
      </c>
    </row>
    <row r="467" spans="1:4" ht="14.25" x14ac:dyDescent="0.2">
      <c r="A467" s="89"/>
      <c r="B467" s="76"/>
      <c r="C467" s="91"/>
      <c r="D467" s="88">
        <f t="shared" si="155"/>
        <v>0</v>
      </c>
    </row>
    <row r="468" spans="1:4" ht="14.25" x14ac:dyDescent="0.2">
      <c r="A468" s="89"/>
      <c r="B468" s="76"/>
      <c r="C468" s="91"/>
      <c r="D468" s="88">
        <f t="shared" si="155"/>
        <v>0</v>
      </c>
    </row>
    <row r="469" spans="1:4" ht="14.25" x14ac:dyDescent="0.2">
      <c r="A469" s="89"/>
      <c r="B469" s="90"/>
      <c r="C469" s="92"/>
      <c r="D469" s="88">
        <f t="shared" si="155"/>
        <v>0</v>
      </c>
    </row>
    <row r="470" spans="1:4" ht="14.25" x14ac:dyDescent="0.2">
      <c r="A470" s="89"/>
      <c r="B470" s="76"/>
      <c r="C470" s="91"/>
      <c r="D470" s="88">
        <f t="shared" si="155"/>
        <v>0</v>
      </c>
    </row>
    <row r="471" spans="1:4" ht="14.25" x14ac:dyDescent="0.2">
      <c r="A471" s="89"/>
      <c r="B471" s="76"/>
      <c r="C471" s="91"/>
      <c r="D471" s="88">
        <f t="shared" si="155"/>
        <v>0</v>
      </c>
    </row>
    <row r="472" spans="1:4" ht="14.25" x14ac:dyDescent="0.2">
      <c r="A472" s="89"/>
      <c r="B472" s="76"/>
      <c r="C472" s="91"/>
      <c r="D472" s="88">
        <f t="shared" si="155"/>
        <v>0</v>
      </c>
    </row>
    <row r="473" spans="1:4" ht="14.25" x14ac:dyDescent="0.2">
      <c r="A473" s="89"/>
      <c r="B473" s="90"/>
      <c r="C473" s="92"/>
      <c r="D473" s="88">
        <f t="shared" si="155"/>
        <v>0</v>
      </c>
    </row>
    <row r="474" spans="1:4" ht="14.25" x14ac:dyDescent="0.2">
      <c r="A474" s="89"/>
      <c r="B474" s="76"/>
      <c r="C474" s="91"/>
      <c r="D474" s="88">
        <f t="shared" si="155"/>
        <v>0</v>
      </c>
    </row>
    <row r="475" spans="1:4" ht="14.25" x14ac:dyDescent="0.2">
      <c r="A475" s="89"/>
      <c r="B475" s="76"/>
      <c r="C475" s="91"/>
      <c r="D475" s="88">
        <f t="shared" si="155"/>
        <v>0</v>
      </c>
    </row>
    <row r="476" spans="1:4" ht="14.25" x14ac:dyDescent="0.2">
      <c r="A476" s="89"/>
      <c r="B476" s="76"/>
      <c r="C476" s="91"/>
      <c r="D476" s="88">
        <f t="shared" si="155"/>
        <v>0</v>
      </c>
    </row>
    <row r="477" spans="1:4" ht="14.25" x14ac:dyDescent="0.2">
      <c r="A477" s="89"/>
      <c r="B477" s="76"/>
      <c r="C477" s="91"/>
      <c r="D477" s="88">
        <f t="shared" si="155"/>
        <v>0</v>
      </c>
    </row>
    <row r="478" spans="1:4" ht="14.25" x14ac:dyDescent="0.2">
      <c r="A478" s="89"/>
      <c r="B478" s="76"/>
      <c r="C478" s="91"/>
      <c r="D478" s="88">
        <f t="shared" si="155"/>
        <v>0</v>
      </c>
    </row>
    <row r="479" spans="1:4" ht="14.25" x14ac:dyDescent="0.2">
      <c r="A479" s="89"/>
      <c r="B479" s="76"/>
      <c r="C479" s="91"/>
      <c r="D479" s="88">
        <f t="shared" si="155"/>
        <v>0</v>
      </c>
    </row>
    <row r="480" spans="1:4" ht="14.25" x14ac:dyDescent="0.2">
      <c r="A480" s="89"/>
      <c r="B480" s="76"/>
      <c r="C480" s="91"/>
      <c r="D480" s="88">
        <f t="shared" si="155"/>
        <v>0</v>
      </c>
    </row>
    <row r="481" spans="1:4" ht="14.25" x14ac:dyDescent="0.2">
      <c r="A481" s="89"/>
      <c r="B481" s="76"/>
      <c r="C481" s="91"/>
      <c r="D481" s="88">
        <f t="shared" si="155"/>
        <v>0</v>
      </c>
    </row>
    <row r="482" spans="1:4" ht="14.25" x14ac:dyDescent="0.2">
      <c r="A482" s="89"/>
      <c r="B482" s="76"/>
      <c r="C482" s="91"/>
      <c r="D482" s="88">
        <f t="shared" si="155"/>
        <v>0</v>
      </c>
    </row>
    <row r="483" spans="1:4" ht="14.25" x14ac:dyDescent="0.2">
      <c r="A483" s="89"/>
      <c r="B483" s="76"/>
      <c r="C483" s="91"/>
      <c r="D483" s="88">
        <f t="shared" si="155"/>
        <v>0</v>
      </c>
    </row>
    <row r="484" spans="1:4" ht="14.25" x14ac:dyDescent="0.2">
      <c r="A484" s="89"/>
      <c r="B484" s="76"/>
      <c r="C484" s="91"/>
      <c r="D484" s="88">
        <f t="shared" si="155"/>
        <v>0</v>
      </c>
    </row>
    <row r="485" spans="1:4" ht="14.25" x14ac:dyDescent="0.2">
      <c r="A485" s="72" t="s">
        <v>82</v>
      </c>
      <c r="B485" s="76"/>
      <c r="C485" s="91"/>
      <c r="D485" s="88">
        <f t="shared" si="155"/>
        <v>0</v>
      </c>
    </row>
    <row r="486" spans="1:4" ht="14.25" x14ac:dyDescent="0.2">
      <c r="A486" s="72"/>
      <c r="B486" s="76"/>
      <c r="C486" s="91"/>
      <c r="D486" s="88"/>
    </row>
    <row r="487" spans="1:4" ht="14.25" x14ac:dyDescent="0.2">
      <c r="A487" s="89"/>
      <c r="B487" s="76"/>
      <c r="C487" s="91"/>
      <c r="D487" s="88">
        <f t="shared" si="155"/>
        <v>0</v>
      </c>
    </row>
    <row r="488" spans="1:4" ht="14.25" x14ac:dyDescent="0.2">
      <c r="A488" s="89"/>
      <c r="B488" s="76"/>
      <c r="C488" s="91"/>
      <c r="D488" s="88">
        <f t="shared" si="155"/>
        <v>0</v>
      </c>
    </row>
    <row r="489" spans="1:4" ht="14.25" x14ac:dyDescent="0.2">
      <c r="A489" s="89"/>
      <c r="B489" s="76"/>
      <c r="C489" s="91"/>
      <c r="D489" s="88">
        <f t="shared" si="155"/>
        <v>0</v>
      </c>
    </row>
    <row r="490" spans="1:4" ht="14.25" x14ac:dyDescent="0.2">
      <c r="A490" s="72" t="s">
        <v>53</v>
      </c>
      <c r="B490" s="76"/>
      <c r="C490" s="91"/>
      <c r="D490" s="88">
        <f t="shared" si="155"/>
        <v>0</v>
      </c>
    </row>
    <row r="491" spans="1:4" ht="14.25" x14ac:dyDescent="0.2">
      <c r="A491" s="89"/>
      <c r="B491" s="76"/>
      <c r="C491" s="91"/>
      <c r="D491" s="88"/>
    </row>
    <row r="492" spans="1:4" ht="14.25" x14ac:dyDescent="0.2">
      <c r="A492" s="89"/>
      <c r="B492" s="76"/>
      <c r="C492" s="91"/>
      <c r="D492" s="88">
        <f t="shared" si="155"/>
        <v>0</v>
      </c>
    </row>
    <row r="493" spans="1:4" ht="14.25" x14ac:dyDescent="0.2">
      <c r="A493" s="89"/>
      <c r="B493" s="76"/>
      <c r="C493" s="91"/>
      <c r="D493" s="88">
        <f t="shared" si="155"/>
        <v>0</v>
      </c>
    </row>
    <row r="494" spans="1:4" ht="14.25" x14ac:dyDescent="0.2">
      <c r="A494" s="72"/>
      <c r="B494" s="76"/>
      <c r="C494" s="91"/>
      <c r="D494" s="88">
        <f t="shared" si="155"/>
        <v>0</v>
      </c>
    </row>
    <row r="495" spans="1:4" ht="14.25" x14ac:dyDescent="0.2">
      <c r="A495" s="72" t="s">
        <v>83</v>
      </c>
      <c r="B495" s="76"/>
      <c r="C495" s="91"/>
      <c r="D495" s="88">
        <f t="shared" si="155"/>
        <v>0</v>
      </c>
    </row>
    <row r="496" spans="1:4" ht="14.25" x14ac:dyDescent="0.2">
      <c r="A496" s="72"/>
      <c r="B496" s="76"/>
      <c r="C496" s="91"/>
      <c r="D496" s="88"/>
    </row>
    <row r="497" spans="1:4" ht="14.25" x14ac:dyDescent="0.2">
      <c r="A497" s="89"/>
      <c r="B497" s="76"/>
      <c r="C497" s="91"/>
      <c r="D497" s="88">
        <f t="shared" si="155"/>
        <v>0</v>
      </c>
    </row>
    <row r="498" spans="1:4" ht="14.25" x14ac:dyDescent="0.2">
      <c r="A498" s="89"/>
      <c r="B498" s="76"/>
      <c r="C498" s="91"/>
      <c r="D498" s="88">
        <f t="shared" si="155"/>
        <v>0</v>
      </c>
    </row>
    <row r="499" spans="1:4" ht="14.25" x14ac:dyDescent="0.2">
      <c r="A499" s="89"/>
      <c r="B499" s="76"/>
      <c r="C499" s="91"/>
      <c r="D499" s="88">
        <f t="shared" si="155"/>
        <v>0</v>
      </c>
    </row>
    <row r="500" spans="1:4" ht="14.25" x14ac:dyDescent="0.2">
      <c r="A500" s="89"/>
      <c r="B500" s="76"/>
      <c r="C500" s="92"/>
      <c r="D500" s="88">
        <f t="shared" ref="D500:D555" si="156">C500*B500</f>
        <v>0</v>
      </c>
    </row>
    <row r="501" spans="1:4" ht="14.25" x14ac:dyDescent="0.2">
      <c r="A501" s="72"/>
      <c r="B501" s="76"/>
      <c r="C501" s="91"/>
      <c r="D501" s="88">
        <f t="shared" si="156"/>
        <v>0</v>
      </c>
    </row>
    <row r="502" spans="1:4" ht="14.25" x14ac:dyDescent="0.2">
      <c r="A502" s="72" t="s">
        <v>55</v>
      </c>
      <c r="B502" s="76"/>
      <c r="C502" s="91"/>
      <c r="D502" s="88">
        <f t="shared" si="156"/>
        <v>0</v>
      </c>
    </row>
    <row r="503" spans="1:4" ht="14.25" x14ac:dyDescent="0.2">
      <c r="A503" s="89"/>
      <c r="B503" s="76"/>
      <c r="C503" s="91"/>
      <c r="D503" s="88"/>
    </row>
    <row r="504" spans="1:4" ht="14.25" x14ac:dyDescent="0.2">
      <c r="A504" s="89"/>
      <c r="B504" s="76"/>
      <c r="C504" s="91"/>
      <c r="D504" s="88">
        <f t="shared" si="156"/>
        <v>0</v>
      </c>
    </row>
    <row r="505" spans="1:4" ht="14.25" x14ac:dyDescent="0.2">
      <c r="A505" s="89"/>
      <c r="B505" s="76"/>
      <c r="C505" s="91"/>
      <c r="D505" s="88">
        <f t="shared" si="156"/>
        <v>0</v>
      </c>
    </row>
    <row r="506" spans="1:4" ht="14.25" x14ac:dyDescent="0.2">
      <c r="A506" s="72"/>
      <c r="B506" s="76"/>
      <c r="C506" s="91"/>
      <c r="D506" s="88">
        <f t="shared" si="156"/>
        <v>0</v>
      </c>
    </row>
    <row r="507" spans="1:4" ht="14.25" x14ac:dyDescent="0.2">
      <c r="A507" s="72" t="s">
        <v>56</v>
      </c>
      <c r="B507" s="76"/>
      <c r="C507" s="91"/>
      <c r="D507" s="88">
        <f t="shared" si="156"/>
        <v>0</v>
      </c>
    </row>
    <row r="508" spans="1:4" ht="14.25" x14ac:dyDescent="0.2">
      <c r="A508" s="89"/>
      <c r="B508" s="76"/>
      <c r="C508" s="91"/>
      <c r="D508" s="88"/>
    </row>
    <row r="509" spans="1:4" ht="14.25" x14ac:dyDescent="0.2">
      <c r="A509" s="89"/>
      <c r="B509" s="76"/>
      <c r="C509" s="91"/>
      <c r="D509" s="88">
        <f t="shared" si="156"/>
        <v>0</v>
      </c>
    </row>
    <row r="510" spans="1:4" ht="14.25" x14ac:dyDescent="0.2">
      <c r="A510" s="89"/>
      <c r="B510" s="76"/>
      <c r="C510" s="91"/>
      <c r="D510" s="88">
        <f t="shared" si="156"/>
        <v>0</v>
      </c>
    </row>
    <row r="511" spans="1:4" ht="14.25" x14ac:dyDescent="0.2">
      <c r="A511" s="89"/>
      <c r="B511" s="76"/>
      <c r="C511" s="91"/>
      <c r="D511" s="88">
        <f t="shared" si="156"/>
        <v>0</v>
      </c>
    </row>
    <row r="512" spans="1:4" ht="14.25" x14ac:dyDescent="0.2">
      <c r="A512" s="89"/>
      <c r="B512" s="76"/>
      <c r="C512" s="91"/>
      <c r="D512" s="88">
        <f t="shared" si="156"/>
        <v>0</v>
      </c>
    </row>
    <row r="513" spans="1:4" ht="14.25" x14ac:dyDescent="0.2">
      <c r="A513" s="89"/>
      <c r="B513" s="76"/>
      <c r="C513" s="91"/>
      <c r="D513" s="88">
        <f t="shared" si="156"/>
        <v>0</v>
      </c>
    </row>
    <row r="514" spans="1:4" ht="14.25" x14ac:dyDescent="0.2">
      <c r="A514" s="72"/>
      <c r="B514" s="76"/>
      <c r="C514" s="91"/>
      <c r="D514" s="88">
        <f t="shared" si="156"/>
        <v>0</v>
      </c>
    </row>
    <row r="515" spans="1:4" ht="14.25" x14ac:dyDescent="0.2">
      <c r="A515" s="72" t="s">
        <v>57</v>
      </c>
      <c r="B515" s="76"/>
      <c r="C515" s="91"/>
      <c r="D515" s="88">
        <f t="shared" si="156"/>
        <v>0</v>
      </c>
    </row>
    <row r="516" spans="1:4" ht="14.25" x14ac:dyDescent="0.2">
      <c r="A516" s="89"/>
      <c r="B516" s="76"/>
      <c r="C516" s="91"/>
      <c r="D516" s="88"/>
    </row>
    <row r="517" spans="1:4" ht="14.25" x14ac:dyDescent="0.2">
      <c r="A517" s="89"/>
      <c r="B517" s="76"/>
      <c r="C517" s="91"/>
      <c r="D517" s="88">
        <f t="shared" si="156"/>
        <v>0</v>
      </c>
    </row>
    <row r="518" spans="1:4" ht="14.25" x14ac:dyDescent="0.2">
      <c r="A518" s="89"/>
      <c r="B518" s="76"/>
      <c r="C518" s="91"/>
      <c r="D518" s="88">
        <f t="shared" si="156"/>
        <v>0</v>
      </c>
    </row>
    <row r="519" spans="1:4" ht="14.25" x14ac:dyDescent="0.2">
      <c r="A519" s="89"/>
      <c r="B519" s="76"/>
      <c r="C519" s="91"/>
      <c r="D519" s="88">
        <f t="shared" si="156"/>
        <v>0</v>
      </c>
    </row>
    <row r="520" spans="1:4" ht="14.25" x14ac:dyDescent="0.2">
      <c r="A520" s="72" t="s">
        <v>84</v>
      </c>
      <c r="B520" s="76"/>
      <c r="C520" s="91"/>
      <c r="D520" s="88">
        <f t="shared" si="156"/>
        <v>0</v>
      </c>
    </row>
    <row r="521" spans="1:4" ht="14.25" x14ac:dyDescent="0.2">
      <c r="A521" s="72"/>
      <c r="B521" s="76"/>
      <c r="C521" s="91"/>
      <c r="D521" s="88"/>
    </row>
    <row r="522" spans="1:4" ht="14.25" x14ac:dyDescent="0.2">
      <c r="A522" s="89"/>
      <c r="B522" s="76"/>
      <c r="C522" s="91"/>
      <c r="D522" s="88">
        <f t="shared" si="156"/>
        <v>0</v>
      </c>
    </row>
    <row r="523" spans="1:4" ht="14.25" x14ac:dyDescent="0.2">
      <c r="A523" s="89"/>
      <c r="B523" s="76"/>
      <c r="C523" s="91"/>
      <c r="D523" s="88">
        <f t="shared" si="156"/>
        <v>0</v>
      </c>
    </row>
    <row r="524" spans="1:4" ht="14.25" x14ac:dyDescent="0.2">
      <c r="A524" s="89"/>
      <c r="B524" s="76"/>
      <c r="C524" s="91"/>
      <c r="D524" s="88">
        <f t="shared" si="156"/>
        <v>0</v>
      </c>
    </row>
    <row r="525" spans="1:4" ht="14.25" x14ac:dyDescent="0.2">
      <c r="A525" s="72" t="s">
        <v>59</v>
      </c>
      <c r="B525" s="76"/>
      <c r="C525" s="91"/>
      <c r="D525" s="88">
        <f t="shared" si="156"/>
        <v>0</v>
      </c>
    </row>
    <row r="526" spans="1:4" ht="14.25" x14ac:dyDescent="0.2">
      <c r="A526" s="72"/>
      <c r="B526" s="76"/>
      <c r="C526" s="91"/>
      <c r="D526" s="88"/>
    </row>
    <row r="527" spans="1:4" ht="14.25" x14ac:dyDescent="0.2">
      <c r="A527" s="89"/>
      <c r="B527" s="76"/>
      <c r="C527" s="91"/>
      <c r="D527" s="88">
        <f t="shared" si="156"/>
        <v>0</v>
      </c>
    </row>
    <row r="528" spans="1:4" ht="14.25" x14ac:dyDescent="0.2">
      <c r="A528" s="89"/>
      <c r="B528" s="76"/>
      <c r="C528" s="91"/>
      <c r="D528" s="88">
        <f t="shared" si="156"/>
        <v>0</v>
      </c>
    </row>
    <row r="529" spans="1:4" ht="14.25" x14ac:dyDescent="0.2">
      <c r="A529" s="89"/>
      <c r="B529" s="76"/>
      <c r="C529" s="91"/>
      <c r="D529" s="88">
        <f t="shared" si="156"/>
        <v>0</v>
      </c>
    </row>
    <row r="530" spans="1:4" ht="14.25" x14ac:dyDescent="0.2">
      <c r="A530" s="72" t="s">
        <v>85</v>
      </c>
      <c r="B530" s="76"/>
      <c r="C530" s="91"/>
      <c r="D530" s="88">
        <f t="shared" si="156"/>
        <v>0</v>
      </c>
    </row>
    <row r="531" spans="1:4" ht="14.25" x14ac:dyDescent="0.2">
      <c r="A531" s="72"/>
      <c r="B531" s="76"/>
      <c r="C531" s="91"/>
      <c r="D531" s="88"/>
    </row>
    <row r="532" spans="1:4" ht="14.25" x14ac:dyDescent="0.2">
      <c r="A532" s="89"/>
      <c r="B532" s="76"/>
      <c r="C532" s="91"/>
      <c r="D532" s="88">
        <f t="shared" si="156"/>
        <v>0</v>
      </c>
    </row>
    <row r="533" spans="1:4" ht="14.25" x14ac:dyDescent="0.2">
      <c r="A533" s="89"/>
      <c r="B533" s="76"/>
      <c r="C533" s="92"/>
      <c r="D533" s="88">
        <f t="shared" si="156"/>
        <v>0</v>
      </c>
    </row>
    <row r="534" spans="1:4" ht="14.25" x14ac:dyDescent="0.2">
      <c r="A534" s="81"/>
      <c r="B534" s="76"/>
      <c r="C534" s="88"/>
      <c r="D534" s="88">
        <f t="shared" si="156"/>
        <v>0</v>
      </c>
    </row>
    <row r="535" spans="1:4" ht="14.25" x14ac:dyDescent="0.2">
      <c r="A535" s="89"/>
      <c r="B535" s="76"/>
      <c r="C535" s="91"/>
      <c r="D535" s="88">
        <f t="shared" si="156"/>
        <v>0</v>
      </c>
    </row>
    <row r="536" spans="1:4" ht="14.25" x14ac:dyDescent="0.2">
      <c r="A536" s="89"/>
      <c r="B536" s="76"/>
      <c r="C536" s="91"/>
      <c r="D536" s="88">
        <f t="shared" si="156"/>
        <v>0</v>
      </c>
    </row>
    <row r="537" spans="1:4" ht="14.25" x14ac:dyDescent="0.2">
      <c r="A537" s="89"/>
      <c r="B537" s="76"/>
      <c r="C537" s="91"/>
      <c r="D537" s="88">
        <f t="shared" si="156"/>
        <v>0</v>
      </c>
    </row>
    <row r="538" spans="1:4" ht="14.25" x14ac:dyDescent="0.2">
      <c r="A538" s="72"/>
      <c r="B538" s="76"/>
      <c r="C538" s="88"/>
      <c r="D538" s="88">
        <f t="shared" si="156"/>
        <v>0</v>
      </c>
    </row>
    <row r="539" spans="1:4" ht="14.25" x14ac:dyDescent="0.2">
      <c r="A539" s="72" t="s">
        <v>86</v>
      </c>
      <c r="B539" s="76"/>
      <c r="C539" s="88"/>
      <c r="D539" s="88">
        <f t="shared" si="156"/>
        <v>0</v>
      </c>
    </row>
    <row r="540" spans="1:4" ht="14.25" x14ac:dyDescent="0.2">
      <c r="A540" s="72"/>
      <c r="B540" s="76"/>
      <c r="C540" s="88"/>
      <c r="D540" s="88"/>
    </row>
    <row r="541" spans="1:4" ht="14.25" x14ac:dyDescent="0.2">
      <c r="A541" s="89"/>
      <c r="B541" s="76"/>
      <c r="C541" s="88"/>
      <c r="D541" s="88">
        <f t="shared" si="156"/>
        <v>0</v>
      </c>
    </row>
    <row r="542" spans="1:4" ht="14.25" x14ac:dyDescent="0.2">
      <c r="A542" s="89"/>
      <c r="B542" s="76"/>
      <c r="C542" s="90"/>
      <c r="D542" s="88">
        <f t="shared" si="156"/>
        <v>0</v>
      </c>
    </row>
    <row r="543" spans="1:4" ht="14.25" x14ac:dyDescent="0.2">
      <c r="A543" s="89"/>
      <c r="B543" s="76"/>
      <c r="C543" s="88"/>
      <c r="D543" s="88">
        <f t="shared" si="156"/>
        <v>0</v>
      </c>
    </row>
    <row r="544" spans="1:4" ht="14.25" x14ac:dyDescent="0.2">
      <c r="A544" s="72" t="s">
        <v>87</v>
      </c>
      <c r="B544" s="76"/>
      <c r="C544" s="88"/>
      <c r="D544" s="88">
        <f t="shared" si="156"/>
        <v>0</v>
      </c>
    </row>
    <row r="545" spans="1:4" ht="14.25" x14ac:dyDescent="0.2">
      <c r="A545" s="72"/>
      <c r="B545" s="76"/>
      <c r="C545" s="88"/>
      <c r="D545" s="88"/>
    </row>
    <row r="546" spans="1:4" ht="14.25" x14ac:dyDescent="0.2">
      <c r="A546" s="89"/>
      <c r="B546" s="76"/>
      <c r="C546" s="88"/>
      <c r="D546" s="88">
        <f t="shared" si="156"/>
        <v>0</v>
      </c>
    </row>
    <row r="547" spans="1:4" ht="14.25" x14ac:dyDescent="0.2">
      <c r="A547" s="89"/>
      <c r="B547" s="76"/>
      <c r="C547" s="88"/>
      <c r="D547" s="88">
        <f t="shared" si="156"/>
        <v>0</v>
      </c>
    </row>
    <row r="548" spans="1:4" ht="14.25" x14ac:dyDescent="0.2">
      <c r="A548" s="89"/>
      <c r="B548" s="76"/>
      <c r="C548" s="88"/>
      <c r="D548" s="88">
        <f t="shared" si="156"/>
        <v>0</v>
      </c>
    </row>
    <row r="549" spans="1:4" ht="14.25" x14ac:dyDescent="0.2">
      <c r="A549" s="89"/>
      <c r="B549" s="76"/>
      <c r="C549" s="90"/>
      <c r="D549" s="88">
        <f t="shared" si="156"/>
        <v>0</v>
      </c>
    </row>
    <row r="550" spans="1:4" ht="14.25" x14ac:dyDescent="0.2">
      <c r="A550" s="89"/>
      <c r="B550" s="76"/>
      <c r="C550" s="88"/>
      <c r="D550" s="88">
        <f t="shared" si="156"/>
        <v>0</v>
      </c>
    </row>
    <row r="551" spans="1:4" ht="14.25" x14ac:dyDescent="0.2">
      <c r="A551" s="89"/>
      <c r="B551" s="76"/>
      <c r="C551" s="88"/>
      <c r="D551" s="88">
        <f t="shared" si="156"/>
        <v>0</v>
      </c>
    </row>
    <row r="552" spans="1:4" ht="14.25" x14ac:dyDescent="0.2">
      <c r="A552" s="72" t="s">
        <v>63</v>
      </c>
      <c r="B552" s="76"/>
      <c r="C552" s="88"/>
      <c r="D552" s="88">
        <f t="shared" si="156"/>
        <v>0</v>
      </c>
    </row>
    <row r="553" spans="1:4" ht="14.25" x14ac:dyDescent="0.2">
      <c r="A553" s="89"/>
      <c r="B553" s="76"/>
      <c r="C553" s="88"/>
      <c r="D553" s="88"/>
    </row>
    <row r="554" spans="1:4" ht="14.25" x14ac:dyDescent="0.2">
      <c r="A554" s="89"/>
      <c r="B554" s="76"/>
      <c r="C554" s="88"/>
      <c r="D554" s="88">
        <f t="shared" si="156"/>
        <v>0</v>
      </c>
    </row>
    <row r="555" spans="1:4" thickBot="1" x14ac:dyDescent="0.25">
      <c r="A555" s="89"/>
      <c r="B555" s="93"/>
      <c r="C555" s="94"/>
      <c r="D555" s="88">
        <f t="shared" si="156"/>
        <v>0</v>
      </c>
    </row>
    <row r="556" spans="1:4" thickBot="1" x14ac:dyDescent="0.25">
      <c r="A556" s="95"/>
      <c r="B556" s="235" t="s">
        <v>88</v>
      </c>
      <c r="C556" s="236"/>
      <c r="D556" s="61">
        <f>SUM(D431:D554)</f>
        <v>0</v>
      </c>
    </row>
    <row r="557" spans="1:4" ht="14.25" x14ac:dyDescent="0.2">
      <c r="A557" s="92"/>
      <c r="B557" s="96"/>
      <c r="C557" s="96"/>
      <c r="D557" s="97"/>
    </row>
    <row r="558" spans="1:4" ht="14.25" x14ac:dyDescent="0.2">
      <c r="A558" s="92"/>
      <c r="B558" s="96"/>
      <c r="C558" s="96"/>
      <c r="D558" s="97"/>
    </row>
    <row r="559" spans="1:4" ht="14.25" x14ac:dyDescent="0.2">
      <c r="A559" s="92"/>
      <c r="B559" s="96"/>
      <c r="C559" s="96"/>
      <c r="D559" s="97"/>
    </row>
    <row r="560" spans="1:4" ht="14.25" x14ac:dyDescent="0.2">
      <c r="A560" s="92"/>
      <c r="B560" s="96"/>
      <c r="C560" s="96"/>
      <c r="D560" s="97"/>
    </row>
    <row r="561" spans="1:4" ht="14.25" x14ac:dyDescent="0.2">
      <c r="A561" s="92"/>
      <c r="B561" s="96"/>
      <c r="C561" s="96"/>
      <c r="D561" s="97"/>
    </row>
    <row r="562" spans="1:4" ht="14.25" x14ac:dyDescent="0.2">
      <c r="A562" s="92"/>
      <c r="B562" s="96"/>
      <c r="C562" s="96"/>
      <c r="D562" s="97"/>
    </row>
    <row r="563" spans="1:4" ht="14.25" x14ac:dyDescent="0.2">
      <c r="A563" s="92"/>
      <c r="B563" s="96"/>
      <c r="C563" s="96"/>
      <c r="D563" s="97"/>
    </row>
    <row r="564" spans="1:4" ht="14.25" x14ac:dyDescent="0.2">
      <c r="A564" s="92"/>
      <c r="B564" s="96"/>
      <c r="C564" s="96"/>
      <c r="D564" s="97"/>
    </row>
    <row r="565" spans="1:4" ht="14.25" x14ac:dyDescent="0.2">
      <c r="A565" s="92"/>
      <c r="B565" s="96"/>
      <c r="C565" s="96"/>
      <c r="D565" s="97"/>
    </row>
    <row r="566" spans="1:4" ht="14.25" x14ac:dyDescent="0.2">
      <c r="A566" s="92"/>
      <c r="B566" s="96"/>
      <c r="C566" s="96"/>
      <c r="D566" s="97"/>
    </row>
    <row r="567" spans="1:4" ht="14.25" x14ac:dyDescent="0.2">
      <c r="A567" s="92"/>
      <c r="B567" s="96"/>
      <c r="C567" s="96"/>
      <c r="D567" s="97"/>
    </row>
    <row r="568" spans="1:4" ht="14.25" x14ac:dyDescent="0.2">
      <c r="A568" s="92"/>
      <c r="B568" s="96"/>
      <c r="C568" s="96"/>
      <c r="D568" s="97"/>
    </row>
    <row r="569" spans="1:4" ht="14.25" x14ac:dyDescent="0.2">
      <c r="A569" s="92"/>
      <c r="B569" s="96"/>
      <c r="C569" s="96"/>
      <c r="D569" s="97"/>
    </row>
    <row r="570" spans="1:4" ht="14.25" x14ac:dyDescent="0.2">
      <c r="A570" s="92"/>
      <c r="B570" s="96"/>
      <c r="C570" s="96"/>
      <c r="D570" s="97"/>
    </row>
    <row r="571" spans="1:4" ht="18" x14ac:dyDescent="0.25">
      <c r="A571" s="13" t="s">
        <v>19</v>
      </c>
      <c r="B571" s="253"/>
      <c r="C571" s="253"/>
      <c r="D571" s="253"/>
    </row>
    <row r="572" spans="1:4" ht="14.25" x14ac:dyDescent="0.2">
      <c r="A572" s="18" t="s">
        <v>20</v>
      </c>
      <c r="B572" s="254"/>
      <c r="C572" s="254"/>
      <c r="D572" s="254"/>
    </row>
    <row r="573" spans="1:4" ht="14.25" x14ac:dyDescent="0.2">
      <c r="A573" s="18" t="s">
        <v>21</v>
      </c>
      <c r="B573" s="254"/>
      <c r="C573" s="254"/>
      <c r="D573" s="254"/>
    </row>
    <row r="574" spans="1:4" ht="14.25" x14ac:dyDescent="0.2">
      <c r="A574" s="18" t="s">
        <v>22</v>
      </c>
      <c r="B574" s="259"/>
      <c r="C574" s="259"/>
      <c r="D574" s="259"/>
    </row>
    <row r="575" spans="1:4" ht="14.25" x14ac:dyDescent="0.2">
      <c r="A575" s="11" t="s">
        <v>23</v>
      </c>
      <c r="B575" s="259"/>
      <c r="C575" s="259"/>
      <c r="D575" s="259"/>
    </row>
    <row r="576" spans="1:4" ht="14.25" x14ac:dyDescent="0.2">
      <c r="A576" s="11" t="s">
        <v>24</v>
      </c>
      <c r="B576" s="260"/>
      <c r="C576" s="259"/>
      <c r="D576" s="259"/>
    </row>
    <row r="577" spans="1:3" x14ac:dyDescent="0.25">
      <c r="A577" s="11" t="s">
        <v>25</v>
      </c>
      <c r="B577" s="79"/>
      <c r="C577" s="82"/>
    </row>
    <row r="578" spans="1:3" x14ac:dyDescent="0.25">
      <c r="A578" s="81"/>
      <c r="B578" s="79"/>
      <c r="C578" s="82"/>
    </row>
    <row r="579" spans="1:3" x14ac:dyDescent="0.25">
      <c r="A579" s="81"/>
      <c r="B579" s="79"/>
      <c r="C579" s="82"/>
    </row>
    <row r="580" spans="1:3" x14ac:dyDescent="0.25">
      <c r="A580" s="81"/>
      <c r="B580" s="79"/>
      <c r="C580" s="82"/>
    </row>
    <row r="581" spans="1:3" x14ac:dyDescent="0.25">
      <c r="A581" s="81"/>
      <c r="B581" s="79"/>
      <c r="C581" s="82"/>
    </row>
    <row r="582" spans="1:3" x14ac:dyDescent="0.25">
      <c r="A582" s="81"/>
      <c r="B582" s="79"/>
      <c r="C582" s="82"/>
    </row>
    <row r="583" spans="1:3" x14ac:dyDescent="0.25">
      <c r="A583" s="81"/>
      <c r="B583" s="79"/>
      <c r="C583" s="82"/>
    </row>
    <row r="584" spans="1:3" x14ac:dyDescent="0.25">
      <c r="A584" s="81"/>
      <c r="B584" s="79"/>
      <c r="C584" s="82"/>
    </row>
    <row r="585" spans="1:3" x14ac:dyDescent="0.25">
      <c r="A585" s="81"/>
      <c r="B585" s="79"/>
      <c r="C585" s="82"/>
    </row>
    <row r="586" spans="1:3" x14ac:dyDescent="0.25">
      <c r="A586" s="81"/>
      <c r="B586" s="79"/>
      <c r="C586" s="82"/>
    </row>
    <row r="587" spans="1:3" x14ac:dyDescent="0.25">
      <c r="A587" s="81"/>
      <c r="B587" s="79"/>
      <c r="C587" s="82"/>
    </row>
    <row r="588" spans="1:3" x14ac:dyDescent="0.25">
      <c r="A588" s="81"/>
      <c r="B588" s="79"/>
      <c r="C588" s="82"/>
    </row>
    <row r="589" spans="1:3" x14ac:dyDescent="0.25">
      <c r="A589" s="81"/>
      <c r="B589" s="79"/>
      <c r="C589" s="82"/>
    </row>
    <row r="590" spans="1:3" x14ac:dyDescent="0.25">
      <c r="A590" s="81"/>
      <c r="B590" s="79"/>
      <c r="C590" s="82"/>
    </row>
    <row r="591" spans="1:3" x14ac:dyDescent="0.25">
      <c r="A591" s="81"/>
      <c r="B591" s="79"/>
      <c r="C591" s="82"/>
    </row>
    <row r="592" spans="1:3" x14ac:dyDescent="0.25">
      <c r="A592" s="81"/>
      <c r="B592" s="79"/>
      <c r="C592" s="82"/>
    </row>
    <row r="593" spans="1:4" x14ac:dyDescent="0.25">
      <c r="A593" s="81"/>
      <c r="B593" s="79"/>
      <c r="C593" s="82"/>
    </row>
    <row r="594" spans="1:4" x14ac:dyDescent="0.25">
      <c r="A594" s="81"/>
      <c r="B594" s="79"/>
      <c r="C594" s="82"/>
    </row>
    <row r="595" spans="1:4" x14ac:dyDescent="0.25">
      <c r="A595" s="81"/>
      <c r="B595" s="79"/>
      <c r="C595" s="82"/>
    </row>
    <row r="596" spans="1:4" x14ac:dyDescent="0.25">
      <c r="A596" s="81"/>
      <c r="B596" s="79"/>
      <c r="C596" s="82"/>
    </row>
    <row r="597" spans="1:4" x14ac:dyDescent="0.25">
      <c r="A597" s="81"/>
      <c r="B597" s="79"/>
      <c r="C597" s="82"/>
    </row>
    <row r="598" spans="1:4" x14ac:dyDescent="0.25">
      <c r="A598" s="81"/>
      <c r="B598" s="79"/>
      <c r="C598" s="82"/>
    </row>
    <row r="599" spans="1:4" ht="15.75" thickBot="1" x14ac:dyDescent="0.3">
      <c r="A599" s="81"/>
      <c r="B599" s="79"/>
      <c r="C599" s="82"/>
    </row>
    <row r="600" spans="1:4" ht="15.75" thickBot="1" x14ac:dyDescent="0.3">
      <c r="A600" s="42" t="s">
        <v>26</v>
      </c>
      <c r="B600" s="43" t="s">
        <v>27</v>
      </c>
      <c r="C600" s="44" t="s">
        <v>28</v>
      </c>
      <c r="D600" s="12" t="s">
        <v>29</v>
      </c>
    </row>
    <row r="601" spans="1:4" ht="14.25" x14ac:dyDescent="0.2">
      <c r="A601" s="230" t="s">
        <v>89</v>
      </c>
      <c r="B601" s="231"/>
      <c r="C601" s="231"/>
      <c r="D601" s="232"/>
    </row>
    <row r="602" spans="1:4" thickBot="1" x14ac:dyDescent="0.25">
      <c r="A602" s="227" t="s">
        <v>90</v>
      </c>
      <c r="B602" s="228"/>
      <c r="C602" s="228"/>
      <c r="D602" s="229"/>
    </row>
    <row r="603" spans="1:4" ht="12.95" customHeight="1" x14ac:dyDescent="0.2">
      <c r="A603" s="90"/>
      <c r="B603" s="98"/>
      <c r="C603" s="88"/>
      <c r="D603" s="87"/>
    </row>
    <row r="604" spans="1:4" ht="12.95" customHeight="1" x14ac:dyDescent="0.2">
      <c r="A604" s="72"/>
      <c r="B604" s="99"/>
      <c r="C604" s="100"/>
      <c r="D604" s="101">
        <f>C604*B604</f>
        <v>0</v>
      </c>
    </row>
    <row r="605" spans="1:4" ht="12.95" customHeight="1" x14ac:dyDescent="0.2">
      <c r="A605" s="102"/>
      <c r="B605" s="103"/>
      <c r="C605" s="104"/>
      <c r="D605" s="101">
        <f t="shared" ref="D605:D610" si="157">C605*B605</f>
        <v>0</v>
      </c>
    </row>
    <row r="606" spans="1:4" ht="12.95" customHeight="1" x14ac:dyDescent="0.2">
      <c r="A606" s="105"/>
      <c r="B606" s="103"/>
      <c r="C606" s="104"/>
      <c r="D606" s="101">
        <f t="shared" si="157"/>
        <v>0</v>
      </c>
    </row>
    <row r="607" spans="1:4" ht="12.95" customHeight="1" x14ac:dyDescent="0.2">
      <c r="A607" s="105"/>
      <c r="B607" s="103"/>
      <c r="C607" s="104"/>
      <c r="D607" s="101">
        <f t="shared" si="157"/>
        <v>0</v>
      </c>
    </row>
    <row r="608" spans="1:4" ht="12.95" customHeight="1" x14ac:dyDescent="0.2">
      <c r="A608" s="105"/>
      <c r="B608" s="103"/>
      <c r="C608" s="104"/>
      <c r="D608" s="101">
        <f t="shared" si="157"/>
        <v>0</v>
      </c>
    </row>
    <row r="609" spans="1:4" ht="12.95" customHeight="1" x14ac:dyDescent="0.2">
      <c r="A609" s="105"/>
      <c r="B609" s="99"/>
      <c r="C609" s="100"/>
      <c r="D609" s="101">
        <f t="shared" si="157"/>
        <v>0</v>
      </c>
    </row>
    <row r="610" spans="1:4" ht="12.95" customHeight="1" thickBot="1" x14ac:dyDescent="0.25">
      <c r="A610" s="105"/>
      <c r="B610" s="103"/>
      <c r="C610" s="104"/>
      <c r="D610" s="101">
        <f t="shared" si="157"/>
        <v>0</v>
      </c>
    </row>
    <row r="611" spans="1:4" thickBot="1" x14ac:dyDescent="0.25">
      <c r="A611" s="95"/>
      <c r="B611" s="235" t="s">
        <v>91</v>
      </c>
      <c r="C611" s="236"/>
      <c r="D611" s="61">
        <f>SUM(D601:D610)</f>
        <v>0</v>
      </c>
    </row>
    <row r="612" spans="1:4" thickBot="1" x14ac:dyDescent="0.25">
      <c r="A612" s="92"/>
      <c r="B612" s="96"/>
      <c r="C612" s="96"/>
      <c r="D612" s="97"/>
    </row>
    <row r="613" spans="1:4" ht="15.75" thickBot="1" x14ac:dyDescent="0.3">
      <c r="A613" s="42" t="s">
        <v>26</v>
      </c>
      <c r="B613" s="43" t="s">
        <v>27</v>
      </c>
      <c r="C613" s="44" t="s">
        <v>28</v>
      </c>
      <c r="D613" s="12" t="s">
        <v>29</v>
      </c>
    </row>
    <row r="614" spans="1:4" ht="14.25" x14ac:dyDescent="0.2">
      <c r="A614" s="230" t="s">
        <v>89</v>
      </c>
      <c r="B614" s="231"/>
      <c r="C614" s="231"/>
      <c r="D614" s="232"/>
    </row>
    <row r="615" spans="1:4" thickBot="1" x14ac:dyDescent="0.25">
      <c r="A615" s="227" t="s">
        <v>92</v>
      </c>
      <c r="B615" s="228"/>
      <c r="C615" s="228"/>
      <c r="D615" s="229"/>
    </row>
    <row r="616" spans="1:4" ht="14.25" x14ac:dyDescent="0.2">
      <c r="A616" s="90"/>
      <c r="B616" s="98"/>
      <c r="C616" s="88"/>
      <c r="D616" s="87"/>
    </row>
    <row r="617" spans="1:4" ht="12.75" x14ac:dyDescent="0.2">
      <c r="A617" s="106"/>
      <c r="B617" s="107"/>
      <c r="C617" s="108"/>
      <c r="D617" s="101">
        <f>B617*C617</f>
        <v>0</v>
      </c>
    </row>
    <row r="618" spans="1:4" x14ac:dyDescent="0.25">
      <c r="A618" s="106"/>
      <c r="B618" s="109"/>
      <c r="C618" s="110"/>
      <c r="D618" s="101">
        <f t="shared" ref="D618:D624" si="158">B618*C618</f>
        <v>0</v>
      </c>
    </row>
    <row r="619" spans="1:4" ht="12.75" x14ac:dyDescent="0.2">
      <c r="A619" s="111"/>
      <c r="B619" s="109"/>
      <c r="C619" s="108"/>
      <c r="D619" s="101">
        <f t="shared" si="158"/>
        <v>0</v>
      </c>
    </row>
    <row r="620" spans="1:4" ht="12.75" x14ac:dyDescent="0.2">
      <c r="A620" s="106"/>
      <c r="B620" s="107"/>
      <c r="C620" s="108"/>
      <c r="D620" s="101">
        <f t="shared" si="158"/>
        <v>0</v>
      </c>
    </row>
    <row r="621" spans="1:4" x14ac:dyDescent="0.25">
      <c r="A621" s="106"/>
      <c r="B621" s="109"/>
      <c r="C621" s="110"/>
      <c r="D621" s="101">
        <f t="shared" si="158"/>
        <v>0</v>
      </c>
    </row>
    <row r="622" spans="1:4" x14ac:dyDescent="0.25">
      <c r="A622" s="112"/>
      <c r="B622" s="109"/>
      <c r="C622" s="110"/>
      <c r="D622" s="101">
        <f t="shared" si="158"/>
        <v>0</v>
      </c>
    </row>
    <row r="623" spans="1:4" ht="12.75" x14ac:dyDescent="0.2">
      <c r="A623" s="106"/>
      <c r="B623" s="107"/>
      <c r="C623" s="108"/>
      <c r="D623" s="101">
        <f t="shared" si="158"/>
        <v>0</v>
      </c>
    </row>
    <row r="624" spans="1:4" ht="15.75" thickBot="1" x14ac:dyDescent="0.3">
      <c r="A624" s="112"/>
      <c r="B624" s="109"/>
      <c r="C624" s="110"/>
      <c r="D624" s="101">
        <f t="shared" si="158"/>
        <v>0</v>
      </c>
    </row>
    <row r="625" spans="1:4" thickBot="1" x14ac:dyDescent="0.25">
      <c r="A625" s="95"/>
      <c r="B625" s="235" t="s">
        <v>91</v>
      </c>
      <c r="C625" s="236"/>
      <c r="D625" s="61">
        <f>SUM(D614:D624)</f>
        <v>0</v>
      </c>
    </row>
    <row r="626" spans="1:4" x14ac:dyDescent="0.25">
      <c r="A626" s="92"/>
      <c r="B626" s="113"/>
      <c r="C626" s="78"/>
      <c r="D626" s="78"/>
    </row>
    <row r="627" spans="1:4" x14ac:dyDescent="0.25">
      <c r="A627" s="92"/>
      <c r="B627" s="113"/>
      <c r="C627" s="78"/>
      <c r="D627" s="78"/>
    </row>
    <row r="628" spans="1:4" ht="18" x14ac:dyDescent="0.25">
      <c r="A628" s="13" t="s">
        <v>19</v>
      </c>
      <c r="B628" s="253"/>
      <c r="C628" s="253"/>
      <c r="D628" s="253"/>
    </row>
    <row r="629" spans="1:4" ht="14.25" x14ac:dyDescent="0.2">
      <c r="A629" s="18" t="s">
        <v>20</v>
      </c>
      <c r="B629" s="254"/>
      <c r="C629" s="254"/>
      <c r="D629" s="254"/>
    </row>
    <row r="630" spans="1:4" ht="14.25" x14ac:dyDescent="0.2">
      <c r="A630" s="18" t="s">
        <v>21</v>
      </c>
      <c r="B630" s="254"/>
      <c r="C630" s="254"/>
      <c r="D630" s="254"/>
    </row>
    <row r="631" spans="1:4" ht="14.25" x14ac:dyDescent="0.2">
      <c r="A631" s="18" t="s">
        <v>22</v>
      </c>
      <c r="B631" s="259"/>
      <c r="C631" s="259"/>
      <c r="D631" s="259"/>
    </row>
    <row r="632" spans="1:4" ht="14.25" x14ac:dyDescent="0.2">
      <c r="A632" s="11" t="s">
        <v>23</v>
      </c>
      <c r="B632" s="259"/>
      <c r="C632" s="259"/>
      <c r="D632" s="259"/>
    </row>
    <row r="633" spans="1:4" ht="14.25" x14ac:dyDescent="0.2">
      <c r="A633" s="11" t="s">
        <v>24</v>
      </c>
      <c r="B633" s="260"/>
      <c r="C633" s="259"/>
      <c r="D633" s="259"/>
    </row>
    <row r="634" spans="1:4" x14ac:dyDescent="0.25">
      <c r="A634" s="11" t="s">
        <v>25</v>
      </c>
      <c r="B634" s="79"/>
      <c r="C634" s="82"/>
    </row>
    <row r="635" spans="1:4" x14ac:dyDescent="0.25">
      <c r="A635" s="81"/>
      <c r="B635" s="79"/>
      <c r="C635" s="82"/>
    </row>
    <row r="636" spans="1:4" x14ac:dyDescent="0.25">
      <c r="A636" s="81"/>
      <c r="B636" s="79"/>
      <c r="C636" s="82"/>
    </row>
    <row r="637" spans="1:4" x14ac:dyDescent="0.25">
      <c r="A637" s="81"/>
      <c r="B637" s="79"/>
      <c r="C637" s="82"/>
    </row>
    <row r="638" spans="1:4" x14ac:dyDescent="0.25">
      <c r="A638" s="81"/>
      <c r="B638" s="79"/>
      <c r="C638" s="82"/>
    </row>
    <row r="639" spans="1:4" x14ac:dyDescent="0.25">
      <c r="A639" s="81"/>
      <c r="B639" s="79"/>
      <c r="C639" s="82"/>
    </row>
    <row r="640" spans="1:4" x14ac:dyDescent="0.25">
      <c r="A640" s="81"/>
      <c r="B640" s="79"/>
      <c r="C640" s="82"/>
    </row>
    <row r="641" spans="1:3" x14ac:dyDescent="0.25">
      <c r="A641" s="81"/>
      <c r="B641" s="79"/>
      <c r="C641" s="82"/>
    </row>
    <row r="642" spans="1:3" x14ac:dyDescent="0.25">
      <c r="A642" s="81"/>
      <c r="B642" s="79"/>
      <c r="C642" s="82"/>
    </row>
    <row r="643" spans="1:3" x14ac:dyDescent="0.25">
      <c r="A643" s="81"/>
      <c r="B643" s="79"/>
      <c r="C643" s="82"/>
    </row>
    <row r="644" spans="1:3" x14ac:dyDescent="0.25">
      <c r="A644" s="81"/>
      <c r="B644" s="79"/>
      <c r="C644" s="82"/>
    </row>
    <row r="645" spans="1:3" x14ac:dyDescent="0.25">
      <c r="A645" s="81"/>
      <c r="B645" s="79"/>
      <c r="C645" s="82"/>
    </row>
    <row r="646" spans="1:3" x14ac:dyDescent="0.25">
      <c r="A646" s="81"/>
      <c r="B646" s="79"/>
      <c r="C646" s="82"/>
    </row>
    <row r="647" spans="1:3" x14ac:dyDescent="0.25">
      <c r="A647" s="81"/>
      <c r="B647" s="79"/>
      <c r="C647" s="82"/>
    </row>
    <row r="648" spans="1:3" x14ac:dyDescent="0.25">
      <c r="A648" s="81"/>
      <c r="B648" s="79"/>
      <c r="C648" s="82"/>
    </row>
    <row r="649" spans="1:3" x14ac:dyDescent="0.25">
      <c r="A649" s="81"/>
      <c r="B649" s="79"/>
      <c r="C649" s="82"/>
    </row>
    <row r="650" spans="1:3" x14ac:dyDescent="0.25">
      <c r="A650" s="81"/>
      <c r="B650" s="79"/>
      <c r="C650" s="82"/>
    </row>
    <row r="651" spans="1:3" x14ac:dyDescent="0.25">
      <c r="A651" s="81"/>
      <c r="B651" s="79"/>
      <c r="C651" s="82"/>
    </row>
    <row r="652" spans="1:3" x14ac:dyDescent="0.25">
      <c r="A652" s="81"/>
      <c r="B652" s="79"/>
      <c r="C652" s="82"/>
    </row>
    <row r="653" spans="1:3" x14ac:dyDescent="0.25">
      <c r="A653" s="81"/>
      <c r="B653" s="79"/>
      <c r="C653" s="82"/>
    </row>
    <row r="654" spans="1:3" x14ac:dyDescent="0.25">
      <c r="A654" s="81"/>
      <c r="B654" s="79"/>
      <c r="C654" s="82"/>
    </row>
    <row r="655" spans="1:3" x14ac:dyDescent="0.25">
      <c r="A655" s="81"/>
      <c r="B655" s="79"/>
      <c r="C655" s="82"/>
    </row>
    <row r="656" spans="1:3" x14ac:dyDescent="0.25">
      <c r="A656" s="81"/>
      <c r="B656" s="79"/>
      <c r="C656" s="82"/>
    </row>
    <row r="657" spans="1:4" ht="15.75" thickBot="1" x14ac:dyDescent="0.3">
      <c r="A657" s="81"/>
      <c r="B657" s="79"/>
      <c r="C657" s="82"/>
    </row>
    <row r="658" spans="1:4" ht="15.75" thickBot="1" x14ac:dyDescent="0.3">
      <c r="A658" s="42" t="s">
        <v>26</v>
      </c>
      <c r="B658" s="43" t="s">
        <v>27</v>
      </c>
      <c r="C658" s="44" t="s">
        <v>28</v>
      </c>
      <c r="D658" s="12" t="s">
        <v>29</v>
      </c>
    </row>
    <row r="659" spans="1:4" ht="14.25" x14ac:dyDescent="0.2">
      <c r="A659" s="256" t="s">
        <v>42</v>
      </c>
      <c r="B659" s="257"/>
      <c r="C659" s="257"/>
      <c r="D659" s="258"/>
    </row>
    <row r="660" spans="1:4" ht="14.25" x14ac:dyDescent="0.2">
      <c r="A660" s="239" t="s">
        <v>93</v>
      </c>
      <c r="B660" s="240"/>
      <c r="C660" s="240"/>
      <c r="D660" s="241"/>
    </row>
    <row r="661" spans="1:4" ht="14.25" x14ac:dyDescent="0.2">
      <c r="A661" s="239" t="s">
        <v>94</v>
      </c>
      <c r="B661" s="240"/>
      <c r="C661" s="240"/>
      <c r="D661" s="241"/>
    </row>
    <row r="662" spans="1:4" ht="14.25" x14ac:dyDescent="0.2">
      <c r="A662" s="239" t="s">
        <v>95</v>
      </c>
      <c r="B662" s="240"/>
      <c r="C662" s="240"/>
      <c r="D662" s="241"/>
    </row>
    <row r="663" spans="1:4" ht="14.25" x14ac:dyDescent="0.2">
      <c r="A663" s="239" t="s">
        <v>96</v>
      </c>
      <c r="B663" s="240"/>
      <c r="C663" s="240"/>
      <c r="D663" s="241"/>
    </row>
    <row r="664" spans="1:4" thickBot="1" x14ac:dyDescent="0.25">
      <c r="A664" s="45"/>
      <c r="B664" s="46"/>
      <c r="C664" s="47"/>
      <c r="D664" s="48"/>
    </row>
    <row r="665" spans="1:4" ht="14.25" x14ac:dyDescent="0.2">
      <c r="A665" s="230" t="s">
        <v>43</v>
      </c>
      <c r="B665" s="231"/>
      <c r="C665" s="231"/>
      <c r="D665" s="232"/>
    </row>
    <row r="666" spans="1:4" thickBot="1" x14ac:dyDescent="0.25">
      <c r="A666" s="227" t="s">
        <v>44</v>
      </c>
      <c r="B666" s="228"/>
      <c r="C666" s="228"/>
      <c r="D666" s="229"/>
    </row>
    <row r="667" spans="1:4" ht="14.25" x14ac:dyDescent="0.2">
      <c r="A667" s="90"/>
      <c r="B667" s="98"/>
      <c r="C667" s="50" t="str">
        <f>IF($A:$A="","",VLOOKUP($A:$A,Données,2,0))</f>
        <v/>
      </c>
      <c r="D667" s="87"/>
    </row>
    <row r="668" spans="1:4" ht="14.25" x14ac:dyDescent="0.2">
      <c r="A668" s="52" t="s">
        <v>97</v>
      </c>
      <c r="B668" s="98"/>
      <c r="C668" s="50"/>
      <c r="D668" s="87"/>
    </row>
    <row r="669" spans="1:4" ht="14.25" x14ac:dyDescent="0.2">
      <c r="A669" s="52"/>
      <c r="B669" s="98"/>
      <c r="C669" s="50" t="str">
        <f t="shared" ref="C669:C674" si="159">IF($A:$A="","",VLOOKUP($A:$A,Données,2,0))</f>
        <v/>
      </c>
      <c r="D669" s="51" t="str">
        <f t="shared" ref="D669:D732" si="160">IF(A669="","",C669*B669)</f>
        <v/>
      </c>
    </row>
    <row r="670" spans="1:4" ht="14.25" x14ac:dyDescent="0.2">
      <c r="A670" s="76"/>
      <c r="B670" s="114"/>
      <c r="C670" s="50" t="str">
        <f t="shared" si="159"/>
        <v/>
      </c>
      <c r="D670" s="51" t="str">
        <f t="shared" si="160"/>
        <v/>
      </c>
    </row>
    <row r="671" spans="1:4" ht="14.25" x14ac:dyDescent="0.2">
      <c r="A671" s="76"/>
      <c r="B671" s="115"/>
      <c r="C671" s="50" t="str">
        <f t="shared" si="159"/>
        <v/>
      </c>
      <c r="D671" s="51" t="str">
        <f t="shared" si="160"/>
        <v/>
      </c>
    </row>
    <row r="672" spans="1:4" ht="14.25" x14ac:dyDescent="0.2">
      <c r="A672" s="76"/>
      <c r="B672" s="115"/>
      <c r="C672" s="50" t="str">
        <f t="shared" si="159"/>
        <v/>
      </c>
      <c r="D672" s="51" t="str">
        <f t="shared" si="160"/>
        <v/>
      </c>
    </row>
    <row r="673" spans="1:4" ht="14.25" x14ac:dyDescent="0.2">
      <c r="A673" s="76"/>
      <c r="B673" s="115"/>
      <c r="C673" s="50" t="str">
        <f t="shared" si="159"/>
        <v/>
      </c>
      <c r="D673" s="51" t="str">
        <f t="shared" si="160"/>
        <v/>
      </c>
    </row>
    <row r="674" spans="1:4" ht="14.25" x14ac:dyDescent="0.2">
      <c r="A674" s="76"/>
      <c r="B674" s="98"/>
      <c r="C674" s="50" t="str">
        <f t="shared" si="159"/>
        <v/>
      </c>
      <c r="D674" s="51" t="str">
        <f t="shared" si="160"/>
        <v/>
      </c>
    </row>
    <row r="675" spans="1:4" ht="14.25" x14ac:dyDescent="0.2">
      <c r="A675" s="52" t="s">
        <v>46</v>
      </c>
      <c r="B675" s="76"/>
      <c r="C675" s="50"/>
      <c r="D675" s="51"/>
    </row>
    <row r="676" spans="1:4" ht="14.25" x14ac:dyDescent="0.2">
      <c r="A676" s="90"/>
      <c r="B676" s="76"/>
      <c r="C676" s="50" t="str">
        <f>IF($A:$A="","",VLOOKUP($A:$A,Données,2,0))</f>
        <v/>
      </c>
      <c r="D676" s="51" t="str">
        <f t="shared" si="160"/>
        <v/>
      </c>
    </row>
    <row r="677" spans="1:4" ht="14.25" x14ac:dyDescent="0.2">
      <c r="A677" s="76"/>
      <c r="B677" s="114"/>
      <c r="C677" s="50" t="str">
        <f>IF($A:$A="","",VLOOKUP($A:$A,Données,2,0))</f>
        <v/>
      </c>
      <c r="D677" s="51" t="str">
        <f t="shared" si="160"/>
        <v/>
      </c>
    </row>
    <row r="678" spans="1:4" ht="14.25" x14ac:dyDescent="0.2">
      <c r="A678" s="76"/>
      <c r="B678" s="115"/>
      <c r="C678" s="50" t="str">
        <f>IF($A:$A="","",VLOOKUP($A:$A,Données,2,0))</f>
        <v/>
      </c>
      <c r="D678" s="51" t="str">
        <f t="shared" si="160"/>
        <v/>
      </c>
    </row>
    <row r="679" spans="1:4" ht="14.25" x14ac:dyDescent="0.2">
      <c r="A679" s="76"/>
      <c r="B679" s="116"/>
      <c r="C679" s="50" t="str">
        <f>IF($A:$A="","",VLOOKUP($A:$A,Données,2,0))</f>
        <v/>
      </c>
      <c r="D679" s="51" t="str">
        <f t="shared" si="160"/>
        <v/>
      </c>
    </row>
    <row r="680" spans="1:4" ht="14.25" x14ac:dyDescent="0.2">
      <c r="A680" s="52" t="s">
        <v>47</v>
      </c>
      <c r="B680" s="76"/>
      <c r="C680" s="50"/>
      <c r="D680" s="51"/>
    </row>
    <row r="681" spans="1:4" ht="14.25" x14ac:dyDescent="0.2">
      <c r="A681" s="90"/>
      <c r="B681" s="76"/>
      <c r="C681" s="50" t="str">
        <f>IF($A:$A="","",VLOOKUP($A:$A,Données,2,0))</f>
        <v/>
      </c>
      <c r="D681" s="51" t="str">
        <f t="shared" si="160"/>
        <v/>
      </c>
    </row>
    <row r="682" spans="1:4" ht="14.25" x14ac:dyDescent="0.2">
      <c r="A682" s="76"/>
      <c r="B682" s="114"/>
      <c r="C682" s="50" t="str">
        <f>IF($A:$A="","",VLOOKUP($A:$A,Données,2,0))</f>
        <v/>
      </c>
      <c r="D682" s="51" t="str">
        <f t="shared" si="160"/>
        <v/>
      </c>
    </row>
    <row r="683" spans="1:4" ht="14.25" x14ac:dyDescent="0.2">
      <c r="A683" s="76"/>
      <c r="B683" s="115"/>
      <c r="C683" s="50" t="str">
        <f>IF($A:$A="","",VLOOKUP($A:$A,Données,2,0))</f>
        <v/>
      </c>
      <c r="D683" s="51" t="str">
        <f t="shared" si="160"/>
        <v/>
      </c>
    </row>
    <row r="684" spans="1:4" ht="14.25" x14ac:dyDescent="0.2">
      <c r="A684" s="76"/>
      <c r="B684" s="76"/>
      <c r="C684" s="50" t="str">
        <f>IF($A:$A="","",VLOOKUP($A:$A,Données,2,0))</f>
        <v/>
      </c>
      <c r="D684" s="51" t="str">
        <f t="shared" si="160"/>
        <v/>
      </c>
    </row>
    <row r="685" spans="1:4" ht="14.25" x14ac:dyDescent="0.2">
      <c r="A685" s="76"/>
      <c r="B685" s="76"/>
      <c r="C685" s="50" t="str">
        <f>IF($A:$A="","",VLOOKUP($A:$A,Données,2,0))</f>
        <v/>
      </c>
      <c r="D685" s="51" t="str">
        <f t="shared" si="160"/>
        <v/>
      </c>
    </row>
    <row r="686" spans="1:4" ht="14.25" x14ac:dyDescent="0.2">
      <c r="A686" s="52" t="s">
        <v>48</v>
      </c>
      <c r="B686" s="76"/>
      <c r="C686" s="50"/>
      <c r="D686" s="51"/>
    </row>
    <row r="687" spans="1:4" ht="14.25" x14ac:dyDescent="0.2">
      <c r="A687" s="90"/>
      <c r="B687" s="76"/>
      <c r="C687" s="50" t="str">
        <f>IF($A:$A="","",VLOOKUP($A:$A,Données,2,0))</f>
        <v/>
      </c>
      <c r="D687" s="51" t="str">
        <f t="shared" si="160"/>
        <v/>
      </c>
    </row>
    <row r="688" spans="1:4" ht="14.25" x14ac:dyDescent="0.2">
      <c r="A688" s="76"/>
      <c r="B688" s="117"/>
      <c r="C688" s="50" t="str">
        <f>IF($A:$A="","",VLOOKUP($A:$A,Données,2,0))</f>
        <v/>
      </c>
      <c r="D688" s="51" t="str">
        <f t="shared" si="160"/>
        <v/>
      </c>
    </row>
    <row r="689" spans="1:4" ht="14.25" x14ac:dyDescent="0.2">
      <c r="A689" s="76"/>
      <c r="B689" s="115"/>
      <c r="C689" s="50" t="str">
        <f>IF($A:$A="","",VLOOKUP($A:$A,Données,2,0))</f>
        <v/>
      </c>
      <c r="D689" s="51" t="str">
        <f t="shared" si="160"/>
        <v/>
      </c>
    </row>
    <row r="690" spans="1:4" ht="14.25" x14ac:dyDescent="0.2">
      <c r="A690" s="76"/>
      <c r="B690" s="98"/>
      <c r="C690" s="50" t="str">
        <f>IF($A:$A="","",VLOOKUP($A:$A,Données,2,0))</f>
        <v/>
      </c>
      <c r="D690" s="51" t="str">
        <f t="shared" si="160"/>
        <v/>
      </c>
    </row>
    <row r="691" spans="1:4" ht="14.25" x14ac:dyDescent="0.2">
      <c r="A691" s="52" t="s">
        <v>49</v>
      </c>
      <c r="B691" s="76"/>
      <c r="C691" s="50"/>
      <c r="D691" s="51"/>
    </row>
    <row r="692" spans="1:4" ht="14.25" x14ac:dyDescent="0.2">
      <c r="A692" s="90"/>
      <c r="B692" s="76"/>
      <c r="C692" s="50" t="str">
        <f>IF($A:$A="","",VLOOKUP($A:$A,Données,2,0))</f>
        <v/>
      </c>
      <c r="D692" s="51" t="str">
        <f t="shared" si="160"/>
        <v/>
      </c>
    </row>
    <row r="693" spans="1:4" ht="14.25" x14ac:dyDescent="0.2">
      <c r="A693" s="76"/>
      <c r="B693" s="117"/>
      <c r="C693" s="50" t="str">
        <f>IF($A:$A="","",VLOOKUP($A:$A,Données,2,0))</f>
        <v/>
      </c>
      <c r="D693" s="51" t="str">
        <f t="shared" si="160"/>
        <v/>
      </c>
    </row>
    <row r="694" spans="1:4" ht="14.25" x14ac:dyDescent="0.2">
      <c r="A694" s="76"/>
      <c r="B694" s="115"/>
      <c r="C694" s="50" t="str">
        <f>IF($A:$A="","",VLOOKUP($A:$A,Données,2,0))</f>
        <v/>
      </c>
      <c r="D694" s="51" t="str">
        <f t="shared" si="160"/>
        <v/>
      </c>
    </row>
    <row r="695" spans="1:4" ht="14.25" x14ac:dyDescent="0.2">
      <c r="A695" s="76"/>
      <c r="B695" s="98"/>
      <c r="C695" s="50" t="str">
        <f>IF($A:$A="","",VLOOKUP($A:$A,Données,2,0))</f>
        <v/>
      </c>
      <c r="D695" s="51" t="str">
        <f t="shared" si="160"/>
        <v/>
      </c>
    </row>
    <row r="696" spans="1:4" ht="14.25" x14ac:dyDescent="0.2">
      <c r="A696" s="52" t="s">
        <v>50</v>
      </c>
      <c r="B696" s="98"/>
      <c r="C696" s="50"/>
      <c r="D696" s="51"/>
    </row>
    <row r="697" spans="1:4" ht="14.25" x14ac:dyDescent="0.2">
      <c r="A697" s="52"/>
      <c r="B697" s="98"/>
      <c r="C697" s="50" t="str">
        <f t="shared" ref="C697:C702" si="161">IF($A:$A="","",VLOOKUP($A:$A,Données,2,0))</f>
        <v/>
      </c>
      <c r="D697" s="51" t="str">
        <f t="shared" si="160"/>
        <v/>
      </c>
    </row>
    <row r="698" spans="1:4" ht="14.25" x14ac:dyDescent="0.2">
      <c r="A698" s="76"/>
      <c r="B698" s="118"/>
      <c r="C698" s="50" t="str">
        <f t="shared" si="161"/>
        <v/>
      </c>
      <c r="D698" s="51" t="str">
        <f t="shared" si="160"/>
        <v/>
      </c>
    </row>
    <row r="699" spans="1:4" ht="14.25" x14ac:dyDescent="0.2">
      <c r="A699" s="76"/>
      <c r="B699" s="114"/>
      <c r="C699" s="50" t="str">
        <f t="shared" si="161"/>
        <v/>
      </c>
      <c r="D699" s="51" t="str">
        <f t="shared" si="160"/>
        <v/>
      </c>
    </row>
    <row r="700" spans="1:4" ht="14.25" x14ac:dyDescent="0.2">
      <c r="A700" s="76"/>
      <c r="B700" s="114"/>
      <c r="C700" s="50" t="str">
        <f t="shared" si="161"/>
        <v/>
      </c>
      <c r="D700" s="51" t="str">
        <f t="shared" si="160"/>
        <v/>
      </c>
    </row>
    <row r="701" spans="1:4" ht="14.25" x14ac:dyDescent="0.2">
      <c r="A701" s="76"/>
      <c r="B701" s="115"/>
      <c r="C701" s="50" t="str">
        <f t="shared" si="161"/>
        <v/>
      </c>
      <c r="D701" s="51" t="str">
        <f t="shared" si="160"/>
        <v/>
      </c>
    </row>
    <row r="702" spans="1:4" ht="14.25" x14ac:dyDescent="0.2">
      <c r="A702" s="76"/>
      <c r="B702" s="98"/>
      <c r="C702" s="50" t="str">
        <f t="shared" si="161"/>
        <v/>
      </c>
      <c r="D702" s="51" t="str">
        <f t="shared" si="160"/>
        <v/>
      </c>
    </row>
    <row r="703" spans="1:4" ht="14.25" x14ac:dyDescent="0.2">
      <c r="A703" s="52" t="s">
        <v>51</v>
      </c>
      <c r="B703" s="98"/>
      <c r="C703" s="50"/>
      <c r="D703" s="51"/>
    </row>
    <row r="704" spans="1:4" ht="14.25" x14ac:dyDescent="0.2">
      <c r="A704" s="90"/>
      <c r="B704" s="98"/>
      <c r="C704" s="50" t="str">
        <f t="shared" ref="C704:C709" si="162">IF($A:$A="","",VLOOKUP($A:$A,Données,2,0))</f>
        <v/>
      </c>
      <c r="D704" s="51" t="str">
        <f t="shared" si="160"/>
        <v/>
      </c>
    </row>
    <row r="705" spans="1:4" ht="14.25" x14ac:dyDescent="0.2">
      <c r="A705" s="76"/>
      <c r="B705" s="118"/>
      <c r="C705" s="50" t="str">
        <f t="shared" si="162"/>
        <v/>
      </c>
      <c r="D705" s="51" t="str">
        <f t="shared" si="160"/>
        <v/>
      </c>
    </row>
    <row r="706" spans="1:4" ht="14.25" x14ac:dyDescent="0.2">
      <c r="A706" s="76"/>
      <c r="B706" s="114"/>
      <c r="C706" s="50" t="str">
        <f t="shared" si="162"/>
        <v/>
      </c>
      <c r="D706" s="51" t="str">
        <f t="shared" si="160"/>
        <v/>
      </c>
    </row>
    <row r="707" spans="1:4" ht="14.25" x14ac:dyDescent="0.2">
      <c r="A707" s="76"/>
      <c r="B707" s="117"/>
      <c r="C707" s="50" t="str">
        <f t="shared" si="162"/>
        <v/>
      </c>
      <c r="D707" s="51" t="str">
        <f t="shared" si="160"/>
        <v/>
      </c>
    </row>
    <row r="708" spans="1:4" ht="14.25" x14ac:dyDescent="0.2">
      <c r="A708" s="76"/>
      <c r="B708" s="115"/>
      <c r="C708" s="50" t="str">
        <f t="shared" si="162"/>
        <v/>
      </c>
      <c r="D708" s="51" t="str">
        <f t="shared" si="160"/>
        <v/>
      </c>
    </row>
    <row r="709" spans="1:4" ht="14.25" x14ac:dyDescent="0.2">
      <c r="A709" s="76"/>
      <c r="B709" s="76"/>
      <c r="C709" s="50" t="str">
        <f t="shared" si="162"/>
        <v/>
      </c>
      <c r="D709" s="51" t="str">
        <f t="shared" si="160"/>
        <v/>
      </c>
    </row>
    <row r="710" spans="1:4" ht="14.25" x14ac:dyDescent="0.2">
      <c r="A710" s="52" t="s">
        <v>52</v>
      </c>
      <c r="B710" s="76"/>
      <c r="C710" s="50"/>
      <c r="D710" s="51"/>
    </row>
    <row r="711" spans="1:4" ht="14.25" x14ac:dyDescent="0.2">
      <c r="A711" s="90"/>
      <c r="B711" s="76"/>
      <c r="C711" s="50" t="str">
        <f t="shared" ref="C711:C717" si="163">IF($A:$A="","",VLOOKUP($A:$A,Données,2,0))</f>
        <v/>
      </c>
      <c r="D711" s="51" t="str">
        <f t="shared" si="160"/>
        <v/>
      </c>
    </row>
    <row r="712" spans="1:4" ht="14.25" x14ac:dyDescent="0.2">
      <c r="A712" s="76"/>
      <c r="B712" s="114"/>
      <c r="C712" s="50" t="str">
        <f t="shared" si="163"/>
        <v/>
      </c>
      <c r="D712" s="51" t="str">
        <f t="shared" si="160"/>
        <v/>
      </c>
    </row>
    <row r="713" spans="1:4" ht="14.25" x14ac:dyDescent="0.2">
      <c r="A713" s="76"/>
      <c r="B713" s="114"/>
      <c r="C713" s="50" t="str">
        <f t="shared" si="163"/>
        <v/>
      </c>
      <c r="D713" s="51" t="str">
        <f t="shared" si="160"/>
        <v/>
      </c>
    </row>
    <row r="714" spans="1:4" ht="14.25" x14ac:dyDescent="0.2">
      <c r="A714" s="76"/>
      <c r="B714" s="115"/>
      <c r="C714" s="50" t="str">
        <f t="shared" si="163"/>
        <v/>
      </c>
      <c r="D714" s="51" t="str">
        <f t="shared" si="160"/>
        <v/>
      </c>
    </row>
    <row r="715" spans="1:4" ht="14.25" x14ac:dyDescent="0.2">
      <c r="A715" s="76"/>
      <c r="B715" s="115"/>
      <c r="C715" s="50" t="str">
        <f t="shared" si="163"/>
        <v/>
      </c>
      <c r="D715" s="51" t="str">
        <f t="shared" si="160"/>
        <v/>
      </c>
    </row>
    <row r="716" spans="1:4" ht="14.25" x14ac:dyDescent="0.2">
      <c r="A716" s="76"/>
      <c r="B716" s="115"/>
      <c r="C716" s="50" t="str">
        <f t="shared" si="163"/>
        <v/>
      </c>
      <c r="D716" s="51" t="str">
        <f t="shared" si="160"/>
        <v/>
      </c>
    </row>
    <row r="717" spans="1:4" ht="14.25" x14ac:dyDescent="0.2">
      <c r="A717" s="76"/>
      <c r="B717" s="98"/>
      <c r="C717" s="50" t="str">
        <f t="shared" si="163"/>
        <v/>
      </c>
      <c r="D717" s="51" t="str">
        <f t="shared" si="160"/>
        <v/>
      </c>
    </row>
    <row r="718" spans="1:4" ht="14.25" x14ac:dyDescent="0.2">
      <c r="A718" s="52" t="s">
        <v>53</v>
      </c>
      <c r="B718" s="76"/>
      <c r="C718" s="50"/>
      <c r="D718" s="51"/>
    </row>
    <row r="719" spans="1:4" ht="14.25" x14ac:dyDescent="0.2">
      <c r="A719" s="52"/>
      <c r="B719" s="76"/>
      <c r="C719" s="50" t="str">
        <f t="shared" ref="C719:C726" si="164">IF($A:$A="","",VLOOKUP($A:$A,Données,2,0))</f>
        <v/>
      </c>
      <c r="D719" s="51" t="str">
        <f t="shared" si="160"/>
        <v/>
      </c>
    </row>
    <row r="720" spans="1:4" ht="14.25" x14ac:dyDescent="0.2">
      <c r="A720" s="76"/>
      <c r="B720" s="119"/>
      <c r="C720" s="50" t="str">
        <f t="shared" si="164"/>
        <v/>
      </c>
      <c r="D720" s="51" t="str">
        <f t="shared" si="160"/>
        <v/>
      </c>
    </row>
    <row r="721" spans="1:4" ht="14.25" x14ac:dyDescent="0.2">
      <c r="A721" s="76"/>
      <c r="B721" s="114"/>
      <c r="C721" s="50" t="str">
        <f t="shared" si="164"/>
        <v/>
      </c>
      <c r="D721" s="51" t="str">
        <f t="shared" si="160"/>
        <v/>
      </c>
    </row>
    <row r="722" spans="1:4" ht="14.25" x14ac:dyDescent="0.2">
      <c r="A722" s="76"/>
      <c r="B722" s="117"/>
      <c r="C722" s="50" t="str">
        <f t="shared" si="164"/>
        <v/>
      </c>
      <c r="D722" s="51" t="str">
        <f t="shared" si="160"/>
        <v/>
      </c>
    </row>
    <row r="723" spans="1:4" ht="14.25" x14ac:dyDescent="0.2">
      <c r="A723" s="76"/>
      <c r="B723" s="120"/>
      <c r="C723" s="50" t="str">
        <f t="shared" si="164"/>
        <v/>
      </c>
      <c r="D723" s="51" t="str">
        <f t="shared" si="160"/>
        <v/>
      </c>
    </row>
    <row r="724" spans="1:4" ht="14.25" x14ac:dyDescent="0.2">
      <c r="A724" s="76"/>
      <c r="B724" s="115"/>
      <c r="C724" s="50" t="str">
        <f t="shared" si="164"/>
        <v/>
      </c>
      <c r="D724" s="51" t="str">
        <f t="shared" si="160"/>
        <v/>
      </c>
    </row>
    <row r="725" spans="1:4" ht="14.25" x14ac:dyDescent="0.2">
      <c r="A725" s="76"/>
      <c r="B725" s="115"/>
      <c r="C725" s="50" t="str">
        <f t="shared" si="164"/>
        <v/>
      </c>
      <c r="D725" s="51" t="str">
        <f t="shared" si="160"/>
        <v/>
      </c>
    </row>
    <row r="726" spans="1:4" ht="14.25" x14ac:dyDescent="0.2">
      <c r="A726" s="76"/>
      <c r="B726" s="76"/>
      <c r="C726" s="50" t="str">
        <f t="shared" si="164"/>
        <v/>
      </c>
      <c r="D726" s="51" t="str">
        <f t="shared" si="160"/>
        <v/>
      </c>
    </row>
    <row r="727" spans="1:4" ht="14.25" x14ac:dyDescent="0.2">
      <c r="A727" s="52" t="s">
        <v>54</v>
      </c>
      <c r="B727" s="76"/>
      <c r="C727" s="50"/>
      <c r="D727" s="51"/>
    </row>
    <row r="728" spans="1:4" ht="14.25" x14ac:dyDescent="0.2">
      <c r="A728" s="90"/>
      <c r="B728" s="76"/>
      <c r="C728" s="50" t="str">
        <f>IF($A:$A="","",VLOOKUP($A:$A,Données,2,0))</f>
        <v/>
      </c>
      <c r="D728" s="51" t="str">
        <f t="shared" si="160"/>
        <v/>
      </c>
    </row>
    <row r="729" spans="1:4" ht="14.25" x14ac:dyDescent="0.2">
      <c r="A729" s="76"/>
      <c r="B729" s="114"/>
      <c r="C729" s="50" t="str">
        <f>IF($A:$A="","",VLOOKUP($A:$A,Données,2,0))</f>
        <v/>
      </c>
      <c r="D729" s="51" t="str">
        <f t="shared" si="160"/>
        <v/>
      </c>
    </row>
    <row r="730" spans="1:4" ht="14.25" x14ac:dyDescent="0.2">
      <c r="A730" s="76"/>
      <c r="B730" s="114"/>
      <c r="C730" s="50" t="str">
        <f>IF($A:$A="","",VLOOKUP($A:$A,Données,2,0))</f>
        <v/>
      </c>
      <c r="D730" s="51" t="str">
        <f t="shared" si="160"/>
        <v/>
      </c>
    </row>
    <row r="731" spans="1:4" ht="14.25" x14ac:dyDescent="0.2">
      <c r="A731" s="76"/>
      <c r="B731" s="115"/>
      <c r="C731" s="50" t="str">
        <f>IF($A:$A="","",VLOOKUP($A:$A,Données,2,0))</f>
        <v/>
      </c>
      <c r="D731" s="51" t="str">
        <f t="shared" si="160"/>
        <v/>
      </c>
    </row>
    <row r="732" spans="1:4" ht="14.25" x14ac:dyDescent="0.2">
      <c r="A732" s="76"/>
      <c r="B732" s="76"/>
      <c r="C732" s="50" t="str">
        <f>IF($A:$A="","",VLOOKUP($A:$A,Données,2,0))</f>
        <v/>
      </c>
      <c r="D732" s="51" t="str">
        <f t="shared" si="160"/>
        <v/>
      </c>
    </row>
    <row r="733" spans="1:4" ht="14.25" x14ac:dyDescent="0.2">
      <c r="A733" s="52" t="s">
        <v>55</v>
      </c>
      <c r="B733" s="76"/>
      <c r="C733" s="50"/>
      <c r="D733" s="51"/>
    </row>
    <row r="734" spans="1:4" ht="14.25" x14ac:dyDescent="0.2">
      <c r="A734" s="90"/>
      <c r="B734" s="76"/>
      <c r="C734" s="50" t="str">
        <f t="shared" ref="C734:C742" si="165">IF($A:$A="","",VLOOKUP($A:$A,Données,2,0))</f>
        <v/>
      </c>
      <c r="D734" s="51" t="str">
        <f t="shared" ref="D734:D796" si="166">IF(A734="","",C734*B734)</f>
        <v/>
      </c>
    </row>
    <row r="735" spans="1:4" ht="14.25" x14ac:dyDescent="0.2">
      <c r="A735" s="76"/>
      <c r="B735" s="119"/>
      <c r="C735" s="50" t="str">
        <f t="shared" si="165"/>
        <v/>
      </c>
      <c r="D735" s="51" t="str">
        <f t="shared" si="166"/>
        <v/>
      </c>
    </row>
    <row r="736" spans="1:4" ht="14.25" x14ac:dyDescent="0.2">
      <c r="A736" s="76"/>
      <c r="B736" s="114"/>
      <c r="C736" s="50" t="str">
        <f t="shared" si="165"/>
        <v/>
      </c>
      <c r="D736" s="51" t="str">
        <f t="shared" si="166"/>
        <v/>
      </c>
    </row>
    <row r="737" spans="1:4" ht="14.25" x14ac:dyDescent="0.2">
      <c r="A737" s="76"/>
      <c r="B737" s="120"/>
      <c r="C737" s="50" t="str">
        <f t="shared" si="165"/>
        <v/>
      </c>
      <c r="D737" s="51" t="str">
        <f t="shared" si="166"/>
        <v/>
      </c>
    </row>
    <row r="738" spans="1:4" ht="14.25" x14ac:dyDescent="0.2">
      <c r="A738" s="76"/>
      <c r="B738" s="115"/>
      <c r="C738" s="50" t="str">
        <f t="shared" si="165"/>
        <v/>
      </c>
      <c r="D738" s="51" t="str">
        <f t="shared" si="166"/>
        <v/>
      </c>
    </row>
    <row r="739" spans="1:4" ht="14.25" x14ac:dyDescent="0.2">
      <c r="A739" s="76"/>
      <c r="B739" s="115"/>
      <c r="C739" s="50" t="str">
        <f t="shared" si="165"/>
        <v/>
      </c>
      <c r="D739" s="51" t="str">
        <f t="shared" si="166"/>
        <v/>
      </c>
    </row>
    <row r="740" spans="1:4" ht="14.25" x14ac:dyDescent="0.2">
      <c r="A740" s="76"/>
      <c r="B740" s="115"/>
      <c r="C740" s="50" t="str">
        <f t="shared" si="165"/>
        <v/>
      </c>
      <c r="D740" s="51" t="str">
        <f t="shared" si="166"/>
        <v/>
      </c>
    </row>
    <row r="741" spans="1:4" ht="14.25" x14ac:dyDescent="0.2">
      <c r="A741" s="76"/>
      <c r="B741" s="115"/>
      <c r="C741" s="50" t="str">
        <f t="shared" si="165"/>
        <v/>
      </c>
      <c r="D741" s="51" t="str">
        <f t="shared" si="166"/>
        <v/>
      </c>
    </row>
    <row r="742" spans="1:4" ht="14.25" x14ac:dyDescent="0.2">
      <c r="A742" s="76"/>
      <c r="B742" s="115"/>
      <c r="C742" s="50" t="str">
        <f t="shared" si="165"/>
        <v/>
      </c>
      <c r="D742" s="51" t="str">
        <f t="shared" si="166"/>
        <v/>
      </c>
    </row>
    <row r="743" spans="1:4" ht="14.25" x14ac:dyDescent="0.2">
      <c r="A743" s="52" t="s">
        <v>56</v>
      </c>
      <c r="B743" s="76"/>
      <c r="C743" s="50"/>
      <c r="D743" s="51"/>
    </row>
    <row r="744" spans="1:4" ht="14.25" x14ac:dyDescent="0.2">
      <c r="A744" s="90"/>
      <c r="B744" s="76"/>
      <c r="C744" s="50" t="str">
        <f t="shared" ref="C744:C750" si="167">IF($A:$A="","",VLOOKUP($A:$A,Données,2,0))</f>
        <v/>
      </c>
      <c r="D744" s="51" t="str">
        <f t="shared" si="166"/>
        <v/>
      </c>
    </row>
    <row r="745" spans="1:4" ht="14.25" x14ac:dyDescent="0.2">
      <c r="A745" s="76"/>
      <c r="B745" s="119"/>
      <c r="C745" s="50" t="str">
        <f t="shared" si="167"/>
        <v/>
      </c>
      <c r="D745" s="51" t="str">
        <f t="shared" si="166"/>
        <v/>
      </c>
    </row>
    <row r="746" spans="1:4" ht="14.25" x14ac:dyDescent="0.2">
      <c r="A746" s="76"/>
      <c r="B746" s="114"/>
      <c r="C746" s="50" t="str">
        <f t="shared" si="167"/>
        <v/>
      </c>
      <c r="D746" s="51" t="str">
        <f t="shared" si="166"/>
        <v/>
      </c>
    </row>
    <row r="747" spans="1:4" ht="14.25" x14ac:dyDescent="0.2">
      <c r="A747" s="76"/>
      <c r="B747" s="120"/>
      <c r="C747" s="50" t="str">
        <f t="shared" si="167"/>
        <v/>
      </c>
      <c r="D747" s="51" t="str">
        <f t="shared" si="166"/>
        <v/>
      </c>
    </row>
    <row r="748" spans="1:4" ht="14.25" x14ac:dyDescent="0.2">
      <c r="A748" s="76"/>
      <c r="B748" s="115"/>
      <c r="C748" s="50" t="str">
        <f t="shared" si="167"/>
        <v/>
      </c>
      <c r="D748" s="51" t="str">
        <f t="shared" si="166"/>
        <v/>
      </c>
    </row>
    <row r="749" spans="1:4" ht="14.25" x14ac:dyDescent="0.2">
      <c r="A749" s="76"/>
      <c r="B749" s="115"/>
      <c r="C749" s="50" t="str">
        <f t="shared" si="167"/>
        <v/>
      </c>
      <c r="D749" s="51" t="str">
        <f t="shared" si="166"/>
        <v/>
      </c>
    </row>
    <row r="750" spans="1:4" ht="14.25" x14ac:dyDescent="0.2">
      <c r="A750" s="76"/>
      <c r="B750" s="76"/>
      <c r="C750" s="50" t="str">
        <f t="shared" si="167"/>
        <v/>
      </c>
      <c r="D750" s="51" t="str">
        <f t="shared" si="166"/>
        <v/>
      </c>
    </row>
    <row r="751" spans="1:4" ht="14.25" x14ac:dyDescent="0.2">
      <c r="A751" s="52" t="s">
        <v>57</v>
      </c>
      <c r="B751" s="76"/>
      <c r="C751" s="50"/>
      <c r="D751" s="51"/>
    </row>
    <row r="752" spans="1:4" ht="14.25" x14ac:dyDescent="0.2">
      <c r="A752" s="90"/>
      <c r="B752" s="76"/>
      <c r="C752" s="50" t="str">
        <f t="shared" ref="C752:C758" si="168">IF($A:$A="","",VLOOKUP($A:$A,Données,2,0))</f>
        <v/>
      </c>
      <c r="D752" s="51" t="str">
        <f t="shared" si="166"/>
        <v/>
      </c>
    </row>
    <row r="753" spans="1:4" ht="14.25" x14ac:dyDescent="0.2">
      <c r="A753" s="76"/>
      <c r="B753" s="119"/>
      <c r="C753" s="50" t="str">
        <f t="shared" si="168"/>
        <v/>
      </c>
      <c r="D753" s="51" t="str">
        <f t="shared" si="166"/>
        <v/>
      </c>
    </row>
    <row r="754" spans="1:4" ht="14.25" x14ac:dyDescent="0.2">
      <c r="A754" s="76"/>
      <c r="B754" s="114"/>
      <c r="C754" s="50" t="str">
        <f t="shared" si="168"/>
        <v/>
      </c>
      <c r="D754" s="51" t="str">
        <f t="shared" si="166"/>
        <v/>
      </c>
    </row>
    <row r="755" spans="1:4" ht="14.25" x14ac:dyDescent="0.2">
      <c r="A755" s="76"/>
      <c r="B755" s="120"/>
      <c r="C755" s="50" t="str">
        <f t="shared" si="168"/>
        <v/>
      </c>
      <c r="D755" s="51" t="str">
        <f t="shared" si="166"/>
        <v/>
      </c>
    </row>
    <row r="756" spans="1:4" ht="14.25" x14ac:dyDescent="0.2">
      <c r="A756" s="76"/>
      <c r="B756" s="115"/>
      <c r="C756" s="50" t="str">
        <f t="shared" si="168"/>
        <v/>
      </c>
      <c r="D756" s="51" t="str">
        <f t="shared" si="166"/>
        <v/>
      </c>
    </row>
    <row r="757" spans="1:4" ht="14.25" x14ac:dyDescent="0.2">
      <c r="A757" s="76"/>
      <c r="B757" s="115"/>
      <c r="C757" s="50" t="str">
        <f t="shared" si="168"/>
        <v/>
      </c>
      <c r="D757" s="51" t="str">
        <f t="shared" si="166"/>
        <v/>
      </c>
    </row>
    <row r="758" spans="1:4" ht="14.25" x14ac:dyDescent="0.2">
      <c r="A758" s="76"/>
      <c r="B758" s="98"/>
      <c r="C758" s="50" t="str">
        <f t="shared" si="168"/>
        <v/>
      </c>
      <c r="D758" s="51" t="str">
        <f t="shared" si="166"/>
        <v/>
      </c>
    </row>
    <row r="759" spans="1:4" ht="14.25" x14ac:dyDescent="0.2">
      <c r="A759" s="52" t="s">
        <v>58</v>
      </c>
      <c r="B759" s="76"/>
      <c r="C759" s="50"/>
      <c r="D759" s="51"/>
    </row>
    <row r="760" spans="1:4" ht="14.25" x14ac:dyDescent="0.2">
      <c r="A760" s="90"/>
      <c r="B760" s="76"/>
      <c r="C760" s="50" t="str">
        <f>IF($A:$A="","",VLOOKUP($A:$A,Données,2,0))</f>
        <v/>
      </c>
      <c r="D760" s="51" t="str">
        <f t="shared" si="166"/>
        <v/>
      </c>
    </row>
    <row r="761" spans="1:4" ht="14.25" x14ac:dyDescent="0.2">
      <c r="A761" s="76"/>
      <c r="B761" s="114"/>
      <c r="C761" s="50" t="str">
        <f>IF($A:$A="","",VLOOKUP($A:$A,Données,2,0))</f>
        <v/>
      </c>
      <c r="D761" s="51" t="str">
        <f t="shared" si="166"/>
        <v/>
      </c>
    </row>
    <row r="762" spans="1:4" ht="14.25" x14ac:dyDescent="0.2">
      <c r="A762" s="76"/>
      <c r="B762" s="114"/>
      <c r="C762" s="50" t="str">
        <f>IF($A:$A="","",VLOOKUP($A:$A,Données,2,0))</f>
        <v/>
      </c>
      <c r="D762" s="51" t="str">
        <f t="shared" si="166"/>
        <v/>
      </c>
    </row>
    <row r="763" spans="1:4" ht="14.25" x14ac:dyDescent="0.2">
      <c r="A763" s="76"/>
      <c r="B763" s="115"/>
      <c r="C763" s="50" t="str">
        <f>IF($A:$A="","",VLOOKUP($A:$A,Données,2,0))</f>
        <v/>
      </c>
      <c r="D763" s="51" t="str">
        <f t="shared" si="166"/>
        <v/>
      </c>
    </row>
    <row r="764" spans="1:4" ht="14.25" x14ac:dyDescent="0.2">
      <c r="A764" s="76"/>
      <c r="B764" s="76"/>
      <c r="C764" s="50" t="str">
        <f>IF($A:$A="","",VLOOKUP($A:$A,Données,2,0))</f>
        <v/>
      </c>
      <c r="D764" s="51" t="str">
        <f t="shared" si="166"/>
        <v/>
      </c>
    </row>
    <row r="765" spans="1:4" ht="14.25" x14ac:dyDescent="0.2">
      <c r="A765" s="52" t="s">
        <v>59</v>
      </c>
      <c r="B765" s="76"/>
      <c r="C765" s="50"/>
      <c r="D765" s="51"/>
    </row>
    <row r="766" spans="1:4" ht="14.25" x14ac:dyDescent="0.2">
      <c r="A766" s="90"/>
      <c r="B766" s="76"/>
      <c r="C766" s="50" t="str">
        <f>IF($A:$A="","",VLOOKUP($A:$A,Données,2,0))</f>
        <v/>
      </c>
      <c r="D766" s="51" t="str">
        <f t="shared" si="166"/>
        <v/>
      </c>
    </row>
    <row r="767" spans="1:4" ht="14.25" x14ac:dyDescent="0.2">
      <c r="A767" s="76"/>
      <c r="B767" s="114"/>
      <c r="C767" s="50" t="str">
        <f>IF($A:$A="","",VLOOKUP($A:$A,Données,2,0))</f>
        <v/>
      </c>
      <c r="D767" s="51" t="str">
        <f t="shared" si="166"/>
        <v/>
      </c>
    </row>
    <row r="768" spans="1:4" ht="14.25" x14ac:dyDescent="0.2">
      <c r="A768" s="76"/>
      <c r="B768" s="114"/>
      <c r="C768" s="50" t="str">
        <f>IF($A:$A="","",VLOOKUP($A:$A,Données,2,0))</f>
        <v/>
      </c>
      <c r="D768" s="51" t="str">
        <f t="shared" si="166"/>
        <v/>
      </c>
    </row>
    <row r="769" spans="1:4" ht="14.25" x14ac:dyDescent="0.2">
      <c r="A769" s="76"/>
      <c r="B769" s="115"/>
      <c r="C769" s="50" t="str">
        <f>IF($A:$A="","",VLOOKUP($A:$A,Données,2,0))</f>
        <v/>
      </c>
      <c r="D769" s="51" t="str">
        <f t="shared" si="166"/>
        <v/>
      </c>
    </row>
    <row r="770" spans="1:4" ht="14.25" x14ac:dyDescent="0.2">
      <c r="A770" s="76"/>
      <c r="B770" s="98"/>
      <c r="C770" s="50" t="str">
        <f>IF($A:$A="","",VLOOKUP($A:$A,Données,2,0))</f>
        <v/>
      </c>
      <c r="D770" s="51" t="str">
        <f t="shared" si="166"/>
        <v/>
      </c>
    </row>
    <row r="771" spans="1:4" ht="14.25" x14ac:dyDescent="0.2">
      <c r="A771" s="52" t="s">
        <v>60</v>
      </c>
      <c r="B771" s="56"/>
      <c r="C771" s="50"/>
      <c r="D771" s="51"/>
    </row>
    <row r="772" spans="1:4" ht="14.25" x14ac:dyDescent="0.2">
      <c r="A772" s="52"/>
      <c r="B772" s="56"/>
      <c r="C772" s="50" t="str">
        <f t="shared" ref="C772:C778" si="169">IF($A:$A="","",VLOOKUP($A:$A,Données,2,0))</f>
        <v/>
      </c>
      <c r="D772" s="51" t="str">
        <f t="shared" si="166"/>
        <v/>
      </c>
    </row>
    <row r="773" spans="1:4" ht="14.25" x14ac:dyDescent="0.2">
      <c r="A773" s="76"/>
      <c r="B773" s="119"/>
      <c r="C773" s="50" t="str">
        <f t="shared" si="169"/>
        <v/>
      </c>
      <c r="D773" s="51" t="str">
        <f t="shared" si="166"/>
        <v/>
      </c>
    </row>
    <row r="774" spans="1:4" ht="14.25" x14ac:dyDescent="0.2">
      <c r="A774" s="76"/>
      <c r="B774" s="114"/>
      <c r="C774" s="50" t="str">
        <f t="shared" si="169"/>
        <v/>
      </c>
      <c r="D774" s="51" t="str">
        <f t="shared" si="166"/>
        <v/>
      </c>
    </row>
    <row r="775" spans="1:4" ht="14.25" x14ac:dyDescent="0.2">
      <c r="A775" s="76"/>
      <c r="B775" s="120"/>
      <c r="C775" s="50" t="str">
        <f t="shared" si="169"/>
        <v/>
      </c>
      <c r="D775" s="51" t="str">
        <f t="shared" si="166"/>
        <v/>
      </c>
    </row>
    <row r="776" spans="1:4" ht="14.25" x14ac:dyDescent="0.2">
      <c r="A776" s="76"/>
      <c r="B776" s="115"/>
      <c r="C776" s="50" t="str">
        <f t="shared" si="169"/>
        <v/>
      </c>
      <c r="D776" s="51" t="str">
        <f t="shared" si="166"/>
        <v/>
      </c>
    </row>
    <row r="777" spans="1:4" ht="14.25" x14ac:dyDescent="0.2">
      <c r="A777" s="76"/>
      <c r="B777" s="115"/>
      <c r="C777" s="50" t="str">
        <f t="shared" si="169"/>
        <v/>
      </c>
      <c r="D777" s="51" t="str">
        <f t="shared" si="166"/>
        <v/>
      </c>
    </row>
    <row r="778" spans="1:4" ht="14.25" x14ac:dyDescent="0.2">
      <c r="A778" s="76"/>
      <c r="B778" s="76"/>
      <c r="C778" s="50" t="str">
        <f t="shared" si="169"/>
        <v/>
      </c>
      <c r="D778" s="51" t="str">
        <f t="shared" si="166"/>
        <v/>
      </c>
    </row>
    <row r="779" spans="1:4" ht="14.25" x14ac:dyDescent="0.2">
      <c r="A779" s="52" t="s">
        <v>61</v>
      </c>
      <c r="B779" s="76"/>
      <c r="C779" s="50"/>
      <c r="D779" s="51"/>
    </row>
    <row r="780" spans="1:4" ht="14.25" x14ac:dyDescent="0.2">
      <c r="A780" s="90"/>
      <c r="B780" s="76"/>
      <c r="C780" s="50" t="str">
        <f>IF($A:$A="","",VLOOKUP($A:$A,Données,2,0))</f>
        <v/>
      </c>
      <c r="D780" s="51" t="str">
        <f t="shared" si="166"/>
        <v/>
      </c>
    </row>
    <row r="781" spans="1:4" ht="14.25" x14ac:dyDescent="0.2">
      <c r="A781" s="76"/>
      <c r="B781" s="114"/>
      <c r="C781" s="50" t="str">
        <f>IF($A:$A="","",VLOOKUP($A:$A,Données,2,0))</f>
        <v/>
      </c>
      <c r="D781" s="51" t="str">
        <f t="shared" si="166"/>
        <v/>
      </c>
    </row>
    <row r="782" spans="1:4" ht="14.25" x14ac:dyDescent="0.2">
      <c r="A782" s="76"/>
      <c r="B782" s="117"/>
      <c r="C782" s="50" t="str">
        <f>IF($A:$A="","",VLOOKUP($A:$A,Données,2,0))</f>
        <v/>
      </c>
      <c r="D782" s="51" t="str">
        <f t="shared" si="166"/>
        <v/>
      </c>
    </row>
    <row r="783" spans="1:4" ht="14.25" x14ac:dyDescent="0.2">
      <c r="A783" s="76"/>
      <c r="B783" s="115"/>
      <c r="C783" s="50" t="str">
        <f>IF($A:$A="","",VLOOKUP($A:$A,Données,2,0))</f>
        <v/>
      </c>
      <c r="D783" s="51" t="str">
        <f t="shared" si="166"/>
        <v/>
      </c>
    </row>
    <row r="784" spans="1:4" ht="14.25" x14ac:dyDescent="0.2">
      <c r="A784" s="76"/>
      <c r="B784" s="76"/>
      <c r="C784" s="50" t="str">
        <f>IF($A:$A="","",VLOOKUP($A:$A,Données,2,0))</f>
        <v/>
      </c>
      <c r="D784" s="51" t="str">
        <f t="shared" si="166"/>
        <v/>
      </c>
    </row>
    <row r="785" spans="1:4" ht="14.25" x14ac:dyDescent="0.2">
      <c r="A785" s="52" t="s">
        <v>62</v>
      </c>
      <c r="B785" s="76"/>
      <c r="C785" s="50"/>
      <c r="D785" s="51"/>
    </row>
    <row r="786" spans="1:4" ht="14.25" x14ac:dyDescent="0.2">
      <c r="A786" s="90"/>
      <c r="B786" s="76"/>
      <c r="C786" s="50" t="str">
        <f t="shared" ref="C786:C791" si="170">IF($A:$A="","",VLOOKUP($A:$A,Données,2,0))</f>
        <v/>
      </c>
      <c r="D786" s="51" t="str">
        <f t="shared" si="166"/>
        <v/>
      </c>
    </row>
    <row r="787" spans="1:4" ht="14.25" x14ac:dyDescent="0.2">
      <c r="A787" s="76"/>
      <c r="B787" s="121"/>
      <c r="C787" s="50" t="str">
        <f t="shared" si="170"/>
        <v/>
      </c>
      <c r="D787" s="51" t="str">
        <f t="shared" si="166"/>
        <v/>
      </c>
    </row>
    <row r="788" spans="1:4" ht="14.25" x14ac:dyDescent="0.2">
      <c r="A788" s="76"/>
      <c r="B788" s="114"/>
      <c r="C788" s="50" t="str">
        <f t="shared" si="170"/>
        <v/>
      </c>
      <c r="D788" s="51" t="str">
        <f t="shared" si="166"/>
        <v/>
      </c>
    </row>
    <row r="789" spans="1:4" ht="14.25" x14ac:dyDescent="0.2">
      <c r="A789" s="76"/>
      <c r="B789" s="114"/>
      <c r="C789" s="50" t="str">
        <f t="shared" si="170"/>
        <v/>
      </c>
      <c r="D789" s="51" t="str">
        <f t="shared" si="166"/>
        <v/>
      </c>
    </row>
    <row r="790" spans="1:4" ht="14.25" x14ac:dyDescent="0.2">
      <c r="A790" s="76"/>
      <c r="B790" s="115"/>
      <c r="C790" s="50" t="str">
        <f t="shared" si="170"/>
        <v/>
      </c>
      <c r="D790" s="51" t="str">
        <f t="shared" si="166"/>
        <v/>
      </c>
    </row>
    <row r="791" spans="1:4" ht="14.25" x14ac:dyDescent="0.2">
      <c r="A791" s="76"/>
      <c r="B791" s="122"/>
      <c r="C791" s="50" t="str">
        <f t="shared" si="170"/>
        <v/>
      </c>
      <c r="D791" s="51" t="str">
        <f t="shared" si="166"/>
        <v/>
      </c>
    </row>
    <row r="792" spans="1:4" ht="14.25" x14ac:dyDescent="0.2">
      <c r="A792" s="52" t="s">
        <v>63</v>
      </c>
      <c r="B792" s="76"/>
      <c r="C792" s="50"/>
      <c r="D792" s="51"/>
    </row>
    <row r="793" spans="1:4" ht="14.25" x14ac:dyDescent="0.2">
      <c r="A793" s="90"/>
      <c r="B793" s="76"/>
      <c r="C793" s="50" t="str">
        <f t="shared" ref="C793:C798" si="171">IF($A:$A="","",VLOOKUP($A:$A,Données,2,0))</f>
        <v/>
      </c>
      <c r="D793" s="51" t="str">
        <f t="shared" si="166"/>
        <v/>
      </c>
    </row>
    <row r="794" spans="1:4" ht="14.25" x14ac:dyDescent="0.2">
      <c r="A794" s="76"/>
      <c r="B794" s="117"/>
      <c r="C794" s="50" t="str">
        <f t="shared" si="171"/>
        <v/>
      </c>
      <c r="D794" s="51" t="str">
        <f t="shared" si="166"/>
        <v/>
      </c>
    </row>
    <row r="795" spans="1:4" ht="14.25" x14ac:dyDescent="0.2">
      <c r="A795" s="76"/>
      <c r="B795" s="116"/>
      <c r="C795" s="50" t="str">
        <f t="shared" si="171"/>
        <v/>
      </c>
      <c r="D795" s="51" t="str">
        <f t="shared" si="166"/>
        <v/>
      </c>
    </row>
    <row r="796" spans="1:4" ht="14.25" x14ac:dyDescent="0.2">
      <c r="A796" s="76"/>
      <c r="B796" s="115"/>
      <c r="C796" s="50" t="str">
        <f t="shared" si="171"/>
        <v/>
      </c>
      <c r="D796" s="51" t="str">
        <f t="shared" si="166"/>
        <v/>
      </c>
    </row>
    <row r="797" spans="1:4" ht="14.25" x14ac:dyDescent="0.2">
      <c r="A797" s="76"/>
      <c r="B797" s="115"/>
      <c r="C797" s="50" t="str">
        <f t="shared" si="171"/>
        <v/>
      </c>
      <c r="D797" s="51" t="str">
        <f>IF(A797="","",C797*B797)</f>
        <v/>
      </c>
    </row>
    <row r="798" spans="1:4" thickBot="1" x14ac:dyDescent="0.25">
      <c r="A798" s="76"/>
      <c r="B798" s="76"/>
      <c r="C798" s="50" t="str">
        <f t="shared" si="171"/>
        <v/>
      </c>
      <c r="D798" s="51" t="str">
        <f>IF(A798="","",C798*B798)</f>
        <v/>
      </c>
    </row>
    <row r="799" spans="1:4" ht="14.25" x14ac:dyDescent="0.2">
      <c r="A799" s="230" t="s">
        <v>64</v>
      </c>
      <c r="B799" s="231"/>
      <c r="C799" s="231"/>
      <c r="D799" s="232"/>
    </row>
    <row r="800" spans="1:4" thickBot="1" x14ac:dyDescent="0.25">
      <c r="A800" s="73"/>
      <c r="B800" s="74"/>
      <c r="C800" s="74"/>
      <c r="D800" s="75"/>
    </row>
    <row r="801" spans="1:4" ht="14.25" x14ac:dyDescent="0.2">
      <c r="A801" s="90"/>
      <c r="B801" s="98"/>
      <c r="C801" s="50" t="str">
        <f>IF($A:$A="","",VLOOKUP($A:$A,Données,2,0))</f>
        <v/>
      </c>
      <c r="D801" s="87"/>
    </row>
    <row r="802" spans="1:4" ht="14.25" x14ac:dyDescent="0.2">
      <c r="A802" s="52" t="s">
        <v>65</v>
      </c>
      <c r="B802" s="98"/>
      <c r="C802" s="50"/>
      <c r="D802" s="87"/>
    </row>
    <row r="803" spans="1:4" ht="14.25" x14ac:dyDescent="0.2">
      <c r="A803" s="52"/>
      <c r="B803" s="98"/>
      <c r="C803" s="50" t="str">
        <f>IF($A:$A="","",VLOOKUP($A:$A,Données,2,0))</f>
        <v/>
      </c>
      <c r="D803" s="51" t="str">
        <f t="shared" ref="D803:D814" si="172">IF(A803="","",C803*B803)</f>
        <v/>
      </c>
    </row>
    <row r="804" spans="1:4" ht="14.25" x14ac:dyDescent="0.2">
      <c r="A804" s="76"/>
      <c r="B804" s="114"/>
      <c r="C804" s="50" t="str">
        <f>IF($A:$A="","",VLOOKUP($A:$A,Données,2,0))</f>
        <v/>
      </c>
      <c r="D804" s="51" t="str">
        <f t="shared" si="172"/>
        <v/>
      </c>
    </row>
    <row r="805" spans="1:4" ht="14.25" x14ac:dyDescent="0.2">
      <c r="A805" s="76"/>
      <c r="B805" s="114"/>
      <c r="C805" s="50" t="str">
        <f>IF($A:$A="","",VLOOKUP($A:$A,Données,2,0))</f>
        <v/>
      </c>
      <c r="D805" s="51" t="str">
        <f t="shared" si="172"/>
        <v/>
      </c>
    </row>
    <row r="806" spans="1:4" ht="14.25" x14ac:dyDescent="0.2">
      <c r="A806" s="76"/>
      <c r="B806" s="114"/>
      <c r="C806" s="50" t="str">
        <f>IF($A:$A="","",VLOOKUP($A:$A,Données,2,0))</f>
        <v/>
      </c>
      <c r="D806" s="51" t="str">
        <f t="shared" si="172"/>
        <v/>
      </c>
    </row>
    <row r="807" spans="1:4" ht="14.25" x14ac:dyDescent="0.2">
      <c r="A807" s="52" t="s">
        <v>66</v>
      </c>
      <c r="B807" s="114"/>
      <c r="C807" s="50"/>
      <c r="D807" s="51"/>
    </row>
    <row r="808" spans="1:4" ht="14.25" x14ac:dyDescent="0.2">
      <c r="A808" s="52"/>
      <c r="B808" s="114"/>
      <c r="C808" s="50" t="str">
        <f>IF($A:$A="","",VLOOKUP($A:$A,Données,2,0))</f>
        <v/>
      </c>
      <c r="D808" s="51" t="str">
        <f t="shared" si="172"/>
        <v/>
      </c>
    </row>
    <row r="809" spans="1:4" ht="14.25" x14ac:dyDescent="0.2">
      <c r="A809" s="76"/>
      <c r="B809" s="114"/>
      <c r="C809" s="50" t="str">
        <f>IF($A:$A="","",VLOOKUP($A:$A,Données,2,0))</f>
        <v/>
      </c>
      <c r="D809" s="51" t="str">
        <f t="shared" si="172"/>
        <v/>
      </c>
    </row>
    <row r="810" spans="1:4" ht="14.25" x14ac:dyDescent="0.2">
      <c r="A810" s="76"/>
      <c r="B810" s="114"/>
      <c r="C810" s="50" t="str">
        <f>IF($A:$A="","",VLOOKUP($A:$A,Données,2,0))</f>
        <v/>
      </c>
      <c r="D810" s="51" t="str">
        <f t="shared" si="172"/>
        <v/>
      </c>
    </row>
    <row r="811" spans="1:4" ht="14.25" x14ac:dyDescent="0.2">
      <c r="A811" s="52" t="s">
        <v>67</v>
      </c>
      <c r="B811" s="98"/>
      <c r="C811" s="50"/>
      <c r="D811" s="51"/>
    </row>
    <row r="812" spans="1:4" ht="14.25" x14ac:dyDescent="0.2">
      <c r="A812" s="90"/>
      <c r="B812" s="98"/>
      <c r="C812" s="50" t="str">
        <f>IF($A:$A="","",VLOOKUP($A:$A,Données,2,0))</f>
        <v/>
      </c>
      <c r="D812" s="51" t="str">
        <f t="shared" si="172"/>
        <v/>
      </c>
    </row>
    <row r="813" spans="1:4" s="71" customFormat="1" ht="14.25" x14ac:dyDescent="0.2">
      <c r="A813" s="76"/>
      <c r="B813" s="117"/>
      <c r="C813" s="50" t="str">
        <f>IF($A:$A="","",VLOOKUP($A:$A,Données,2,0))</f>
        <v/>
      </c>
      <c r="D813" s="51" t="str">
        <f t="shared" si="172"/>
        <v/>
      </c>
    </row>
    <row r="814" spans="1:4" thickBot="1" x14ac:dyDescent="0.25">
      <c r="A814" s="76"/>
      <c r="B814" s="98"/>
      <c r="C814" s="50" t="str">
        <f>IF($A:$A="","",VLOOKUP($A:$A,Données,2,0))</f>
        <v/>
      </c>
      <c r="D814" s="51" t="str">
        <f t="shared" si="172"/>
        <v/>
      </c>
    </row>
    <row r="815" spans="1:4" ht="14.25" x14ac:dyDescent="0.2">
      <c r="A815" s="230" t="s">
        <v>43</v>
      </c>
      <c r="B815" s="231"/>
      <c r="C815" s="231"/>
      <c r="D815" s="232"/>
    </row>
    <row r="816" spans="1:4" ht="14.25" x14ac:dyDescent="0.2">
      <c r="A816" s="242" t="s">
        <v>98</v>
      </c>
      <c r="B816" s="243"/>
      <c r="C816" s="243"/>
      <c r="D816" s="244"/>
    </row>
    <row r="817" spans="1:4" thickBot="1" x14ac:dyDescent="0.25">
      <c r="A817" s="227" t="s">
        <v>99</v>
      </c>
      <c r="B817" s="228"/>
      <c r="C817" s="228"/>
      <c r="D817" s="229"/>
    </row>
    <row r="818" spans="1:4" ht="14.25" x14ac:dyDescent="0.2">
      <c r="A818" s="123"/>
      <c r="B818" s="98"/>
      <c r="C818" s="50" t="str">
        <f t="shared" ref="C818:C833" si="173">IF($A:$A="","",VLOOKUP($A:$A,Données,2,0))</f>
        <v/>
      </c>
      <c r="D818" s="51" t="str">
        <f t="shared" ref="D818:D833" si="174">IF(A818="","",C818*B818)</f>
        <v/>
      </c>
    </row>
    <row r="819" spans="1:4" ht="14.25" x14ac:dyDescent="0.2">
      <c r="A819" s="76"/>
      <c r="B819" s="98"/>
      <c r="C819" s="50" t="str">
        <f t="shared" si="173"/>
        <v/>
      </c>
      <c r="D819" s="51" t="str">
        <f t="shared" si="174"/>
        <v/>
      </c>
    </row>
    <row r="820" spans="1:4" ht="14.25" x14ac:dyDescent="0.2">
      <c r="A820" s="76"/>
      <c r="B820" s="98"/>
      <c r="C820" s="50" t="str">
        <f t="shared" si="173"/>
        <v/>
      </c>
      <c r="D820" s="51" t="str">
        <f t="shared" si="174"/>
        <v/>
      </c>
    </row>
    <row r="821" spans="1:4" ht="14.25" x14ac:dyDescent="0.2">
      <c r="A821" s="76"/>
      <c r="B821" s="98"/>
      <c r="C821" s="50" t="str">
        <f t="shared" si="173"/>
        <v/>
      </c>
      <c r="D821" s="51" t="str">
        <f t="shared" si="174"/>
        <v/>
      </c>
    </row>
    <row r="822" spans="1:4" ht="14.25" x14ac:dyDescent="0.2">
      <c r="A822" s="76"/>
      <c r="B822" s="98"/>
      <c r="C822" s="50" t="str">
        <f t="shared" si="173"/>
        <v/>
      </c>
      <c r="D822" s="51" t="str">
        <f t="shared" si="174"/>
        <v/>
      </c>
    </row>
    <row r="823" spans="1:4" ht="14.25" x14ac:dyDescent="0.2">
      <c r="A823" s="76"/>
      <c r="B823" s="98"/>
      <c r="C823" s="50" t="str">
        <f t="shared" si="173"/>
        <v/>
      </c>
      <c r="D823" s="51" t="str">
        <f t="shared" si="174"/>
        <v/>
      </c>
    </row>
    <row r="824" spans="1:4" ht="14.25" x14ac:dyDescent="0.2">
      <c r="A824" s="76"/>
      <c r="B824" s="98"/>
      <c r="C824" s="50" t="str">
        <f t="shared" si="173"/>
        <v/>
      </c>
      <c r="D824" s="51" t="str">
        <f t="shared" si="174"/>
        <v/>
      </c>
    </row>
    <row r="825" spans="1:4" ht="14.25" x14ac:dyDescent="0.2">
      <c r="A825" s="76"/>
      <c r="B825" s="98"/>
      <c r="C825" s="50" t="str">
        <f t="shared" si="173"/>
        <v/>
      </c>
      <c r="D825" s="51" t="str">
        <f t="shared" si="174"/>
        <v/>
      </c>
    </row>
    <row r="826" spans="1:4" ht="14.25" x14ac:dyDescent="0.2">
      <c r="A826" s="76"/>
      <c r="B826" s="98"/>
      <c r="C826" s="50" t="str">
        <f t="shared" si="173"/>
        <v/>
      </c>
      <c r="D826" s="51" t="str">
        <f t="shared" si="174"/>
        <v/>
      </c>
    </row>
    <row r="827" spans="1:4" ht="14.25" x14ac:dyDescent="0.2">
      <c r="A827" s="76"/>
      <c r="B827" s="98"/>
      <c r="C827" s="50" t="str">
        <f t="shared" si="173"/>
        <v/>
      </c>
      <c r="D827" s="51" t="str">
        <f t="shared" si="174"/>
        <v/>
      </c>
    </row>
    <row r="828" spans="1:4" ht="14.25" x14ac:dyDescent="0.2">
      <c r="A828" s="76"/>
      <c r="B828" s="98"/>
      <c r="C828" s="50" t="str">
        <f t="shared" si="173"/>
        <v/>
      </c>
      <c r="D828" s="51" t="str">
        <f t="shared" si="174"/>
        <v/>
      </c>
    </row>
    <row r="829" spans="1:4" ht="14.25" x14ac:dyDescent="0.2">
      <c r="A829" s="76"/>
      <c r="B829" s="98"/>
      <c r="C829" s="50" t="str">
        <f t="shared" si="173"/>
        <v/>
      </c>
      <c r="D829" s="51" t="str">
        <f t="shared" si="174"/>
        <v/>
      </c>
    </row>
    <row r="830" spans="1:4" ht="14.25" x14ac:dyDescent="0.2">
      <c r="A830" s="76"/>
      <c r="B830" s="98"/>
      <c r="C830" s="50" t="str">
        <f t="shared" si="173"/>
        <v/>
      </c>
      <c r="D830" s="51" t="str">
        <f t="shared" si="174"/>
        <v/>
      </c>
    </row>
    <row r="831" spans="1:4" ht="14.25" x14ac:dyDescent="0.2">
      <c r="A831" s="76"/>
      <c r="B831" s="98"/>
      <c r="C831" s="50" t="str">
        <f t="shared" si="173"/>
        <v/>
      </c>
      <c r="D831" s="51" t="str">
        <f t="shared" si="174"/>
        <v/>
      </c>
    </row>
    <row r="832" spans="1:4" ht="14.25" x14ac:dyDescent="0.2">
      <c r="A832" s="76"/>
      <c r="B832" s="98"/>
      <c r="C832" s="50" t="str">
        <f t="shared" si="173"/>
        <v/>
      </c>
      <c r="D832" s="51" t="str">
        <f t="shared" si="174"/>
        <v/>
      </c>
    </row>
    <row r="833" spans="1:4" thickBot="1" x14ac:dyDescent="0.25">
      <c r="A833" s="76"/>
      <c r="B833" s="98"/>
      <c r="C833" s="50" t="str">
        <f t="shared" si="173"/>
        <v/>
      </c>
      <c r="D833" s="51" t="str">
        <f t="shared" si="174"/>
        <v/>
      </c>
    </row>
    <row r="834" spans="1:4" ht="15.75" thickBot="1" x14ac:dyDescent="0.3">
      <c r="A834" s="95"/>
      <c r="B834" s="235" t="s">
        <v>100</v>
      </c>
      <c r="C834" s="236"/>
      <c r="D834" s="124">
        <f>SUM(D667:D833)</f>
        <v>0</v>
      </c>
    </row>
    <row r="835" spans="1:4" x14ac:dyDescent="0.25">
      <c r="A835" s="81"/>
      <c r="B835" s="79"/>
      <c r="C835" s="82"/>
    </row>
    <row r="836" spans="1:4" x14ac:dyDescent="0.25">
      <c r="A836" s="81"/>
      <c r="B836" s="79"/>
      <c r="C836" s="82"/>
    </row>
    <row r="837" spans="1:4" x14ac:dyDescent="0.25">
      <c r="A837" s="81"/>
      <c r="B837" s="79"/>
      <c r="C837" s="82"/>
    </row>
    <row r="838" spans="1:4" x14ac:dyDescent="0.25">
      <c r="A838" s="81"/>
      <c r="B838" s="79"/>
      <c r="C838" s="82"/>
    </row>
    <row r="839" spans="1:4" x14ac:dyDescent="0.25">
      <c r="A839" s="81"/>
      <c r="B839" s="79"/>
      <c r="C839" s="82"/>
    </row>
    <row r="840" spans="1:4" x14ac:dyDescent="0.25">
      <c r="A840" s="81"/>
      <c r="B840" s="79"/>
      <c r="C840" s="82"/>
    </row>
    <row r="841" spans="1:4" x14ac:dyDescent="0.25">
      <c r="A841" s="81"/>
      <c r="B841" s="79"/>
      <c r="C841" s="82"/>
    </row>
    <row r="842" spans="1:4" x14ac:dyDescent="0.25">
      <c r="A842" s="81"/>
      <c r="B842" s="79"/>
      <c r="C842" s="82"/>
    </row>
    <row r="843" spans="1:4" x14ac:dyDescent="0.25">
      <c r="A843" s="81"/>
      <c r="B843" s="79"/>
      <c r="C843" s="82"/>
    </row>
    <row r="844" spans="1:4" x14ac:dyDescent="0.25">
      <c r="A844" s="81"/>
      <c r="B844" s="79"/>
      <c r="C844" s="82"/>
    </row>
    <row r="845" spans="1:4" x14ac:dyDescent="0.25">
      <c r="A845" s="81"/>
      <c r="B845" s="79"/>
      <c r="C845" s="82"/>
    </row>
    <row r="846" spans="1:4" x14ac:dyDescent="0.25">
      <c r="A846" s="81"/>
      <c r="B846" s="79"/>
      <c r="C846" s="82"/>
    </row>
    <row r="847" spans="1:4" x14ac:dyDescent="0.25">
      <c r="A847" s="81"/>
      <c r="B847" s="79"/>
      <c r="C847" s="82"/>
    </row>
    <row r="848" spans="1:4" x14ac:dyDescent="0.25">
      <c r="A848" s="81"/>
      <c r="B848" s="79"/>
      <c r="C848" s="82"/>
    </row>
    <row r="849" spans="1:4" x14ac:dyDescent="0.25">
      <c r="A849" s="81"/>
      <c r="B849" s="79"/>
      <c r="C849" s="82"/>
    </row>
    <row r="850" spans="1:4" x14ac:dyDescent="0.25">
      <c r="A850" s="81"/>
      <c r="B850" s="79"/>
      <c r="C850" s="82"/>
    </row>
    <row r="851" spans="1:4" x14ac:dyDescent="0.25">
      <c r="A851" s="81"/>
      <c r="B851" s="79"/>
      <c r="C851" s="82"/>
    </row>
    <row r="852" spans="1:4" x14ac:dyDescent="0.25">
      <c r="A852" s="81"/>
      <c r="B852" s="79"/>
      <c r="C852" s="82"/>
    </row>
    <row r="853" spans="1:4" x14ac:dyDescent="0.25">
      <c r="A853" s="81"/>
      <c r="B853" s="79"/>
      <c r="C853" s="82"/>
    </row>
    <row r="854" spans="1:4" x14ac:dyDescent="0.25">
      <c r="A854" s="81"/>
      <c r="B854" s="79"/>
      <c r="C854" s="82"/>
    </row>
    <row r="855" spans="1:4" x14ac:dyDescent="0.25">
      <c r="A855" s="81"/>
      <c r="B855" s="79"/>
      <c r="C855" s="82"/>
    </row>
    <row r="856" spans="1:4" ht="18" x14ac:dyDescent="0.25">
      <c r="A856" s="13" t="s">
        <v>19</v>
      </c>
      <c r="B856" s="79"/>
      <c r="C856" s="82"/>
    </row>
    <row r="857" spans="1:4" ht="14.25" x14ac:dyDescent="0.2">
      <c r="A857" s="18" t="s">
        <v>20</v>
      </c>
      <c r="B857" s="253"/>
      <c r="C857" s="253"/>
      <c r="D857" s="253"/>
    </row>
    <row r="858" spans="1:4" ht="14.25" x14ac:dyDescent="0.2">
      <c r="A858" s="18" t="s">
        <v>21</v>
      </c>
      <c r="B858" s="254"/>
      <c r="C858" s="254"/>
      <c r="D858" s="254"/>
    </row>
    <row r="859" spans="1:4" ht="14.25" x14ac:dyDescent="0.2">
      <c r="A859" s="18" t="s">
        <v>22</v>
      </c>
      <c r="B859" s="254"/>
      <c r="C859" s="254"/>
      <c r="D859" s="254"/>
    </row>
    <row r="860" spans="1:4" ht="14.25" x14ac:dyDescent="0.2">
      <c r="A860" s="11" t="s">
        <v>23</v>
      </c>
      <c r="B860" s="259"/>
      <c r="C860" s="259"/>
      <c r="D860" s="259"/>
    </row>
    <row r="861" spans="1:4" ht="14.25" x14ac:dyDescent="0.2">
      <c r="A861" s="11" t="s">
        <v>24</v>
      </c>
      <c r="B861" s="259"/>
      <c r="C861" s="259"/>
      <c r="D861" s="259"/>
    </row>
    <row r="862" spans="1:4" ht="14.25" x14ac:dyDescent="0.2">
      <c r="A862" s="11" t="s">
        <v>25</v>
      </c>
      <c r="B862" s="260"/>
      <c r="C862" s="259"/>
      <c r="D862" s="259"/>
    </row>
    <row r="863" spans="1:4" thickBot="1" x14ac:dyDescent="0.25">
      <c r="A863" s="81"/>
      <c r="B863" s="80"/>
      <c r="C863" s="79"/>
      <c r="D863" s="79"/>
    </row>
    <row r="864" spans="1:4" ht="15.75" thickBot="1" x14ac:dyDescent="0.3">
      <c r="A864" s="22" t="s">
        <v>26</v>
      </c>
      <c r="B864" s="23" t="s">
        <v>27</v>
      </c>
      <c r="C864" s="24" t="s">
        <v>28</v>
      </c>
      <c r="D864" s="2" t="s">
        <v>29</v>
      </c>
    </row>
    <row r="865" spans="1:4" ht="14.25" x14ac:dyDescent="0.2">
      <c r="A865" s="230" t="s">
        <v>101</v>
      </c>
      <c r="B865" s="231"/>
      <c r="C865" s="231"/>
      <c r="D865" s="232"/>
    </row>
    <row r="866" spans="1:4" thickBot="1" x14ac:dyDescent="0.25">
      <c r="A866" s="227" t="s">
        <v>102</v>
      </c>
      <c r="B866" s="228"/>
      <c r="C866" s="228"/>
      <c r="D866" s="229"/>
    </row>
    <row r="867" spans="1:4" ht="14.25" x14ac:dyDescent="0.2">
      <c r="A867" s="123"/>
      <c r="B867" s="125"/>
      <c r="C867" s="86"/>
      <c r="D867" s="85"/>
    </row>
    <row r="868" spans="1:4" x14ac:dyDescent="0.25">
      <c r="A868" s="90" t="s">
        <v>103</v>
      </c>
      <c r="B868" s="98"/>
      <c r="C868" s="88"/>
      <c r="D868" s="87">
        <f>D49</f>
        <v>0</v>
      </c>
    </row>
    <row r="869" spans="1:4" ht="14.25" x14ac:dyDescent="0.2">
      <c r="A869" s="90"/>
      <c r="B869" s="98"/>
      <c r="C869" s="88"/>
      <c r="D869" s="87"/>
    </row>
    <row r="870" spans="1:4" x14ac:dyDescent="0.25">
      <c r="A870" s="90" t="s">
        <v>104</v>
      </c>
      <c r="B870" s="98"/>
      <c r="C870" s="88"/>
      <c r="D870" s="87">
        <f>D397</f>
        <v>0</v>
      </c>
    </row>
    <row r="871" spans="1:4" ht="14.25" x14ac:dyDescent="0.2">
      <c r="A871" s="90"/>
      <c r="B871" s="98"/>
      <c r="C871" s="88"/>
      <c r="D871" s="87"/>
    </row>
    <row r="872" spans="1:4" x14ac:dyDescent="0.25">
      <c r="A872" s="90" t="s">
        <v>105</v>
      </c>
      <c r="B872" s="76"/>
      <c r="C872" s="126"/>
      <c r="D872" s="126">
        <f>D556</f>
        <v>0</v>
      </c>
    </row>
    <row r="873" spans="1:4" ht="14.25" x14ac:dyDescent="0.2">
      <c r="A873" s="90"/>
      <c r="B873" s="98"/>
      <c r="C873" s="88"/>
      <c r="D873" s="87"/>
    </row>
    <row r="874" spans="1:4" x14ac:dyDescent="0.25">
      <c r="A874" s="90" t="s">
        <v>106</v>
      </c>
      <c r="B874" s="76"/>
      <c r="C874" s="126"/>
      <c r="D874" s="126">
        <f>D611</f>
        <v>0</v>
      </c>
    </row>
    <row r="875" spans="1:4" ht="14.25" x14ac:dyDescent="0.2">
      <c r="A875" s="90"/>
      <c r="B875" s="76"/>
      <c r="C875" s="126"/>
      <c r="D875" s="126"/>
    </row>
    <row r="876" spans="1:4" x14ac:dyDescent="0.25">
      <c r="A876" s="90" t="s">
        <v>107</v>
      </c>
      <c r="B876" s="76"/>
      <c r="C876" s="126"/>
      <c r="D876" s="126">
        <f>D834</f>
        <v>0</v>
      </c>
    </row>
    <row r="877" spans="1:4" thickBot="1" x14ac:dyDescent="0.25">
      <c r="A877" s="90"/>
      <c r="B877" s="76"/>
      <c r="C877" s="126"/>
      <c r="D877" s="126"/>
    </row>
    <row r="878" spans="1:4" ht="15.75" thickBot="1" x14ac:dyDescent="0.3">
      <c r="A878" s="127"/>
      <c r="B878" s="251" t="s">
        <v>108</v>
      </c>
      <c r="C878" s="252"/>
      <c r="D878" s="128">
        <f>SUM(D867:D877)</f>
        <v>0</v>
      </c>
    </row>
    <row r="879" spans="1:4" ht="15.75" thickBot="1" x14ac:dyDescent="0.3">
      <c r="A879" s="92"/>
      <c r="B879" s="41"/>
      <c r="C879" s="41"/>
      <c r="D879" s="129"/>
    </row>
    <row r="880" spans="1:4" x14ac:dyDescent="0.25">
      <c r="A880" s="130" t="s">
        <v>109</v>
      </c>
      <c r="B880" s="25"/>
      <c r="C880" s="63"/>
      <c r="D880" s="64"/>
    </row>
    <row r="881" spans="1:4" x14ac:dyDescent="0.25">
      <c r="A881" s="130" t="s">
        <v>110</v>
      </c>
      <c r="B881" s="237" t="s">
        <v>73</v>
      </c>
      <c r="C881" s="238"/>
      <c r="D881" s="65">
        <f>D878</f>
        <v>0</v>
      </c>
    </row>
    <row r="882" spans="1:4" x14ac:dyDescent="0.25">
      <c r="A882" s="130" t="s">
        <v>111</v>
      </c>
      <c r="B882" s="66"/>
      <c r="C882" s="67"/>
      <c r="D882" s="65"/>
    </row>
    <row r="883" spans="1:4" x14ac:dyDescent="0.25">
      <c r="A883" s="130" t="s">
        <v>112</v>
      </c>
      <c r="B883" s="237" t="s">
        <v>113</v>
      </c>
      <c r="C883" s="238"/>
      <c r="D883" s="65"/>
    </row>
    <row r="884" spans="1:4" x14ac:dyDescent="0.25">
      <c r="A884" s="81"/>
      <c r="B884" s="237" t="s">
        <v>114</v>
      </c>
      <c r="C884" s="238"/>
      <c r="D884" s="65"/>
    </row>
    <row r="885" spans="1:4" x14ac:dyDescent="0.25">
      <c r="A885" s="130" t="s">
        <v>115</v>
      </c>
      <c r="B885" s="66"/>
      <c r="C885" s="67"/>
      <c r="D885" s="65"/>
    </row>
    <row r="886" spans="1:4" ht="15.75" thickBot="1" x14ac:dyDescent="0.3">
      <c r="A886" s="130" t="s">
        <v>116</v>
      </c>
      <c r="B886" s="233" t="s">
        <v>76</v>
      </c>
      <c r="C886" s="234"/>
      <c r="D886" s="68">
        <f>SUM(D880:D885)</f>
        <v>0</v>
      </c>
    </row>
    <row r="887" spans="1:4" x14ac:dyDescent="0.25">
      <c r="A887" s="130"/>
      <c r="B887" s="25" t="s">
        <v>117</v>
      </c>
      <c r="C887" s="131">
        <v>0.19600000000000001</v>
      </c>
      <c r="D887" s="132">
        <f>C887*D886</f>
        <v>0</v>
      </c>
    </row>
    <row r="888" spans="1:4" x14ac:dyDescent="0.25">
      <c r="A888" s="81"/>
      <c r="B888" s="133"/>
      <c r="C888" s="134"/>
      <c r="D888" s="65"/>
    </row>
    <row r="889" spans="1:4" x14ac:dyDescent="0.25">
      <c r="A889" s="130" t="s">
        <v>118</v>
      </c>
      <c r="B889" s="237" t="s">
        <v>119</v>
      </c>
      <c r="C889" s="238"/>
      <c r="D889" s="135">
        <f>D887+D886</f>
        <v>0</v>
      </c>
    </row>
    <row r="890" spans="1:4" ht="15.75" thickBot="1" x14ac:dyDescent="0.3">
      <c r="A890" s="130" t="s">
        <v>120</v>
      </c>
      <c r="B890" s="136"/>
      <c r="C890" s="137"/>
      <c r="D890" s="68"/>
    </row>
    <row r="891" spans="1:4" ht="15.75" thickBot="1" x14ac:dyDescent="0.3">
      <c r="A891" s="81"/>
      <c r="B891" s="261" t="s">
        <v>121</v>
      </c>
      <c r="C891" s="262"/>
      <c r="D891" s="64"/>
    </row>
    <row r="892" spans="1:4" x14ac:dyDescent="0.25">
      <c r="A892" s="138"/>
      <c r="B892" s="263" t="s">
        <v>122</v>
      </c>
      <c r="C892" s="264"/>
      <c r="D892" s="139"/>
    </row>
    <row r="893" spans="1:4" ht="14.25" x14ac:dyDescent="0.2">
      <c r="A893" s="140"/>
      <c r="B893" s="265"/>
      <c r="C893" s="266"/>
      <c r="D893" s="141"/>
    </row>
    <row r="894" spans="1:4" ht="14.25" x14ac:dyDescent="0.2">
      <c r="A894" s="140"/>
      <c r="B894" s="265"/>
      <c r="C894" s="266"/>
      <c r="D894" s="141"/>
    </row>
    <row r="895" spans="1:4" ht="14.25" x14ac:dyDescent="0.2">
      <c r="A895" s="140"/>
      <c r="B895" s="142"/>
      <c r="C895" s="143"/>
      <c r="D895" s="141"/>
    </row>
    <row r="896" spans="1:4" ht="15.75" thickBot="1" x14ac:dyDescent="0.3">
      <c r="A896" s="140"/>
      <c r="B896" s="267" t="s">
        <v>123</v>
      </c>
      <c r="C896" s="268"/>
      <c r="D896" s="144"/>
    </row>
    <row r="897" spans="1:4" x14ac:dyDescent="0.25">
      <c r="A897" s="145" t="s">
        <v>124</v>
      </c>
      <c r="B897" s="269" t="s">
        <v>125</v>
      </c>
      <c r="C897" s="269"/>
      <c r="D897" s="270"/>
    </row>
    <row r="898" spans="1:4" x14ac:dyDescent="0.25">
      <c r="A898" s="140"/>
      <c r="B898" s="271" t="s">
        <v>126</v>
      </c>
      <c r="C898" s="271"/>
      <c r="D898" s="238"/>
    </row>
    <row r="899" spans="1:4" x14ac:dyDescent="0.25">
      <c r="A899" s="140"/>
      <c r="B899" s="271" t="s">
        <v>127</v>
      </c>
      <c r="C899" s="271"/>
      <c r="D899" s="238"/>
    </row>
    <row r="900" spans="1:4" x14ac:dyDescent="0.25">
      <c r="A900" s="140"/>
      <c r="B900" s="98"/>
      <c r="C900" s="146"/>
      <c r="D900" s="67"/>
    </row>
    <row r="901" spans="1:4" x14ac:dyDescent="0.25">
      <c r="A901" s="140"/>
      <c r="B901" s="98"/>
      <c r="C901" s="146"/>
      <c r="D901" s="67"/>
    </row>
    <row r="902" spans="1:4" x14ac:dyDescent="0.25">
      <c r="A902" s="140"/>
      <c r="B902" s="98"/>
      <c r="C902" s="146"/>
      <c r="D902" s="67"/>
    </row>
    <row r="903" spans="1:4" x14ac:dyDescent="0.25">
      <c r="A903" s="140"/>
      <c r="B903" s="98"/>
      <c r="C903" s="146"/>
      <c r="D903" s="67"/>
    </row>
    <row r="904" spans="1:4" x14ac:dyDescent="0.25">
      <c r="A904" s="140"/>
      <c r="B904" s="98"/>
      <c r="C904" s="146"/>
      <c r="D904" s="67"/>
    </row>
    <row r="905" spans="1:4" x14ac:dyDescent="0.25">
      <c r="A905" s="140"/>
      <c r="B905" s="98"/>
      <c r="C905" s="146"/>
      <c r="D905" s="67"/>
    </row>
    <row r="906" spans="1:4" x14ac:dyDescent="0.25">
      <c r="A906" s="140"/>
      <c r="B906" s="98"/>
      <c r="C906" s="146"/>
      <c r="D906" s="67"/>
    </row>
    <row r="907" spans="1:4" x14ac:dyDescent="0.25">
      <c r="A907" s="140"/>
      <c r="B907" s="98"/>
      <c r="C907" s="146"/>
      <c r="D907" s="67"/>
    </row>
    <row r="908" spans="1:4" ht="15.75" thickBot="1" x14ac:dyDescent="0.3">
      <c r="A908" s="147"/>
      <c r="B908" s="148"/>
      <c r="C908" s="149"/>
      <c r="D908" s="150"/>
    </row>
    <row r="909" spans="1:4" ht="12.75" x14ac:dyDescent="0.2">
      <c r="A909" s="18"/>
      <c r="B909" s="18"/>
      <c r="C909" s="18"/>
      <c r="D909" s="18"/>
    </row>
    <row r="910" spans="1:4" ht="12.75" x14ac:dyDescent="0.2">
      <c r="A910" s="18"/>
      <c r="B910" s="18"/>
      <c r="C910" s="18"/>
      <c r="D910" s="18"/>
    </row>
  </sheetData>
  <sheetCalcPr fullCalcOnLoad="1"/>
  <mergeCells count="93">
    <mergeCell ref="B893:C893"/>
    <mergeCell ref="B894:C894"/>
    <mergeCell ref="B896:C896"/>
    <mergeCell ref="B897:D897"/>
    <mergeCell ref="B898:D898"/>
    <mergeCell ref="B899:D899"/>
    <mergeCell ref="B883:C883"/>
    <mergeCell ref="B884:C884"/>
    <mergeCell ref="B886:C886"/>
    <mergeCell ref="B889:C889"/>
    <mergeCell ref="B891:C891"/>
    <mergeCell ref="B892:C892"/>
    <mergeCell ref="B861:D861"/>
    <mergeCell ref="B862:D862"/>
    <mergeCell ref="A865:D865"/>
    <mergeCell ref="A866:D866"/>
    <mergeCell ref="B878:C878"/>
    <mergeCell ref="B881:C881"/>
    <mergeCell ref="A817:D817"/>
    <mergeCell ref="B834:C834"/>
    <mergeCell ref="B857:D857"/>
    <mergeCell ref="B858:D858"/>
    <mergeCell ref="B859:D859"/>
    <mergeCell ref="B860:D860"/>
    <mergeCell ref="A663:D663"/>
    <mergeCell ref="A665:D665"/>
    <mergeCell ref="A666:D666"/>
    <mergeCell ref="A799:D799"/>
    <mergeCell ref="A815:D815"/>
    <mergeCell ref="A816:D816"/>
    <mergeCell ref="B632:D632"/>
    <mergeCell ref="B633:D633"/>
    <mergeCell ref="A659:D659"/>
    <mergeCell ref="A660:D660"/>
    <mergeCell ref="A661:D661"/>
    <mergeCell ref="A662:D662"/>
    <mergeCell ref="A615:D615"/>
    <mergeCell ref="B625:C625"/>
    <mergeCell ref="B628:D628"/>
    <mergeCell ref="B629:D629"/>
    <mergeCell ref="B630:D630"/>
    <mergeCell ref="B631:D631"/>
    <mergeCell ref="B575:D575"/>
    <mergeCell ref="B576:D576"/>
    <mergeCell ref="A601:D601"/>
    <mergeCell ref="A602:D602"/>
    <mergeCell ref="B611:C611"/>
    <mergeCell ref="A614:D614"/>
    <mergeCell ref="A430:D430"/>
    <mergeCell ref="B556:C556"/>
    <mergeCell ref="B571:D571"/>
    <mergeCell ref="B572:D572"/>
    <mergeCell ref="B573:D573"/>
    <mergeCell ref="B574:D574"/>
    <mergeCell ref="B402:D402"/>
    <mergeCell ref="B403:D403"/>
    <mergeCell ref="B404:D404"/>
    <mergeCell ref="B405:D405"/>
    <mergeCell ref="B406:D406"/>
    <mergeCell ref="A429:D429"/>
    <mergeCell ref="B2:D2"/>
    <mergeCell ref="B3:D3"/>
    <mergeCell ref="B4:D4"/>
    <mergeCell ref="B5:D5"/>
    <mergeCell ref="B6:D6"/>
    <mergeCell ref="B401:D401"/>
    <mergeCell ref="B61:D61"/>
    <mergeCell ref="B62:D62"/>
    <mergeCell ref="B63:D63"/>
    <mergeCell ref="A88:D88"/>
    <mergeCell ref="A89:D89"/>
    <mergeCell ref="A32:D32"/>
    <mergeCell ref="A33:D33"/>
    <mergeCell ref="A35:D35"/>
    <mergeCell ref="A40:D40"/>
    <mergeCell ref="B49:C49"/>
    <mergeCell ref="B59:D59"/>
    <mergeCell ref="B60:D60"/>
    <mergeCell ref="A91:D91"/>
    <mergeCell ref="A93:D93"/>
    <mergeCell ref="A94:D94"/>
    <mergeCell ref="A308:D308"/>
    <mergeCell ref="A343:D343"/>
    <mergeCell ref="A90:D90"/>
    <mergeCell ref="F94:J94"/>
    <mergeCell ref="F93:J93"/>
    <mergeCell ref="F93:J93"/>
    <mergeCell ref="B397:C397"/>
    <mergeCell ref="A344:D344"/>
    <mergeCell ref="B390:C390"/>
    <mergeCell ref="B392:C392"/>
    <mergeCell ref="B394:C394"/>
    <mergeCell ref="B395:C395"/>
  </mergeCells>
  <dataValidations count="1">
    <dataValidation type="list" allowBlank="1" showInputMessage="1" showErrorMessage="1" sqref="A98:A108 A111:A114 A117:A122 A125:A128 A131:A145 A148:A157 A160:A172 A175:A185 A188:A195 A198:A208 A211:A229 A232:A242 A245:A251 A254:A260 A263:A275 A278:A286 A289:A299 A302:A307 A313:A315 A318:A320 A323:A325 A328:A342 A346:A375 A378:A384 A387:A389 A670:A674 A677:A679 A682:A685 A688:A690 A693:A695 A698:A702 A705:A709 A712:A717 A720:A726 A729:A732 A735:A742 A745:A750 A753:A758 A761:A764 A767:A770 A773:A778 A781:A784 A787:A791 A794:A798 A804:A806 A809:A810 A813:A814 A819:A833">
      <formula1>IF(COUNTIF(Catégories,A98)=0,Catégories,OFFSET(Choix,1,MATCH(A98,Catégories,0)-1,COUNTA(OFFSET(Choix,,MATCH(A98,Catégories,0)-1))-1))</formula1>
    </dataValidation>
  </dataValidations>
  <hyperlinks>
    <hyperlink ref="A5" r:id="rId1" display="www.domolink.fr"/>
    <hyperlink ref="A6" r:id="rId2" display="fca@domolink.fr"/>
    <hyperlink ref="A7" r:id="rId3" display="fca@domolink.fr"/>
    <hyperlink ref="A62" r:id="rId4"/>
    <hyperlink ref="A63" r:id="rId5"/>
    <hyperlink ref="A64" r:id="rId6"/>
    <hyperlink ref="A404" r:id="rId7"/>
    <hyperlink ref="A405" r:id="rId8"/>
    <hyperlink ref="A406" r:id="rId9"/>
    <hyperlink ref="A575" r:id="rId10"/>
    <hyperlink ref="A576" r:id="rId11"/>
    <hyperlink ref="A577" r:id="rId12"/>
    <hyperlink ref="A632" r:id="rId13"/>
    <hyperlink ref="A633" r:id="rId14"/>
    <hyperlink ref="A634" r:id="rId15"/>
    <hyperlink ref="A860" r:id="rId16"/>
    <hyperlink ref="A861" r:id="rId17"/>
    <hyperlink ref="A862" r:id="rId18"/>
  </hyperlinks>
  <printOptions horizontalCentered="1" verticalCentered="1"/>
  <pageMargins left="0.25" right="0.25" top="0.75000000000000011" bottom="0.75000000000000011" header="0.30000000000000004" footer="0.30000000000000004"/>
  <pageSetup paperSize="9" scale="98" orientation="portrait" horizontalDpi="300" verticalDpi="300" r:id="rId19"/>
  <headerFooter alignWithMargins="0">
    <oddFooter>Page &amp;P</oddFooter>
  </headerFooter>
  <drawing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3"/>
  <sheetViews>
    <sheetView topLeftCell="A7" zoomScale="85" zoomScaleNormal="85" workbookViewId="0">
      <selection activeCell="A24" sqref="A24"/>
    </sheetView>
  </sheetViews>
  <sheetFormatPr baseColWidth="10" defaultRowHeight="15" x14ac:dyDescent="0.25"/>
  <cols>
    <col min="1" max="1" width="130.5703125" customWidth="1"/>
    <col min="2" max="5" width="12.28515625" customWidth="1"/>
  </cols>
  <sheetData>
    <row r="1" spans="1:5" ht="21" thickBot="1" x14ac:dyDescent="0.35">
      <c r="A1" s="275" t="s">
        <v>0</v>
      </c>
      <c r="B1" s="276"/>
      <c r="C1" s="276"/>
      <c r="D1" s="276"/>
      <c r="E1" s="277"/>
    </row>
    <row r="2" spans="1:5" x14ac:dyDescent="0.25">
      <c r="A2" s="151" t="s">
        <v>1</v>
      </c>
      <c r="B2" s="152">
        <v>55</v>
      </c>
      <c r="C2" s="165">
        <v>18.66</v>
      </c>
      <c r="D2" s="166">
        <v>11.25</v>
      </c>
      <c r="E2" s="166" t="s">
        <v>196</v>
      </c>
    </row>
    <row r="3" spans="1:5" x14ac:dyDescent="0.25">
      <c r="A3" s="151" t="s">
        <v>128</v>
      </c>
      <c r="B3" s="152">
        <v>80</v>
      </c>
      <c r="C3" s="165">
        <v>44.8</v>
      </c>
      <c r="D3" s="166">
        <v>11.25</v>
      </c>
      <c r="E3" s="166" t="s">
        <v>196</v>
      </c>
    </row>
    <row r="4" spans="1:5" x14ac:dyDescent="0.25">
      <c r="A4" s="151" t="s">
        <v>129</v>
      </c>
      <c r="B4" s="152">
        <v>80</v>
      </c>
      <c r="C4" s="165">
        <v>44.8</v>
      </c>
      <c r="D4" s="166">
        <v>11.25</v>
      </c>
      <c r="E4" s="166" t="s">
        <v>196</v>
      </c>
    </row>
    <row r="5" spans="1:5" x14ac:dyDescent="0.25">
      <c r="A5" s="151" t="s">
        <v>130</v>
      </c>
      <c r="B5" s="152">
        <v>80</v>
      </c>
      <c r="C5" s="165">
        <v>44.8</v>
      </c>
      <c r="D5" s="166">
        <v>11.25</v>
      </c>
      <c r="E5" s="166" t="s">
        <v>196</v>
      </c>
    </row>
    <row r="6" spans="1:5" x14ac:dyDescent="0.25">
      <c r="A6" s="151" t="s">
        <v>326</v>
      </c>
      <c r="B6" s="152">
        <v>80</v>
      </c>
      <c r="C6" s="165">
        <v>44.8</v>
      </c>
      <c r="D6" s="166">
        <v>11.25</v>
      </c>
      <c r="E6" s="166" t="s">
        <v>196</v>
      </c>
    </row>
    <row r="7" spans="1:5" x14ac:dyDescent="0.25">
      <c r="A7" s="151" t="s">
        <v>184</v>
      </c>
      <c r="B7" s="152">
        <v>80</v>
      </c>
      <c r="C7" s="165">
        <v>44.8</v>
      </c>
      <c r="D7" s="166">
        <v>11.25</v>
      </c>
      <c r="E7" s="166" t="s">
        <v>196</v>
      </c>
    </row>
    <row r="8" spans="1:5" x14ac:dyDescent="0.25">
      <c r="A8" s="151" t="s">
        <v>185</v>
      </c>
      <c r="B8" s="152">
        <v>80</v>
      </c>
      <c r="C8" s="165">
        <v>44.8</v>
      </c>
      <c r="D8" s="166">
        <v>11.25</v>
      </c>
      <c r="E8" s="166" t="s">
        <v>196</v>
      </c>
    </row>
    <row r="9" spans="1:5" x14ac:dyDescent="0.25">
      <c r="A9" s="151" t="s">
        <v>186</v>
      </c>
      <c r="B9" s="152">
        <v>80</v>
      </c>
      <c r="C9" s="165">
        <v>44.8</v>
      </c>
      <c r="D9" s="166">
        <v>11.25</v>
      </c>
      <c r="E9" s="166" t="s">
        <v>196</v>
      </c>
    </row>
    <row r="10" spans="1:5" x14ac:dyDescent="0.25">
      <c r="A10" s="151" t="s">
        <v>187</v>
      </c>
      <c r="B10" s="152">
        <v>75</v>
      </c>
      <c r="C10" s="166">
        <v>34.01</v>
      </c>
      <c r="D10" s="166">
        <v>15</v>
      </c>
      <c r="E10" s="166" t="s">
        <v>197</v>
      </c>
    </row>
    <row r="11" spans="1:5" x14ac:dyDescent="0.25">
      <c r="A11" s="151" t="s">
        <v>3</v>
      </c>
      <c r="B11" s="152">
        <v>65</v>
      </c>
      <c r="C11" s="166">
        <v>37.020000000000003</v>
      </c>
      <c r="D11" s="166">
        <v>15</v>
      </c>
      <c r="E11" s="166" t="s">
        <v>197</v>
      </c>
    </row>
    <row r="12" spans="1:5" x14ac:dyDescent="0.25">
      <c r="A12" s="151" t="s">
        <v>198</v>
      </c>
      <c r="B12" s="152">
        <v>60</v>
      </c>
      <c r="C12" s="166">
        <v>23.49</v>
      </c>
      <c r="D12" s="166">
        <v>15</v>
      </c>
      <c r="E12" s="167" t="s">
        <v>197</v>
      </c>
    </row>
    <row r="13" spans="1:5" x14ac:dyDescent="0.25">
      <c r="A13" s="151" t="s">
        <v>131</v>
      </c>
      <c r="B13" s="152">
        <v>110</v>
      </c>
      <c r="C13" s="166">
        <v>46.13</v>
      </c>
      <c r="D13" s="166">
        <v>22.5</v>
      </c>
      <c r="E13" s="166" t="s">
        <v>199</v>
      </c>
    </row>
    <row r="14" spans="1:5" ht="15.75" thickBot="1" x14ac:dyDescent="0.3">
      <c r="A14" s="151" t="s">
        <v>132</v>
      </c>
      <c r="B14" s="152">
        <v>110</v>
      </c>
      <c r="C14" s="166">
        <v>46.13</v>
      </c>
      <c r="D14" s="166">
        <v>22.5</v>
      </c>
      <c r="E14" s="166" t="s">
        <v>199</v>
      </c>
    </row>
    <row r="15" spans="1:5" ht="21" thickBot="1" x14ac:dyDescent="0.35">
      <c r="A15" s="272" t="s">
        <v>77</v>
      </c>
      <c r="B15" s="278"/>
      <c r="C15" s="278"/>
      <c r="D15" s="278"/>
      <c r="E15" s="279"/>
    </row>
    <row r="16" spans="1:5" x14ac:dyDescent="0.25">
      <c r="A16" s="151" t="s">
        <v>170</v>
      </c>
      <c r="B16" s="154">
        <v>65</v>
      </c>
      <c r="C16" s="168">
        <v>19.48</v>
      </c>
      <c r="D16" s="168">
        <v>18.75</v>
      </c>
      <c r="E16" s="168" t="s">
        <v>216</v>
      </c>
    </row>
    <row r="17" spans="1:5" x14ac:dyDescent="0.25">
      <c r="A17" s="151" t="s">
        <v>200</v>
      </c>
      <c r="B17" s="154">
        <v>65</v>
      </c>
      <c r="C17" s="168">
        <v>27.98</v>
      </c>
      <c r="D17" s="168">
        <v>18.75</v>
      </c>
      <c r="E17" s="168" t="s">
        <v>216</v>
      </c>
    </row>
    <row r="18" spans="1:5" x14ac:dyDescent="0.25">
      <c r="A18" s="151" t="s">
        <v>201</v>
      </c>
      <c r="B18" s="152">
        <v>70</v>
      </c>
      <c r="C18" s="166">
        <v>38.56</v>
      </c>
      <c r="D18" s="168">
        <v>18.75</v>
      </c>
      <c r="E18" s="166" t="s">
        <v>216</v>
      </c>
    </row>
    <row r="19" spans="1:5" x14ac:dyDescent="0.25">
      <c r="A19" s="159" t="s">
        <v>172</v>
      </c>
      <c r="B19" s="152">
        <v>55</v>
      </c>
      <c r="C19" s="166">
        <v>15.4</v>
      </c>
      <c r="D19" s="166">
        <v>11.25</v>
      </c>
      <c r="E19" s="170" t="s">
        <v>196</v>
      </c>
    </row>
    <row r="20" spans="1:5" x14ac:dyDescent="0.25">
      <c r="A20" s="157" t="s">
        <v>2</v>
      </c>
      <c r="B20" s="152">
        <v>50</v>
      </c>
      <c r="C20" s="166">
        <v>15.4</v>
      </c>
      <c r="D20" s="166">
        <v>11.25</v>
      </c>
      <c r="E20" s="170" t="s">
        <v>196</v>
      </c>
    </row>
    <row r="21" spans="1:5" x14ac:dyDescent="0.25">
      <c r="A21" s="157" t="s">
        <v>202</v>
      </c>
      <c r="B21" s="152">
        <v>65</v>
      </c>
      <c r="C21" s="166">
        <v>23.49</v>
      </c>
      <c r="D21" s="166">
        <v>11.25</v>
      </c>
      <c r="E21" s="166" t="s">
        <v>196</v>
      </c>
    </row>
    <row r="22" spans="1:5" x14ac:dyDescent="0.25">
      <c r="A22" s="157" t="s">
        <v>203</v>
      </c>
      <c r="B22" s="152">
        <v>70</v>
      </c>
      <c r="C22" s="166">
        <v>23.49</v>
      </c>
      <c r="D22" s="166">
        <v>11.25</v>
      </c>
      <c r="E22" s="166" t="s">
        <v>196</v>
      </c>
    </row>
    <row r="23" spans="1:5" x14ac:dyDescent="0.25">
      <c r="A23" s="157" t="s">
        <v>133</v>
      </c>
      <c r="B23" s="152">
        <v>50</v>
      </c>
      <c r="C23" s="166">
        <v>15.4</v>
      </c>
      <c r="D23" s="166">
        <v>11.25</v>
      </c>
      <c r="E23" s="166" t="s">
        <v>196</v>
      </c>
    </row>
    <row r="24" spans="1:5" x14ac:dyDescent="0.25">
      <c r="A24" s="157" t="s">
        <v>134</v>
      </c>
      <c r="B24" s="152">
        <v>50</v>
      </c>
      <c r="C24" s="166">
        <v>29.2</v>
      </c>
      <c r="D24" s="166">
        <v>15</v>
      </c>
      <c r="E24" s="166" t="s">
        <v>197</v>
      </c>
    </row>
    <row r="25" spans="1:5" x14ac:dyDescent="0.25">
      <c r="A25" s="157" t="s">
        <v>135</v>
      </c>
      <c r="B25" s="152">
        <v>50</v>
      </c>
      <c r="C25" s="166">
        <v>29.2</v>
      </c>
      <c r="D25" s="166">
        <v>15</v>
      </c>
      <c r="E25" s="166" t="s">
        <v>197</v>
      </c>
    </row>
    <row r="26" spans="1:5" x14ac:dyDescent="0.25">
      <c r="A26" s="157" t="s">
        <v>204</v>
      </c>
      <c r="B26" s="152">
        <v>45</v>
      </c>
      <c r="C26" s="166">
        <v>23.12</v>
      </c>
      <c r="D26" s="166">
        <v>11.25</v>
      </c>
      <c r="E26" s="166" t="s">
        <v>196</v>
      </c>
    </row>
    <row r="27" spans="1:5" x14ac:dyDescent="0.25">
      <c r="A27" s="157" t="s">
        <v>4</v>
      </c>
      <c r="B27" s="152">
        <v>40</v>
      </c>
      <c r="C27" s="166">
        <v>18.37</v>
      </c>
      <c r="D27" s="166">
        <v>11.25</v>
      </c>
      <c r="E27" s="166" t="s">
        <v>196</v>
      </c>
    </row>
    <row r="28" spans="1:5" x14ac:dyDescent="0.25">
      <c r="A28" s="157" t="s">
        <v>188</v>
      </c>
      <c r="B28" s="152">
        <v>35</v>
      </c>
      <c r="C28" s="166">
        <v>9.0500000000000007</v>
      </c>
      <c r="D28" s="166">
        <v>11.25</v>
      </c>
      <c r="E28" s="166" t="s">
        <v>196</v>
      </c>
    </row>
    <row r="29" spans="1:5" x14ac:dyDescent="0.25">
      <c r="A29" s="157" t="s">
        <v>189</v>
      </c>
      <c r="B29" s="152">
        <v>35</v>
      </c>
      <c r="C29" s="166">
        <v>14.05</v>
      </c>
      <c r="D29" s="166">
        <v>15</v>
      </c>
      <c r="E29" s="166" t="s">
        <v>197</v>
      </c>
    </row>
    <row r="30" spans="1:5" x14ac:dyDescent="0.25">
      <c r="A30" s="157" t="s">
        <v>5</v>
      </c>
      <c r="B30" s="152">
        <v>50</v>
      </c>
      <c r="C30" s="166">
        <v>25</v>
      </c>
      <c r="D30" s="166">
        <v>11.25</v>
      </c>
      <c r="E30" s="166" t="s">
        <v>196</v>
      </c>
    </row>
    <row r="31" spans="1:5" x14ac:dyDescent="0.25">
      <c r="A31" s="157" t="s">
        <v>205</v>
      </c>
      <c r="B31" s="152">
        <v>45</v>
      </c>
      <c r="C31" s="166">
        <v>18.37</v>
      </c>
      <c r="D31" s="166">
        <v>11.25</v>
      </c>
      <c r="E31" s="166" t="s">
        <v>196</v>
      </c>
    </row>
    <row r="32" spans="1:5" x14ac:dyDescent="0.25">
      <c r="A32" s="157" t="s">
        <v>190</v>
      </c>
      <c r="B32" s="152">
        <v>50</v>
      </c>
      <c r="C32" s="166">
        <v>25</v>
      </c>
      <c r="D32" s="166">
        <v>11.25</v>
      </c>
      <c r="E32" s="166" t="s">
        <v>196</v>
      </c>
    </row>
    <row r="33" spans="1:5" x14ac:dyDescent="0.25">
      <c r="A33" s="171" t="s">
        <v>191</v>
      </c>
      <c r="B33" s="172">
        <v>35</v>
      </c>
      <c r="C33" s="173">
        <v>9.0500000000000007</v>
      </c>
      <c r="D33" s="173">
        <v>11.25</v>
      </c>
      <c r="E33" s="173" t="s">
        <v>196</v>
      </c>
    </row>
    <row r="34" spans="1:5" x14ac:dyDescent="0.25">
      <c r="A34" s="157" t="s">
        <v>136</v>
      </c>
      <c r="B34" s="152">
        <v>35</v>
      </c>
      <c r="C34" s="173">
        <v>9.0500000000000007</v>
      </c>
      <c r="D34" s="173">
        <v>11.25</v>
      </c>
      <c r="E34" s="173" t="s">
        <v>196</v>
      </c>
    </row>
    <row r="35" spans="1:5" x14ac:dyDescent="0.25">
      <c r="A35" s="157" t="s">
        <v>192</v>
      </c>
      <c r="B35" s="152">
        <v>35</v>
      </c>
      <c r="C35" s="173">
        <v>9.0500000000000007</v>
      </c>
      <c r="D35" s="173">
        <v>11.25</v>
      </c>
      <c r="E35" s="173" t="s">
        <v>196</v>
      </c>
    </row>
    <row r="36" spans="1:5" x14ac:dyDescent="0.25">
      <c r="A36" s="157" t="s">
        <v>193</v>
      </c>
      <c r="B36" s="152">
        <v>35</v>
      </c>
      <c r="C36" s="173">
        <v>9.0500000000000007</v>
      </c>
      <c r="D36" s="173">
        <v>11.25</v>
      </c>
      <c r="E36" s="173" t="s">
        <v>196</v>
      </c>
    </row>
    <row r="37" spans="1:5" x14ac:dyDescent="0.25">
      <c r="A37" s="157" t="s">
        <v>217</v>
      </c>
      <c r="B37" s="152">
        <v>35</v>
      </c>
      <c r="C37" s="173">
        <v>9.0500000000000007</v>
      </c>
      <c r="D37" s="173">
        <v>11.25</v>
      </c>
      <c r="E37" s="173" t="s">
        <v>196</v>
      </c>
    </row>
    <row r="38" spans="1:5" x14ac:dyDescent="0.25">
      <c r="A38" s="157" t="s">
        <v>137</v>
      </c>
      <c r="B38" s="152">
        <v>35</v>
      </c>
      <c r="C38" s="173">
        <v>9.0500000000000007</v>
      </c>
      <c r="D38" s="173">
        <v>11.25</v>
      </c>
      <c r="E38" s="173" t="s">
        <v>196</v>
      </c>
    </row>
    <row r="39" spans="1:5" x14ac:dyDescent="0.25">
      <c r="A39" s="157" t="s">
        <v>138</v>
      </c>
      <c r="B39" s="152">
        <v>35</v>
      </c>
      <c r="C39" s="173">
        <v>9.0500000000000007</v>
      </c>
      <c r="D39" s="173">
        <v>11.25</v>
      </c>
      <c r="E39" s="173" t="s">
        <v>196</v>
      </c>
    </row>
    <row r="40" spans="1:5" x14ac:dyDescent="0.25">
      <c r="A40" s="157" t="s">
        <v>139</v>
      </c>
      <c r="B40" s="152">
        <v>35</v>
      </c>
      <c r="C40" s="173">
        <v>9.0500000000000007</v>
      </c>
      <c r="D40" s="173">
        <v>11.25</v>
      </c>
      <c r="E40" s="173" t="s">
        <v>196</v>
      </c>
    </row>
    <row r="41" spans="1:5" x14ac:dyDescent="0.25">
      <c r="A41" s="157" t="s">
        <v>140</v>
      </c>
      <c r="B41" s="152">
        <v>35</v>
      </c>
      <c r="C41" s="173">
        <v>9.0500000000000007</v>
      </c>
      <c r="D41" s="173">
        <v>11.25</v>
      </c>
      <c r="E41" s="173" t="s">
        <v>196</v>
      </c>
    </row>
    <row r="42" spans="1:5" ht="15.75" thickBot="1" x14ac:dyDescent="0.3">
      <c r="A42" s="157" t="s">
        <v>218</v>
      </c>
      <c r="B42" s="152">
        <v>35</v>
      </c>
      <c r="C42" s="166">
        <v>13.82</v>
      </c>
      <c r="D42" s="166">
        <v>11.25</v>
      </c>
      <c r="E42" s="166" t="s">
        <v>196</v>
      </c>
    </row>
    <row r="43" spans="1:5" ht="21" thickBot="1" x14ac:dyDescent="0.35">
      <c r="A43" s="272" t="s">
        <v>219</v>
      </c>
      <c r="B43" s="273"/>
      <c r="C43" s="273"/>
      <c r="D43" s="273"/>
      <c r="E43" s="274"/>
    </row>
    <row r="44" spans="1:5" x14ac:dyDescent="0.25">
      <c r="A44" s="159" t="s">
        <v>175</v>
      </c>
      <c r="B44" s="154">
        <v>35</v>
      </c>
      <c r="C44" s="168">
        <v>0</v>
      </c>
      <c r="D44" s="168">
        <v>11.25</v>
      </c>
      <c r="E44" s="168" t="s">
        <v>196</v>
      </c>
    </row>
    <row r="45" spans="1:5" x14ac:dyDescent="0.25">
      <c r="A45" s="159" t="s">
        <v>221</v>
      </c>
      <c r="B45" s="154">
        <v>35</v>
      </c>
      <c r="C45" s="168">
        <v>0</v>
      </c>
      <c r="D45" s="168">
        <v>11.25</v>
      </c>
      <c r="E45" s="168" t="s">
        <v>196</v>
      </c>
    </row>
    <row r="46" spans="1:5" x14ac:dyDescent="0.25">
      <c r="A46" s="159" t="s">
        <v>223</v>
      </c>
      <c r="B46" s="154">
        <v>35</v>
      </c>
      <c r="C46" s="168">
        <v>0</v>
      </c>
      <c r="D46" s="168">
        <v>11.25</v>
      </c>
      <c r="E46" s="168" t="s">
        <v>196</v>
      </c>
    </row>
    <row r="47" spans="1:5" x14ac:dyDescent="0.25">
      <c r="A47" s="159" t="s">
        <v>222</v>
      </c>
      <c r="B47" s="154">
        <v>35</v>
      </c>
      <c r="C47" s="168">
        <v>0</v>
      </c>
      <c r="D47" s="168">
        <v>11.25</v>
      </c>
      <c r="E47" s="168" t="s">
        <v>196</v>
      </c>
    </row>
    <row r="48" spans="1:5" x14ac:dyDescent="0.25">
      <c r="A48" s="159" t="s">
        <v>227</v>
      </c>
      <c r="B48" s="154">
        <v>35</v>
      </c>
      <c r="C48" s="168">
        <v>0</v>
      </c>
      <c r="D48" s="168">
        <v>11.25</v>
      </c>
      <c r="E48" s="168" t="s">
        <v>196</v>
      </c>
    </row>
    <row r="49" spans="1:5" x14ac:dyDescent="0.25">
      <c r="A49" s="159" t="s">
        <v>228</v>
      </c>
      <c r="B49" s="154">
        <v>35</v>
      </c>
      <c r="C49" s="168">
        <v>0</v>
      </c>
      <c r="D49" s="168">
        <v>11.25</v>
      </c>
      <c r="E49" s="168" t="s">
        <v>196</v>
      </c>
    </row>
    <row r="50" spans="1:5" x14ac:dyDescent="0.25">
      <c r="A50" s="159" t="s">
        <v>224</v>
      </c>
      <c r="B50" s="154">
        <v>35</v>
      </c>
      <c r="C50" s="168">
        <v>0</v>
      </c>
      <c r="D50" s="168">
        <v>11.25</v>
      </c>
      <c r="E50" s="168" t="s">
        <v>196</v>
      </c>
    </row>
    <row r="51" spans="1:5" x14ac:dyDescent="0.25">
      <c r="A51" s="159" t="s">
        <v>220</v>
      </c>
      <c r="B51" s="154">
        <v>35</v>
      </c>
      <c r="C51" s="168">
        <v>0</v>
      </c>
      <c r="D51" s="168">
        <v>11.25</v>
      </c>
      <c r="E51" s="168" t="s">
        <v>196</v>
      </c>
    </row>
    <row r="52" spans="1:5" x14ac:dyDescent="0.25">
      <c r="A52" s="159" t="s">
        <v>225</v>
      </c>
      <c r="B52" s="154">
        <v>35</v>
      </c>
      <c r="C52" s="168">
        <v>0</v>
      </c>
      <c r="D52" s="168">
        <v>11.25</v>
      </c>
      <c r="E52" s="168" t="s">
        <v>196</v>
      </c>
    </row>
    <row r="53" spans="1:5" ht="15.75" thickBot="1" x14ac:dyDescent="0.3">
      <c r="A53" s="159" t="s">
        <v>226</v>
      </c>
      <c r="B53" s="154">
        <v>35</v>
      </c>
      <c r="C53" s="168">
        <v>0</v>
      </c>
      <c r="D53" s="168">
        <v>11.25</v>
      </c>
      <c r="E53" s="168" t="s">
        <v>196</v>
      </c>
    </row>
    <row r="54" spans="1:5" ht="21" thickBot="1" x14ac:dyDescent="0.35">
      <c r="A54" s="272" t="s">
        <v>78</v>
      </c>
      <c r="B54" s="273"/>
      <c r="C54" s="273"/>
      <c r="D54" s="273"/>
      <c r="E54" s="274"/>
    </row>
    <row r="55" spans="1:5" x14ac:dyDescent="0.25">
      <c r="A55" s="159" t="s">
        <v>229</v>
      </c>
      <c r="B55" s="152">
        <v>65</v>
      </c>
      <c r="C55" s="166">
        <v>20.05</v>
      </c>
      <c r="D55" s="166">
        <v>11.25</v>
      </c>
      <c r="E55" s="166" t="s">
        <v>196</v>
      </c>
    </row>
    <row r="56" spans="1:5" x14ac:dyDescent="0.25">
      <c r="A56" s="159" t="s">
        <v>230</v>
      </c>
      <c r="B56" s="152">
        <v>75</v>
      </c>
      <c r="C56" s="166">
        <v>27.05</v>
      </c>
      <c r="D56" s="166">
        <v>11.25</v>
      </c>
      <c r="E56" s="166" t="s">
        <v>196</v>
      </c>
    </row>
    <row r="57" spans="1:5" x14ac:dyDescent="0.25">
      <c r="A57" s="159" t="s">
        <v>231</v>
      </c>
      <c r="B57" s="152">
        <v>70</v>
      </c>
      <c r="C57" s="166">
        <v>22.05</v>
      </c>
      <c r="D57" s="166">
        <v>11.25</v>
      </c>
      <c r="E57" s="166" t="s">
        <v>196</v>
      </c>
    </row>
    <row r="58" spans="1:5" x14ac:dyDescent="0.25">
      <c r="A58" s="159" t="s">
        <v>232</v>
      </c>
      <c r="B58" s="152">
        <v>80</v>
      </c>
      <c r="C58" s="166">
        <v>28.05</v>
      </c>
      <c r="D58" s="166">
        <v>11.25</v>
      </c>
      <c r="E58" s="166" t="s">
        <v>196</v>
      </c>
    </row>
    <row r="59" spans="1:5" x14ac:dyDescent="0.25">
      <c r="A59" s="159" t="s">
        <v>233</v>
      </c>
      <c r="B59" s="152">
        <v>90</v>
      </c>
      <c r="C59" s="166">
        <v>61.05</v>
      </c>
      <c r="D59" s="166">
        <v>11.25</v>
      </c>
      <c r="E59" s="166" t="s">
        <v>196</v>
      </c>
    </row>
    <row r="60" spans="1:5" x14ac:dyDescent="0.25">
      <c r="A60" s="159" t="s">
        <v>234</v>
      </c>
      <c r="B60" s="152">
        <v>95</v>
      </c>
      <c r="C60" s="166">
        <v>64.05</v>
      </c>
      <c r="D60" s="166">
        <v>11.25</v>
      </c>
      <c r="E60" s="166" t="s">
        <v>196</v>
      </c>
    </row>
    <row r="61" spans="1:5" x14ac:dyDescent="0.25">
      <c r="A61" s="159" t="s">
        <v>235</v>
      </c>
      <c r="B61" s="152">
        <v>95</v>
      </c>
      <c r="C61" s="166">
        <v>64.05</v>
      </c>
      <c r="D61" s="166">
        <v>11.25</v>
      </c>
      <c r="E61" s="166" t="s">
        <v>196</v>
      </c>
    </row>
    <row r="62" spans="1:5" x14ac:dyDescent="0.25">
      <c r="A62" s="159" t="s">
        <v>236</v>
      </c>
      <c r="B62" s="152">
        <v>100</v>
      </c>
      <c r="C62" s="166">
        <v>67.05</v>
      </c>
      <c r="D62" s="166">
        <v>11.25</v>
      </c>
      <c r="E62" s="166" t="s">
        <v>196</v>
      </c>
    </row>
    <row r="63" spans="1:5" x14ac:dyDescent="0.25">
      <c r="A63" s="159" t="s">
        <v>237</v>
      </c>
      <c r="B63" s="152">
        <v>67</v>
      </c>
      <c r="C63" s="166">
        <v>21.05</v>
      </c>
      <c r="D63" s="166">
        <v>11.25</v>
      </c>
      <c r="E63" s="166" t="s">
        <v>196</v>
      </c>
    </row>
    <row r="64" spans="1:5" x14ac:dyDescent="0.25">
      <c r="A64" s="159" t="s">
        <v>238</v>
      </c>
      <c r="B64" s="152">
        <v>77</v>
      </c>
      <c r="C64" s="166">
        <v>28.05</v>
      </c>
      <c r="D64" s="166">
        <v>11.25</v>
      </c>
      <c r="E64" s="166" t="s">
        <v>196</v>
      </c>
    </row>
    <row r="65" spans="1:5" x14ac:dyDescent="0.25">
      <c r="A65" s="159" t="s">
        <v>239</v>
      </c>
      <c r="B65" s="152">
        <v>72</v>
      </c>
      <c r="C65" s="166">
        <v>23.05</v>
      </c>
      <c r="D65" s="166">
        <v>11.25</v>
      </c>
      <c r="E65" s="166" t="s">
        <v>196</v>
      </c>
    </row>
    <row r="66" spans="1:5" x14ac:dyDescent="0.25">
      <c r="A66" s="159" t="s">
        <v>240</v>
      </c>
      <c r="B66" s="152">
        <v>82</v>
      </c>
      <c r="C66" s="166">
        <v>29.05</v>
      </c>
      <c r="D66" s="166">
        <v>11.25</v>
      </c>
      <c r="E66" s="166" t="s">
        <v>196</v>
      </c>
    </row>
    <row r="67" spans="1:5" x14ac:dyDescent="0.25">
      <c r="A67" s="159" t="s">
        <v>241</v>
      </c>
      <c r="B67" s="152">
        <v>92</v>
      </c>
      <c r="C67" s="166">
        <v>61.05</v>
      </c>
      <c r="D67" s="166">
        <v>11.25</v>
      </c>
      <c r="E67" s="166" t="s">
        <v>196</v>
      </c>
    </row>
    <row r="68" spans="1:5" x14ac:dyDescent="0.25">
      <c r="A68" s="159" t="s">
        <v>242</v>
      </c>
      <c r="B68" s="152">
        <v>97</v>
      </c>
      <c r="C68" s="166">
        <v>65.05</v>
      </c>
      <c r="D68" s="166">
        <v>11.25</v>
      </c>
      <c r="E68" s="166" t="s">
        <v>196</v>
      </c>
    </row>
    <row r="69" spans="1:5" x14ac:dyDescent="0.25">
      <c r="A69" s="159" t="s">
        <v>243</v>
      </c>
      <c r="B69" s="152">
        <v>97</v>
      </c>
      <c r="C69" s="166">
        <v>65.05</v>
      </c>
      <c r="D69" s="166">
        <v>11.25</v>
      </c>
      <c r="E69" s="166" t="s">
        <v>196</v>
      </c>
    </row>
    <row r="70" spans="1:5" x14ac:dyDescent="0.25">
      <c r="A70" s="159" t="s">
        <v>244</v>
      </c>
      <c r="B70" s="152">
        <v>102</v>
      </c>
      <c r="C70" s="166">
        <v>68.05</v>
      </c>
      <c r="D70" s="166">
        <v>11.25</v>
      </c>
      <c r="E70" s="166" t="s">
        <v>196</v>
      </c>
    </row>
    <row r="71" spans="1:5" x14ac:dyDescent="0.25">
      <c r="A71" s="159" t="s">
        <v>245</v>
      </c>
      <c r="B71" s="152">
        <v>190</v>
      </c>
      <c r="C71" s="166">
        <v>130.05000000000001</v>
      </c>
      <c r="D71" s="166">
        <v>22.5</v>
      </c>
      <c r="E71" s="166" t="s">
        <v>199</v>
      </c>
    </row>
    <row r="72" spans="1:5" x14ac:dyDescent="0.25">
      <c r="A72" s="159" t="s">
        <v>246</v>
      </c>
      <c r="B72" s="152">
        <v>350</v>
      </c>
      <c r="C72" s="166">
        <v>188.05</v>
      </c>
      <c r="D72" s="166">
        <v>22.5</v>
      </c>
      <c r="E72" s="166" t="s">
        <v>199</v>
      </c>
    </row>
    <row r="73" spans="1:5" x14ac:dyDescent="0.25">
      <c r="A73" s="159" t="s">
        <v>247</v>
      </c>
      <c r="B73" s="152">
        <v>190</v>
      </c>
      <c r="C73" s="166">
        <v>131.05000000000001</v>
      </c>
      <c r="D73" s="166">
        <v>22.5</v>
      </c>
      <c r="E73" s="166" t="s">
        <v>199</v>
      </c>
    </row>
    <row r="74" spans="1:5" x14ac:dyDescent="0.25">
      <c r="A74" s="159" t="s">
        <v>248</v>
      </c>
      <c r="B74" s="152">
        <v>350</v>
      </c>
      <c r="C74" s="166">
        <v>180.05</v>
      </c>
      <c r="D74" s="166">
        <v>22.5</v>
      </c>
      <c r="E74" s="166" t="s">
        <v>199</v>
      </c>
    </row>
    <row r="75" spans="1:5" x14ac:dyDescent="0.25">
      <c r="A75" s="159" t="s">
        <v>251</v>
      </c>
      <c r="B75" s="152">
        <v>211</v>
      </c>
      <c r="C75" s="166">
        <v>140.05000000000001</v>
      </c>
      <c r="D75" s="166">
        <v>22.5</v>
      </c>
      <c r="E75" s="166" t="s">
        <v>199</v>
      </c>
    </row>
    <row r="76" spans="1:5" x14ac:dyDescent="0.25">
      <c r="A76" s="159" t="s">
        <v>250</v>
      </c>
      <c r="B76" s="152">
        <v>300</v>
      </c>
      <c r="C76" s="166">
        <v>208.05</v>
      </c>
      <c r="D76" s="166">
        <v>22.5</v>
      </c>
      <c r="E76" s="166" t="s">
        <v>199</v>
      </c>
    </row>
    <row r="77" spans="1:5" x14ac:dyDescent="0.25">
      <c r="A77" s="159" t="s">
        <v>249</v>
      </c>
      <c r="B77" s="152">
        <v>406</v>
      </c>
      <c r="C77" s="166">
        <v>290.05</v>
      </c>
      <c r="D77" s="166">
        <v>22.5</v>
      </c>
      <c r="E77" s="166" t="s">
        <v>199</v>
      </c>
    </row>
    <row r="78" spans="1:5" x14ac:dyDescent="0.25">
      <c r="A78" s="159" t="s">
        <v>252</v>
      </c>
      <c r="B78" s="152">
        <v>222</v>
      </c>
      <c r="C78" s="166">
        <v>148.05000000000001</v>
      </c>
      <c r="D78" s="166">
        <v>22.5</v>
      </c>
      <c r="E78" s="166" t="s">
        <v>199</v>
      </c>
    </row>
    <row r="79" spans="1:5" x14ac:dyDescent="0.25">
      <c r="A79" s="159" t="s">
        <v>253</v>
      </c>
      <c r="B79" s="152">
        <v>321</v>
      </c>
      <c r="C79" s="166">
        <v>224.05</v>
      </c>
      <c r="D79" s="166">
        <v>22.5</v>
      </c>
      <c r="E79" s="166" t="s">
        <v>199</v>
      </c>
    </row>
    <row r="80" spans="1:5" ht="15.75" thickBot="1" x14ac:dyDescent="0.3">
      <c r="A80" s="159" t="s">
        <v>254</v>
      </c>
      <c r="B80" s="152">
        <v>450</v>
      </c>
      <c r="C80" s="166">
        <v>314.05</v>
      </c>
      <c r="D80" s="166">
        <v>22.5</v>
      </c>
      <c r="E80" s="166" t="s">
        <v>199</v>
      </c>
    </row>
    <row r="81" spans="1:5" ht="21" thickBot="1" x14ac:dyDescent="0.35">
      <c r="A81" s="272" t="s">
        <v>255</v>
      </c>
      <c r="B81" s="273"/>
      <c r="C81" s="273"/>
      <c r="D81" s="273"/>
      <c r="E81" s="274"/>
    </row>
    <row r="82" spans="1:5" x14ac:dyDescent="0.25">
      <c r="A82" s="157" t="s">
        <v>259</v>
      </c>
      <c r="B82" s="152">
        <v>35</v>
      </c>
      <c r="C82" s="166">
        <v>15.02</v>
      </c>
      <c r="D82" s="166">
        <v>11.25</v>
      </c>
      <c r="E82" s="166" t="s">
        <v>196</v>
      </c>
    </row>
    <row r="83" spans="1:5" x14ac:dyDescent="0.25">
      <c r="A83" s="157" t="s">
        <v>260</v>
      </c>
      <c r="B83" s="152">
        <v>55</v>
      </c>
      <c r="C83" s="166">
        <v>18.41</v>
      </c>
      <c r="D83" s="166">
        <v>11.25</v>
      </c>
      <c r="E83" s="166" t="s">
        <v>196</v>
      </c>
    </row>
    <row r="84" spans="1:5" x14ac:dyDescent="0.25">
      <c r="A84" s="157" t="s">
        <v>258</v>
      </c>
      <c r="B84" s="152">
        <v>35</v>
      </c>
      <c r="C84" s="166">
        <v>15.02</v>
      </c>
      <c r="D84" s="166">
        <v>11.25</v>
      </c>
      <c r="E84" s="166" t="s">
        <v>196</v>
      </c>
    </row>
    <row r="85" spans="1:5" x14ac:dyDescent="0.25">
      <c r="A85" s="157" t="s">
        <v>261</v>
      </c>
      <c r="B85" s="152">
        <v>40</v>
      </c>
      <c r="C85" s="166">
        <v>17.329999999999998</v>
      </c>
      <c r="D85" s="166">
        <v>11.25</v>
      </c>
      <c r="E85" s="166" t="s">
        <v>196</v>
      </c>
    </row>
    <row r="86" spans="1:5" x14ac:dyDescent="0.25">
      <c r="A86" s="157" t="s">
        <v>262</v>
      </c>
      <c r="B86" s="221">
        <v>55</v>
      </c>
      <c r="C86" s="166">
        <v>18.41</v>
      </c>
      <c r="D86" s="166">
        <v>11.25</v>
      </c>
      <c r="E86" s="166" t="s">
        <v>196</v>
      </c>
    </row>
    <row r="87" spans="1:5" x14ac:dyDescent="0.25">
      <c r="A87" s="157" t="s">
        <v>263</v>
      </c>
      <c r="B87" s="221">
        <v>60</v>
      </c>
      <c r="C87" s="168">
        <v>24.81</v>
      </c>
      <c r="D87" s="166">
        <v>11.25</v>
      </c>
      <c r="E87" s="166" t="s">
        <v>196</v>
      </c>
    </row>
    <row r="88" spans="1:5" x14ac:dyDescent="0.25">
      <c r="A88" s="157" t="s">
        <v>264</v>
      </c>
      <c r="B88" s="221">
        <v>60</v>
      </c>
      <c r="C88" s="168">
        <v>22.5</v>
      </c>
      <c r="D88" s="166">
        <v>11.25</v>
      </c>
      <c r="E88" s="166" t="s">
        <v>196</v>
      </c>
    </row>
    <row r="89" spans="1:5" x14ac:dyDescent="0.25">
      <c r="A89" s="157" t="s">
        <v>265</v>
      </c>
      <c r="B89" s="221">
        <v>90</v>
      </c>
      <c r="C89" s="168">
        <v>54.05</v>
      </c>
      <c r="D89" s="166">
        <v>11.25</v>
      </c>
      <c r="E89" s="166" t="s">
        <v>196</v>
      </c>
    </row>
    <row r="90" spans="1:5" x14ac:dyDescent="0.25">
      <c r="A90" s="157" t="s">
        <v>141</v>
      </c>
      <c r="B90" s="152">
        <v>120</v>
      </c>
      <c r="C90" s="168">
        <v>95.05</v>
      </c>
      <c r="D90" s="166">
        <v>11.25</v>
      </c>
      <c r="E90" s="166" t="s">
        <v>196</v>
      </c>
    </row>
    <row r="91" spans="1:5" ht="15.75" thickBot="1" x14ac:dyDescent="0.3">
      <c r="A91" s="159" t="s">
        <v>266</v>
      </c>
      <c r="B91" s="154">
        <v>120</v>
      </c>
      <c r="C91" s="168">
        <v>80</v>
      </c>
      <c r="D91" s="168">
        <v>7.5</v>
      </c>
      <c r="E91" s="168" t="s">
        <v>267</v>
      </c>
    </row>
    <row r="92" spans="1:5" ht="21" thickBot="1" x14ac:dyDescent="0.35">
      <c r="A92" s="272" t="s">
        <v>256</v>
      </c>
      <c r="B92" s="273"/>
      <c r="C92" s="273"/>
      <c r="D92" s="273"/>
      <c r="E92" s="274"/>
    </row>
    <row r="93" spans="1:5" x14ac:dyDescent="0.25">
      <c r="A93" s="157" t="s">
        <v>6</v>
      </c>
      <c r="B93" s="152">
        <v>50</v>
      </c>
      <c r="C93" s="166">
        <v>3</v>
      </c>
      <c r="D93" s="166">
        <v>11.25</v>
      </c>
      <c r="E93" s="166" t="s">
        <v>196</v>
      </c>
    </row>
    <row r="94" spans="1:5" x14ac:dyDescent="0.25">
      <c r="A94" s="157" t="s">
        <v>194</v>
      </c>
      <c r="B94" s="152">
        <v>50</v>
      </c>
      <c r="C94" s="166">
        <v>6</v>
      </c>
      <c r="D94" s="166">
        <v>11.25</v>
      </c>
      <c r="E94" s="166" t="s">
        <v>196</v>
      </c>
    </row>
    <row r="95" spans="1:5" x14ac:dyDescent="0.25">
      <c r="A95" s="159" t="s">
        <v>178</v>
      </c>
      <c r="B95" s="152">
        <v>50</v>
      </c>
      <c r="C95" s="166">
        <v>6</v>
      </c>
      <c r="D95" s="166">
        <v>11.25</v>
      </c>
      <c r="E95" s="166" t="s">
        <v>196</v>
      </c>
    </row>
    <row r="96" spans="1:5" x14ac:dyDescent="0.25">
      <c r="A96" s="157" t="s">
        <v>143</v>
      </c>
      <c r="B96" s="152">
        <v>150</v>
      </c>
      <c r="C96" s="166">
        <v>40</v>
      </c>
      <c r="D96" s="166">
        <v>15</v>
      </c>
      <c r="E96" s="166" t="s">
        <v>197</v>
      </c>
    </row>
    <row r="97" spans="1:5" ht="15.75" thickBot="1" x14ac:dyDescent="0.3">
      <c r="A97" s="157" t="s">
        <v>268</v>
      </c>
      <c r="B97" s="152">
        <v>150</v>
      </c>
      <c r="C97" s="166">
        <v>10</v>
      </c>
      <c r="D97" s="166">
        <v>11.25</v>
      </c>
      <c r="E97" s="166" t="s">
        <v>196</v>
      </c>
    </row>
    <row r="98" spans="1:5" ht="21" thickBot="1" x14ac:dyDescent="0.35">
      <c r="A98" s="272" t="s">
        <v>174</v>
      </c>
      <c r="B98" s="273"/>
      <c r="C98" s="273"/>
      <c r="D98" s="273"/>
      <c r="E98" s="274"/>
    </row>
    <row r="99" spans="1:5" x14ac:dyDescent="0.25">
      <c r="A99" s="157" t="s">
        <v>11</v>
      </c>
      <c r="B99" s="152">
        <v>115</v>
      </c>
      <c r="C99" s="166">
        <v>37</v>
      </c>
      <c r="D99" s="166">
        <v>7.5</v>
      </c>
      <c r="E99" s="166" t="s">
        <v>267</v>
      </c>
    </row>
    <row r="100" spans="1:5" x14ac:dyDescent="0.25">
      <c r="A100" s="157" t="s">
        <v>269</v>
      </c>
      <c r="B100" s="152">
        <v>99</v>
      </c>
      <c r="C100" s="166">
        <v>59</v>
      </c>
      <c r="D100" s="166">
        <v>7.5</v>
      </c>
      <c r="E100" s="166" t="s">
        <v>267</v>
      </c>
    </row>
    <row r="101" spans="1:5" x14ac:dyDescent="0.25">
      <c r="A101" s="157" t="s">
        <v>270</v>
      </c>
      <c r="B101" s="152">
        <v>115</v>
      </c>
      <c r="C101" s="166">
        <v>69</v>
      </c>
      <c r="D101" s="166">
        <v>7.5</v>
      </c>
      <c r="E101" s="166" t="s">
        <v>267</v>
      </c>
    </row>
    <row r="102" spans="1:5" x14ac:dyDescent="0.25">
      <c r="A102" s="155" t="s">
        <v>271</v>
      </c>
      <c r="B102" s="152">
        <v>135</v>
      </c>
      <c r="C102" s="166">
        <v>43</v>
      </c>
      <c r="D102" s="166">
        <v>7.5</v>
      </c>
      <c r="E102" s="166" t="s">
        <v>267</v>
      </c>
    </row>
    <row r="103" spans="1:5" x14ac:dyDescent="0.25">
      <c r="A103" s="157" t="s">
        <v>278</v>
      </c>
      <c r="B103" s="152">
        <v>200</v>
      </c>
      <c r="C103" s="166">
        <v>127</v>
      </c>
      <c r="D103" s="166">
        <v>7.5</v>
      </c>
      <c r="E103" s="166" t="s">
        <v>267</v>
      </c>
    </row>
    <row r="104" spans="1:5" x14ac:dyDescent="0.25">
      <c r="A104" s="157" t="s">
        <v>279</v>
      </c>
      <c r="B104" s="152">
        <v>203</v>
      </c>
      <c r="C104" s="166">
        <v>128</v>
      </c>
      <c r="D104" s="166">
        <v>7.5</v>
      </c>
      <c r="E104" s="166" t="s">
        <v>267</v>
      </c>
    </row>
    <row r="105" spans="1:5" x14ac:dyDescent="0.25">
      <c r="A105" s="157" t="s">
        <v>280</v>
      </c>
      <c r="B105" s="152">
        <v>245</v>
      </c>
      <c r="C105" s="166">
        <v>156</v>
      </c>
      <c r="D105" s="166">
        <v>7.5</v>
      </c>
      <c r="E105" s="166" t="s">
        <v>267</v>
      </c>
    </row>
    <row r="106" spans="1:5" x14ac:dyDescent="0.25">
      <c r="A106" s="155" t="s">
        <v>281</v>
      </c>
      <c r="B106" s="152">
        <v>242</v>
      </c>
      <c r="C106" s="166">
        <v>154</v>
      </c>
      <c r="D106" s="166">
        <v>7.5</v>
      </c>
      <c r="E106" s="166" t="s">
        <v>267</v>
      </c>
    </row>
    <row r="107" spans="1:5" x14ac:dyDescent="0.25">
      <c r="A107" s="157" t="s">
        <v>282</v>
      </c>
      <c r="B107" s="152">
        <v>394</v>
      </c>
      <c r="C107" s="166">
        <v>255</v>
      </c>
      <c r="D107" s="166">
        <v>7.5</v>
      </c>
      <c r="E107" s="166" t="s">
        <v>267</v>
      </c>
    </row>
    <row r="108" spans="1:5" x14ac:dyDescent="0.25">
      <c r="A108" s="157" t="s">
        <v>283</v>
      </c>
      <c r="B108" s="152">
        <v>311</v>
      </c>
      <c r="C108" s="166">
        <v>200</v>
      </c>
      <c r="D108" s="166">
        <v>7.5</v>
      </c>
      <c r="E108" s="166" t="s">
        <v>267</v>
      </c>
    </row>
    <row r="109" spans="1:5" x14ac:dyDescent="0.25">
      <c r="A109" s="157" t="s">
        <v>272</v>
      </c>
      <c r="B109" s="152">
        <v>29</v>
      </c>
      <c r="C109" s="166">
        <v>7.5</v>
      </c>
      <c r="D109" s="166">
        <v>7.5</v>
      </c>
      <c r="E109" s="166" t="s">
        <v>267</v>
      </c>
    </row>
    <row r="110" spans="1:5" x14ac:dyDescent="0.25">
      <c r="A110" s="157" t="s">
        <v>273</v>
      </c>
      <c r="B110" s="152">
        <v>29</v>
      </c>
      <c r="C110" s="166">
        <v>11</v>
      </c>
      <c r="D110" s="166">
        <v>7.5</v>
      </c>
      <c r="E110" s="166" t="s">
        <v>267</v>
      </c>
    </row>
    <row r="111" spans="1:5" x14ac:dyDescent="0.25">
      <c r="A111" s="157" t="s">
        <v>195</v>
      </c>
      <c r="B111" s="152">
        <v>186</v>
      </c>
      <c r="C111" s="166">
        <v>73</v>
      </c>
      <c r="D111" s="166">
        <v>7.5</v>
      </c>
      <c r="E111" s="166" t="s">
        <v>267</v>
      </c>
    </row>
    <row r="112" spans="1:5" x14ac:dyDescent="0.25">
      <c r="A112" s="157" t="s">
        <v>274</v>
      </c>
      <c r="B112" s="152">
        <v>32</v>
      </c>
      <c r="C112" s="166">
        <v>9</v>
      </c>
      <c r="D112" s="166">
        <v>7.5</v>
      </c>
      <c r="E112" s="166" t="s">
        <v>267</v>
      </c>
    </row>
    <row r="113" spans="1:5" x14ac:dyDescent="0.25">
      <c r="A113" s="157" t="s">
        <v>277</v>
      </c>
      <c r="B113" s="152">
        <v>35</v>
      </c>
      <c r="C113" s="166">
        <v>16.5</v>
      </c>
      <c r="D113" s="166">
        <v>7.5</v>
      </c>
      <c r="E113" s="166" t="s">
        <v>267</v>
      </c>
    </row>
    <row r="114" spans="1:5" x14ac:dyDescent="0.25">
      <c r="A114" s="157" t="s">
        <v>275</v>
      </c>
      <c r="B114" s="152">
        <v>29</v>
      </c>
      <c r="C114" s="166">
        <v>7.5</v>
      </c>
      <c r="D114" s="166">
        <v>7.5</v>
      </c>
      <c r="E114" s="166" t="s">
        <v>267</v>
      </c>
    </row>
    <row r="115" spans="1:5" x14ac:dyDescent="0.25">
      <c r="A115" s="157" t="s">
        <v>276</v>
      </c>
      <c r="B115" s="152">
        <v>29</v>
      </c>
      <c r="C115" s="166">
        <v>7.5</v>
      </c>
      <c r="D115" s="166">
        <v>7.5</v>
      </c>
      <c r="E115" s="166" t="s">
        <v>267</v>
      </c>
    </row>
    <row r="116" spans="1:5" x14ac:dyDescent="0.25">
      <c r="A116" s="157" t="s">
        <v>142</v>
      </c>
      <c r="B116" s="152">
        <v>186</v>
      </c>
      <c r="C116" s="166">
        <v>65</v>
      </c>
      <c r="D116" s="166">
        <v>7.5</v>
      </c>
      <c r="E116" s="166" t="s">
        <v>267</v>
      </c>
    </row>
    <row r="117" spans="1:5" x14ac:dyDescent="0.25">
      <c r="A117" s="157" t="s">
        <v>284</v>
      </c>
      <c r="B117" s="152">
        <v>65</v>
      </c>
      <c r="C117" s="166">
        <v>35</v>
      </c>
      <c r="D117" s="166">
        <v>7.5</v>
      </c>
      <c r="E117" s="166" t="s">
        <v>267</v>
      </c>
    </row>
    <row r="118" spans="1:5" x14ac:dyDescent="0.25">
      <c r="A118" s="157" t="s">
        <v>296</v>
      </c>
      <c r="B118" s="152">
        <v>32</v>
      </c>
      <c r="C118" s="166">
        <v>14.5</v>
      </c>
      <c r="D118" s="166">
        <v>7.5</v>
      </c>
      <c r="E118" s="166" t="s">
        <v>267</v>
      </c>
    </row>
    <row r="119" spans="1:5" x14ac:dyDescent="0.25">
      <c r="A119" s="157" t="s">
        <v>285</v>
      </c>
      <c r="B119" s="152">
        <v>35</v>
      </c>
      <c r="C119" s="166">
        <v>16.5</v>
      </c>
      <c r="D119" s="166">
        <v>7.5</v>
      </c>
      <c r="E119" s="166" t="s">
        <v>267</v>
      </c>
    </row>
    <row r="120" spans="1:5" x14ac:dyDescent="0.25">
      <c r="A120" s="157" t="s">
        <v>287</v>
      </c>
      <c r="B120" s="152">
        <v>105</v>
      </c>
      <c r="C120" s="166">
        <v>54</v>
      </c>
      <c r="D120" s="166">
        <v>15</v>
      </c>
      <c r="E120" s="166" t="s">
        <v>197</v>
      </c>
    </row>
    <row r="121" spans="1:5" x14ac:dyDescent="0.25">
      <c r="A121" s="157" t="s">
        <v>286</v>
      </c>
      <c r="B121" s="152">
        <v>120</v>
      </c>
      <c r="C121" s="166">
        <v>65</v>
      </c>
      <c r="D121" s="166">
        <v>15</v>
      </c>
      <c r="E121" s="166" t="s">
        <v>197</v>
      </c>
    </row>
    <row r="122" spans="1:5" x14ac:dyDescent="0.25">
      <c r="A122" s="157" t="s">
        <v>288</v>
      </c>
      <c r="B122" s="152">
        <v>165</v>
      </c>
      <c r="C122" s="166">
        <v>95</v>
      </c>
      <c r="D122" s="166">
        <v>15</v>
      </c>
      <c r="E122" s="166" t="s">
        <v>197</v>
      </c>
    </row>
    <row r="123" spans="1:5" x14ac:dyDescent="0.25">
      <c r="A123" s="157" t="s">
        <v>289</v>
      </c>
      <c r="B123" s="152">
        <v>188</v>
      </c>
      <c r="C123" s="166">
        <v>110</v>
      </c>
      <c r="D123" s="166">
        <v>15</v>
      </c>
      <c r="E123" s="166" t="s">
        <v>197</v>
      </c>
    </row>
    <row r="124" spans="1:5" x14ac:dyDescent="0.25">
      <c r="A124" s="157" t="s">
        <v>290</v>
      </c>
      <c r="B124" s="152">
        <v>285</v>
      </c>
      <c r="C124" s="166">
        <v>123</v>
      </c>
      <c r="D124" s="166">
        <v>15</v>
      </c>
      <c r="E124" s="166" t="s">
        <v>197</v>
      </c>
    </row>
    <row r="125" spans="1:5" x14ac:dyDescent="0.25">
      <c r="A125" s="157" t="s">
        <v>291</v>
      </c>
      <c r="B125" s="152">
        <v>207</v>
      </c>
      <c r="C125" s="166">
        <v>175</v>
      </c>
      <c r="D125" s="166">
        <v>15</v>
      </c>
      <c r="E125" s="166" t="s">
        <v>197</v>
      </c>
    </row>
    <row r="126" spans="1:5" x14ac:dyDescent="0.25">
      <c r="A126" s="157" t="s">
        <v>292</v>
      </c>
      <c r="B126" s="152">
        <v>260</v>
      </c>
      <c r="C126" s="166">
        <v>157</v>
      </c>
      <c r="D126" s="166">
        <v>15</v>
      </c>
      <c r="E126" s="166" t="s">
        <v>197</v>
      </c>
    </row>
    <row r="127" spans="1:5" x14ac:dyDescent="0.25">
      <c r="A127" s="157" t="s">
        <v>293</v>
      </c>
      <c r="B127" s="152">
        <v>370</v>
      </c>
      <c r="C127" s="166">
        <v>232</v>
      </c>
      <c r="D127" s="166">
        <v>15</v>
      </c>
      <c r="E127" s="166" t="s">
        <v>197</v>
      </c>
    </row>
    <row r="128" spans="1:5" x14ac:dyDescent="0.25">
      <c r="A128" s="157" t="s">
        <v>297</v>
      </c>
      <c r="B128" s="152">
        <v>50</v>
      </c>
      <c r="C128" s="166">
        <v>16.190000000000001</v>
      </c>
      <c r="D128" s="166">
        <v>11.25</v>
      </c>
      <c r="E128" s="166" t="s">
        <v>196</v>
      </c>
    </row>
    <row r="129" spans="1:5" x14ac:dyDescent="0.25">
      <c r="A129" s="157" t="s">
        <v>298</v>
      </c>
      <c r="B129" s="152">
        <v>125</v>
      </c>
      <c r="C129" s="166">
        <v>72</v>
      </c>
      <c r="D129" s="166">
        <v>11.25</v>
      </c>
      <c r="E129" s="166" t="s">
        <v>196</v>
      </c>
    </row>
    <row r="130" spans="1:5" x14ac:dyDescent="0.25">
      <c r="A130" s="157" t="s">
        <v>299</v>
      </c>
      <c r="B130" s="152">
        <v>170</v>
      </c>
      <c r="C130" s="166">
        <v>102</v>
      </c>
      <c r="D130" s="166">
        <v>11.25</v>
      </c>
      <c r="E130" s="166" t="s">
        <v>196</v>
      </c>
    </row>
    <row r="131" spans="1:5" x14ac:dyDescent="0.25">
      <c r="A131" s="157" t="s">
        <v>301</v>
      </c>
      <c r="B131" s="152">
        <v>50</v>
      </c>
      <c r="C131" s="166">
        <v>20</v>
      </c>
      <c r="D131" s="166">
        <v>7.5</v>
      </c>
      <c r="E131" s="166" t="s">
        <v>267</v>
      </c>
    </row>
    <row r="132" spans="1:5" x14ac:dyDescent="0.25">
      <c r="A132" s="157" t="s">
        <v>294</v>
      </c>
      <c r="B132" s="152">
        <v>325</v>
      </c>
      <c r="C132" s="166">
        <v>200</v>
      </c>
      <c r="D132" s="166">
        <v>15</v>
      </c>
      <c r="E132" s="166" t="s">
        <v>197</v>
      </c>
    </row>
    <row r="133" spans="1:5" x14ac:dyDescent="0.25">
      <c r="A133" s="157" t="s">
        <v>295</v>
      </c>
      <c r="B133" s="152">
        <v>462</v>
      </c>
      <c r="C133" s="166">
        <v>293</v>
      </c>
      <c r="D133" s="166">
        <v>15</v>
      </c>
      <c r="E133" s="166" t="s">
        <v>197</v>
      </c>
    </row>
    <row r="134" spans="1:5" x14ac:dyDescent="0.25">
      <c r="A134" s="155" t="s">
        <v>173</v>
      </c>
      <c r="B134" s="152">
        <v>39</v>
      </c>
      <c r="C134" s="166">
        <v>18</v>
      </c>
      <c r="D134" s="166">
        <v>7.5</v>
      </c>
      <c r="E134" s="166" t="s">
        <v>267</v>
      </c>
    </row>
    <row r="135" spans="1:5" ht="15.75" thickBot="1" x14ac:dyDescent="0.3">
      <c r="A135" s="158" t="s">
        <v>144</v>
      </c>
      <c r="B135" s="156">
        <v>150</v>
      </c>
      <c r="C135" s="166">
        <v>30</v>
      </c>
      <c r="D135" s="166">
        <v>67.5</v>
      </c>
      <c r="E135" s="166" t="s">
        <v>300</v>
      </c>
    </row>
    <row r="136" spans="1:5" ht="21" thickBot="1" x14ac:dyDescent="0.35">
      <c r="A136" s="272" t="s">
        <v>12</v>
      </c>
      <c r="B136" s="273"/>
      <c r="C136" s="273"/>
      <c r="D136" s="273"/>
      <c r="E136" s="274"/>
    </row>
    <row r="137" spans="1:5" x14ac:dyDescent="0.25">
      <c r="A137" s="157" t="s">
        <v>13</v>
      </c>
      <c r="B137" s="152">
        <v>265</v>
      </c>
      <c r="C137" s="166">
        <v>106.5</v>
      </c>
      <c r="D137" s="166">
        <v>7.5</v>
      </c>
      <c r="E137" s="166" t="s">
        <v>267</v>
      </c>
    </row>
    <row r="138" spans="1:5" x14ac:dyDescent="0.25">
      <c r="A138" s="157" t="s">
        <v>14</v>
      </c>
      <c r="B138" s="152">
        <v>180</v>
      </c>
      <c r="C138" s="166">
        <v>111.25</v>
      </c>
      <c r="D138" s="166">
        <v>22.5</v>
      </c>
      <c r="E138" s="166" t="s">
        <v>199</v>
      </c>
    </row>
    <row r="139" spans="1:5" x14ac:dyDescent="0.25">
      <c r="A139" s="157" t="s">
        <v>316</v>
      </c>
      <c r="B139" s="152">
        <v>95</v>
      </c>
      <c r="C139" s="166">
        <v>75</v>
      </c>
      <c r="D139" s="166">
        <v>11.25</v>
      </c>
      <c r="E139" s="166" t="s">
        <v>196</v>
      </c>
    </row>
    <row r="140" spans="1:5" ht="15.75" thickBot="1" x14ac:dyDescent="0.3">
      <c r="A140" s="157" t="s">
        <v>317</v>
      </c>
      <c r="B140" s="222">
        <v>800</v>
      </c>
      <c r="C140" s="166">
        <v>276</v>
      </c>
      <c r="D140" s="166">
        <v>45</v>
      </c>
      <c r="E140" s="166" t="s">
        <v>318</v>
      </c>
    </row>
    <row r="141" spans="1:5" ht="21" thickBot="1" x14ac:dyDescent="0.35">
      <c r="A141" s="272" t="s">
        <v>7</v>
      </c>
      <c r="B141" s="273"/>
      <c r="C141" s="273"/>
      <c r="D141" s="273"/>
      <c r="E141" s="274"/>
    </row>
    <row r="142" spans="1:5" x14ac:dyDescent="0.25">
      <c r="A142" s="157" t="s">
        <v>8</v>
      </c>
      <c r="B142" s="152">
        <v>60</v>
      </c>
      <c r="C142" s="166"/>
      <c r="D142" s="166"/>
      <c r="E142" s="166"/>
    </row>
    <row r="143" spans="1:5" x14ac:dyDescent="0.25">
      <c r="A143" s="157" t="s">
        <v>9</v>
      </c>
      <c r="B143" s="152">
        <v>70</v>
      </c>
      <c r="C143" s="166"/>
      <c r="D143" s="166"/>
      <c r="E143" s="166"/>
    </row>
    <row r="144" spans="1:5" x14ac:dyDescent="0.25">
      <c r="A144" s="157" t="s">
        <v>10</v>
      </c>
      <c r="B144" s="152">
        <v>60</v>
      </c>
      <c r="C144" s="166"/>
      <c r="D144" s="166"/>
      <c r="E144" s="166"/>
    </row>
    <row r="145" spans="1:5" x14ac:dyDescent="0.25">
      <c r="A145" s="157" t="s">
        <v>145</v>
      </c>
      <c r="B145" s="152">
        <v>70</v>
      </c>
      <c r="C145" s="166"/>
      <c r="D145" s="166"/>
      <c r="E145" s="166"/>
    </row>
    <row r="146" spans="1:5" ht="15.75" thickBot="1" x14ac:dyDescent="0.3">
      <c r="A146" s="158" t="s">
        <v>146</v>
      </c>
      <c r="B146" s="156">
        <v>70</v>
      </c>
      <c r="C146" s="166"/>
      <c r="D146" s="166"/>
      <c r="E146" s="166"/>
    </row>
    <row r="147" spans="1:5" ht="21" thickBot="1" x14ac:dyDescent="0.35">
      <c r="A147" s="272" t="s">
        <v>79</v>
      </c>
      <c r="B147" s="273"/>
      <c r="C147" s="273"/>
      <c r="D147" s="273"/>
      <c r="E147" s="274"/>
    </row>
    <row r="148" spans="1:5" x14ac:dyDescent="0.25">
      <c r="A148" s="157" t="s">
        <v>16</v>
      </c>
      <c r="B148" s="160">
        <v>1250</v>
      </c>
      <c r="C148" s="166"/>
      <c r="D148" s="166"/>
      <c r="E148" s="166"/>
    </row>
    <row r="149" spans="1:5" x14ac:dyDescent="0.25">
      <c r="A149" s="157" t="s">
        <v>17</v>
      </c>
      <c r="B149" s="152">
        <v>130</v>
      </c>
      <c r="C149" s="166"/>
      <c r="D149" s="166"/>
      <c r="E149" s="166"/>
    </row>
    <row r="150" spans="1:5" x14ac:dyDescent="0.25">
      <c r="A150" s="157" t="s">
        <v>18</v>
      </c>
      <c r="B150" s="152">
        <v>100</v>
      </c>
      <c r="C150" s="166"/>
      <c r="D150" s="166"/>
      <c r="E150" s="166"/>
    </row>
    <row r="151" spans="1:5" x14ac:dyDescent="0.25">
      <c r="A151" s="157" t="s">
        <v>147</v>
      </c>
      <c r="B151" s="152">
        <v>155</v>
      </c>
      <c r="C151" s="166"/>
      <c r="D151" s="166"/>
      <c r="E151" s="166"/>
    </row>
    <row r="152" spans="1:5" x14ac:dyDescent="0.25">
      <c r="A152" s="157" t="s">
        <v>148</v>
      </c>
      <c r="B152" s="152">
        <v>175</v>
      </c>
      <c r="C152" s="166"/>
      <c r="D152" s="166"/>
      <c r="E152" s="166"/>
    </row>
    <row r="153" spans="1:5" x14ac:dyDescent="0.25">
      <c r="A153" s="157" t="s">
        <v>149</v>
      </c>
      <c r="B153" s="152">
        <v>350</v>
      </c>
      <c r="C153" s="166"/>
      <c r="D153" s="166"/>
      <c r="E153" s="166"/>
    </row>
    <row r="154" spans="1:5" x14ac:dyDescent="0.25">
      <c r="A154" s="157" t="s">
        <v>150</v>
      </c>
      <c r="B154" s="152">
        <v>155</v>
      </c>
      <c r="C154" s="166"/>
      <c r="D154" s="166"/>
      <c r="E154" s="166"/>
    </row>
    <row r="155" spans="1:5" x14ac:dyDescent="0.25">
      <c r="A155" s="157" t="s">
        <v>151</v>
      </c>
      <c r="B155" s="152">
        <v>975</v>
      </c>
      <c r="C155" s="166"/>
      <c r="D155" s="166"/>
      <c r="E155" s="166"/>
    </row>
    <row r="156" spans="1:5" x14ac:dyDescent="0.25">
      <c r="A156" s="157" t="s">
        <v>152</v>
      </c>
      <c r="B156" s="152">
        <v>320</v>
      </c>
      <c r="C156" s="166"/>
      <c r="D156" s="166"/>
      <c r="E156" s="166"/>
    </row>
    <row r="157" spans="1:5" x14ac:dyDescent="0.25">
      <c r="A157" s="157" t="s">
        <v>153</v>
      </c>
      <c r="B157" s="152">
        <v>255</v>
      </c>
      <c r="C157" s="166"/>
      <c r="D157" s="166"/>
      <c r="E157" s="166"/>
    </row>
    <row r="158" spans="1:5" x14ac:dyDescent="0.25">
      <c r="A158" s="157" t="s">
        <v>154</v>
      </c>
      <c r="B158" s="152">
        <v>280</v>
      </c>
      <c r="C158" s="166"/>
      <c r="D158" s="166"/>
      <c r="E158" s="166"/>
    </row>
    <row r="159" spans="1:5" x14ac:dyDescent="0.25">
      <c r="A159" s="157" t="s">
        <v>155</v>
      </c>
      <c r="B159" s="152">
        <v>275</v>
      </c>
      <c r="C159" s="166"/>
      <c r="D159" s="166"/>
      <c r="E159" s="166"/>
    </row>
    <row r="160" spans="1:5" x14ac:dyDescent="0.25">
      <c r="A160" s="157" t="s">
        <v>156</v>
      </c>
      <c r="B160" s="152">
        <v>380</v>
      </c>
      <c r="C160" s="166"/>
      <c r="D160" s="166"/>
      <c r="E160" s="166"/>
    </row>
    <row r="161" spans="1:5" x14ac:dyDescent="0.25">
      <c r="A161" s="157" t="s">
        <v>157</v>
      </c>
      <c r="B161" s="152">
        <v>520</v>
      </c>
      <c r="C161" s="166"/>
      <c r="D161" s="166"/>
      <c r="E161" s="166"/>
    </row>
    <row r="162" spans="1:5" x14ac:dyDescent="0.25">
      <c r="A162" s="157" t="s">
        <v>158</v>
      </c>
      <c r="B162" s="152">
        <v>355</v>
      </c>
      <c r="C162" s="166"/>
      <c r="D162" s="166"/>
      <c r="E162" s="166"/>
    </row>
    <row r="163" spans="1:5" x14ac:dyDescent="0.25">
      <c r="A163" s="157" t="s">
        <v>159</v>
      </c>
      <c r="B163" s="152">
        <v>465</v>
      </c>
      <c r="C163" s="166"/>
      <c r="D163" s="166"/>
      <c r="E163" s="166"/>
    </row>
    <row r="164" spans="1:5" x14ac:dyDescent="0.25">
      <c r="A164" s="157" t="s">
        <v>160</v>
      </c>
      <c r="B164" s="152">
        <v>265</v>
      </c>
      <c r="C164" s="166"/>
      <c r="D164" s="166"/>
      <c r="E164" s="166"/>
    </row>
    <row r="165" spans="1:5" ht="15.75" thickBot="1" x14ac:dyDescent="0.3">
      <c r="A165" s="158" t="s">
        <v>161</v>
      </c>
      <c r="B165" s="156">
        <v>1500</v>
      </c>
      <c r="C165" s="166"/>
      <c r="D165" s="166"/>
      <c r="E165" s="166"/>
    </row>
    <row r="166" spans="1:5" ht="21" thickBot="1" x14ac:dyDescent="0.35">
      <c r="A166" s="272" t="s">
        <v>162</v>
      </c>
      <c r="B166" s="273"/>
      <c r="C166" s="273"/>
      <c r="D166" s="273"/>
      <c r="E166" s="274"/>
    </row>
    <row r="167" spans="1:5" x14ac:dyDescent="0.25">
      <c r="A167" s="155" t="s">
        <v>163</v>
      </c>
      <c r="B167" s="152">
        <v>45</v>
      </c>
      <c r="C167" s="166">
        <v>9.0500000000000007</v>
      </c>
      <c r="D167" s="166">
        <v>15</v>
      </c>
      <c r="E167" s="166" t="s">
        <v>197</v>
      </c>
    </row>
    <row r="168" spans="1:5" x14ac:dyDescent="0.25">
      <c r="A168" s="155" t="s">
        <v>164</v>
      </c>
      <c r="B168" s="152">
        <v>45</v>
      </c>
      <c r="C168" s="166">
        <v>9.0500000000000007</v>
      </c>
      <c r="D168" s="166">
        <v>15</v>
      </c>
      <c r="E168" s="166" t="s">
        <v>197</v>
      </c>
    </row>
    <row r="169" spans="1:5" x14ac:dyDescent="0.25">
      <c r="A169" s="155" t="s">
        <v>165</v>
      </c>
      <c r="B169" s="152">
        <v>50</v>
      </c>
      <c r="C169" s="166">
        <v>15.02</v>
      </c>
      <c r="D169" s="166">
        <v>15</v>
      </c>
      <c r="E169" s="166" t="s">
        <v>197</v>
      </c>
    </row>
    <row r="170" spans="1:5" x14ac:dyDescent="0.25">
      <c r="A170" s="155" t="s">
        <v>166</v>
      </c>
      <c r="B170" s="152">
        <v>55</v>
      </c>
      <c r="C170" s="166">
        <v>18.66</v>
      </c>
      <c r="D170" s="166">
        <v>15</v>
      </c>
      <c r="E170" s="166" t="s">
        <v>197</v>
      </c>
    </row>
    <row r="171" spans="1:5" x14ac:dyDescent="0.25">
      <c r="A171" s="155" t="s">
        <v>167</v>
      </c>
      <c r="B171" s="152">
        <v>55</v>
      </c>
      <c r="C171" s="166">
        <v>13.6</v>
      </c>
      <c r="D171" s="166">
        <v>15</v>
      </c>
      <c r="E171" s="166" t="s">
        <v>197</v>
      </c>
    </row>
    <row r="172" spans="1:5" x14ac:dyDescent="0.25">
      <c r="A172" s="155" t="s">
        <v>168</v>
      </c>
      <c r="B172" s="152">
        <v>50</v>
      </c>
      <c r="C172" s="166">
        <v>15.02</v>
      </c>
      <c r="D172" s="166">
        <v>15</v>
      </c>
      <c r="E172" s="166" t="s">
        <v>197</v>
      </c>
    </row>
    <row r="173" spans="1:5" ht="15.75" thickBot="1" x14ac:dyDescent="0.3">
      <c r="A173" s="155" t="s">
        <v>169</v>
      </c>
      <c r="B173" s="152">
        <v>50</v>
      </c>
      <c r="C173" s="166">
        <v>18.41</v>
      </c>
      <c r="D173" s="166">
        <v>15</v>
      </c>
      <c r="E173" s="166" t="s">
        <v>197</v>
      </c>
    </row>
    <row r="174" spans="1:5" ht="21" thickBot="1" x14ac:dyDescent="0.35">
      <c r="A174" s="272" t="s">
        <v>208</v>
      </c>
      <c r="B174" s="273"/>
      <c r="C174" s="273"/>
      <c r="D174" s="273"/>
      <c r="E174" s="274"/>
    </row>
    <row r="175" spans="1:5" x14ac:dyDescent="0.25">
      <c r="A175" s="161" t="s">
        <v>179</v>
      </c>
      <c r="B175" s="162">
        <v>966</v>
      </c>
      <c r="C175" s="174"/>
      <c r="D175" s="174"/>
      <c r="E175" s="174"/>
    </row>
    <row r="176" spans="1:5" x14ac:dyDescent="0.25">
      <c r="A176" s="155" t="s">
        <v>180</v>
      </c>
      <c r="B176" s="163">
        <v>1106</v>
      </c>
      <c r="C176" s="174"/>
      <c r="D176" s="174"/>
      <c r="E176" s="174"/>
    </row>
    <row r="177" spans="1:5" x14ac:dyDescent="0.25">
      <c r="A177" s="155" t="s">
        <v>181</v>
      </c>
      <c r="B177" s="163">
        <v>820</v>
      </c>
      <c r="C177" s="174"/>
      <c r="D177" s="174"/>
      <c r="E177" s="174"/>
    </row>
    <row r="178" spans="1:5" x14ac:dyDescent="0.25">
      <c r="A178" s="155" t="s">
        <v>182</v>
      </c>
      <c r="B178" s="163">
        <v>485</v>
      </c>
      <c r="C178" s="174"/>
      <c r="D178" s="174"/>
      <c r="E178" s="174"/>
    </row>
    <row r="179" spans="1:5" ht="15.75" thickBot="1" x14ac:dyDescent="0.3">
      <c r="A179" s="155" t="s">
        <v>183</v>
      </c>
      <c r="B179" s="163">
        <v>972</v>
      </c>
      <c r="C179" s="174"/>
      <c r="D179" s="174"/>
      <c r="E179" s="174"/>
    </row>
    <row r="180" spans="1:5" ht="21" thickBot="1" x14ac:dyDescent="0.35">
      <c r="A180" s="272" t="s">
        <v>257</v>
      </c>
      <c r="B180" s="273"/>
      <c r="C180" s="273"/>
      <c r="D180" s="273"/>
      <c r="E180" s="274"/>
    </row>
    <row r="181" spans="1:5" x14ac:dyDescent="0.25">
      <c r="A181" s="159" t="s">
        <v>302</v>
      </c>
      <c r="B181" s="223">
        <v>52</v>
      </c>
      <c r="C181" s="166">
        <v>23</v>
      </c>
      <c r="D181" s="166">
        <v>11.25</v>
      </c>
      <c r="E181" s="166" t="s">
        <v>196</v>
      </c>
    </row>
    <row r="182" spans="1:5" x14ac:dyDescent="0.25">
      <c r="A182" s="159" t="s">
        <v>303</v>
      </c>
      <c r="B182" s="224">
        <v>25</v>
      </c>
      <c r="C182" s="166">
        <v>13</v>
      </c>
      <c r="D182" s="166">
        <v>3.75</v>
      </c>
      <c r="E182" s="166" t="s">
        <v>308</v>
      </c>
    </row>
    <row r="183" spans="1:5" x14ac:dyDescent="0.25">
      <c r="A183" s="159" t="s">
        <v>304</v>
      </c>
      <c r="B183" s="224">
        <v>68</v>
      </c>
      <c r="C183" s="166">
        <v>34</v>
      </c>
      <c r="D183" s="166">
        <v>11.25</v>
      </c>
      <c r="E183" s="166" t="s">
        <v>196</v>
      </c>
    </row>
    <row r="184" spans="1:5" x14ac:dyDescent="0.25">
      <c r="A184" s="159" t="s">
        <v>305</v>
      </c>
      <c r="B184" s="224">
        <v>28</v>
      </c>
      <c r="C184" s="166">
        <v>15</v>
      </c>
      <c r="D184" s="166">
        <v>3.75</v>
      </c>
      <c r="E184" s="166" t="s">
        <v>308</v>
      </c>
    </row>
    <row r="185" spans="1:5" x14ac:dyDescent="0.25">
      <c r="A185" s="159" t="s">
        <v>306</v>
      </c>
      <c r="B185" s="224">
        <v>86</v>
      </c>
      <c r="C185" s="166">
        <v>46</v>
      </c>
      <c r="D185" s="166">
        <v>11.25</v>
      </c>
      <c r="E185" s="166" t="s">
        <v>196</v>
      </c>
    </row>
    <row r="186" spans="1:5" x14ac:dyDescent="0.25">
      <c r="A186" s="159" t="s">
        <v>307</v>
      </c>
      <c r="B186" s="224">
        <v>36</v>
      </c>
      <c r="C186" s="166">
        <v>20</v>
      </c>
      <c r="D186" s="166">
        <v>3.75</v>
      </c>
      <c r="E186" s="166" t="s">
        <v>308</v>
      </c>
    </row>
    <row r="187" spans="1:5" x14ac:dyDescent="0.25">
      <c r="A187" s="159" t="s">
        <v>309</v>
      </c>
      <c r="B187" s="224">
        <v>66</v>
      </c>
      <c r="C187" s="166">
        <v>33</v>
      </c>
      <c r="D187" s="166">
        <v>11.25</v>
      </c>
      <c r="E187" s="166" t="s">
        <v>196</v>
      </c>
    </row>
    <row r="188" spans="1:5" x14ac:dyDescent="0.25">
      <c r="A188" s="159" t="s">
        <v>314</v>
      </c>
      <c r="B188" s="224">
        <v>32</v>
      </c>
      <c r="C188" s="166">
        <v>17.5</v>
      </c>
      <c r="D188" s="166">
        <v>3.75</v>
      </c>
      <c r="E188" s="166" t="s">
        <v>308</v>
      </c>
    </row>
    <row r="189" spans="1:5" x14ac:dyDescent="0.25">
      <c r="A189" s="159" t="s">
        <v>310</v>
      </c>
      <c r="B189" s="224">
        <v>86</v>
      </c>
      <c r="C189" s="166">
        <v>46</v>
      </c>
      <c r="D189" s="166">
        <v>11.25</v>
      </c>
      <c r="E189" s="166" t="s">
        <v>196</v>
      </c>
    </row>
    <row r="190" spans="1:5" x14ac:dyDescent="0.25">
      <c r="A190" s="159" t="s">
        <v>315</v>
      </c>
      <c r="B190" s="224">
        <v>36</v>
      </c>
      <c r="C190" s="166">
        <v>20</v>
      </c>
      <c r="D190" s="166">
        <v>3.75</v>
      </c>
      <c r="E190" s="166" t="s">
        <v>308</v>
      </c>
    </row>
    <row r="191" spans="1:5" x14ac:dyDescent="0.25">
      <c r="A191" s="159" t="s">
        <v>311</v>
      </c>
      <c r="B191" s="224">
        <v>134</v>
      </c>
      <c r="C191" s="166">
        <v>78</v>
      </c>
      <c r="D191" s="166">
        <v>11.25</v>
      </c>
      <c r="E191" s="166" t="s">
        <v>196</v>
      </c>
    </row>
    <row r="192" spans="1:5" x14ac:dyDescent="0.25">
      <c r="A192" s="159" t="s">
        <v>312</v>
      </c>
      <c r="B192" s="224">
        <v>48</v>
      </c>
      <c r="C192" s="166">
        <v>28</v>
      </c>
      <c r="D192" s="166">
        <v>3.75</v>
      </c>
      <c r="E192" s="166" t="s">
        <v>308</v>
      </c>
    </row>
    <row r="193" spans="1:5" ht="15.75" thickBot="1" x14ac:dyDescent="0.3">
      <c r="A193" s="159" t="s">
        <v>313</v>
      </c>
      <c r="B193" s="224">
        <v>125</v>
      </c>
      <c r="C193" s="166">
        <v>73</v>
      </c>
      <c r="D193" s="166">
        <v>11.25</v>
      </c>
      <c r="E193" s="166" t="s">
        <v>196</v>
      </c>
    </row>
    <row r="194" spans="1:5" ht="21" thickBot="1" x14ac:dyDescent="0.35">
      <c r="A194" s="272" t="s">
        <v>322</v>
      </c>
      <c r="B194" s="273"/>
      <c r="C194" s="273"/>
      <c r="D194" s="273"/>
      <c r="E194" s="274"/>
    </row>
    <row r="195" spans="1:5" x14ac:dyDescent="0.25">
      <c r="A195" s="159" t="s">
        <v>319</v>
      </c>
    </row>
    <row r="196" spans="1:5" x14ac:dyDescent="0.25">
      <c r="A196" s="159" t="s">
        <v>320</v>
      </c>
    </row>
    <row r="197" spans="1:5" x14ac:dyDescent="0.25">
      <c r="A197" s="159" t="s">
        <v>321</v>
      </c>
    </row>
    <row r="198" spans="1:5" x14ac:dyDescent="0.25">
      <c r="A198" s="157" t="s">
        <v>323</v>
      </c>
    </row>
    <row r="199" spans="1:5" x14ac:dyDescent="0.25">
      <c r="A199" s="157" t="s">
        <v>324</v>
      </c>
    </row>
    <row r="200" spans="1:5" x14ac:dyDescent="0.25">
      <c r="A200" s="157" t="s">
        <v>325</v>
      </c>
    </row>
    <row r="433" spans="1:5" x14ac:dyDescent="0.25">
      <c r="A433" s="175"/>
      <c r="B433" s="175"/>
      <c r="C433" s="175"/>
      <c r="D433" s="175"/>
      <c r="E433" s="175"/>
    </row>
  </sheetData>
  <mergeCells count="14">
    <mergeCell ref="A1:E1"/>
    <mergeCell ref="A15:E15"/>
    <mergeCell ref="A43:E43"/>
    <mergeCell ref="A54:E54"/>
    <mergeCell ref="A81:E81"/>
    <mergeCell ref="A92:E92"/>
    <mergeCell ref="A180:E180"/>
    <mergeCell ref="A174:E174"/>
    <mergeCell ref="A194:E194"/>
    <mergeCell ref="A98:E98"/>
    <mergeCell ref="A136:E136"/>
    <mergeCell ref="A141:E141"/>
    <mergeCell ref="A147:E147"/>
    <mergeCell ref="A166:E16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zoomScale="70" zoomScaleNormal="70" workbookViewId="0">
      <selection activeCell="B5" sqref="B5"/>
    </sheetView>
  </sheetViews>
  <sheetFormatPr baseColWidth="10" defaultRowHeight="15" x14ac:dyDescent="0.25"/>
  <cols>
    <col min="1" max="1" width="69.28515625" customWidth="1"/>
    <col min="2" max="2" width="78.42578125" customWidth="1"/>
    <col min="3" max="3" width="90.28515625" customWidth="1"/>
    <col min="4" max="4" width="78.28515625" customWidth="1"/>
    <col min="5" max="5" width="80.85546875" customWidth="1"/>
    <col min="6" max="6" width="79.7109375" customWidth="1"/>
    <col min="7" max="7" width="126.7109375" customWidth="1"/>
    <col min="8" max="8" width="73" customWidth="1"/>
    <col min="9" max="9" width="84.85546875" customWidth="1"/>
    <col min="10" max="10" width="70.5703125" customWidth="1"/>
    <col min="11" max="11" width="84.7109375" customWidth="1"/>
    <col min="12" max="12" width="95.7109375" customWidth="1"/>
    <col min="13" max="13" width="78.28515625" customWidth="1"/>
  </cols>
  <sheetData>
    <row r="1" spans="1:13" s="177" customFormat="1" ht="27" thickBot="1" x14ac:dyDescent="0.45">
      <c r="A1" s="176" t="s">
        <v>0</v>
      </c>
      <c r="B1" s="177" t="s">
        <v>77</v>
      </c>
      <c r="C1" s="177" t="s">
        <v>78</v>
      </c>
      <c r="D1" s="177" t="s">
        <v>206</v>
      </c>
      <c r="E1" s="177" t="s">
        <v>209</v>
      </c>
      <c r="F1" s="177" t="s">
        <v>174</v>
      </c>
      <c r="G1" s="177" t="s">
        <v>12</v>
      </c>
      <c r="H1" s="177" t="s">
        <v>7</v>
      </c>
      <c r="I1" s="177" t="s">
        <v>79</v>
      </c>
      <c r="J1" s="177" t="s">
        <v>162</v>
      </c>
      <c r="K1" s="177" t="s">
        <v>207</v>
      </c>
      <c r="L1" s="177" t="s">
        <v>208</v>
      </c>
      <c r="M1" s="177" t="s">
        <v>219</v>
      </c>
    </row>
    <row r="2" spans="1:13" x14ac:dyDescent="0.25">
      <c r="A2" s="151" t="s">
        <v>1</v>
      </c>
      <c r="B2" s="157" t="s">
        <v>2</v>
      </c>
      <c r="C2" s="159" t="s">
        <v>229</v>
      </c>
      <c r="D2" s="157" t="s">
        <v>259</v>
      </c>
      <c r="E2" s="157" t="s">
        <v>6</v>
      </c>
      <c r="F2" s="157" t="s">
        <v>11</v>
      </c>
      <c r="G2" s="157" t="s">
        <v>13</v>
      </c>
      <c r="H2" s="157" t="s">
        <v>8</v>
      </c>
      <c r="I2" s="157" t="s">
        <v>16</v>
      </c>
      <c r="J2" s="155" t="s">
        <v>163</v>
      </c>
      <c r="K2" s="159" t="s">
        <v>302</v>
      </c>
      <c r="L2" s="159" t="s">
        <v>182</v>
      </c>
      <c r="M2" s="169" t="s">
        <v>175</v>
      </c>
    </row>
    <row r="3" spans="1:13" x14ac:dyDescent="0.25">
      <c r="A3" s="151" t="s">
        <v>128</v>
      </c>
      <c r="B3" s="157" t="s">
        <v>202</v>
      </c>
      <c r="C3" s="159" t="s">
        <v>230</v>
      </c>
      <c r="D3" s="157" t="s">
        <v>260</v>
      </c>
      <c r="E3" s="157" t="s">
        <v>194</v>
      </c>
      <c r="F3" s="157" t="s">
        <v>269</v>
      </c>
      <c r="G3" s="157" t="s">
        <v>14</v>
      </c>
      <c r="H3" s="157" t="s">
        <v>9</v>
      </c>
      <c r="I3" s="157" t="s">
        <v>17</v>
      </c>
      <c r="J3" s="155" t="s">
        <v>164</v>
      </c>
      <c r="K3" s="159" t="s">
        <v>303</v>
      </c>
      <c r="L3" s="159" t="s">
        <v>183</v>
      </c>
      <c r="M3" s="159" t="s">
        <v>176</v>
      </c>
    </row>
    <row r="4" spans="1:13" x14ac:dyDescent="0.25">
      <c r="A4" s="151" t="s">
        <v>129</v>
      </c>
      <c r="B4" s="157" t="s">
        <v>133</v>
      </c>
      <c r="C4" s="159" t="s">
        <v>231</v>
      </c>
      <c r="D4" s="157" t="s">
        <v>258</v>
      </c>
      <c r="E4" s="159" t="s">
        <v>178</v>
      </c>
      <c r="F4" s="157" t="s">
        <v>270</v>
      </c>
      <c r="G4" s="157" t="s">
        <v>15</v>
      </c>
      <c r="H4" s="157" t="s">
        <v>10</v>
      </c>
      <c r="I4" s="157" t="s">
        <v>18</v>
      </c>
      <c r="J4" s="155" t="s">
        <v>165</v>
      </c>
      <c r="K4" s="159" t="s">
        <v>304</v>
      </c>
      <c r="L4" s="159" t="s">
        <v>181</v>
      </c>
      <c r="M4" s="159" t="s">
        <v>177</v>
      </c>
    </row>
    <row r="5" spans="1:13" x14ac:dyDescent="0.25">
      <c r="A5" s="151" t="s">
        <v>130</v>
      </c>
      <c r="B5" s="157" t="s">
        <v>134</v>
      </c>
      <c r="C5" s="159" t="s">
        <v>232</v>
      </c>
      <c r="D5" s="157" t="s">
        <v>261</v>
      </c>
      <c r="E5" s="157" t="s">
        <v>143</v>
      </c>
      <c r="F5" s="159" t="s">
        <v>271</v>
      </c>
      <c r="G5" s="157" t="s">
        <v>317</v>
      </c>
      <c r="H5" s="157" t="s">
        <v>145</v>
      </c>
      <c r="I5" s="157" t="s">
        <v>148</v>
      </c>
      <c r="J5" s="155" t="s">
        <v>166</v>
      </c>
      <c r="K5" s="159" t="s">
        <v>305</v>
      </c>
      <c r="L5" s="159" t="s">
        <v>179</v>
      </c>
      <c r="M5" s="159" t="s">
        <v>221</v>
      </c>
    </row>
    <row r="6" spans="1:13" x14ac:dyDescent="0.25">
      <c r="A6" s="151" t="s">
        <v>326</v>
      </c>
      <c r="B6" s="157" t="s">
        <v>135</v>
      </c>
      <c r="C6" s="159" t="s">
        <v>233</v>
      </c>
      <c r="D6" s="157" t="s">
        <v>262</v>
      </c>
      <c r="E6" s="157" t="s">
        <v>268</v>
      </c>
      <c r="F6" s="157" t="s">
        <v>278</v>
      </c>
      <c r="G6" s="153"/>
      <c r="H6" s="157" t="s">
        <v>146</v>
      </c>
      <c r="I6" s="157" t="s">
        <v>147</v>
      </c>
      <c r="J6" s="155" t="s">
        <v>167</v>
      </c>
      <c r="K6" s="159" t="s">
        <v>306</v>
      </c>
      <c r="L6" s="159" t="s">
        <v>180</v>
      </c>
      <c r="M6" s="159" t="s">
        <v>223</v>
      </c>
    </row>
    <row r="7" spans="1:13" x14ac:dyDescent="0.25">
      <c r="A7" s="151" t="s">
        <v>184</v>
      </c>
      <c r="B7" s="159" t="s">
        <v>175</v>
      </c>
      <c r="C7" s="159" t="s">
        <v>234</v>
      </c>
      <c r="D7" s="157" t="s">
        <v>263</v>
      </c>
      <c r="E7" s="153"/>
      <c r="F7" s="157" t="s">
        <v>279</v>
      </c>
      <c r="G7" s="153"/>
      <c r="H7" s="153"/>
      <c r="I7" s="157" t="s">
        <v>149</v>
      </c>
      <c r="J7" s="155" t="s">
        <v>168</v>
      </c>
      <c r="K7" s="159" t="s">
        <v>307</v>
      </c>
      <c r="L7" s="153"/>
      <c r="M7" s="159" t="s">
        <v>222</v>
      </c>
    </row>
    <row r="8" spans="1:13" x14ac:dyDescent="0.25">
      <c r="A8" s="151" t="s">
        <v>185</v>
      </c>
      <c r="B8" s="159" t="s">
        <v>176</v>
      </c>
      <c r="C8" s="159" t="s">
        <v>235</v>
      </c>
      <c r="D8" s="157" t="s">
        <v>264</v>
      </c>
      <c r="E8" s="153"/>
      <c r="F8" s="157" t="s">
        <v>280</v>
      </c>
      <c r="G8" s="153"/>
      <c r="H8" s="153"/>
      <c r="I8" s="157" t="s">
        <v>150</v>
      </c>
      <c r="J8" s="155" t="s">
        <v>169</v>
      </c>
      <c r="K8" s="159" t="s">
        <v>309</v>
      </c>
      <c r="L8" s="153"/>
      <c r="M8" s="159" t="s">
        <v>224</v>
      </c>
    </row>
    <row r="9" spans="1:13" x14ac:dyDescent="0.25">
      <c r="A9" s="151" t="s">
        <v>186</v>
      </c>
      <c r="B9" s="159" t="s">
        <v>177</v>
      </c>
      <c r="C9" s="159" t="s">
        <v>236</v>
      </c>
      <c r="D9" s="157" t="s">
        <v>265</v>
      </c>
      <c r="E9" s="153"/>
      <c r="F9" s="159" t="s">
        <v>281</v>
      </c>
      <c r="G9" s="153"/>
      <c r="H9" s="153"/>
      <c r="I9" s="157" t="s">
        <v>151</v>
      </c>
      <c r="J9" s="164"/>
      <c r="K9" s="159" t="s">
        <v>314</v>
      </c>
      <c r="L9" s="153"/>
      <c r="M9" s="159" t="s">
        <v>220</v>
      </c>
    </row>
    <row r="10" spans="1:13" x14ac:dyDescent="0.25">
      <c r="A10" s="151" t="s">
        <v>187</v>
      </c>
      <c r="B10" s="157" t="s">
        <v>4</v>
      </c>
      <c r="C10" s="159" t="s">
        <v>237</v>
      </c>
      <c r="D10" s="157" t="s">
        <v>141</v>
      </c>
      <c r="E10" s="153"/>
      <c r="F10" s="157" t="s">
        <v>282</v>
      </c>
      <c r="G10" s="153"/>
      <c r="H10" s="153"/>
      <c r="I10" s="157" t="s">
        <v>152</v>
      </c>
      <c r="J10" s="164"/>
      <c r="K10" s="159" t="s">
        <v>310</v>
      </c>
      <c r="L10" s="153"/>
      <c r="M10" s="159" t="s">
        <v>225</v>
      </c>
    </row>
    <row r="11" spans="1:13" x14ac:dyDescent="0.25">
      <c r="A11" s="151" t="s">
        <v>3</v>
      </c>
      <c r="B11" s="157" t="s">
        <v>188</v>
      </c>
      <c r="C11" s="159" t="s">
        <v>238</v>
      </c>
      <c r="D11" s="159" t="s">
        <v>266</v>
      </c>
      <c r="E11" s="153"/>
      <c r="F11" s="157" t="s">
        <v>283</v>
      </c>
      <c r="G11" s="153"/>
      <c r="H11" s="153"/>
      <c r="I11" s="157" t="s">
        <v>153</v>
      </c>
      <c r="J11" s="153"/>
      <c r="K11" s="159" t="s">
        <v>315</v>
      </c>
      <c r="L11" s="153"/>
      <c r="M11" s="159" t="s">
        <v>226</v>
      </c>
    </row>
    <row r="12" spans="1:13" x14ac:dyDescent="0.25">
      <c r="A12" s="151" t="s">
        <v>198</v>
      </c>
      <c r="B12" s="157" t="s">
        <v>189</v>
      </c>
      <c r="C12" s="159" t="s">
        <v>239</v>
      </c>
      <c r="D12" s="153"/>
      <c r="E12" s="153"/>
      <c r="F12" s="157" t="s">
        <v>272</v>
      </c>
      <c r="G12" s="153"/>
      <c r="H12" s="153"/>
      <c r="I12" s="157" t="s">
        <v>154</v>
      </c>
      <c r="J12" s="153"/>
      <c r="K12" s="159" t="s">
        <v>311</v>
      </c>
      <c r="L12" s="153"/>
      <c r="M12" s="159" t="s">
        <v>227</v>
      </c>
    </row>
    <row r="13" spans="1:13" x14ac:dyDescent="0.25">
      <c r="A13" s="151" t="s">
        <v>132</v>
      </c>
      <c r="B13" s="157" t="s">
        <v>5</v>
      </c>
      <c r="C13" s="159" t="s">
        <v>240</v>
      </c>
      <c r="D13" s="153"/>
      <c r="E13" s="153"/>
      <c r="F13" s="157" t="s">
        <v>273</v>
      </c>
      <c r="G13" s="153"/>
      <c r="H13" s="153"/>
      <c r="I13" s="157" t="s">
        <v>155</v>
      </c>
      <c r="J13" s="153"/>
      <c r="K13" s="159" t="s">
        <v>312</v>
      </c>
      <c r="L13" s="153"/>
      <c r="M13" s="159" t="s">
        <v>228</v>
      </c>
    </row>
    <row r="14" spans="1:13" x14ac:dyDescent="0.25">
      <c r="A14" s="151" t="s">
        <v>131</v>
      </c>
      <c r="B14" s="157" t="s">
        <v>190</v>
      </c>
      <c r="C14" s="159" t="s">
        <v>241</v>
      </c>
      <c r="D14" s="153"/>
      <c r="E14" s="153"/>
      <c r="F14" s="157" t="s">
        <v>195</v>
      </c>
      <c r="G14" s="153"/>
      <c r="H14" s="153"/>
      <c r="I14" s="157" t="s">
        <v>156</v>
      </c>
      <c r="J14" s="153"/>
      <c r="K14" s="159" t="s">
        <v>313</v>
      </c>
      <c r="L14" s="153"/>
    </row>
    <row r="15" spans="1:13" x14ac:dyDescent="0.25">
      <c r="A15" s="151" t="s">
        <v>132</v>
      </c>
      <c r="B15" s="157" t="s">
        <v>191</v>
      </c>
      <c r="C15" s="159" t="s">
        <v>242</v>
      </c>
      <c r="D15" s="153"/>
      <c r="E15" s="153"/>
      <c r="F15" s="157" t="s">
        <v>274</v>
      </c>
      <c r="G15" s="153"/>
      <c r="H15" s="153"/>
      <c r="I15" s="157" t="s">
        <v>157</v>
      </c>
      <c r="J15" s="153"/>
      <c r="K15" s="153"/>
    </row>
    <row r="16" spans="1:13" x14ac:dyDescent="0.25">
      <c r="B16" s="157" t="s">
        <v>136</v>
      </c>
      <c r="C16" s="159" t="s">
        <v>243</v>
      </c>
      <c r="D16" s="153"/>
      <c r="E16" s="153"/>
      <c r="F16" s="157" t="s">
        <v>277</v>
      </c>
      <c r="G16" s="153"/>
      <c r="H16" s="153"/>
      <c r="I16" s="157" t="s">
        <v>158</v>
      </c>
      <c r="J16" s="153"/>
      <c r="K16" s="153"/>
    </row>
    <row r="17" spans="1:12" x14ac:dyDescent="0.25">
      <c r="B17" s="157" t="s">
        <v>192</v>
      </c>
      <c r="C17" s="159" t="s">
        <v>244</v>
      </c>
      <c r="D17" s="153"/>
      <c r="E17" s="153"/>
      <c r="F17" s="157" t="s">
        <v>275</v>
      </c>
      <c r="G17" s="153"/>
      <c r="H17" s="153"/>
      <c r="I17" s="157" t="s">
        <v>159</v>
      </c>
      <c r="J17" s="153"/>
      <c r="K17" s="153"/>
    </row>
    <row r="18" spans="1:12" x14ac:dyDescent="0.25">
      <c r="B18" s="157" t="s">
        <v>193</v>
      </c>
      <c r="C18" s="159" t="s">
        <v>245</v>
      </c>
      <c r="D18" s="153"/>
      <c r="E18" s="153"/>
      <c r="F18" s="157" t="s">
        <v>276</v>
      </c>
      <c r="G18" s="153"/>
      <c r="H18" s="153"/>
      <c r="I18" s="157" t="s">
        <v>160</v>
      </c>
      <c r="J18" s="153"/>
      <c r="K18" s="153"/>
    </row>
    <row r="19" spans="1:12" x14ac:dyDescent="0.25">
      <c r="B19" s="157" t="s">
        <v>137</v>
      </c>
      <c r="C19" s="159" t="s">
        <v>246</v>
      </c>
      <c r="D19" s="153"/>
      <c r="E19" s="153"/>
      <c r="F19" s="157" t="s">
        <v>142</v>
      </c>
      <c r="G19" s="153"/>
      <c r="H19" s="153"/>
      <c r="I19" s="157" t="s">
        <v>161</v>
      </c>
      <c r="J19" s="153"/>
      <c r="K19" s="153"/>
    </row>
    <row r="20" spans="1:12" x14ac:dyDescent="0.25">
      <c r="B20" s="157" t="s">
        <v>138</v>
      </c>
      <c r="C20" s="159" t="s">
        <v>247</v>
      </c>
      <c r="D20" s="153"/>
      <c r="E20" s="153"/>
      <c r="F20" s="157" t="s">
        <v>284</v>
      </c>
      <c r="G20" s="153"/>
      <c r="H20" s="153"/>
      <c r="I20" s="157"/>
      <c r="J20" s="153"/>
      <c r="K20" s="153"/>
      <c r="L20" s="153"/>
    </row>
    <row r="21" spans="1:12" x14ac:dyDescent="0.25">
      <c r="B21" s="157" t="s">
        <v>139</v>
      </c>
      <c r="C21" s="159" t="s">
        <v>248</v>
      </c>
      <c r="D21" s="153"/>
      <c r="E21" s="153"/>
      <c r="F21" s="157" t="s">
        <v>296</v>
      </c>
      <c r="G21" s="153"/>
      <c r="H21" s="153"/>
      <c r="I21" s="157"/>
      <c r="J21" s="153"/>
      <c r="K21" s="153"/>
      <c r="L21" s="153"/>
    </row>
    <row r="22" spans="1:12" x14ac:dyDescent="0.25">
      <c r="B22" s="157" t="s">
        <v>140</v>
      </c>
      <c r="C22" s="159" t="s">
        <v>251</v>
      </c>
      <c r="D22" s="153"/>
      <c r="E22" s="153"/>
      <c r="F22" s="157" t="s">
        <v>285</v>
      </c>
      <c r="G22" s="153"/>
      <c r="H22" s="153"/>
      <c r="J22" s="153"/>
      <c r="K22" s="153"/>
      <c r="L22" s="153"/>
    </row>
    <row r="23" spans="1:12" x14ac:dyDescent="0.25">
      <c r="B23" s="157" t="s">
        <v>218</v>
      </c>
      <c r="C23" s="159" t="s">
        <v>250</v>
      </c>
      <c r="D23" s="153"/>
      <c r="E23" s="153"/>
      <c r="F23" s="157" t="s">
        <v>287</v>
      </c>
      <c r="G23" s="153"/>
      <c r="H23" s="153"/>
      <c r="J23" s="153"/>
      <c r="K23" s="153"/>
      <c r="L23" s="153"/>
    </row>
    <row r="24" spans="1:12" x14ac:dyDescent="0.25">
      <c r="B24" s="159" t="s">
        <v>172</v>
      </c>
      <c r="C24" s="159" t="s">
        <v>249</v>
      </c>
      <c r="D24" s="153"/>
      <c r="E24" s="153"/>
      <c r="F24" s="157" t="s">
        <v>286</v>
      </c>
      <c r="G24" s="153"/>
      <c r="H24" s="153"/>
      <c r="J24" s="153"/>
      <c r="K24" s="153"/>
      <c r="L24" s="153"/>
    </row>
    <row r="25" spans="1:12" x14ac:dyDescent="0.25">
      <c r="B25" s="178" t="s">
        <v>203</v>
      </c>
      <c r="C25" s="159" t="s">
        <v>252</v>
      </c>
      <c r="D25" s="153"/>
      <c r="E25" s="153"/>
      <c r="F25" s="157" t="s">
        <v>288</v>
      </c>
      <c r="G25" s="153"/>
      <c r="H25" s="153"/>
      <c r="J25" s="153"/>
      <c r="K25" s="153"/>
      <c r="L25" s="153"/>
    </row>
    <row r="26" spans="1:12" x14ac:dyDescent="0.25">
      <c r="B26" s="157" t="s">
        <v>205</v>
      </c>
      <c r="C26" s="159" t="s">
        <v>253</v>
      </c>
      <c r="D26" s="153"/>
      <c r="E26" s="153"/>
      <c r="F26" s="157" t="s">
        <v>289</v>
      </c>
      <c r="G26" s="153"/>
      <c r="H26" s="153"/>
      <c r="I26" s="153"/>
      <c r="J26" s="153"/>
      <c r="K26" s="153"/>
      <c r="L26" s="153"/>
    </row>
    <row r="27" spans="1:12" x14ac:dyDescent="0.25">
      <c r="B27" s="178" t="s">
        <v>204</v>
      </c>
      <c r="C27" s="159" t="s">
        <v>254</v>
      </c>
      <c r="D27" s="153"/>
      <c r="E27" s="153"/>
      <c r="F27" s="157" t="s">
        <v>290</v>
      </c>
      <c r="G27" s="153"/>
      <c r="H27" s="153"/>
      <c r="I27" s="153"/>
      <c r="J27" s="153"/>
      <c r="K27" s="153"/>
      <c r="L27" s="153"/>
    </row>
    <row r="28" spans="1:12" x14ac:dyDescent="0.25">
      <c r="B28" s="157" t="s">
        <v>217</v>
      </c>
      <c r="D28" s="153"/>
      <c r="E28" s="153"/>
      <c r="F28" s="157" t="s">
        <v>291</v>
      </c>
      <c r="G28" s="153"/>
      <c r="H28" s="153"/>
      <c r="I28" s="153"/>
      <c r="J28" s="153"/>
      <c r="K28" s="153"/>
      <c r="L28" s="153"/>
    </row>
    <row r="29" spans="1:12" x14ac:dyDescent="0.25">
      <c r="A29" s="153"/>
      <c r="B29" s="157" t="s">
        <v>200</v>
      </c>
      <c r="C29" s="153"/>
      <c r="D29" s="153"/>
      <c r="E29" s="153"/>
      <c r="F29" s="157" t="s">
        <v>292</v>
      </c>
      <c r="G29" s="153"/>
      <c r="H29" s="153"/>
      <c r="I29" s="153"/>
      <c r="J29" s="153"/>
      <c r="K29" s="153"/>
      <c r="L29" s="153"/>
    </row>
    <row r="30" spans="1:12" x14ac:dyDescent="0.25">
      <c r="A30" s="153"/>
      <c r="B30" s="159" t="s">
        <v>171</v>
      </c>
      <c r="C30" s="153"/>
      <c r="D30" s="153"/>
      <c r="E30" s="153"/>
      <c r="F30" s="157" t="s">
        <v>293</v>
      </c>
      <c r="G30" s="153"/>
      <c r="H30" s="153"/>
      <c r="I30" s="153"/>
      <c r="J30" s="153"/>
      <c r="K30" s="153"/>
      <c r="L30" s="153"/>
    </row>
    <row r="31" spans="1:12" x14ac:dyDescent="0.25">
      <c r="A31" s="153"/>
      <c r="B31" s="157" t="s">
        <v>201</v>
      </c>
      <c r="C31" s="153"/>
      <c r="D31" s="153"/>
      <c r="E31" s="153"/>
      <c r="F31" s="157" t="s">
        <v>297</v>
      </c>
      <c r="G31" s="153"/>
      <c r="H31" s="153"/>
      <c r="I31" s="153"/>
      <c r="J31" s="153"/>
      <c r="K31" s="153"/>
      <c r="L31" s="153"/>
    </row>
    <row r="32" spans="1:12" x14ac:dyDescent="0.25">
      <c r="F32" s="157" t="s">
        <v>298</v>
      </c>
    </row>
    <row r="33" spans="6:6" x14ac:dyDescent="0.25">
      <c r="F33" s="157" t="s">
        <v>299</v>
      </c>
    </row>
    <row r="34" spans="6:6" x14ac:dyDescent="0.25">
      <c r="F34" s="157" t="s">
        <v>294</v>
      </c>
    </row>
    <row r="35" spans="6:6" x14ac:dyDescent="0.25">
      <c r="F35" s="157" t="s">
        <v>295</v>
      </c>
    </row>
    <row r="36" spans="6:6" x14ac:dyDescent="0.25">
      <c r="F36" s="159" t="s">
        <v>173</v>
      </c>
    </row>
    <row r="37" spans="6:6" x14ac:dyDescent="0.25">
      <c r="F37" s="157" t="s">
        <v>144</v>
      </c>
    </row>
    <row r="38" spans="6:6" x14ac:dyDescent="0.25">
      <c r="F38" s="157" t="s">
        <v>301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Devis</vt:lpstr>
      <vt:lpstr>Calculs</vt:lpstr>
      <vt:lpstr>Liste</vt:lpstr>
      <vt:lpstr>Catégories</vt:lpstr>
      <vt:lpstr>Choix</vt:lpstr>
      <vt:lpstr>Données</vt:lpstr>
      <vt:lpstr>Devis!Zone_d_impression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Yoann Le Ménager</dc:creator>
  <cp:lastModifiedBy>Yoann Le Ménager</cp:lastModifiedBy>
  <dcterms:created xsi:type="dcterms:W3CDTF">2013-03-07T14:53:39Z</dcterms:created>
  <dcterms:modified xsi:type="dcterms:W3CDTF">2013-05-27T08:59:39Z</dcterms:modified>
</cp:coreProperties>
</file>