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22116" windowHeight="9264" activeTab="2"/>
  </bookViews>
  <sheets>
    <sheet name="Feuil1" sheetId="1" r:id="rId1"/>
    <sheet name="Feuil2" sheetId="2" r:id="rId2"/>
    <sheet name="Feuil3" sheetId="3" r:id="rId3"/>
  </sheets>
  <definedNames>
    <definedName name="Departement">Feuil3!$H$2:$H$5</definedName>
    <definedName name="Fournitures">Feuil3!$N$8:$N$10</definedName>
    <definedName name="Hôtel">Feuil3!$N$6:$N$7</definedName>
    <definedName name="Restauration">Feuil3!$N$3:$N$5</definedName>
  </definedNames>
  <calcPr calcId="125725"/>
</workbook>
</file>

<file path=xl/calcChain.xml><?xml version="1.0" encoding="utf-8"?>
<calcChain xmlns="http://schemas.openxmlformats.org/spreadsheetml/2006/main">
  <c r="O11" i="3"/>
  <c r="N11"/>
  <c r="L11"/>
  <c r="O4"/>
  <c r="O5"/>
  <c r="O6"/>
  <c r="O7"/>
  <c r="O10"/>
  <c r="O3"/>
  <c r="W1"/>
  <c r="W7" s="1"/>
  <c r="D4"/>
  <c r="D5" s="1"/>
  <c r="D6" s="1"/>
  <c r="D7" s="1"/>
  <c r="D8" s="1"/>
  <c r="D9" s="1"/>
  <c r="D3"/>
  <c r="J3" i="1"/>
  <c r="J4"/>
  <c r="J5"/>
  <c r="J6"/>
  <c r="J7"/>
  <c r="J2"/>
  <c r="E4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3"/>
  <c r="E21" s="1"/>
  <c r="L6" i="3" l="1"/>
  <c r="L3"/>
  <c r="O8"/>
  <c r="L8" s="1"/>
  <c r="O9"/>
  <c r="K6" i="1"/>
  <c r="K4"/>
  <c r="K5"/>
  <c r="K7"/>
  <c r="K3"/>
  <c r="K2"/>
  <c r="L13" i="3" l="1"/>
  <c r="X7"/>
  <c r="K9" i="1"/>
</calcChain>
</file>

<file path=xl/sharedStrings.xml><?xml version="1.0" encoding="utf-8"?>
<sst xmlns="http://schemas.openxmlformats.org/spreadsheetml/2006/main" count="111" uniqueCount="48">
  <si>
    <t>Note de frais No 1</t>
  </si>
  <si>
    <t>Note de frais No 2</t>
  </si>
  <si>
    <t>Note de frais No 3</t>
  </si>
  <si>
    <t>Note de frais No 4</t>
  </si>
  <si>
    <t>Note de frais No 5</t>
  </si>
  <si>
    <t>Note de frais No 6</t>
  </si>
  <si>
    <t>Note de frais No 7</t>
  </si>
  <si>
    <t>Note de frais No 8</t>
  </si>
  <si>
    <t>Note de frais No 9</t>
  </si>
  <si>
    <t>Note de frais No 10</t>
  </si>
  <si>
    <t>Note de frais No 11</t>
  </si>
  <si>
    <t>Note de frais No 12</t>
  </si>
  <si>
    <t>Note de frais No 13</t>
  </si>
  <si>
    <t>Note de frais No 14</t>
  </si>
  <si>
    <t>Note de frais No 15</t>
  </si>
  <si>
    <t>Note de frais No 16</t>
  </si>
  <si>
    <t>Note de frais No 17</t>
  </si>
  <si>
    <t>Note de frais No 18</t>
  </si>
  <si>
    <t>Restaurant</t>
  </si>
  <si>
    <t>Hôtel</t>
  </si>
  <si>
    <t>Transport</t>
  </si>
  <si>
    <t>Total</t>
  </si>
  <si>
    <t>good</t>
  </si>
  <si>
    <t>bad</t>
  </si>
  <si>
    <t>Restauration</t>
  </si>
  <si>
    <t>Au Petit Plaisir</t>
  </si>
  <si>
    <t>Taxi</t>
  </si>
  <si>
    <t>Fournitures</t>
  </si>
  <si>
    <t>Le Palace</t>
  </si>
  <si>
    <t>Le Vilain</t>
  </si>
  <si>
    <t>Champion</t>
  </si>
  <si>
    <t>Carnot</t>
  </si>
  <si>
    <t>La Poste</t>
  </si>
  <si>
    <t>Bureau</t>
  </si>
  <si>
    <t>Admin</t>
  </si>
  <si>
    <t>Departement</t>
  </si>
  <si>
    <t>Description</t>
  </si>
  <si>
    <t>No de Facture</t>
  </si>
  <si>
    <t>Montant</t>
  </si>
  <si>
    <t>a</t>
  </si>
  <si>
    <t>b</t>
  </si>
  <si>
    <t>c</t>
  </si>
  <si>
    <t>d</t>
  </si>
  <si>
    <t>e</t>
  </si>
  <si>
    <t>f</t>
  </si>
  <si>
    <t>g</t>
  </si>
  <si>
    <t>h</t>
  </si>
  <si>
    <t>Consolidation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</si>
</sst>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1" xfId="0" applyBorder="1"/>
    <xf numFmtId="0" fontId="2" fillId="2" borderId="2" xfId="0" applyFont="1" applyFill="1" applyBorder="1"/>
    <xf numFmtId="0" fontId="2" fillId="0" borderId="0" xfId="0" applyFont="1" applyBorder="1"/>
    <xf numFmtId="0" fontId="2" fillId="0" borderId="3" xfId="0" applyFont="1" applyBorder="1"/>
    <xf numFmtId="0" fontId="2" fillId="2" borderId="1" xfId="0" applyFont="1" applyFill="1" applyBorder="1"/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8" xfId="0" applyBorder="1"/>
    <xf numFmtId="0" fontId="0" fillId="0" borderId="12" xfId="0" applyBorder="1"/>
    <xf numFmtId="0" fontId="2" fillId="2" borderId="0" xfId="0" applyFont="1" applyFill="1" applyBorder="1"/>
    <xf numFmtId="0" fontId="0" fillId="0" borderId="13" xfId="0" applyBorder="1"/>
    <xf numFmtId="0" fontId="2" fillId="0" borderId="9" xfId="0" applyFont="1" applyBorder="1"/>
    <xf numFmtId="0" fontId="0" fillId="0" borderId="9" xfId="0" applyBorder="1"/>
    <xf numFmtId="0" fontId="0" fillId="0" borderId="10" xfId="0" applyBorder="1"/>
    <xf numFmtId="0" fontId="3" fillId="0" borderId="0" xfId="0" applyFont="1"/>
    <xf numFmtId="0" fontId="1" fillId="3" borderId="3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Feuil1!$J$2:$J$7</c:f>
              <c:strCache>
                <c:ptCount val="6"/>
                <c:pt idx="0">
                  <c:v>Hôtel good</c:v>
                </c:pt>
                <c:pt idx="1">
                  <c:v>Hôtel bad</c:v>
                </c:pt>
                <c:pt idx="2">
                  <c:v>Restaurant good</c:v>
                </c:pt>
                <c:pt idx="3">
                  <c:v>Restaurant bad</c:v>
                </c:pt>
                <c:pt idx="4">
                  <c:v>Transport good</c:v>
                </c:pt>
                <c:pt idx="5">
                  <c:v>Transport bad</c:v>
                </c:pt>
              </c:strCache>
            </c:strRef>
          </c:cat>
          <c:val>
            <c:numRef>
              <c:f>Feuil1!$K$2:$K$7</c:f>
              <c:numCache>
                <c:formatCode>General</c:formatCode>
                <c:ptCount val="6"/>
                <c:pt idx="0">
                  <c:v>118</c:v>
                </c:pt>
                <c:pt idx="1">
                  <c:v>153</c:v>
                </c:pt>
                <c:pt idx="2">
                  <c:v>88</c:v>
                </c:pt>
                <c:pt idx="3">
                  <c:v>128</c:v>
                </c:pt>
                <c:pt idx="4">
                  <c:v>128</c:v>
                </c:pt>
                <c:pt idx="5">
                  <c:v>168</c:v>
                </c:pt>
              </c:numCache>
            </c:numRef>
          </c:val>
        </c:ser>
        <c:axId val="44935808"/>
        <c:axId val="62878080"/>
      </c:barChart>
      <c:catAx>
        <c:axId val="44935808"/>
        <c:scaling>
          <c:orientation val="minMax"/>
        </c:scaling>
        <c:axPos val="b"/>
        <c:tickLblPos val="nextTo"/>
        <c:crossAx val="62878080"/>
        <c:crosses val="autoZero"/>
        <c:auto val="1"/>
        <c:lblAlgn val="ctr"/>
        <c:lblOffset val="100"/>
      </c:catAx>
      <c:valAx>
        <c:axId val="62878080"/>
        <c:scaling>
          <c:orientation val="minMax"/>
        </c:scaling>
        <c:axPos val="l"/>
        <c:majorGridlines/>
        <c:numFmt formatCode="General" sourceLinked="1"/>
        <c:tickLblPos val="nextTo"/>
        <c:crossAx val="44935808"/>
        <c:crosses val="autoZero"/>
        <c:crossBetween val="between"/>
      </c:valAx>
    </c:plotArea>
    <c:legend>
      <c:legendPos val="r"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cat>
            <c:strRef>
              <c:f>Feuil3!$K$3:$K$11</c:f>
              <c:strCache>
                <c:ptCount val="9"/>
                <c:pt idx="0">
                  <c:v>Restauration</c:v>
                </c:pt>
                <c:pt idx="3">
                  <c:v>Hôtel</c:v>
                </c:pt>
                <c:pt idx="5">
                  <c:v>Fournitures</c:v>
                </c:pt>
                <c:pt idx="8">
                  <c:v>Taxi</c:v>
                </c:pt>
              </c:strCache>
            </c:strRef>
          </c:cat>
          <c:val>
            <c:numRef>
              <c:f>Feuil3!$L$3:$L$11</c:f>
              <c:numCache>
                <c:formatCode>General</c:formatCode>
                <c:ptCount val="9"/>
                <c:pt idx="0">
                  <c:v>35</c:v>
                </c:pt>
                <c:pt idx="3">
                  <c:v>35</c:v>
                </c:pt>
                <c:pt idx="5">
                  <c:v>50</c:v>
                </c:pt>
                <c:pt idx="8">
                  <c:v>60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Feuil3!$N$3:$N$11</c:f>
              <c:strCache>
                <c:ptCount val="9"/>
                <c:pt idx="0">
                  <c:v>Au Petit Plaisir</c:v>
                </c:pt>
                <c:pt idx="1">
                  <c:v>Le Palace</c:v>
                </c:pt>
                <c:pt idx="2">
                  <c:v>Le Vilain</c:v>
                </c:pt>
                <c:pt idx="3">
                  <c:v>Champion</c:v>
                </c:pt>
                <c:pt idx="4">
                  <c:v>Carnot</c:v>
                </c:pt>
                <c:pt idx="5">
                  <c:v>La Poste</c:v>
                </c:pt>
                <c:pt idx="6">
                  <c:v>Bureau</c:v>
                </c:pt>
                <c:pt idx="7">
                  <c:v>Admin</c:v>
                </c:pt>
                <c:pt idx="8">
                  <c:v>Taxi</c:v>
                </c:pt>
              </c:strCache>
            </c:strRef>
          </c:cat>
          <c:val>
            <c:numRef>
              <c:f>Feuil3!$O$3:$O$11</c:f>
              <c:numCache>
                <c:formatCode>General</c:formatCode>
                <c:ptCount val="9"/>
                <c:pt idx="0">
                  <c:v>5</c:v>
                </c:pt>
                <c:pt idx="1">
                  <c:v>30</c:v>
                </c:pt>
                <c:pt idx="2">
                  <c:v>0</c:v>
                </c:pt>
                <c:pt idx="3">
                  <c:v>10</c:v>
                </c:pt>
                <c:pt idx="4">
                  <c:v>25</c:v>
                </c:pt>
                <c:pt idx="5">
                  <c:v>15</c:v>
                </c:pt>
                <c:pt idx="6">
                  <c:v>35</c:v>
                </c:pt>
                <c:pt idx="7">
                  <c:v>0</c:v>
                </c:pt>
                <c:pt idx="8">
                  <c:v>60</c:v>
                </c:pt>
              </c:numCache>
            </c:numRef>
          </c:val>
        </c:ser>
        <c:axId val="113878144"/>
        <c:axId val="118276480"/>
      </c:barChart>
      <c:catAx>
        <c:axId val="113878144"/>
        <c:scaling>
          <c:orientation val="minMax"/>
        </c:scaling>
        <c:axPos val="b"/>
        <c:tickLblPos val="nextTo"/>
        <c:crossAx val="118276480"/>
        <c:crosses val="autoZero"/>
        <c:auto val="1"/>
        <c:lblAlgn val="ctr"/>
        <c:lblOffset val="100"/>
      </c:catAx>
      <c:valAx>
        <c:axId val="118276480"/>
        <c:scaling>
          <c:orientation val="minMax"/>
        </c:scaling>
        <c:axPos val="l"/>
        <c:majorGridlines/>
        <c:numFmt formatCode="General" sourceLinked="1"/>
        <c:tickLblPos val="nextTo"/>
        <c:crossAx val="11387814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601980</xdr:colOff>
      <xdr:row>8</xdr:row>
      <xdr:rowOff>45720</xdr:rowOff>
    </xdr:from>
    <xdr:to>
      <xdr:col>11</xdr:col>
      <xdr:colOff>220980</xdr:colOff>
      <xdr:row>23</xdr:row>
      <xdr:rowOff>45720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502920</xdr:colOff>
      <xdr:row>0</xdr:row>
      <xdr:rowOff>38100</xdr:rowOff>
    </xdr:from>
    <xdr:to>
      <xdr:col>8</xdr:col>
      <xdr:colOff>777240</xdr:colOff>
      <xdr:row>12</xdr:row>
      <xdr:rowOff>137160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83820</xdr:colOff>
      <xdr:row>0</xdr:row>
      <xdr:rowOff>53340</xdr:rowOff>
    </xdr:from>
    <xdr:to>
      <xdr:col>20</xdr:col>
      <xdr:colOff>693420</xdr:colOff>
      <xdr:row>14</xdr:row>
      <xdr:rowOff>167640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21"/>
  <sheetViews>
    <sheetView workbookViewId="0">
      <selection activeCell="C2" sqref="C2"/>
    </sheetView>
  </sheetViews>
  <sheetFormatPr baseColWidth="10" defaultRowHeight="14.4"/>
  <cols>
    <col min="2" max="2" width="17" bestFit="1" customWidth="1"/>
    <col min="10" max="10" width="14.44140625" bestFit="1" customWidth="1"/>
  </cols>
  <sheetData>
    <row r="2" spans="2:11">
      <c r="B2" t="s">
        <v>0</v>
      </c>
      <c r="C2" t="s">
        <v>19</v>
      </c>
      <c r="D2" t="s">
        <v>22</v>
      </c>
      <c r="E2">
        <v>1</v>
      </c>
      <c r="H2" t="s">
        <v>19</v>
      </c>
      <c r="I2" t="s">
        <v>22</v>
      </c>
      <c r="J2" t="str">
        <f>H2&amp;" "&amp;I2</f>
        <v>Hôtel good</v>
      </c>
      <c r="K2">
        <f>SUMIFS($E:$E,$C:$C,H2,$D:$D,I2)</f>
        <v>118</v>
      </c>
    </row>
    <row r="3" spans="2:11">
      <c r="B3" t="s">
        <v>1</v>
      </c>
      <c r="C3" t="s">
        <v>19</v>
      </c>
      <c r="D3" t="s">
        <v>23</v>
      </c>
      <c r="E3">
        <f>E2+5</f>
        <v>6</v>
      </c>
      <c r="H3" t="s">
        <v>19</v>
      </c>
      <c r="I3" t="s">
        <v>23</v>
      </c>
      <c r="J3" t="str">
        <f t="shared" ref="J3:J7" si="0">H3&amp;" "&amp;I3</f>
        <v>Hôtel bad</v>
      </c>
      <c r="K3">
        <f>SUMIFS($E:$E,$C:$C,H3,$D:$D,I3)</f>
        <v>153</v>
      </c>
    </row>
    <row r="4" spans="2:11">
      <c r="B4" t="s">
        <v>2</v>
      </c>
      <c r="C4" t="s">
        <v>18</v>
      </c>
      <c r="D4" t="s">
        <v>22</v>
      </c>
      <c r="E4">
        <f t="shared" ref="E4:E19" si="1">E3+5</f>
        <v>11</v>
      </c>
      <c r="H4" t="s">
        <v>18</v>
      </c>
      <c r="I4" t="s">
        <v>22</v>
      </c>
      <c r="J4" t="str">
        <f t="shared" si="0"/>
        <v>Restaurant good</v>
      </c>
      <c r="K4">
        <f t="shared" ref="K4:K7" si="2">SUMIFS($E:$E,$C:$C,H4,$D:$D,I4)</f>
        <v>88</v>
      </c>
    </row>
    <row r="5" spans="2:11">
      <c r="B5" t="s">
        <v>3</v>
      </c>
      <c r="C5" t="s">
        <v>20</v>
      </c>
      <c r="D5" t="s">
        <v>22</v>
      </c>
      <c r="E5">
        <f t="shared" si="1"/>
        <v>16</v>
      </c>
      <c r="H5" t="s">
        <v>18</v>
      </c>
      <c r="I5" t="s">
        <v>23</v>
      </c>
      <c r="J5" t="str">
        <f t="shared" si="0"/>
        <v>Restaurant bad</v>
      </c>
      <c r="K5">
        <f t="shared" si="2"/>
        <v>128</v>
      </c>
    </row>
    <row r="6" spans="2:11">
      <c r="B6" t="s">
        <v>4</v>
      </c>
      <c r="C6" t="s">
        <v>18</v>
      </c>
      <c r="D6" t="s">
        <v>23</v>
      </c>
      <c r="E6">
        <f t="shared" si="1"/>
        <v>21</v>
      </c>
      <c r="H6" t="s">
        <v>20</v>
      </c>
      <c r="I6" t="s">
        <v>22</v>
      </c>
      <c r="J6" t="str">
        <f t="shared" si="0"/>
        <v>Transport good</v>
      </c>
      <c r="K6">
        <f t="shared" si="2"/>
        <v>128</v>
      </c>
    </row>
    <row r="7" spans="2:11">
      <c r="B7" t="s">
        <v>5</v>
      </c>
      <c r="C7" t="s">
        <v>18</v>
      </c>
      <c r="D7" t="s">
        <v>22</v>
      </c>
      <c r="E7">
        <f t="shared" si="1"/>
        <v>26</v>
      </c>
      <c r="H7" t="s">
        <v>20</v>
      </c>
      <c r="I7" t="s">
        <v>23</v>
      </c>
      <c r="J7" t="str">
        <f t="shared" si="0"/>
        <v>Transport bad</v>
      </c>
      <c r="K7">
        <f t="shared" si="2"/>
        <v>168</v>
      </c>
    </row>
    <row r="8" spans="2:11">
      <c r="B8" t="s">
        <v>6</v>
      </c>
      <c r="C8" t="s">
        <v>20</v>
      </c>
      <c r="D8" t="s">
        <v>23</v>
      </c>
      <c r="E8">
        <f t="shared" si="1"/>
        <v>31</v>
      </c>
    </row>
    <row r="9" spans="2:11">
      <c r="B9" t="s">
        <v>7</v>
      </c>
      <c r="C9" t="s">
        <v>18</v>
      </c>
      <c r="D9" t="s">
        <v>23</v>
      </c>
      <c r="E9">
        <f t="shared" si="1"/>
        <v>36</v>
      </c>
      <c r="K9">
        <f>SUM(K2:K8)</f>
        <v>783</v>
      </c>
    </row>
    <row r="10" spans="2:11">
      <c r="B10" t="s">
        <v>8</v>
      </c>
      <c r="C10" t="s">
        <v>19</v>
      </c>
      <c r="D10" t="s">
        <v>22</v>
      </c>
      <c r="E10">
        <f t="shared" si="1"/>
        <v>41</v>
      </c>
    </row>
    <row r="11" spans="2:11">
      <c r="B11" t="s">
        <v>9</v>
      </c>
      <c r="C11" t="s">
        <v>20</v>
      </c>
      <c r="D11" t="s">
        <v>22</v>
      </c>
      <c r="E11">
        <f t="shared" si="1"/>
        <v>46</v>
      </c>
    </row>
    <row r="12" spans="2:11">
      <c r="B12" t="s">
        <v>10</v>
      </c>
      <c r="C12" t="s">
        <v>18</v>
      </c>
      <c r="D12" t="s">
        <v>22</v>
      </c>
      <c r="E12">
        <f t="shared" si="1"/>
        <v>51</v>
      </c>
    </row>
    <row r="13" spans="2:11">
      <c r="B13" t="s">
        <v>11</v>
      </c>
      <c r="C13" t="s">
        <v>20</v>
      </c>
      <c r="D13" t="s">
        <v>23</v>
      </c>
      <c r="E13">
        <f t="shared" si="1"/>
        <v>56</v>
      </c>
    </row>
    <row r="14" spans="2:11">
      <c r="B14" t="s">
        <v>12</v>
      </c>
      <c r="C14" t="s">
        <v>19</v>
      </c>
      <c r="D14" t="s">
        <v>23</v>
      </c>
      <c r="E14">
        <f t="shared" si="1"/>
        <v>61</v>
      </c>
    </row>
    <row r="15" spans="2:11">
      <c r="B15" t="s">
        <v>13</v>
      </c>
      <c r="C15" t="s">
        <v>20</v>
      </c>
      <c r="D15" t="s">
        <v>22</v>
      </c>
      <c r="E15">
        <f t="shared" si="1"/>
        <v>66</v>
      </c>
    </row>
    <row r="16" spans="2:11">
      <c r="B16" t="s">
        <v>14</v>
      </c>
      <c r="C16" t="s">
        <v>18</v>
      </c>
      <c r="D16" t="s">
        <v>23</v>
      </c>
      <c r="E16">
        <f t="shared" si="1"/>
        <v>71</v>
      </c>
    </row>
    <row r="17" spans="2:5">
      <c r="B17" t="s">
        <v>15</v>
      </c>
      <c r="C17" t="s">
        <v>19</v>
      </c>
      <c r="D17" t="s">
        <v>22</v>
      </c>
      <c r="E17">
        <f t="shared" si="1"/>
        <v>76</v>
      </c>
    </row>
    <row r="18" spans="2:5">
      <c r="B18" t="s">
        <v>16</v>
      </c>
      <c r="C18" t="s">
        <v>20</v>
      </c>
      <c r="D18" t="s">
        <v>23</v>
      </c>
      <c r="E18">
        <f t="shared" si="1"/>
        <v>81</v>
      </c>
    </row>
    <row r="19" spans="2:5">
      <c r="B19" t="s">
        <v>17</v>
      </c>
      <c r="C19" t="s">
        <v>19</v>
      </c>
      <c r="D19" t="s">
        <v>23</v>
      </c>
      <c r="E19">
        <f t="shared" si="1"/>
        <v>86</v>
      </c>
    </row>
    <row r="21" spans="2:5">
      <c r="B21" t="s">
        <v>21</v>
      </c>
      <c r="E21">
        <f>SUM(E2:E20)</f>
        <v>783</v>
      </c>
    </row>
  </sheetData>
  <dataValidations count="1">
    <dataValidation type="list" allowBlank="1" showInputMessage="1" showErrorMessage="1" sqref="C2:C19">
      <formula1>#REF!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2" sqref="F2"/>
    </sheetView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X14"/>
  <sheetViews>
    <sheetView tabSelected="1" workbookViewId="0">
      <selection activeCell="H19" sqref="H19"/>
    </sheetView>
  </sheetViews>
  <sheetFormatPr baseColWidth="10" defaultRowHeight="14.4"/>
  <cols>
    <col min="1" max="1" width="11.77734375" style="10" bestFit="1" customWidth="1"/>
    <col min="2" max="2" width="12.5546875" style="10" bestFit="1" customWidth="1"/>
    <col min="3" max="3" width="12.44140625" style="10" bestFit="1" customWidth="1"/>
    <col min="4" max="4" width="8.109375" style="10" bestFit="1" customWidth="1"/>
    <col min="10" max="10" width="1.44140625" customWidth="1"/>
    <col min="12" max="12" width="4" bestFit="1" customWidth="1"/>
    <col min="13" max="13" width="0.5546875" customWidth="1"/>
    <col min="14" max="14" width="12.5546875" bestFit="1" customWidth="1"/>
    <col min="15" max="15" width="3" bestFit="1" customWidth="1"/>
  </cols>
  <sheetData>
    <row r="1" spans="1:24">
      <c r="A1" s="11" t="s">
        <v>35</v>
      </c>
      <c r="B1" s="12" t="s">
        <v>36</v>
      </c>
      <c r="C1" s="12" t="s">
        <v>37</v>
      </c>
      <c r="D1" s="13" t="s">
        <v>38</v>
      </c>
      <c r="J1" s="27" t="s">
        <v>24</v>
      </c>
      <c r="W1">
        <f>I5</f>
        <v>0</v>
      </c>
    </row>
    <row r="2" spans="1:24" ht="15" thickBot="1">
      <c r="A2" s="14" t="s">
        <v>24</v>
      </c>
      <c r="B2" s="15" t="s">
        <v>25</v>
      </c>
      <c r="C2" s="15" t="s">
        <v>39</v>
      </c>
      <c r="D2" s="16">
        <v>5</v>
      </c>
      <c r="J2" s="27" t="s">
        <v>19</v>
      </c>
      <c r="K2" s="28" t="s">
        <v>47</v>
      </c>
      <c r="L2" s="28"/>
      <c r="M2" s="28"/>
      <c r="N2" s="28"/>
      <c r="O2" s="29"/>
    </row>
    <row r="3" spans="1:24">
      <c r="A3" s="14" t="s">
        <v>19</v>
      </c>
      <c r="B3" s="15" t="s">
        <v>30</v>
      </c>
      <c r="C3" s="15" t="s">
        <v>40</v>
      </c>
      <c r="D3" s="16">
        <f>+D2+5</f>
        <v>10</v>
      </c>
      <c r="J3" s="27" t="s">
        <v>27</v>
      </c>
      <c r="K3" s="6" t="s">
        <v>24</v>
      </c>
      <c r="L3" s="6">
        <f>SUM(O3:O5)</f>
        <v>35</v>
      </c>
      <c r="M3" s="2"/>
      <c r="N3" s="2" t="s">
        <v>25</v>
      </c>
      <c r="O3" s="19">
        <f>SUMIF($B$2:$B$25,N3,$D$2:$D$25)</f>
        <v>5</v>
      </c>
    </row>
    <row r="4" spans="1:24">
      <c r="A4" s="14" t="s">
        <v>27</v>
      </c>
      <c r="B4" s="15" t="s">
        <v>32</v>
      </c>
      <c r="C4" s="15" t="s">
        <v>41</v>
      </c>
      <c r="D4" s="16">
        <f t="shared" ref="D4:D9" si="0">+D3+5</f>
        <v>15</v>
      </c>
      <c r="J4" s="27" t="s">
        <v>26</v>
      </c>
      <c r="K4" s="7"/>
      <c r="L4" s="7"/>
      <c r="M4" s="3"/>
      <c r="N4" s="3" t="s">
        <v>28</v>
      </c>
      <c r="O4" s="20">
        <f t="shared" ref="O4:O10" si="1">SUMIF($B$2:$B$25,N4,$D$2:$D$25)</f>
        <v>30</v>
      </c>
    </row>
    <row r="5" spans="1:24" ht="15" thickBot="1">
      <c r="A5" s="14" t="s">
        <v>26</v>
      </c>
      <c r="B5" s="15"/>
      <c r="C5" s="15" t="s">
        <v>42</v>
      </c>
      <c r="D5" s="16">
        <f t="shared" si="0"/>
        <v>20</v>
      </c>
      <c r="K5" s="8"/>
      <c r="L5" s="8"/>
      <c r="M5" s="4"/>
      <c r="N5" s="4" t="s">
        <v>29</v>
      </c>
      <c r="O5" s="21">
        <f t="shared" si="1"/>
        <v>0</v>
      </c>
    </row>
    <row r="6" spans="1:24">
      <c r="A6" s="14" t="s">
        <v>19</v>
      </c>
      <c r="B6" s="15" t="s">
        <v>31</v>
      </c>
      <c r="C6" s="15" t="s">
        <v>43</v>
      </c>
      <c r="D6" s="16">
        <f t="shared" si="0"/>
        <v>25</v>
      </c>
      <c r="K6" s="22" t="s">
        <v>19</v>
      </c>
      <c r="L6" s="22">
        <f>SUM(O6:O7)</f>
        <v>35</v>
      </c>
      <c r="M6" s="3"/>
      <c r="N6" s="3" t="s">
        <v>30</v>
      </c>
      <c r="O6" s="20">
        <f t="shared" si="1"/>
        <v>10</v>
      </c>
    </row>
    <row r="7" spans="1:24" ht="15" thickBot="1">
      <c r="A7" s="14" t="s">
        <v>24</v>
      </c>
      <c r="B7" s="15" t="s">
        <v>28</v>
      </c>
      <c r="C7" s="15" t="s">
        <v>44</v>
      </c>
      <c r="D7" s="16">
        <f t="shared" si="0"/>
        <v>30</v>
      </c>
      <c r="H7" s="1"/>
      <c r="I7" s="1"/>
      <c r="K7" s="7"/>
      <c r="L7" s="7"/>
      <c r="M7" s="3"/>
      <c r="N7" s="3" t="s">
        <v>31</v>
      </c>
      <c r="O7" s="20">
        <f t="shared" si="1"/>
        <v>25</v>
      </c>
      <c r="P7" s="1"/>
      <c r="Q7" s="1"/>
      <c r="R7" s="1"/>
      <c r="S7" s="1"/>
      <c r="T7" s="1"/>
      <c r="U7" s="1"/>
      <c r="V7" s="1"/>
      <c r="W7" s="1">
        <f>W1</f>
        <v>0</v>
      </c>
      <c r="X7" s="1">
        <f>SUM(N7:W7)</f>
        <v>25</v>
      </c>
    </row>
    <row r="8" spans="1:24">
      <c r="A8" s="14" t="s">
        <v>27</v>
      </c>
      <c r="B8" s="15" t="s">
        <v>33</v>
      </c>
      <c r="C8" s="15" t="s">
        <v>45</v>
      </c>
      <c r="D8" s="16">
        <f t="shared" si="0"/>
        <v>35</v>
      </c>
      <c r="K8" s="6" t="s">
        <v>27</v>
      </c>
      <c r="L8" s="6">
        <f>SUM(O8:O10)</f>
        <v>50</v>
      </c>
      <c r="M8" s="2"/>
      <c r="N8" s="2" t="s">
        <v>32</v>
      </c>
      <c r="O8" s="19">
        <f t="shared" si="1"/>
        <v>15</v>
      </c>
    </row>
    <row r="9" spans="1:24">
      <c r="A9" s="14" t="s">
        <v>26</v>
      </c>
      <c r="B9" s="15"/>
      <c r="C9" s="15" t="s">
        <v>46</v>
      </c>
      <c r="D9" s="16">
        <f t="shared" si="0"/>
        <v>40</v>
      </c>
      <c r="K9" s="7"/>
      <c r="L9" s="7"/>
      <c r="M9" s="3"/>
      <c r="N9" s="3" t="s">
        <v>33</v>
      </c>
      <c r="O9" s="20">
        <f t="shared" si="1"/>
        <v>35</v>
      </c>
    </row>
    <row r="10" spans="1:24" ht="15" thickBot="1">
      <c r="A10" s="14"/>
      <c r="B10" s="15"/>
      <c r="C10" s="15"/>
      <c r="D10" s="16"/>
      <c r="K10" s="8"/>
      <c r="L10" s="8"/>
      <c r="M10" s="4"/>
      <c r="N10" s="4" t="s">
        <v>34</v>
      </c>
      <c r="O10" s="21">
        <f t="shared" si="1"/>
        <v>0</v>
      </c>
    </row>
    <row r="11" spans="1:24" ht="15" thickBot="1">
      <c r="A11" s="14"/>
      <c r="B11" s="15"/>
      <c r="C11" s="15"/>
      <c r="D11" s="16"/>
      <c r="K11" s="9" t="s">
        <v>26</v>
      </c>
      <c r="L11" s="9">
        <f>SUMIF(A1:A25,K11,D1:D25)</f>
        <v>60</v>
      </c>
      <c r="M11" s="5"/>
      <c r="N11" s="5" t="str">
        <f>K11</f>
        <v>Taxi</v>
      </c>
      <c r="O11" s="23">
        <f>L11</f>
        <v>60</v>
      </c>
    </row>
    <row r="12" spans="1:24" ht="15" thickBot="1">
      <c r="A12" s="14"/>
      <c r="B12" s="17"/>
      <c r="C12" s="17"/>
      <c r="D12" s="18"/>
      <c r="K12" s="7"/>
      <c r="L12" s="7"/>
      <c r="M12" s="3"/>
      <c r="N12" s="3"/>
      <c r="O12" s="20"/>
    </row>
    <row r="13" spans="1:24" ht="15.6" thickTop="1" thickBot="1">
      <c r="K13" s="24" t="s">
        <v>21</v>
      </c>
      <c r="L13" s="24">
        <f>SUM(L3:L12)</f>
        <v>180</v>
      </c>
      <c r="M13" s="25"/>
      <c r="N13" s="25"/>
      <c r="O13" s="26"/>
    </row>
    <row r="14" spans="1:24" ht="15" thickTop="1"/>
  </sheetData>
  <mergeCells count="1">
    <mergeCell ref="K2:O2"/>
  </mergeCells>
  <dataValidations count="3">
    <dataValidation type="list" allowBlank="1" showInputMessage="1" showErrorMessage="1" sqref="B2:B12 Y1">
      <formula1>INDIRECT(A1)</formula1>
    </dataValidation>
    <dataValidation type="list" allowBlank="1" showInputMessage="1" showErrorMessage="1" sqref="X1">
      <formula1>#REF!</formula1>
    </dataValidation>
    <dataValidation type="list" allowBlank="1" showInputMessage="1" showErrorMessage="1" sqref="A2:A12">
      <formula1>$J$1:$J$4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Departement</vt:lpstr>
      <vt:lpstr>Fournitures</vt:lpstr>
      <vt:lpstr>Hôtel</vt:lpstr>
      <vt:lpstr>Restauration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2013-03-24T19:53:07Z</dcterms:created>
  <dcterms:modified xsi:type="dcterms:W3CDTF">2013-03-24T23:18:16Z</dcterms:modified>
</cp:coreProperties>
</file>