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96" windowWidth="18912" windowHeight="8448" tabRatio="953"/>
  </bookViews>
  <sheets>
    <sheet name="Mouvement des dépenses" sheetId="25" r:id="rId1"/>
    <sheet name="Bank 1" sheetId="23" r:id="rId2"/>
    <sheet name="Bank 2" sheetId="24" r:id="rId3"/>
    <sheet name="Bjanvier" sheetId="15" r:id="rId4"/>
    <sheet name="Bfévrier" sheetId="16" r:id="rId5"/>
    <sheet name="Bmars" sheetId="18" r:id="rId6"/>
    <sheet name="Bavril" sheetId="21" r:id="rId7"/>
    <sheet name="BMai" sheetId="22" r:id="rId8"/>
    <sheet name="Bjuin" sheetId="27" r:id="rId9"/>
    <sheet name="Bjuillet" sheetId="28" r:id="rId10"/>
    <sheet name="Baout" sheetId="29" r:id="rId11"/>
    <sheet name="Bseptembre" sheetId="30" r:id="rId12"/>
    <sheet name="Boctobre" sheetId="31" r:id="rId13"/>
    <sheet name="Bnovembre" sheetId="32" r:id="rId14"/>
    <sheet name="Bdecembre" sheetId="33" r:id="rId15"/>
    <sheet name="résumé" sheetId="19" r:id="rId16"/>
  </sheets>
  <calcPr calcId="125725"/>
</workbook>
</file>

<file path=xl/calcChain.xml><?xml version="1.0" encoding="utf-8"?>
<calcChain xmlns="http://schemas.openxmlformats.org/spreadsheetml/2006/main">
  <c r="B14" i="16"/>
  <c r="E24" i="15"/>
  <c r="E24" i="16"/>
  <c r="B16" i="33"/>
  <c r="B16" i="32"/>
  <c r="B16" i="31"/>
  <c r="B16" i="30"/>
  <c r="B16" i="29"/>
  <c r="B16" i="28"/>
  <c r="B16" i="27"/>
  <c r="B16" i="22"/>
  <c r="B16" i="21"/>
  <c r="B16" i="18"/>
  <c r="D7" i="19" s="1"/>
  <c r="B16" i="16"/>
  <c r="B16" i="15"/>
  <c r="E24" i="33"/>
  <c r="B14"/>
  <c r="E24" i="32"/>
  <c r="B14"/>
  <c r="E24" i="31"/>
  <c r="B14"/>
  <c r="E24" i="30"/>
  <c r="B14"/>
  <c r="E24" i="29"/>
  <c r="B14"/>
  <c r="E24" i="28"/>
  <c r="B14"/>
  <c r="E24" i="27"/>
  <c r="B14"/>
  <c r="G84" i="25"/>
  <c r="F66"/>
  <c r="G28"/>
  <c r="G15"/>
  <c r="K5"/>
  <c r="J5"/>
  <c r="J6" s="1"/>
  <c r="K7" i="24"/>
  <c r="J7"/>
  <c r="K7" i="23"/>
  <c r="J8" s="1"/>
  <c r="J7"/>
  <c r="D14" i="19" l="1"/>
  <c r="D12"/>
  <c r="D10"/>
  <c r="D8"/>
  <c r="D6"/>
  <c r="D15"/>
  <c r="D13"/>
  <c r="D11"/>
  <c r="D9"/>
  <c r="E24" i="22"/>
  <c r="B14"/>
  <c r="E24" i="21"/>
  <c r="E24" i="18"/>
  <c r="B14" i="21"/>
  <c r="B14" i="18" l="1"/>
  <c r="D5" i="19"/>
  <c r="D4"/>
  <c r="G13" i="15"/>
  <c r="G13" i="16" s="1"/>
  <c r="G13" i="21" s="1"/>
  <c r="B14" i="15"/>
  <c r="G13" i="30" l="1"/>
  <c r="G13" i="28"/>
  <c r="G13" i="33"/>
  <c r="G13" i="32"/>
  <c r="G13" i="27"/>
  <c r="G13" i="29"/>
  <c r="G13" i="22"/>
  <c r="G13" i="31"/>
  <c r="G13" i="18"/>
  <c r="G6" i="15"/>
  <c r="E3" i="16" s="1"/>
  <c r="G6" s="1"/>
  <c r="C4" i="19" l="1"/>
  <c r="E3" i="18"/>
  <c r="C5" i="19"/>
  <c r="G6" i="18" l="1"/>
  <c r="C6" i="19" l="1"/>
  <c r="C7"/>
  <c r="E3" i="32"/>
  <c r="G6" s="1"/>
  <c r="C14" i="19" s="1"/>
  <c r="E3" i="31"/>
  <c r="G6" s="1"/>
  <c r="C13" i="19" s="1"/>
  <c r="E3" i="27"/>
  <c r="G6" s="1"/>
  <c r="C9" i="19" s="1"/>
  <c r="E3" i="30"/>
  <c r="G6" s="1"/>
  <c r="C12" i="19" s="1"/>
  <c r="E3" i="29"/>
  <c r="G6" s="1"/>
  <c r="C11" i="19" s="1"/>
  <c r="E3" i="33"/>
  <c r="G6" s="1"/>
  <c r="C15" i="19" s="1"/>
  <c r="E3" i="28"/>
  <c r="G6" s="1"/>
  <c r="C10" i="19" s="1"/>
  <c r="E3" i="21"/>
  <c r="G6" s="1"/>
  <c r="E3" i="22"/>
  <c r="G6" s="1"/>
  <c r="C8" i="19" s="1"/>
</calcChain>
</file>

<file path=xl/sharedStrings.xml><?xml version="1.0" encoding="utf-8"?>
<sst xmlns="http://schemas.openxmlformats.org/spreadsheetml/2006/main" count="230" uniqueCount="105">
  <si>
    <t>Janvier</t>
  </si>
  <si>
    <t>Février</t>
  </si>
  <si>
    <t>Mars</t>
  </si>
  <si>
    <t>Budget Mensuel</t>
  </si>
  <si>
    <t>Mois</t>
  </si>
  <si>
    <t>Solde antérieur</t>
  </si>
  <si>
    <t>Revenus</t>
  </si>
  <si>
    <t>Epargne</t>
  </si>
  <si>
    <t>Depenses</t>
  </si>
  <si>
    <t>Courses</t>
  </si>
  <si>
    <t>Solde actuel</t>
  </si>
  <si>
    <t>Cumul Epargne</t>
  </si>
  <si>
    <t>Crédit</t>
  </si>
  <si>
    <t>Soldes</t>
  </si>
  <si>
    <t>Mouvement des dépenses</t>
  </si>
  <si>
    <t>Date</t>
  </si>
  <si>
    <t>Compte CCP Dyna Kabri</t>
  </si>
  <si>
    <t>Description</t>
  </si>
  <si>
    <t>Débit</t>
  </si>
  <si>
    <t>Total</t>
  </si>
  <si>
    <t>Solde</t>
  </si>
  <si>
    <t>solde début</t>
  </si>
  <si>
    <t>Retrait</t>
  </si>
  <si>
    <t>Salaire S7P</t>
  </si>
  <si>
    <t>RETRAIT</t>
  </si>
  <si>
    <t>Salaire Anem</t>
  </si>
  <si>
    <t>Comissions</t>
  </si>
  <si>
    <t>Salaire ANEM</t>
  </si>
  <si>
    <t>Compte AGB Dyna Kabri</t>
  </si>
  <si>
    <t>Totale</t>
  </si>
  <si>
    <t>Ouverture du compte</t>
  </si>
  <si>
    <t>Remboursement</t>
  </si>
  <si>
    <t>Achats</t>
  </si>
  <si>
    <t>P.Classique noir</t>
  </si>
  <si>
    <t>P.Classique bleu</t>
  </si>
  <si>
    <t>P.Jean Bleu</t>
  </si>
  <si>
    <t>P.Jean Gris</t>
  </si>
  <si>
    <t>Pule Vert</t>
  </si>
  <si>
    <t>Chemise verte</t>
  </si>
  <si>
    <t>Bustier Blanc et bleu</t>
  </si>
  <si>
    <t>Autres débit</t>
  </si>
  <si>
    <t>Passeport</t>
  </si>
  <si>
    <t>Coiffeuse</t>
  </si>
  <si>
    <t>Vendredi</t>
  </si>
  <si>
    <t>Ardis</t>
  </si>
  <si>
    <t>Chaussures beiges</t>
  </si>
  <si>
    <t>Chaussures marrons</t>
  </si>
  <si>
    <t>Chaussures noirs</t>
  </si>
  <si>
    <t>Chales gris et roses</t>
  </si>
  <si>
    <t>Chale gris K</t>
  </si>
  <si>
    <t>Bonnet gris K</t>
  </si>
  <si>
    <t>3 paires Chaussettes</t>
  </si>
  <si>
    <t>Pule marron</t>
  </si>
  <si>
    <t>AMARA Hadda</t>
  </si>
  <si>
    <t>cuisine</t>
  </si>
  <si>
    <t>1er résultat</t>
  </si>
  <si>
    <t>Reserves</t>
  </si>
  <si>
    <t>Grand-mère</t>
  </si>
  <si>
    <t>papa</t>
  </si>
  <si>
    <t>Beldjoudi</t>
  </si>
  <si>
    <t>S7P</t>
  </si>
  <si>
    <t>Dely</t>
  </si>
  <si>
    <t>Anniversaire</t>
  </si>
  <si>
    <t>Plates</t>
  </si>
  <si>
    <t>Hydra</t>
  </si>
  <si>
    <t>Naima</t>
  </si>
  <si>
    <t>violette</t>
  </si>
  <si>
    <t>2 paires</t>
  </si>
  <si>
    <t>Neige</t>
  </si>
  <si>
    <t>Entretien</t>
  </si>
  <si>
    <t>Cadeau Wahida</t>
  </si>
  <si>
    <t>Réserves</t>
  </si>
  <si>
    <t>Bouchaoui</t>
  </si>
  <si>
    <t>Bracelet</t>
  </si>
  <si>
    <t>Bleu</t>
  </si>
  <si>
    <t>Coupe de cheveux</t>
  </si>
  <si>
    <t>Sortie</t>
  </si>
  <si>
    <t>Tipaza</t>
  </si>
  <si>
    <t>Dély brahim</t>
  </si>
  <si>
    <t>recharge</t>
  </si>
  <si>
    <t>cub3</t>
  </si>
  <si>
    <t>taxi</t>
  </si>
  <si>
    <t>Creme et crayon</t>
  </si>
  <si>
    <t>Dely brahim</t>
  </si>
  <si>
    <t>Nedjma</t>
  </si>
  <si>
    <t>Recharge</t>
  </si>
  <si>
    <t>1er jour Renault</t>
  </si>
  <si>
    <t>2e jour Renault</t>
  </si>
  <si>
    <t>Oued Smar</t>
  </si>
  <si>
    <t>petit déj+Déj</t>
  </si>
  <si>
    <t>Déj</t>
  </si>
  <si>
    <t>coiffeuse</t>
  </si>
  <si>
    <t>Sac Bleu</t>
  </si>
  <si>
    <t>Rouge</t>
  </si>
  <si>
    <t>Haut gris</t>
  </si>
  <si>
    <t>3 jeans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</si>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</sst>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[$-40C]mmmm\-yy;@"/>
    <numFmt numFmtId="165" formatCode="[$-F800]dddd\,\ mmmm\ dd\,\ yyyy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5">
    <xf numFmtId="0" fontId="0" fillId="0" borderId="0" xfId="0"/>
    <xf numFmtId="0" fontId="0" fillId="0" borderId="1" xfId="0" applyBorder="1"/>
    <xf numFmtId="43" fontId="0" fillId="0" borderId="1" xfId="1" applyFont="1" applyBorder="1"/>
    <xf numFmtId="43" fontId="0" fillId="0" borderId="8" xfId="1" applyFont="1" applyBorder="1"/>
    <xf numFmtId="43" fontId="3" fillId="0" borderId="9" xfId="1" applyFont="1" applyBorder="1"/>
    <xf numFmtId="43" fontId="0" fillId="0" borderId="1" xfId="0" applyNumberFormat="1" applyBorder="1"/>
    <xf numFmtId="0" fontId="0" fillId="7" borderId="1" xfId="0" applyFill="1" applyBorder="1"/>
    <xf numFmtId="0" fontId="0" fillId="8" borderId="1" xfId="0" applyFill="1" applyBorder="1"/>
    <xf numFmtId="43" fontId="0" fillId="0" borderId="0" xfId="1" applyFont="1"/>
    <xf numFmtId="43" fontId="3" fillId="0" borderId="12" xfId="0" applyNumberFormat="1" applyFont="1" applyBorder="1"/>
    <xf numFmtId="14" fontId="0" fillId="0" borderId="17" xfId="0" applyNumberFormat="1" applyFill="1" applyBorder="1"/>
    <xf numFmtId="43" fontId="0" fillId="0" borderId="20" xfId="1" applyFont="1" applyFill="1" applyBorder="1" applyAlignment="1">
      <alignment horizontal="center"/>
    </xf>
    <xf numFmtId="43" fontId="0" fillId="0" borderId="21" xfId="1" applyFont="1" applyFill="1" applyBorder="1"/>
    <xf numFmtId="14" fontId="0" fillId="0" borderId="22" xfId="0" applyNumberFormat="1" applyFill="1" applyBorder="1"/>
    <xf numFmtId="43" fontId="0" fillId="0" borderId="1" xfId="1" applyFont="1" applyFill="1" applyBorder="1" applyAlignment="1">
      <alignment horizontal="center"/>
    </xf>
    <xf numFmtId="43" fontId="0" fillId="0" borderId="23" xfId="1" applyFont="1" applyFill="1" applyBorder="1"/>
    <xf numFmtId="0" fontId="0" fillId="0" borderId="1" xfId="0" applyFill="1" applyBorder="1" applyAlignment="1">
      <alignment horizontal="left"/>
    </xf>
    <xf numFmtId="43" fontId="0" fillId="0" borderId="23" xfId="1" applyFont="1" applyFill="1" applyBorder="1" applyAlignment="1">
      <alignment horizontal="center"/>
    </xf>
    <xf numFmtId="14" fontId="0" fillId="0" borderId="22" xfId="0" applyNumberFormat="1" applyBorder="1"/>
    <xf numFmtId="0" fontId="0" fillId="0" borderId="1" xfId="0" applyBorder="1" applyAlignment="1">
      <alignment horizontal="left"/>
    </xf>
    <xf numFmtId="43" fontId="0" fillId="0" borderId="23" xfId="1" applyFont="1" applyBorder="1"/>
    <xf numFmtId="43" fontId="0" fillId="0" borderId="24" xfId="1" applyFont="1" applyBorder="1"/>
    <xf numFmtId="14" fontId="0" fillId="0" borderId="27" xfId="0" applyNumberFormat="1" applyFill="1" applyBorder="1"/>
    <xf numFmtId="0" fontId="0" fillId="0" borderId="28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43" fontId="0" fillId="0" borderId="30" xfId="1" applyFont="1" applyFill="1" applyBorder="1" applyAlignment="1">
      <alignment horizontal="center"/>
    </xf>
    <xf numFmtId="43" fontId="0" fillId="0" borderId="31" xfId="1" applyFont="1" applyFill="1" applyBorder="1"/>
    <xf numFmtId="14" fontId="0" fillId="0" borderId="32" xfId="0" applyNumberFormat="1" applyBorder="1"/>
    <xf numFmtId="43" fontId="0" fillId="0" borderId="35" xfId="1" applyFont="1" applyBorder="1"/>
    <xf numFmtId="43" fontId="0" fillId="0" borderId="36" xfId="1" applyFont="1" applyBorder="1"/>
    <xf numFmtId="0" fontId="0" fillId="0" borderId="0" xfId="0" applyAlignment="1">
      <alignment horizontal="left"/>
    </xf>
    <xf numFmtId="43" fontId="3" fillId="0" borderId="9" xfId="0" applyNumberFormat="1" applyFont="1" applyBorder="1"/>
    <xf numFmtId="0" fontId="0" fillId="0" borderId="30" xfId="0" applyFill="1" applyBorder="1" applyAlignment="1">
      <alignment horizontal="left"/>
    </xf>
    <xf numFmtId="43" fontId="0" fillId="10" borderId="30" xfId="1" applyFont="1" applyFill="1" applyBorder="1" applyAlignment="1">
      <alignment horizontal="center"/>
    </xf>
    <xf numFmtId="43" fontId="0" fillId="11" borderId="30" xfId="1" applyFont="1" applyFill="1" applyBorder="1"/>
    <xf numFmtId="165" fontId="0" fillId="0" borderId="1" xfId="0" applyNumberFormat="1" applyFill="1" applyBorder="1" applyAlignment="1">
      <alignment horizontal="left"/>
    </xf>
    <xf numFmtId="43" fontId="0" fillId="10" borderId="1" xfId="1" applyFont="1" applyFill="1" applyBorder="1" applyAlignment="1">
      <alignment horizontal="center"/>
    </xf>
    <xf numFmtId="43" fontId="0" fillId="11" borderId="1" xfId="1" applyFont="1" applyFill="1" applyBorder="1"/>
    <xf numFmtId="165" fontId="0" fillId="0" borderId="1" xfId="0" applyNumberFormat="1" applyBorder="1" applyAlignment="1">
      <alignment horizontal="left"/>
    </xf>
    <xf numFmtId="43" fontId="0" fillId="10" borderId="1" xfId="1" applyFont="1" applyFill="1" applyBorder="1"/>
    <xf numFmtId="43" fontId="0" fillId="0" borderId="0" xfId="0" applyNumberFormat="1"/>
    <xf numFmtId="165" fontId="0" fillId="0" borderId="8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8" xfId="0" applyBorder="1"/>
    <xf numFmtId="0" fontId="0" fillId="0" borderId="1" xfId="0" applyBorder="1" applyAlignment="1">
      <alignment horizontal="left" vertical="center"/>
    </xf>
    <xf numFmtId="43" fontId="0" fillId="10" borderId="8" xfId="1" applyFont="1" applyFill="1" applyBorder="1"/>
    <xf numFmtId="43" fontId="0" fillId="11" borderId="8" xfId="1" applyFont="1" applyFill="1" applyBorder="1"/>
    <xf numFmtId="0" fontId="0" fillId="0" borderId="8" xfId="0" applyBorder="1" applyAlignment="1">
      <alignment horizontal="left" vertical="center"/>
    </xf>
    <xf numFmtId="0" fontId="0" fillId="0" borderId="1" xfId="0" applyFill="1" applyBorder="1"/>
    <xf numFmtId="0" fontId="0" fillId="0" borderId="38" xfId="0" applyBorder="1" applyAlignment="1">
      <alignment horizontal="left" vertical="center"/>
    </xf>
    <xf numFmtId="0" fontId="0" fillId="0" borderId="38" xfId="0" applyFill="1" applyBorder="1"/>
    <xf numFmtId="43" fontId="0" fillId="10" borderId="38" xfId="1" applyFont="1" applyFill="1" applyBorder="1"/>
    <xf numFmtId="43" fontId="0" fillId="11" borderId="38" xfId="1" applyFont="1" applyFill="1" applyBorder="1"/>
    <xf numFmtId="0" fontId="0" fillId="0" borderId="8" xfId="0" applyFill="1" applyBorder="1"/>
    <xf numFmtId="43" fontId="3" fillId="0" borderId="10" xfId="0" applyNumberFormat="1" applyFont="1" applyBorder="1" applyAlignment="1">
      <alignment horizontal="center"/>
    </xf>
    <xf numFmtId="43" fontId="3" fillId="0" borderId="12" xfId="0" applyNumberFormat="1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0" fontId="9" fillId="8" borderId="14" xfId="0" applyFont="1" applyFill="1" applyBorder="1" applyAlignment="1">
      <alignment horizontal="center" vertical="center"/>
    </xf>
    <xf numFmtId="0" fontId="9" fillId="8" borderId="1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/>
    </xf>
    <xf numFmtId="0" fontId="9" fillId="8" borderId="16" xfId="0" applyFont="1" applyFill="1" applyBorder="1" applyAlignment="1">
      <alignment horizontal="center" vertical="center"/>
    </xf>
    <xf numFmtId="0" fontId="9" fillId="8" borderId="7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7" fillId="9" borderId="4" xfId="0" applyFont="1" applyFill="1" applyBorder="1" applyAlignment="1">
      <alignment horizontal="center" vertical="center"/>
    </xf>
    <xf numFmtId="0" fontId="7" fillId="9" borderId="15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7" fillId="9" borderId="6" xfId="0" applyFont="1" applyFill="1" applyBorder="1" applyAlignment="1">
      <alignment horizontal="center" vertical="center"/>
    </xf>
    <xf numFmtId="0" fontId="7" fillId="9" borderId="16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6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43" fontId="3" fillId="8" borderId="5" xfId="1" applyFont="1" applyFill="1" applyBorder="1" applyAlignment="1">
      <alignment horizontal="center" vertical="center"/>
    </xf>
    <xf numFmtId="43" fontId="3" fillId="8" borderId="7" xfId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8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3" fillId="8" borderId="15" xfId="0" applyFont="1" applyFill="1" applyBorder="1" applyAlignment="1">
      <alignment horizontal="center" vertical="center"/>
    </xf>
    <xf numFmtId="0" fontId="3" fillId="8" borderId="16" xfId="0" applyFont="1" applyFill="1" applyBorder="1" applyAlignment="1">
      <alignment horizontal="center" vertical="center"/>
    </xf>
    <xf numFmtId="43" fontId="3" fillId="0" borderId="25" xfId="0" applyNumberFormat="1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0" borderId="33" xfId="0" applyBorder="1" applyAlignment="1">
      <alignment horizontal="left"/>
    </xf>
    <xf numFmtId="0" fontId="0" fillId="0" borderId="34" xfId="0" applyBorder="1" applyAlignment="1">
      <alignment horizontal="left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43" fontId="3" fillId="0" borderId="13" xfId="1" applyFont="1" applyBorder="1" applyAlignment="1">
      <alignment horizontal="center" vertical="center"/>
    </xf>
    <xf numFmtId="43" fontId="3" fillId="0" borderId="14" xfId="1" applyFont="1" applyBorder="1" applyAlignment="1">
      <alignment horizontal="center" vertical="center"/>
    </xf>
    <xf numFmtId="43" fontId="5" fillId="2" borderId="4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43" fontId="3" fillId="0" borderId="4" xfId="1" applyFont="1" applyBorder="1" applyAlignment="1">
      <alignment horizontal="center" vertical="center"/>
    </xf>
    <xf numFmtId="43" fontId="3" fillId="0" borderId="5" xfId="1" applyFont="1" applyBorder="1" applyAlignment="1">
      <alignment horizontal="center" vertical="center"/>
    </xf>
    <xf numFmtId="43" fontId="3" fillId="0" borderId="6" xfId="1" applyFont="1" applyBorder="1" applyAlignment="1">
      <alignment horizontal="center" vertical="center"/>
    </xf>
    <xf numFmtId="43" fontId="3" fillId="0" borderId="7" xfId="1" applyFont="1" applyBorder="1" applyAlignment="1">
      <alignment horizontal="center" vertical="center"/>
    </xf>
    <xf numFmtId="0" fontId="4" fillId="4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164" fontId="2" fillId="4" borderId="13" xfId="0" applyNumberFormat="1" applyFont="1" applyFill="1" applyBorder="1" applyAlignment="1">
      <alignment horizontal="center" vertical="center"/>
    </xf>
    <xf numFmtId="164" fontId="2" fillId="4" borderId="14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43" fontId="3" fillId="0" borderId="5" xfId="1" applyFont="1" applyFill="1" applyBorder="1" applyAlignment="1">
      <alignment horizontal="center" vertical="center"/>
    </xf>
    <xf numFmtId="43" fontId="3" fillId="0" borderId="7" xfId="1" applyFont="1" applyFill="1" applyBorder="1" applyAlignment="1">
      <alignment horizontal="center" vertical="center"/>
    </xf>
    <xf numFmtId="17" fontId="2" fillId="4" borderId="13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5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/>
    <c:plotArea>
      <c:layout/>
      <c:barChart>
        <c:barDir val="col"/>
        <c:grouping val="clustered"/>
        <c:ser>
          <c:idx val="0"/>
          <c:order val="0"/>
          <c:tx>
            <c:strRef>
              <c:f>résumé!$C$3</c:f>
              <c:strCache>
                <c:ptCount val="1"/>
                <c:pt idx="0">
                  <c:v>Soldes</c:v>
                </c:pt>
              </c:strCache>
            </c:strRef>
          </c:tx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résumé!$C$4:$C$15</c:f>
              <c:numCache>
                <c:formatCode>_-* #,##0.00\ _€_-;\-* #,##0.00\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axId val="86185088"/>
        <c:axId val="86186624"/>
      </c:barChart>
      <c:catAx>
        <c:axId val="86185088"/>
        <c:scaling>
          <c:orientation val="minMax"/>
        </c:scaling>
        <c:axPos val="b"/>
        <c:tickLblPos val="nextTo"/>
        <c:crossAx val="86186624"/>
        <c:crosses val="autoZero"/>
        <c:auto val="1"/>
        <c:lblAlgn val="ctr"/>
        <c:lblOffset val="100"/>
      </c:catAx>
      <c:valAx>
        <c:axId val="86186624"/>
        <c:scaling>
          <c:orientation val="minMax"/>
        </c:scaling>
        <c:axPos val="l"/>
        <c:majorGridlines/>
        <c:numFmt formatCode="_-* #,##0.00\ _€_-;\-* #,##0.00\ _€_-;_-* &quot;-&quot;??\ _€_-;_-@_-" sourceLinked="1"/>
        <c:tickLblPos val="nextTo"/>
        <c:crossAx val="86185088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>
        <c:manualLayout>
          <c:xMode val="edge"/>
          <c:yMode val="edge"/>
          <c:x val="0.40726377952755927"/>
          <c:y val="3.2407407407407433E-2"/>
        </c:manualLayout>
      </c:layout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résumé!$D$3</c:f>
              <c:strCache>
                <c:ptCount val="1"/>
                <c:pt idx="0">
                  <c:v>Epargne</c:v>
                </c:pt>
              </c:strCache>
            </c:strRef>
          </c:tx>
          <c:cat>
            <c:strRef>
              <c:f>résumé!$B$4:$B$15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résumé!$D$4:$D$15</c:f>
              <c:numCache>
                <c:formatCode>_-* #,##0.00\ _€_-;\-* #,##0.00\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hape val="cylinder"/>
        <c:axId val="86227968"/>
        <c:axId val="86233856"/>
        <c:axId val="0"/>
      </c:bar3DChart>
      <c:catAx>
        <c:axId val="86227968"/>
        <c:scaling>
          <c:orientation val="minMax"/>
        </c:scaling>
        <c:axPos val="b"/>
        <c:tickLblPos val="nextTo"/>
        <c:crossAx val="86233856"/>
        <c:crosses val="autoZero"/>
        <c:auto val="1"/>
        <c:lblAlgn val="ctr"/>
        <c:lblOffset val="100"/>
      </c:catAx>
      <c:valAx>
        <c:axId val="86233856"/>
        <c:scaling>
          <c:orientation val="minMax"/>
        </c:scaling>
        <c:axPos val="l"/>
        <c:majorGridlines/>
        <c:numFmt formatCode="_-* #,##0.00\ _€_-;\-* #,##0.00\ _€_-;_-* &quot;-&quot;??\ _€_-;_-@_-" sourceLinked="1"/>
        <c:tickLblPos val="nextTo"/>
        <c:crossAx val="86227968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15</xdr:row>
      <xdr:rowOff>76200</xdr:rowOff>
    </xdr:from>
    <xdr:to>
      <xdr:col>11</xdr:col>
      <xdr:colOff>552450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8543925" y="3000375"/>
          <a:ext cx="331470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pour</a:t>
          </a:r>
          <a:r>
            <a:rPr lang="fr-FR" sz="1400" baseline="0">
              <a:solidFill>
                <a:srgbClr val="FF0000"/>
              </a:solidFill>
            </a:rPr>
            <a:t> les revenus les données  a copié seront la colone "D" et "E"</a:t>
          </a:r>
        </a:p>
        <a:p>
          <a:r>
            <a:rPr lang="fr-FR" sz="14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4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les depenses les données  a copié seront la colone "D" et "F"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365760</xdr:colOff>
      <xdr:row>10</xdr:row>
      <xdr:rowOff>167640</xdr:rowOff>
    </xdr:from>
    <xdr:ext cx="2828925" cy="1720214"/>
    <xdr:sp macro="" textlink="">
      <xdr:nvSpPr>
        <xdr:cNvPr id="2" name="ZoneTexte 1"/>
        <xdr:cNvSpPr txBox="1"/>
      </xdr:nvSpPr>
      <xdr:spPr>
        <a:xfrm>
          <a:off x="8519160" y="2133600"/>
          <a:ext cx="2828925" cy="1720214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200"/>
            <a:t>les</a:t>
          </a:r>
          <a:r>
            <a:rPr lang="fr-FR" sz="1200" baseline="0"/>
            <a:t> revenus = (somme des debit mouvement des depense +la somme des debit de la bank 1 +la somme des debit de la bank 2 )-(la somme des credit des trois feuilles ) en tenant compte des dates </a:t>
          </a:r>
        </a:p>
        <a:p>
          <a:r>
            <a:rPr lang="fr-FR" sz="1200" baseline="0">
              <a:solidFill>
                <a:srgbClr val="FF0000"/>
              </a:solidFill>
            </a:rPr>
            <a:t>en sachant que les credit des bank est le debit de la feuille de mouvement des depense + autre debit </a:t>
          </a:r>
          <a:endParaRPr lang="fr-FR" sz="1200">
            <a:solidFill>
              <a:srgbClr val="FF0000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0</xdr:row>
      <xdr:rowOff>123825</xdr:rowOff>
    </xdr:from>
    <xdr:to>
      <xdr:col>10</xdr:col>
      <xdr:colOff>142875</xdr:colOff>
      <xdr:row>15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295275</xdr:colOff>
      <xdr:row>0</xdr:row>
      <xdr:rowOff>114300</xdr:rowOff>
    </xdr:from>
    <xdr:to>
      <xdr:col>16</xdr:col>
      <xdr:colOff>295275</xdr:colOff>
      <xdr:row>15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"/>
  <dimension ref="B1:K121"/>
  <sheetViews>
    <sheetView tabSelected="1" workbookViewId="0">
      <pane ySplit="6" topLeftCell="A65" activePane="bottomLeft" state="frozen"/>
      <selection activeCell="J25" sqref="J25"/>
      <selection pane="bottomLeft" activeCell="B4" sqref="B4"/>
    </sheetView>
  </sheetViews>
  <sheetFormatPr baseColWidth="10" defaultRowHeight="14.4"/>
  <cols>
    <col min="2" max="2" width="23.33203125" style="30" bestFit="1" customWidth="1"/>
    <col min="3" max="3" width="18.33203125" customWidth="1"/>
    <col min="4" max="4" width="27.5546875" customWidth="1"/>
    <col min="5" max="5" width="18.33203125" customWidth="1"/>
    <col min="6" max="8" width="11.88671875" bestFit="1" customWidth="1"/>
    <col min="10" max="11" width="11.88671875" bestFit="1" customWidth="1"/>
  </cols>
  <sheetData>
    <row r="1" spans="2:11" ht="15" thickBot="1"/>
    <row r="2" spans="2:11" ht="15" customHeight="1">
      <c r="C2" s="59" t="s">
        <v>14</v>
      </c>
      <c r="D2" s="60"/>
    </row>
    <row r="3" spans="2:11" ht="15.75" customHeight="1" thickBot="1">
      <c r="C3" s="61"/>
      <c r="D3" s="62"/>
    </row>
    <row r="4" spans="2:11" ht="15.75" customHeight="1" thickBot="1"/>
    <row r="5" spans="2:11" ht="16.2" thickBot="1">
      <c r="B5" s="63" t="s">
        <v>15</v>
      </c>
      <c r="C5" s="65" t="s">
        <v>17</v>
      </c>
      <c r="D5" s="66"/>
      <c r="E5" s="66" t="s">
        <v>18</v>
      </c>
      <c r="F5" s="66" t="s">
        <v>12</v>
      </c>
      <c r="G5" s="69" t="s">
        <v>19</v>
      </c>
      <c r="H5" s="70"/>
      <c r="I5" s="71"/>
      <c r="J5" s="31">
        <f>SUM(E:E)</f>
        <v>72100</v>
      </c>
      <c r="K5" s="31">
        <f>SUM(F:F)</f>
        <v>72050</v>
      </c>
    </row>
    <row r="6" spans="2:11" ht="16.2" thickBot="1">
      <c r="B6" s="64"/>
      <c r="C6" s="67"/>
      <c r="D6" s="68"/>
      <c r="E6" s="68"/>
      <c r="F6" s="68"/>
      <c r="G6" s="69" t="s">
        <v>20</v>
      </c>
      <c r="H6" s="70"/>
      <c r="I6" s="71"/>
      <c r="J6" s="54">
        <f>J5-K5</f>
        <v>50</v>
      </c>
      <c r="K6" s="55"/>
    </row>
    <row r="7" spans="2:11">
      <c r="B7" s="35">
        <v>41288</v>
      </c>
      <c r="C7" s="32"/>
      <c r="D7" s="32" t="s">
        <v>22</v>
      </c>
      <c r="E7" s="33">
        <v>20000</v>
      </c>
      <c r="F7" s="34"/>
    </row>
    <row r="8" spans="2:11">
      <c r="B8" s="35">
        <v>41288</v>
      </c>
      <c r="C8" s="16"/>
      <c r="D8" s="16" t="s">
        <v>31</v>
      </c>
      <c r="E8" s="36"/>
      <c r="F8" s="37">
        <v>10000</v>
      </c>
    </row>
    <row r="9" spans="2:11">
      <c r="B9" s="38">
        <v>41293</v>
      </c>
      <c r="C9" s="56" t="s">
        <v>32</v>
      </c>
      <c r="D9" s="1" t="s">
        <v>33</v>
      </c>
      <c r="E9" s="39"/>
      <c r="F9" s="37">
        <v>2200</v>
      </c>
    </row>
    <row r="10" spans="2:11">
      <c r="B10" s="38">
        <v>41293</v>
      </c>
      <c r="C10" s="57"/>
      <c r="D10" s="1" t="s">
        <v>34</v>
      </c>
      <c r="E10" s="39"/>
      <c r="F10" s="37">
        <v>2200</v>
      </c>
    </row>
    <row r="11" spans="2:11">
      <c r="B11" s="38">
        <v>41293</v>
      </c>
      <c r="C11" s="57"/>
      <c r="D11" s="1" t="s">
        <v>35</v>
      </c>
      <c r="E11" s="39"/>
      <c r="F11" s="37">
        <v>1700</v>
      </c>
    </row>
    <row r="12" spans="2:11">
      <c r="B12" s="38">
        <v>41293</v>
      </c>
      <c r="C12" s="57"/>
      <c r="D12" s="1" t="s">
        <v>36</v>
      </c>
      <c r="E12" s="39"/>
      <c r="F12" s="37">
        <v>1700</v>
      </c>
    </row>
    <row r="13" spans="2:11">
      <c r="B13" s="38">
        <v>41293</v>
      </c>
      <c r="C13" s="57"/>
      <c r="D13" s="1" t="s">
        <v>37</v>
      </c>
      <c r="E13" s="39"/>
      <c r="F13" s="37">
        <v>2500</v>
      </c>
    </row>
    <row r="14" spans="2:11">
      <c r="B14" s="38">
        <v>41293</v>
      </c>
      <c r="C14" s="57"/>
      <c r="D14" s="1" t="s">
        <v>38</v>
      </c>
      <c r="E14" s="39"/>
      <c r="F14" s="37">
        <v>1600</v>
      </c>
    </row>
    <row r="15" spans="2:11">
      <c r="B15" s="38">
        <v>41293</v>
      </c>
      <c r="C15" s="58"/>
      <c r="D15" s="1" t="s">
        <v>39</v>
      </c>
      <c r="E15" s="39"/>
      <c r="F15" s="37">
        <v>500</v>
      </c>
      <c r="G15" s="40">
        <f>SUM(F9:F15)</f>
        <v>12400</v>
      </c>
    </row>
    <row r="16" spans="2:11">
      <c r="B16" s="38">
        <v>41294</v>
      </c>
      <c r="C16" s="19"/>
      <c r="D16" s="19" t="s">
        <v>22</v>
      </c>
      <c r="E16" s="39">
        <v>15000</v>
      </c>
      <c r="F16" s="37"/>
    </row>
    <row r="17" spans="2:7">
      <c r="B17" s="38">
        <v>41294</v>
      </c>
      <c r="C17" s="19"/>
      <c r="D17" s="19" t="s">
        <v>40</v>
      </c>
      <c r="E17" s="39">
        <v>2000</v>
      </c>
      <c r="F17" s="37"/>
    </row>
    <row r="18" spans="2:7">
      <c r="B18" s="38">
        <v>41297</v>
      </c>
      <c r="C18" s="19"/>
      <c r="D18" s="1" t="s">
        <v>41</v>
      </c>
      <c r="E18" s="39"/>
      <c r="F18" s="37">
        <v>2000</v>
      </c>
    </row>
    <row r="19" spans="2:7">
      <c r="B19" s="41">
        <v>41299</v>
      </c>
      <c r="C19" s="42"/>
      <c r="D19" s="43" t="s">
        <v>43</v>
      </c>
      <c r="E19" s="39"/>
      <c r="F19" s="37">
        <v>250</v>
      </c>
      <c r="G19" s="40"/>
    </row>
    <row r="20" spans="2:7">
      <c r="B20" s="41">
        <v>41299</v>
      </c>
      <c r="C20" s="44"/>
      <c r="D20" s="1" t="s">
        <v>44</v>
      </c>
      <c r="E20" s="39"/>
      <c r="F20" s="37">
        <v>300</v>
      </c>
      <c r="G20" s="40"/>
    </row>
    <row r="21" spans="2:7">
      <c r="B21" s="38">
        <v>41300</v>
      </c>
      <c r="C21" s="56" t="s">
        <v>32</v>
      </c>
      <c r="D21" s="1" t="s">
        <v>45</v>
      </c>
      <c r="E21" s="39"/>
      <c r="F21" s="37">
        <v>1000</v>
      </c>
    </row>
    <row r="22" spans="2:7">
      <c r="B22" s="38">
        <v>41300</v>
      </c>
      <c r="C22" s="57"/>
      <c r="D22" s="1" t="s">
        <v>46</v>
      </c>
      <c r="E22" s="39"/>
      <c r="F22" s="37">
        <v>1000</v>
      </c>
    </row>
    <row r="23" spans="2:7">
      <c r="B23" s="38">
        <v>41300</v>
      </c>
      <c r="C23" s="57"/>
      <c r="D23" s="1" t="s">
        <v>47</v>
      </c>
      <c r="E23" s="39"/>
      <c r="F23" s="37">
        <v>1300</v>
      </c>
    </row>
    <row r="24" spans="2:7">
      <c r="B24" s="38">
        <v>41300</v>
      </c>
      <c r="C24" s="57"/>
      <c r="D24" s="1" t="s">
        <v>48</v>
      </c>
      <c r="E24" s="39"/>
      <c r="F24" s="37">
        <v>1700</v>
      </c>
    </row>
    <row r="25" spans="2:7">
      <c r="B25" s="38">
        <v>41300</v>
      </c>
      <c r="C25" s="57"/>
      <c r="D25" s="1" t="s">
        <v>49</v>
      </c>
      <c r="E25" s="39"/>
      <c r="F25" s="37">
        <v>700</v>
      </c>
    </row>
    <row r="26" spans="2:7">
      <c r="B26" s="38">
        <v>41300</v>
      </c>
      <c r="C26" s="57"/>
      <c r="D26" s="1" t="s">
        <v>50</v>
      </c>
      <c r="E26" s="39"/>
      <c r="F26" s="37">
        <v>600</v>
      </c>
    </row>
    <row r="27" spans="2:7">
      <c r="B27" s="38">
        <v>41300</v>
      </c>
      <c r="C27" s="57"/>
      <c r="D27" s="1" t="s">
        <v>51</v>
      </c>
      <c r="E27" s="39"/>
      <c r="F27" s="37">
        <v>300</v>
      </c>
    </row>
    <row r="28" spans="2:7">
      <c r="B28" s="38">
        <v>41300</v>
      </c>
      <c r="C28" s="57"/>
      <c r="D28" s="43" t="s">
        <v>52</v>
      </c>
      <c r="E28" s="45"/>
      <c r="F28" s="46">
        <v>2000</v>
      </c>
      <c r="G28" s="40">
        <f>SUM(F21:F28)</f>
        <v>8600</v>
      </c>
    </row>
    <row r="29" spans="2:7">
      <c r="B29" s="41">
        <v>41303</v>
      </c>
      <c r="C29" s="47"/>
      <c r="D29" s="43" t="s">
        <v>53</v>
      </c>
      <c r="E29" s="45"/>
      <c r="F29" s="46">
        <v>600</v>
      </c>
      <c r="G29" s="40"/>
    </row>
    <row r="30" spans="2:7">
      <c r="B30" s="41">
        <v>41304</v>
      </c>
      <c r="C30" s="47"/>
      <c r="D30" s="43" t="s">
        <v>54</v>
      </c>
      <c r="E30" s="45"/>
      <c r="F30" s="46">
        <v>300</v>
      </c>
      <c r="G30" s="40"/>
    </row>
    <row r="31" spans="2:7">
      <c r="B31" s="38">
        <v>41305</v>
      </c>
      <c r="C31" s="44"/>
      <c r="D31" s="1" t="s">
        <v>55</v>
      </c>
      <c r="E31" s="39"/>
      <c r="F31" s="37">
        <v>3500</v>
      </c>
      <c r="G31" s="40"/>
    </row>
    <row r="32" spans="2:7">
      <c r="B32" s="41">
        <v>41308</v>
      </c>
      <c r="C32" s="44"/>
      <c r="D32" s="1" t="s">
        <v>57</v>
      </c>
      <c r="E32" s="45">
        <v>6000</v>
      </c>
      <c r="F32" s="46"/>
      <c r="G32" s="40"/>
    </row>
    <row r="33" spans="2:7">
      <c r="B33" s="38">
        <v>41309</v>
      </c>
      <c r="C33" s="44"/>
      <c r="D33" s="48" t="s">
        <v>53</v>
      </c>
      <c r="E33" s="39"/>
      <c r="F33" s="37">
        <v>600</v>
      </c>
      <c r="G33" s="40"/>
    </row>
    <row r="34" spans="2:7">
      <c r="B34" s="38">
        <v>41309</v>
      </c>
      <c r="C34" s="44"/>
      <c r="D34" s="48" t="s">
        <v>58</v>
      </c>
      <c r="E34" s="39">
        <v>2000</v>
      </c>
      <c r="F34" s="37"/>
    </row>
    <row r="35" spans="2:7">
      <c r="B35" s="38">
        <v>41310</v>
      </c>
      <c r="C35" s="49"/>
      <c r="D35" s="50" t="s">
        <v>54</v>
      </c>
      <c r="E35" s="51"/>
      <c r="F35" s="52">
        <v>360</v>
      </c>
    </row>
    <row r="36" spans="2:7">
      <c r="B36" s="41">
        <v>41311</v>
      </c>
      <c r="C36" s="49"/>
      <c r="D36" s="50" t="s">
        <v>59</v>
      </c>
      <c r="E36" s="51"/>
      <c r="F36" s="52">
        <v>1500</v>
      </c>
    </row>
    <row r="37" spans="2:7">
      <c r="B37" s="38">
        <v>41311</v>
      </c>
      <c r="C37" s="44"/>
      <c r="D37" s="48" t="s">
        <v>60</v>
      </c>
      <c r="E37" s="39"/>
      <c r="F37" s="37">
        <v>450</v>
      </c>
    </row>
    <row r="38" spans="2:7">
      <c r="B38" s="38">
        <v>41311</v>
      </c>
      <c r="C38" s="44"/>
      <c r="D38" s="48" t="s">
        <v>61</v>
      </c>
      <c r="E38" s="39"/>
      <c r="F38" s="37">
        <v>160</v>
      </c>
    </row>
    <row r="39" spans="2:7">
      <c r="B39" s="38">
        <v>41314</v>
      </c>
      <c r="C39" s="44"/>
      <c r="D39" s="48" t="s">
        <v>62</v>
      </c>
      <c r="E39" s="39"/>
      <c r="F39" s="37">
        <v>3000</v>
      </c>
    </row>
    <row r="40" spans="2:7">
      <c r="B40" s="38">
        <v>41314</v>
      </c>
      <c r="C40" s="44"/>
      <c r="D40" s="48" t="s">
        <v>63</v>
      </c>
      <c r="E40" s="39"/>
      <c r="F40" s="37">
        <v>1000</v>
      </c>
    </row>
    <row r="41" spans="2:7">
      <c r="B41" s="38">
        <v>41316</v>
      </c>
      <c r="C41" s="44"/>
      <c r="D41" s="48" t="s">
        <v>64</v>
      </c>
      <c r="E41" s="39">
        <v>10000</v>
      </c>
      <c r="F41" s="37"/>
    </row>
    <row r="42" spans="2:7">
      <c r="B42" s="38">
        <v>41319</v>
      </c>
      <c r="C42" s="44"/>
      <c r="D42" s="48" t="s">
        <v>65</v>
      </c>
      <c r="E42" s="39"/>
      <c r="F42" s="37">
        <v>500</v>
      </c>
    </row>
    <row r="43" spans="2:7">
      <c r="B43" s="38">
        <v>41320</v>
      </c>
      <c r="C43" s="44"/>
      <c r="D43" s="48" t="s">
        <v>66</v>
      </c>
      <c r="E43" s="39"/>
      <c r="F43" s="37">
        <v>1300</v>
      </c>
    </row>
    <row r="44" spans="2:7">
      <c r="B44" s="38">
        <v>41320</v>
      </c>
      <c r="C44" s="44"/>
      <c r="D44" s="48" t="s">
        <v>67</v>
      </c>
      <c r="E44" s="39"/>
      <c r="F44" s="37">
        <v>1100</v>
      </c>
    </row>
    <row r="45" spans="2:7">
      <c r="B45" s="38">
        <v>41320</v>
      </c>
      <c r="C45" s="44"/>
      <c r="D45" s="48" t="s">
        <v>44</v>
      </c>
      <c r="E45" s="39"/>
      <c r="F45" s="37">
        <v>300</v>
      </c>
    </row>
    <row r="46" spans="2:7">
      <c r="B46" s="38">
        <v>41321</v>
      </c>
      <c r="C46" s="44"/>
      <c r="D46" s="48" t="s">
        <v>68</v>
      </c>
      <c r="E46" s="39"/>
      <c r="F46" s="37">
        <v>500</v>
      </c>
    </row>
    <row r="47" spans="2:7">
      <c r="B47" s="38">
        <v>41324</v>
      </c>
      <c r="C47" s="44"/>
      <c r="D47" s="48" t="s">
        <v>69</v>
      </c>
      <c r="E47" s="39"/>
      <c r="F47" s="37">
        <v>300</v>
      </c>
    </row>
    <row r="48" spans="2:7">
      <c r="B48" s="38">
        <v>41324</v>
      </c>
      <c r="C48" s="44"/>
      <c r="D48" s="48" t="s">
        <v>70</v>
      </c>
      <c r="E48" s="39"/>
      <c r="F48" s="37">
        <v>1900</v>
      </c>
    </row>
    <row r="49" spans="2:6">
      <c r="B49" s="38">
        <v>41324</v>
      </c>
      <c r="C49" s="44"/>
      <c r="D49" s="44" t="s">
        <v>71</v>
      </c>
      <c r="E49" s="39">
        <v>3500</v>
      </c>
      <c r="F49" s="37"/>
    </row>
    <row r="50" spans="2:6">
      <c r="B50" s="38">
        <v>41325</v>
      </c>
      <c r="C50" s="44"/>
      <c r="D50" s="48" t="s">
        <v>72</v>
      </c>
      <c r="E50" s="39"/>
      <c r="F50" s="37">
        <v>500</v>
      </c>
    </row>
    <row r="51" spans="2:6">
      <c r="B51" s="38">
        <v>41326</v>
      </c>
      <c r="C51" s="44"/>
      <c r="D51" s="48" t="s">
        <v>73</v>
      </c>
      <c r="E51" s="39"/>
      <c r="F51" s="37">
        <v>250</v>
      </c>
    </row>
    <row r="52" spans="2:6">
      <c r="B52" s="38">
        <v>41326</v>
      </c>
      <c r="C52" s="44"/>
      <c r="D52" s="48" t="s">
        <v>74</v>
      </c>
      <c r="E52" s="39"/>
      <c r="F52" s="37">
        <v>1500</v>
      </c>
    </row>
    <row r="53" spans="2:6">
      <c r="B53" s="38">
        <v>41327</v>
      </c>
      <c r="C53" s="44"/>
      <c r="D53" s="44" t="s">
        <v>75</v>
      </c>
      <c r="E53" s="39"/>
      <c r="F53" s="37">
        <v>500</v>
      </c>
    </row>
    <row r="54" spans="2:6">
      <c r="B54" s="38">
        <v>41328</v>
      </c>
      <c r="C54" s="44"/>
      <c r="D54" s="48" t="s">
        <v>77</v>
      </c>
      <c r="E54" s="39"/>
      <c r="F54" s="37">
        <v>2000</v>
      </c>
    </row>
    <row r="55" spans="2:6">
      <c r="B55" s="38">
        <v>41329</v>
      </c>
      <c r="C55" s="44"/>
      <c r="D55" s="44" t="s">
        <v>42</v>
      </c>
      <c r="E55" s="39"/>
      <c r="F55" s="37">
        <v>250</v>
      </c>
    </row>
    <row r="56" spans="2:6">
      <c r="B56" s="38">
        <v>41330</v>
      </c>
      <c r="C56" s="44"/>
      <c r="D56" s="44" t="s">
        <v>76</v>
      </c>
      <c r="E56" s="39"/>
      <c r="F56" s="37">
        <v>300</v>
      </c>
    </row>
    <row r="57" spans="2:6">
      <c r="B57" s="38">
        <v>41331</v>
      </c>
      <c r="C57" s="44"/>
      <c r="D57" s="44" t="s">
        <v>76</v>
      </c>
      <c r="E57" s="39"/>
      <c r="F57" s="37">
        <v>500</v>
      </c>
    </row>
    <row r="58" spans="2:6">
      <c r="B58" s="38">
        <v>41332</v>
      </c>
      <c r="C58" s="44"/>
      <c r="D58" s="44" t="s">
        <v>56</v>
      </c>
      <c r="E58" s="39">
        <v>3000</v>
      </c>
      <c r="F58" s="37"/>
    </row>
    <row r="59" spans="2:6">
      <c r="B59" s="38">
        <v>41333</v>
      </c>
      <c r="C59" s="44"/>
      <c r="D59" s="48" t="s">
        <v>78</v>
      </c>
      <c r="E59" s="39"/>
      <c r="F59" s="37">
        <v>800</v>
      </c>
    </row>
    <row r="60" spans="2:6">
      <c r="B60" s="38">
        <v>41334</v>
      </c>
      <c r="C60" s="44"/>
      <c r="D60" s="48" t="s">
        <v>78</v>
      </c>
      <c r="E60" s="39"/>
      <c r="F60" s="37">
        <v>500</v>
      </c>
    </row>
    <row r="61" spans="2:6">
      <c r="B61" s="38">
        <v>41335</v>
      </c>
      <c r="C61" s="44"/>
      <c r="D61" s="48" t="s">
        <v>78</v>
      </c>
      <c r="E61" s="39"/>
      <c r="F61" s="37">
        <v>500</v>
      </c>
    </row>
    <row r="62" spans="2:6">
      <c r="B62" s="38">
        <v>41336</v>
      </c>
      <c r="C62" s="44"/>
      <c r="D62" s="44" t="s">
        <v>79</v>
      </c>
      <c r="E62" s="39"/>
      <c r="F62" s="37">
        <v>300</v>
      </c>
    </row>
    <row r="63" spans="2:6">
      <c r="B63" s="38">
        <v>41337</v>
      </c>
      <c r="C63" s="44"/>
      <c r="D63" s="48" t="s">
        <v>78</v>
      </c>
      <c r="E63" s="39"/>
      <c r="F63" s="37">
        <v>90</v>
      </c>
    </row>
    <row r="64" spans="2:6">
      <c r="B64" s="38">
        <v>41338</v>
      </c>
      <c r="C64" s="44"/>
      <c r="D64" s="48" t="s">
        <v>80</v>
      </c>
      <c r="E64" s="39"/>
      <c r="F64" s="37">
        <v>600</v>
      </c>
    </row>
    <row r="65" spans="2:6">
      <c r="B65" s="38">
        <v>41339</v>
      </c>
      <c r="C65" s="44"/>
      <c r="D65" s="48" t="s">
        <v>81</v>
      </c>
      <c r="E65" s="39"/>
      <c r="F65" s="37">
        <v>400</v>
      </c>
    </row>
    <row r="66" spans="2:6">
      <c r="B66" s="38">
        <v>41359</v>
      </c>
      <c r="C66" s="44"/>
      <c r="D66" s="48" t="s">
        <v>82</v>
      </c>
      <c r="E66" s="39"/>
      <c r="F66" s="37">
        <f>280+600</f>
        <v>880</v>
      </c>
    </row>
    <row r="67" spans="2:6">
      <c r="B67" s="38">
        <v>41359</v>
      </c>
      <c r="C67" s="44"/>
      <c r="D67" s="48" t="s">
        <v>83</v>
      </c>
      <c r="E67" s="39"/>
      <c r="F67" s="37">
        <v>400</v>
      </c>
    </row>
    <row r="68" spans="2:6">
      <c r="B68" s="38">
        <v>41359</v>
      </c>
      <c r="C68" s="44"/>
      <c r="D68" s="48" t="s">
        <v>64</v>
      </c>
      <c r="E68" s="39">
        <v>10000</v>
      </c>
      <c r="F68" s="37"/>
    </row>
    <row r="69" spans="2:6">
      <c r="B69" s="38">
        <v>41360</v>
      </c>
      <c r="C69" s="44"/>
      <c r="D69" s="48" t="s">
        <v>85</v>
      </c>
      <c r="E69" s="39"/>
      <c r="F69" s="37">
        <v>200</v>
      </c>
    </row>
    <row r="70" spans="2:6">
      <c r="B70" s="38">
        <v>41360</v>
      </c>
      <c r="C70" s="44"/>
      <c r="D70" s="48" t="s">
        <v>86</v>
      </c>
      <c r="E70" s="39"/>
      <c r="F70" s="37">
        <v>300</v>
      </c>
    </row>
    <row r="71" spans="2:6">
      <c r="B71" s="38">
        <v>41361</v>
      </c>
      <c r="C71" s="44"/>
      <c r="D71" s="48" t="s">
        <v>87</v>
      </c>
      <c r="E71" s="39"/>
      <c r="F71" s="37">
        <v>200</v>
      </c>
    </row>
    <row r="72" spans="2:6">
      <c r="B72" s="38">
        <v>41363</v>
      </c>
      <c r="C72" s="44"/>
      <c r="D72" s="48" t="s">
        <v>84</v>
      </c>
      <c r="E72" s="39"/>
      <c r="F72" s="37">
        <v>210</v>
      </c>
    </row>
    <row r="73" spans="2:6">
      <c r="B73" s="38">
        <v>41364</v>
      </c>
      <c r="C73" s="44"/>
      <c r="D73" s="48" t="s">
        <v>88</v>
      </c>
      <c r="E73" s="39"/>
      <c r="F73" s="37">
        <v>250</v>
      </c>
    </row>
    <row r="74" spans="2:6">
      <c r="B74" s="38">
        <v>41364</v>
      </c>
      <c r="C74" s="44"/>
      <c r="D74" s="48" t="s">
        <v>89</v>
      </c>
      <c r="E74" s="39"/>
      <c r="F74" s="37">
        <v>355</v>
      </c>
    </row>
    <row r="75" spans="2:6">
      <c r="B75" s="38">
        <v>41365</v>
      </c>
      <c r="C75" s="44"/>
      <c r="D75" s="48" t="s">
        <v>90</v>
      </c>
      <c r="E75" s="39"/>
      <c r="F75" s="37">
        <v>250</v>
      </c>
    </row>
    <row r="76" spans="2:6">
      <c r="B76" s="41">
        <v>41365</v>
      </c>
      <c r="C76" s="47"/>
      <c r="D76" s="53" t="s">
        <v>84</v>
      </c>
      <c r="E76" s="45"/>
      <c r="F76" s="46">
        <v>200</v>
      </c>
    </row>
    <row r="77" spans="2:6">
      <c r="B77" s="41">
        <v>41366</v>
      </c>
      <c r="C77" s="44"/>
      <c r="D77" s="48" t="s">
        <v>89</v>
      </c>
      <c r="E77" s="39"/>
      <c r="F77" s="37">
        <v>70</v>
      </c>
    </row>
    <row r="78" spans="2:6">
      <c r="B78" s="41">
        <v>41367</v>
      </c>
      <c r="C78" s="47"/>
      <c r="D78" s="53" t="s">
        <v>89</v>
      </c>
      <c r="E78" s="45"/>
      <c r="F78" s="46">
        <v>75</v>
      </c>
    </row>
    <row r="79" spans="2:6">
      <c r="B79" s="41">
        <v>41368</v>
      </c>
      <c r="C79" s="47"/>
      <c r="D79" s="53" t="s">
        <v>90</v>
      </c>
      <c r="E79" s="45"/>
      <c r="F79" s="46">
        <v>50</v>
      </c>
    </row>
    <row r="80" spans="2:6">
      <c r="B80" s="38">
        <v>41368</v>
      </c>
      <c r="C80" s="44"/>
      <c r="D80" s="48" t="s">
        <v>9</v>
      </c>
      <c r="E80" s="39"/>
      <c r="F80" s="37">
        <v>200</v>
      </c>
    </row>
    <row r="81" spans="2:7">
      <c r="B81" s="38">
        <v>41370</v>
      </c>
      <c r="C81" s="44"/>
      <c r="D81" s="44" t="s">
        <v>91</v>
      </c>
      <c r="E81" s="39"/>
      <c r="F81" s="37">
        <v>200</v>
      </c>
    </row>
    <row r="82" spans="2:7">
      <c r="B82" s="38">
        <v>41370</v>
      </c>
      <c r="C82" s="44"/>
      <c r="D82" s="48" t="s">
        <v>84</v>
      </c>
      <c r="E82" s="39"/>
      <c r="F82" s="37">
        <v>200</v>
      </c>
    </row>
    <row r="83" spans="2:7">
      <c r="B83" s="38">
        <v>41370</v>
      </c>
      <c r="C83" s="44"/>
      <c r="D83" s="44" t="s">
        <v>92</v>
      </c>
      <c r="E83" s="39"/>
      <c r="F83" s="37">
        <v>1500</v>
      </c>
    </row>
    <row r="84" spans="2:7">
      <c r="B84" s="38">
        <v>41370</v>
      </c>
      <c r="C84" s="44"/>
      <c r="D84" s="48" t="s">
        <v>93</v>
      </c>
      <c r="E84" s="39"/>
      <c r="F84" s="37">
        <v>2200</v>
      </c>
      <c r="G84" s="40">
        <f>SUM(F83:F86)</f>
        <v>8100</v>
      </c>
    </row>
    <row r="85" spans="2:7">
      <c r="B85" s="38">
        <v>41370</v>
      </c>
      <c r="C85" s="44"/>
      <c r="D85" s="44" t="s">
        <v>95</v>
      </c>
      <c r="E85" s="39"/>
      <c r="F85" s="37">
        <v>2400</v>
      </c>
    </row>
    <row r="86" spans="2:7">
      <c r="B86" s="38">
        <v>41370</v>
      </c>
      <c r="C86" s="44"/>
      <c r="D86" s="44" t="s">
        <v>94</v>
      </c>
      <c r="E86" s="39"/>
      <c r="F86" s="37">
        <v>2000</v>
      </c>
    </row>
    <row r="87" spans="2:7">
      <c r="B87" s="38">
        <v>41370</v>
      </c>
      <c r="C87" s="44"/>
      <c r="D87" s="44" t="s">
        <v>31</v>
      </c>
      <c r="E87" s="39">
        <v>600</v>
      </c>
      <c r="F87" s="37"/>
    </row>
    <row r="88" spans="2:7">
      <c r="B88" s="38"/>
      <c r="C88" s="44"/>
      <c r="D88" s="48"/>
      <c r="E88" s="39"/>
      <c r="F88" s="37"/>
    </row>
    <row r="89" spans="2:7">
      <c r="B89" s="38"/>
      <c r="C89" s="44"/>
      <c r="D89" s="48"/>
      <c r="E89" s="39"/>
      <c r="F89" s="37"/>
    </row>
    <row r="90" spans="2:7">
      <c r="B90" s="38"/>
      <c r="C90" s="44"/>
      <c r="D90" s="48"/>
      <c r="E90" s="39"/>
      <c r="F90" s="37"/>
    </row>
    <row r="91" spans="2:7">
      <c r="B91" s="38"/>
      <c r="C91" s="44"/>
      <c r="D91" s="48"/>
      <c r="E91" s="39"/>
      <c r="F91" s="37"/>
    </row>
    <row r="92" spans="2:7">
      <c r="B92" s="38"/>
      <c r="C92" s="44"/>
      <c r="D92" s="48"/>
      <c r="E92" s="39"/>
      <c r="F92" s="37"/>
    </row>
    <row r="93" spans="2:7">
      <c r="B93" s="38"/>
      <c r="C93" s="44"/>
      <c r="D93" s="48"/>
      <c r="E93" s="39"/>
      <c r="F93" s="37"/>
    </row>
    <row r="94" spans="2:7">
      <c r="B94" s="38"/>
      <c r="C94" s="44"/>
      <c r="D94" s="48"/>
      <c r="E94" s="39"/>
      <c r="F94" s="37"/>
    </row>
    <row r="95" spans="2:7">
      <c r="B95" s="38"/>
      <c r="C95" s="44"/>
      <c r="D95" s="48"/>
      <c r="E95" s="39"/>
      <c r="F95" s="37"/>
    </row>
    <row r="96" spans="2:7">
      <c r="B96" s="38"/>
      <c r="C96" s="44"/>
      <c r="D96" s="48"/>
      <c r="E96" s="39"/>
      <c r="F96" s="37"/>
    </row>
    <row r="97" spans="2:6">
      <c r="B97" s="38"/>
      <c r="C97" s="44"/>
      <c r="D97" s="48"/>
      <c r="E97" s="39"/>
      <c r="F97" s="37"/>
    </row>
    <row r="98" spans="2:6">
      <c r="B98" s="38"/>
      <c r="C98" s="44"/>
      <c r="D98" s="48"/>
      <c r="E98" s="39"/>
      <c r="F98" s="37"/>
    </row>
    <row r="99" spans="2:6">
      <c r="B99" s="38"/>
      <c r="C99" s="44"/>
      <c r="D99" s="48"/>
      <c r="E99" s="39"/>
      <c r="F99" s="37"/>
    </row>
    <row r="100" spans="2:6">
      <c r="B100" s="38"/>
      <c r="C100" s="44"/>
      <c r="D100" s="48"/>
      <c r="E100" s="39"/>
      <c r="F100" s="37"/>
    </row>
    <row r="101" spans="2:6">
      <c r="B101" s="38"/>
      <c r="C101" s="44"/>
      <c r="D101" s="48"/>
      <c r="E101" s="39"/>
      <c r="F101" s="37"/>
    </row>
    <row r="102" spans="2:6">
      <c r="B102" s="38"/>
      <c r="C102" s="44"/>
      <c r="D102" s="48"/>
      <c r="E102" s="39"/>
      <c r="F102" s="37"/>
    </row>
    <row r="103" spans="2:6">
      <c r="B103" s="38"/>
      <c r="C103" s="44"/>
      <c r="D103" s="48"/>
      <c r="E103" s="39"/>
      <c r="F103" s="37"/>
    </row>
    <row r="104" spans="2:6">
      <c r="B104" s="38"/>
      <c r="C104" s="44"/>
      <c r="D104" s="48"/>
      <c r="E104" s="39"/>
      <c r="F104" s="37"/>
    </row>
    <row r="105" spans="2:6">
      <c r="B105" s="38"/>
      <c r="C105" s="44"/>
      <c r="D105" s="48"/>
      <c r="E105" s="39"/>
      <c r="F105" s="37"/>
    </row>
    <row r="106" spans="2:6">
      <c r="B106" s="38"/>
      <c r="C106" s="44"/>
      <c r="D106" s="48"/>
      <c r="E106" s="39"/>
      <c r="F106" s="37"/>
    </row>
    <row r="107" spans="2:6">
      <c r="B107" s="38"/>
      <c r="C107" s="44"/>
      <c r="D107" s="48"/>
      <c r="E107" s="39"/>
      <c r="F107" s="37"/>
    </row>
    <row r="108" spans="2:6">
      <c r="B108" s="38"/>
      <c r="C108" s="44"/>
      <c r="D108" s="48"/>
      <c r="E108" s="39"/>
      <c r="F108" s="37"/>
    </row>
    <row r="109" spans="2:6">
      <c r="B109" s="38"/>
      <c r="C109" s="44"/>
      <c r="D109" s="48"/>
      <c r="E109" s="39"/>
      <c r="F109" s="37"/>
    </row>
    <row r="110" spans="2:6">
      <c r="B110" s="38"/>
      <c r="C110" s="44"/>
      <c r="D110" s="48"/>
      <c r="E110" s="39"/>
      <c r="F110" s="37"/>
    </row>
    <row r="111" spans="2:6">
      <c r="B111" s="38"/>
      <c r="C111" s="44"/>
      <c r="D111" s="48"/>
      <c r="E111" s="39"/>
      <c r="F111" s="37"/>
    </row>
    <row r="112" spans="2:6">
      <c r="B112" s="38"/>
      <c r="C112" s="44"/>
      <c r="D112" s="48"/>
      <c r="E112" s="39"/>
      <c r="F112" s="37"/>
    </row>
    <row r="113" spans="2:6">
      <c r="B113" s="38"/>
      <c r="C113" s="44"/>
      <c r="D113" s="48"/>
      <c r="E113" s="39"/>
      <c r="F113" s="37"/>
    </row>
    <row r="114" spans="2:6">
      <c r="B114" s="38"/>
      <c r="C114" s="44"/>
      <c r="D114" s="48"/>
      <c r="E114" s="39"/>
      <c r="F114" s="37"/>
    </row>
    <row r="115" spans="2:6">
      <c r="B115" s="38"/>
      <c r="C115" s="44"/>
      <c r="D115" s="48"/>
      <c r="E115" s="39"/>
      <c r="F115" s="37"/>
    </row>
    <row r="116" spans="2:6">
      <c r="B116" s="38"/>
      <c r="C116" s="44"/>
      <c r="D116" s="48"/>
      <c r="E116" s="39"/>
      <c r="F116" s="37"/>
    </row>
    <row r="117" spans="2:6">
      <c r="B117" s="38"/>
      <c r="C117" s="44"/>
      <c r="D117" s="48"/>
      <c r="E117" s="39"/>
      <c r="F117" s="37"/>
    </row>
    <row r="118" spans="2:6">
      <c r="B118" s="38"/>
      <c r="C118" s="44"/>
      <c r="D118" s="48"/>
      <c r="E118" s="39"/>
      <c r="F118" s="37"/>
    </row>
    <row r="119" spans="2:6">
      <c r="B119" s="38"/>
      <c r="C119" s="44"/>
      <c r="D119" s="48"/>
      <c r="E119" s="39"/>
      <c r="F119" s="37"/>
    </row>
    <row r="120" spans="2:6">
      <c r="B120" s="38"/>
      <c r="C120" s="44"/>
      <c r="D120" s="48"/>
      <c r="E120" s="39"/>
      <c r="F120" s="37"/>
    </row>
    <row r="121" spans="2:6">
      <c r="B121" s="38"/>
      <c r="C121" s="44"/>
      <c r="D121" s="48"/>
      <c r="E121" s="39"/>
      <c r="F121" s="37"/>
    </row>
  </sheetData>
  <mergeCells count="10">
    <mergeCell ref="J6:K6"/>
    <mergeCell ref="C9:C15"/>
    <mergeCell ref="C21:C28"/>
    <mergeCell ref="C2:D3"/>
    <mergeCell ref="B5:B6"/>
    <mergeCell ref="C5:D6"/>
    <mergeCell ref="E5:E6"/>
    <mergeCell ref="F5:F6"/>
    <mergeCell ref="G5:I5"/>
    <mergeCell ref="G6:I6"/>
  </mergeCells>
  <conditionalFormatting sqref="F69">
    <cfRule type="cellIs" dxfId="53" priority="3" operator="lessThan">
      <formula>0</formula>
    </cfRule>
    <cfRule type="cellIs" dxfId="52" priority="4" operator="lessThan">
      <formula>200</formula>
    </cfRule>
  </conditionalFormatting>
  <conditionalFormatting sqref="J6:K6">
    <cfRule type="cellIs" dxfId="51" priority="1" operator="lessThan">
      <formula>0</formula>
    </cfRule>
    <cfRule type="cellIs" dxfId="50" priority="2" operator="greaterThan">
      <formula>0</formula>
    </cfRule>
  </conditionalFormatting>
  <pageMargins left="0.7" right="0.7" top="0.75" bottom="0.75" header="0.3" footer="0.3"/>
  <ignoredErrors>
    <ignoredError sqref="G15" formulaRange="1"/>
  </ignoredErrors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/>
  <dimension ref="B1:K32"/>
  <sheetViews>
    <sheetView workbookViewId="0">
      <pane ySplit="8" topLeftCell="A9" activePane="bottomLeft" state="frozen"/>
      <selection pane="bottomLeft" activeCell="A19" sqref="A19"/>
    </sheetView>
  </sheetViews>
  <sheetFormatPr baseColWidth="10" defaultRowHeight="14.4"/>
  <cols>
    <col min="2" max="2" width="10.6640625" bestFit="1" customWidth="1"/>
    <col min="3" max="3" width="11" bestFit="1" customWidth="1"/>
    <col min="5" max="5" width="12.88671875" bestFit="1" customWidth="1"/>
    <col min="6" max="6" width="11.88671875" bestFit="1" customWidth="1"/>
    <col min="10" max="11" width="12.88671875" bestFit="1" customWidth="1"/>
  </cols>
  <sheetData>
    <row r="1" spans="2:11" ht="15" thickBot="1"/>
    <row r="2" spans="2:11">
      <c r="G2" s="72" t="s">
        <v>16</v>
      </c>
      <c r="H2" s="73"/>
      <c r="I2" s="73"/>
      <c r="J2" s="73"/>
      <c r="K2" s="74"/>
    </row>
    <row r="3" spans="2:11" ht="15" thickBot="1">
      <c r="G3" s="75"/>
      <c r="H3" s="76"/>
      <c r="I3" s="76"/>
      <c r="J3" s="76"/>
      <c r="K3" s="77"/>
    </row>
    <row r="6" spans="2:11" ht="15" thickBot="1">
      <c r="F6" s="8"/>
    </row>
    <row r="7" spans="2:11" ht="16.2" thickBot="1">
      <c r="B7" s="78" t="s">
        <v>15</v>
      </c>
      <c r="C7" s="80" t="s">
        <v>17</v>
      </c>
      <c r="D7" s="81"/>
      <c r="E7" s="78" t="s">
        <v>18</v>
      </c>
      <c r="F7" s="84" t="s">
        <v>12</v>
      </c>
      <c r="G7" s="69" t="s">
        <v>19</v>
      </c>
      <c r="H7" s="70"/>
      <c r="I7" s="71"/>
      <c r="J7" s="9">
        <f>SUM(E:E)</f>
        <v>115613</v>
      </c>
      <c r="K7" s="9">
        <f>SUM(F:F)</f>
        <v>80168</v>
      </c>
    </row>
    <row r="8" spans="2:11" ht="15" thickBot="1">
      <c r="B8" s="79"/>
      <c r="C8" s="82"/>
      <c r="D8" s="83"/>
      <c r="E8" s="79"/>
      <c r="F8" s="85"/>
      <c r="G8" s="86" t="s">
        <v>20</v>
      </c>
      <c r="H8" s="87"/>
      <c r="I8" s="88"/>
      <c r="J8" s="54">
        <f>J7-K7</f>
        <v>35445</v>
      </c>
      <c r="K8" s="55"/>
    </row>
    <row r="9" spans="2:11">
      <c r="B9" s="10">
        <v>41233</v>
      </c>
      <c r="C9" s="91" t="s">
        <v>21</v>
      </c>
      <c r="D9" s="92"/>
      <c r="E9" s="11">
        <v>20613</v>
      </c>
      <c r="F9" s="12"/>
    </row>
    <row r="10" spans="2:11">
      <c r="B10" s="13">
        <v>41246</v>
      </c>
      <c r="C10" s="93" t="s">
        <v>22</v>
      </c>
      <c r="D10" s="94"/>
      <c r="E10" s="14"/>
      <c r="F10" s="15">
        <v>5000</v>
      </c>
    </row>
    <row r="11" spans="2:11">
      <c r="B11" s="13">
        <v>41248</v>
      </c>
      <c r="C11" s="93" t="s">
        <v>23</v>
      </c>
      <c r="D11" s="94"/>
      <c r="E11" s="14">
        <v>14000</v>
      </c>
      <c r="F11" s="15"/>
    </row>
    <row r="12" spans="2:11">
      <c r="B12" s="13">
        <v>41254</v>
      </c>
      <c r="C12" s="93" t="s">
        <v>24</v>
      </c>
      <c r="D12" s="94"/>
      <c r="E12" s="14"/>
      <c r="F12" s="15">
        <v>20000</v>
      </c>
    </row>
    <row r="13" spans="2:11">
      <c r="B13" s="13">
        <v>41263</v>
      </c>
      <c r="C13" s="93" t="s">
        <v>25</v>
      </c>
      <c r="D13" s="94"/>
      <c r="E13" s="14">
        <v>15000</v>
      </c>
      <c r="F13" s="15"/>
    </row>
    <row r="14" spans="2:11">
      <c r="B14" s="13">
        <v>41281</v>
      </c>
      <c r="C14" s="93" t="s">
        <v>23</v>
      </c>
      <c r="D14" s="94"/>
      <c r="E14" s="14">
        <v>14000</v>
      </c>
      <c r="F14" s="15"/>
    </row>
    <row r="15" spans="2:11">
      <c r="B15" s="13">
        <v>41288</v>
      </c>
      <c r="C15" s="16" t="s">
        <v>22</v>
      </c>
      <c r="D15" s="16"/>
      <c r="E15" s="14"/>
      <c r="F15" s="17">
        <v>20000</v>
      </c>
    </row>
    <row r="16" spans="2:11">
      <c r="B16" s="18">
        <v>41294</v>
      </c>
      <c r="C16" s="19" t="s">
        <v>22</v>
      </c>
      <c r="D16" s="19"/>
      <c r="E16" s="2"/>
      <c r="F16" s="20">
        <v>15000</v>
      </c>
    </row>
    <row r="17" spans="2:6">
      <c r="B17" s="18">
        <v>41294</v>
      </c>
      <c r="C17" s="19" t="s">
        <v>26</v>
      </c>
      <c r="D17" s="19"/>
      <c r="E17" s="2"/>
      <c r="F17" s="20">
        <v>168</v>
      </c>
    </row>
    <row r="18" spans="2:6">
      <c r="B18" s="18">
        <v>41310</v>
      </c>
      <c r="C18" s="89" t="s">
        <v>25</v>
      </c>
      <c r="D18" s="90"/>
      <c r="E18" s="2">
        <v>15000</v>
      </c>
      <c r="F18" s="20"/>
    </row>
    <row r="19" spans="2:6">
      <c r="B19" s="18">
        <v>41310</v>
      </c>
      <c r="C19" s="89" t="s">
        <v>23</v>
      </c>
      <c r="D19" s="90"/>
      <c r="E19" s="2">
        <v>22000</v>
      </c>
      <c r="F19" s="21"/>
    </row>
    <row r="20" spans="2:6">
      <c r="B20" s="18">
        <v>41316</v>
      </c>
      <c r="C20" s="89" t="s">
        <v>22</v>
      </c>
      <c r="D20" s="90"/>
      <c r="E20" s="2"/>
      <c r="F20" s="21">
        <v>10000</v>
      </c>
    </row>
    <row r="21" spans="2:6">
      <c r="B21" s="18">
        <v>41325</v>
      </c>
      <c r="C21" s="89" t="s">
        <v>27</v>
      </c>
      <c r="D21" s="90"/>
      <c r="E21" s="2">
        <v>15000</v>
      </c>
      <c r="F21" s="20"/>
    </row>
    <row r="22" spans="2:6">
      <c r="B22" s="18">
        <v>41359</v>
      </c>
      <c r="C22" s="89" t="s">
        <v>22</v>
      </c>
      <c r="D22" s="90"/>
      <c r="E22" s="2"/>
      <c r="F22" s="20">
        <v>10000</v>
      </c>
    </row>
    <row r="23" spans="2:6">
      <c r="B23" s="18">
        <v>41365</v>
      </c>
      <c r="C23" s="89"/>
      <c r="D23" s="90"/>
      <c r="E23" s="2"/>
      <c r="F23" s="20"/>
    </row>
    <row r="24" spans="2:6">
      <c r="B24" s="18"/>
      <c r="C24" s="89"/>
      <c r="D24" s="90"/>
      <c r="E24" s="2"/>
      <c r="F24" s="20"/>
    </row>
    <row r="25" spans="2:6">
      <c r="B25" s="18"/>
      <c r="C25" s="89"/>
      <c r="D25" s="90"/>
      <c r="E25" s="2"/>
      <c r="F25" s="20"/>
    </row>
    <row r="26" spans="2:6">
      <c r="B26" s="18"/>
      <c r="C26" s="89"/>
      <c r="D26" s="90"/>
      <c r="E26" s="2"/>
      <c r="F26" s="20"/>
    </row>
    <row r="27" spans="2:6">
      <c r="B27" s="18"/>
      <c r="C27" s="89"/>
      <c r="D27" s="90"/>
      <c r="E27" s="2"/>
      <c r="F27" s="20"/>
    </row>
    <row r="28" spans="2:6">
      <c r="B28" s="18"/>
      <c r="C28" s="89"/>
      <c r="D28" s="90"/>
      <c r="E28" s="2"/>
      <c r="F28" s="20"/>
    </row>
    <row r="29" spans="2:6">
      <c r="B29" s="18"/>
      <c r="C29" s="89"/>
      <c r="D29" s="90"/>
      <c r="E29" s="2"/>
      <c r="F29" s="20"/>
    </row>
    <row r="30" spans="2:6">
      <c r="B30" s="18"/>
      <c r="C30" s="89"/>
      <c r="D30" s="90"/>
      <c r="E30" s="2"/>
      <c r="F30" s="20"/>
    </row>
    <row r="31" spans="2:6">
      <c r="B31" s="18"/>
      <c r="C31" s="89"/>
      <c r="D31" s="90"/>
      <c r="E31" s="2"/>
      <c r="F31" s="20"/>
    </row>
    <row r="32" spans="2:6">
      <c r="B32" s="18"/>
      <c r="C32" s="89"/>
      <c r="D32" s="90"/>
      <c r="E32" s="2"/>
      <c r="F32" s="20"/>
    </row>
  </sheetData>
  <mergeCells count="29">
    <mergeCell ref="C30:D30"/>
    <mergeCell ref="C31:D31"/>
    <mergeCell ref="C32:D32"/>
    <mergeCell ref="C24:D24"/>
    <mergeCell ref="C25:D25"/>
    <mergeCell ref="C26:D26"/>
    <mergeCell ref="C27:D27"/>
    <mergeCell ref="C28:D28"/>
    <mergeCell ref="C29:D29"/>
    <mergeCell ref="C23:D23"/>
    <mergeCell ref="C9:D9"/>
    <mergeCell ref="C10:D10"/>
    <mergeCell ref="C11:D11"/>
    <mergeCell ref="C12:D12"/>
    <mergeCell ref="C13:D13"/>
    <mergeCell ref="C14:D14"/>
    <mergeCell ref="C18:D18"/>
    <mergeCell ref="C19:D19"/>
    <mergeCell ref="C20:D20"/>
    <mergeCell ref="C21:D21"/>
    <mergeCell ref="C22:D22"/>
    <mergeCell ref="G2:K3"/>
    <mergeCell ref="B7:B8"/>
    <mergeCell ref="C7:D8"/>
    <mergeCell ref="E7:E8"/>
    <mergeCell ref="F7:F8"/>
    <mergeCell ref="G7:I7"/>
    <mergeCell ref="G8:I8"/>
    <mergeCell ref="J8:K8"/>
  </mergeCells>
  <conditionalFormatting sqref="J8:K8">
    <cfRule type="cellIs" dxfId="49" priority="1" operator="lessThan">
      <formula>0</formula>
    </cfRule>
    <cfRule type="cellIs" dxfId="48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B1:K40"/>
  <sheetViews>
    <sheetView workbookViewId="0">
      <pane ySplit="8" topLeftCell="A9" activePane="bottomLeft" state="frozen"/>
      <selection pane="bottomLeft" activeCell="H10" sqref="H10"/>
    </sheetView>
  </sheetViews>
  <sheetFormatPr baseColWidth="10" defaultRowHeight="14.4"/>
  <cols>
    <col min="5" max="5" width="11.88671875" bestFit="1" customWidth="1"/>
    <col min="10" max="10" width="11.88671875" bestFit="1" customWidth="1"/>
  </cols>
  <sheetData>
    <row r="1" spans="2:11" ht="15" thickBot="1"/>
    <row r="2" spans="2:11">
      <c r="G2" s="72" t="s">
        <v>28</v>
      </c>
      <c r="H2" s="73"/>
      <c r="I2" s="73"/>
      <c r="J2" s="73"/>
      <c r="K2" s="74"/>
    </row>
    <row r="3" spans="2:11" ht="15" thickBot="1">
      <c r="G3" s="75"/>
      <c r="H3" s="76"/>
      <c r="I3" s="76"/>
      <c r="J3" s="76"/>
      <c r="K3" s="77"/>
    </row>
    <row r="6" spans="2:11" ht="15" thickBot="1">
      <c r="F6" s="8"/>
    </row>
    <row r="7" spans="2:11" ht="16.2" thickBot="1">
      <c r="B7" s="78" t="s">
        <v>15</v>
      </c>
      <c r="C7" s="95" t="s">
        <v>17</v>
      </c>
      <c r="D7" s="81"/>
      <c r="E7" s="81" t="s">
        <v>18</v>
      </c>
      <c r="F7" s="84" t="s">
        <v>12</v>
      </c>
      <c r="G7" s="69" t="s">
        <v>29</v>
      </c>
      <c r="H7" s="70"/>
      <c r="I7" s="71"/>
      <c r="J7" s="9">
        <f>SUM(E:E)</f>
        <v>0</v>
      </c>
      <c r="K7" s="9">
        <f>SUM(F:F)</f>
        <v>0</v>
      </c>
    </row>
    <row r="8" spans="2:11" ht="15" thickBot="1">
      <c r="B8" s="79"/>
      <c r="C8" s="96"/>
      <c r="D8" s="83"/>
      <c r="E8" s="83"/>
      <c r="F8" s="85"/>
      <c r="G8" s="86" t="s">
        <v>20</v>
      </c>
      <c r="H8" s="87"/>
      <c r="I8" s="88"/>
      <c r="J8" s="97"/>
      <c r="K8" s="98"/>
    </row>
    <row r="9" spans="2:11">
      <c r="B9" s="10">
        <v>41357</v>
      </c>
      <c r="C9" s="91" t="s">
        <v>30</v>
      </c>
      <c r="D9" s="92"/>
      <c r="E9" s="11"/>
      <c r="F9" s="12"/>
    </row>
    <row r="10" spans="2:11">
      <c r="B10" s="22">
        <v>41365</v>
      </c>
      <c r="C10" s="23"/>
      <c r="D10" s="24"/>
      <c r="E10" s="25"/>
      <c r="F10" s="26"/>
    </row>
    <row r="11" spans="2:11">
      <c r="B11" s="22"/>
      <c r="C11" s="23"/>
      <c r="D11" s="24"/>
      <c r="E11" s="25"/>
      <c r="F11" s="26"/>
    </row>
    <row r="12" spans="2:11">
      <c r="B12" s="22"/>
      <c r="C12" s="23"/>
      <c r="D12" s="24"/>
      <c r="E12" s="25"/>
      <c r="F12" s="26"/>
    </row>
    <row r="13" spans="2:11">
      <c r="B13" s="22"/>
      <c r="C13" s="23"/>
      <c r="D13" s="24"/>
      <c r="E13" s="25"/>
      <c r="F13" s="26"/>
    </row>
    <row r="14" spans="2:11">
      <c r="B14" s="22"/>
      <c r="C14" s="23"/>
      <c r="D14" s="24"/>
      <c r="E14" s="25"/>
      <c r="F14" s="26"/>
    </row>
    <row r="15" spans="2:11">
      <c r="B15" s="22"/>
      <c r="C15" s="23"/>
      <c r="D15" s="24"/>
      <c r="E15" s="25"/>
      <c r="F15" s="26"/>
    </row>
    <row r="16" spans="2:11">
      <c r="B16" s="22"/>
      <c r="C16" s="23"/>
      <c r="D16" s="24"/>
      <c r="E16" s="25"/>
      <c r="F16" s="26"/>
    </row>
    <row r="17" spans="2:6">
      <c r="B17" s="22"/>
      <c r="C17" s="23"/>
      <c r="D17" s="24"/>
      <c r="E17" s="25"/>
      <c r="F17" s="26"/>
    </row>
    <row r="18" spans="2:6">
      <c r="B18" s="22"/>
      <c r="C18" s="23"/>
      <c r="D18" s="24"/>
      <c r="E18" s="25"/>
      <c r="F18" s="26"/>
    </row>
    <row r="19" spans="2:6">
      <c r="B19" s="22"/>
      <c r="C19" s="23"/>
      <c r="D19" s="24"/>
      <c r="E19" s="25"/>
      <c r="F19" s="26"/>
    </row>
    <row r="20" spans="2:6">
      <c r="B20" s="22"/>
      <c r="C20" s="23"/>
      <c r="D20" s="24"/>
      <c r="E20" s="25"/>
      <c r="F20" s="26"/>
    </row>
    <row r="21" spans="2:6">
      <c r="B21" s="22"/>
      <c r="C21" s="23"/>
      <c r="D21" s="24"/>
      <c r="E21" s="25"/>
      <c r="F21" s="26"/>
    </row>
    <row r="22" spans="2:6">
      <c r="B22" s="22"/>
      <c r="C22" s="23"/>
      <c r="D22" s="24"/>
      <c r="E22" s="25"/>
      <c r="F22" s="26"/>
    </row>
    <row r="23" spans="2:6">
      <c r="B23" s="22"/>
      <c r="C23" s="23"/>
      <c r="D23" s="24"/>
      <c r="E23" s="25"/>
      <c r="F23" s="26"/>
    </row>
    <row r="24" spans="2:6">
      <c r="B24" s="22"/>
      <c r="C24" s="23"/>
      <c r="D24" s="24"/>
      <c r="E24" s="25"/>
      <c r="F24" s="26"/>
    </row>
    <row r="25" spans="2:6">
      <c r="B25" s="22"/>
      <c r="C25" s="23"/>
      <c r="D25" s="24"/>
      <c r="E25" s="25"/>
      <c r="F25" s="26"/>
    </row>
    <row r="26" spans="2:6">
      <c r="B26" s="22"/>
      <c r="C26" s="23"/>
      <c r="D26" s="24"/>
      <c r="E26" s="25"/>
      <c r="F26" s="26"/>
    </row>
    <row r="27" spans="2:6">
      <c r="B27" s="22"/>
      <c r="C27" s="23"/>
      <c r="D27" s="24"/>
      <c r="E27" s="25"/>
      <c r="F27" s="26"/>
    </row>
    <row r="28" spans="2:6">
      <c r="B28" s="22"/>
      <c r="C28" s="23"/>
      <c r="D28" s="24"/>
      <c r="E28" s="25"/>
      <c r="F28" s="26"/>
    </row>
    <row r="29" spans="2:6">
      <c r="B29" s="22"/>
      <c r="C29" s="23"/>
      <c r="D29" s="24"/>
      <c r="E29" s="25"/>
      <c r="F29" s="26"/>
    </row>
    <row r="30" spans="2:6">
      <c r="B30" s="13"/>
      <c r="C30" s="93"/>
      <c r="D30" s="94"/>
      <c r="E30" s="14"/>
      <c r="F30" s="15"/>
    </row>
    <row r="31" spans="2:6">
      <c r="B31" s="13"/>
      <c r="C31" s="93"/>
      <c r="D31" s="94"/>
      <c r="E31" s="14"/>
      <c r="F31" s="15"/>
    </row>
    <row r="32" spans="2:6">
      <c r="B32" s="13"/>
      <c r="C32" s="93"/>
      <c r="D32" s="94"/>
      <c r="E32" s="14"/>
      <c r="F32" s="15"/>
    </row>
    <row r="33" spans="2:6">
      <c r="B33" s="13"/>
      <c r="C33" s="93"/>
      <c r="D33" s="94"/>
      <c r="E33" s="14"/>
      <c r="F33" s="15"/>
    </row>
    <row r="34" spans="2:6">
      <c r="B34" s="13"/>
      <c r="C34" s="93"/>
      <c r="D34" s="94"/>
      <c r="E34" s="14"/>
      <c r="F34" s="15"/>
    </row>
    <row r="35" spans="2:6">
      <c r="B35" s="13"/>
      <c r="C35" s="93"/>
      <c r="D35" s="94"/>
      <c r="E35" s="14"/>
      <c r="F35" s="17"/>
    </row>
    <row r="36" spans="2:6">
      <c r="B36" s="18"/>
      <c r="C36" s="93"/>
      <c r="D36" s="94"/>
      <c r="E36" s="2"/>
      <c r="F36" s="20"/>
    </row>
    <row r="37" spans="2:6">
      <c r="B37" s="18"/>
      <c r="C37" s="93"/>
      <c r="D37" s="94"/>
      <c r="E37" s="2"/>
      <c r="F37" s="20"/>
    </row>
    <row r="38" spans="2:6">
      <c r="B38" s="18"/>
      <c r="C38" s="89"/>
      <c r="D38" s="90"/>
      <c r="E38" s="2"/>
      <c r="F38" s="20"/>
    </row>
    <row r="39" spans="2:6">
      <c r="B39" s="18"/>
      <c r="C39" s="89"/>
      <c r="D39" s="90"/>
      <c r="E39" s="2"/>
      <c r="F39" s="21"/>
    </row>
    <row r="40" spans="2:6" ht="15" thickBot="1">
      <c r="B40" s="27"/>
      <c r="C40" s="99"/>
      <c r="D40" s="100"/>
      <c r="E40" s="28"/>
      <c r="F40" s="29"/>
    </row>
  </sheetData>
  <mergeCells count="20">
    <mergeCell ref="C40:D40"/>
    <mergeCell ref="C9:D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G2:K3"/>
    <mergeCell ref="B7:B8"/>
    <mergeCell ref="C7:D8"/>
    <mergeCell ref="E7:E8"/>
    <mergeCell ref="F7:F8"/>
    <mergeCell ref="G7:I7"/>
    <mergeCell ref="G8:I8"/>
    <mergeCell ref="J8:K8"/>
  </mergeCells>
  <conditionalFormatting sqref="J8:K8">
    <cfRule type="cellIs" dxfId="47" priority="1" operator="lessThan">
      <formula>0</formula>
    </cfRule>
    <cfRule type="cellIs" dxfId="46" priority="2" operator="greater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theme="5" tint="-0.249977111117893"/>
  </sheetPr>
  <dimension ref="A1:H24"/>
  <sheetViews>
    <sheetView zoomScaleNormal="100" zoomScaleSheetLayoutView="100" workbookViewId="0">
      <selection activeCell="A16" sqref="A16:B17"/>
    </sheetView>
  </sheetViews>
  <sheetFormatPr baseColWidth="10" defaultRowHeight="14.4"/>
  <cols>
    <col min="2" max="2" width="16.5546875" bestFit="1" customWidth="1"/>
    <col min="4" max="4" width="16.44140625" customWidth="1"/>
    <col min="5" max="5" width="16.5546875" bestFit="1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28">
        <v>41275</v>
      </c>
      <c r="D3" s="130" t="s">
        <v>5</v>
      </c>
      <c r="E3" s="132"/>
    </row>
    <row r="4" spans="1:8" ht="15" thickBot="1">
      <c r="A4" s="127"/>
      <c r="B4" s="129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>
      <c r="G6" s="107">
        <f ca="1">E3+B14-E24-B16</f>
        <v>0</v>
      </c>
      <c r="H6" s="108"/>
    </row>
    <row r="7" spans="1:8" ht="15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thickBot="1">
      <c r="D23" s="1"/>
      <c r="E23" s="3"/>
    </row>
    <row r="24" spans="1:5" ht="15" thickBot="1">
      <c r="E24" s="4">
        <f>SUM(E8:E23)</f>
        <v>0</v>
      </c>
    </row>
  </sheetData>
  <mergeCells count="13">
    <mergeCell ref="A1:H1"/>
    <mergeCell ref="A3:A4"/>
    <mergeCell ref="B3:B4"/>
    <mergeCell ref="D3:D4"/>
    <mergeCell ref="E3:E4"/>
    <mergeCell ref="A16:A17"/>
    <mergeCell ref="D7:E7"/>
    <mergeCell ref="B16:B17"/>
    <mergeCell ref="G6:H7"/>
    <mergeCell ref="G4:H5"/>
    <mergeCell ref="G11:H12"/>
    <mergeCell ref="G13:H14"/>
    <mergeCell ref="A7:B7"/>
  </mergeCells>
  <conditionalFormatting sqref="G6:H7">
    <cfRule type="cellIs" dxfId="45" priority="1" operator="lessThan">
      <formula>0</formula>
    </cfRule>
    <cfRule type="cellIs" dxfId="44" priority="2" operator="greaterThan">
      <formula>0</formula>
    </cfRule>
  </conditionalFormatting>
  <conditionalFormatting sqref="E8:E23">
    <cfRule type="dataBar" priority="4">
      <dataBar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scale="82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6" tint="0.39997558519241921"/>
  </sheetPr>
  <dimension ref="A1:H26"/>
  <sheetViews>
    <sheetView workbookViewId="0">
      <selection activeCell="C7" sqref="C7"/>
    </sheetView>
  </sheetViews>
  <sheetFormatPr baseColWidth="10" defaultRowHeight="14.4"/>
  <cols>
    <col min="2" max="2" width="11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28">
        <v>41306</v>
      </c>
      <c r="D3" s="130" t="s">
        <v>5</v>
      </c>
      <c r="E3" s="132">
        <f ca="1">Bjanvier!G6</f>
        <v>0</v>
      </c>
    </row>
    <row r="4" spans="1:8" ht="15" thickBot="1">
      <c r="A4" s="127"/>
      <c r="B4" s="129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Bjanvier!G13+B16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10">
      <dataBar>
        <cfvo type="min" val="0"/>
        <cfvo type="max" val="0"/>
        <color rgb="FF638EC6"/>
      </dataBar>
    </cfRule>
  </conditionalFormatting>
  <conditionalFormatting sqref="G6:H7">
    <cfRule type="cellIs" dxfId="43" priority="4" operator="lessThan">
      <formula>0</formula>
    </cfRule>
    <cfRule type="cellIs" dxfId="42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41" priority="1" operator="lessThan">
      <formula>0</formula>
    </cfRule>
    <cfRule type="cellIs" dxfId="40" priority="2" operator="greater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H26"/>
  <sheetViews>
    <sheetView workbookViewId="0">
      <selection activeCell="B14" sqref="B14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41334</v>
      </c>
      <c r="D3" s="130" t="s">
        <v>5</v>
      </c>
      <c r="E3" s="132">
        <f ca="1">Bfévrier!G6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39" priority="4" operator="lessThan">
      <formula>0</formula>
    </cfRule>
    <cfRule type="cellIs" dxfId="38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37" priority="1" operator="lessThan">
      <formula>0</formula>
    </cfRule>
    <cfRule type="cellIs" dxfId="36" priority="2" operator="greater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H26"/>
  <sheetViews>
    <sheetView workbookViewId="0">
      <selection activeCell="A8" sqref="A8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41365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35" priority="4" operator="lessThan">
      <formula>0</formula>
    </cfRule>
    <cfRule type="cellIs" dxfId="34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33" priority="1" operator="lessThan">
      <formula>0</formula>
    </cfRule>
    <cfRule type="cellIs" dxfId="32" priority="2" operator="greater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H26"/>
  <sheetViews>
    <sheetView workbookViewId="0">
      <selection activeCell="B16" sqref="B16:B1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41395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31" priority="4" operator="lessThan">
      <formula>0</formula>
    </cfRule>
    <cfRule type="cellIs" dxfId="30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29" priority="1" operator="lessThan">
      <formula>0</formula>
    </cfRule>
    <cfRule type="cellIs" dxfId="28" priority="2" operator="greater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2"/>
  <dimension ref="A1:H26"/>
  <sheetViews>
    <sheetView topLeftCell="A3" workbookViewId="0">
      <selection activeCell="B16" sqref="B16:B1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41426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27" priority="4" operator="lessThan">
      <formula>0</formula>
    </cfRule>
    <cfRule type="cellIs" dxfId="26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25" priority="1" operator="lessThan">
      <formula>0</formula>
    </cfRule>
    <cfRule type="cellIs" dxfId="24" priority="2" operator="greater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3"/>
  <dimension ref="A1:H26"/>
  <sheetViews>
    <sheetView workbookViewId="0">
      <selection activeCell="B16" sqref="B16:B1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41456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23" priority="4" operator="lessThan">
      <formula>0</formula>
    </cfRule>
    <cfRule type="cellIs" dxfId="22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21" priority="1" operator="lessThan">
      <formula>0</formula>
    </cfRule>
    <cfRule type="cellIs" dxfId="20" priority="2" operator="greater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4"/>
  <dimension ref="A1:H26"/>
  <sheetViews>
    <sheetView workbookViewId="0">
      <selection activeCell="B16" sqref="B16:B1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41487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19" priority="4" operator="lessThan">
      <formula>0</formula>
    </cfRule>
    <cfRule type="cellIs" dxfId="18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17" priority="1" operator="lessThan">
      <formula>0</formula>
    </cfRule>
    <cfRule type="cellIs" dxfId="16" priority="2" operator="greater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5"/>
  <dimension ref="A1:H26"/>
  <sheetViews>
    <sheetView topLeftCell="A3" workbookViewId="0">
      <selection activeCell="B16" sqref="B16:B1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41518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15" priority="4" operator="lessThan">
      <formula>0</formula>
    </cfRule>
    <cfRule type="cellIs" dxfId="14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13" priority="1" operator="lessThan">
      <formula>0</formula>
    </cfRule>
    <cfRule type="cellIs" dxfId="12" priority="2" operator="greater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6"/>
  <dimension ref="A1:H26"/>
  <sheetViews>
    <sheetView workbookViewId="0">
      <selection activeCell="B16" sqref="B16:B1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41548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11" priority="4" operator="lessThan">
      <formula>0</formula>
    </cfRule>
    <cfRule type="cellIs" dxfId="10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9" priority="1" operator="lessThan">
      <formula>0</formula>
    </cfRule>
    <cfRule type="cellIs" dxfId="8" priority="2" operator="greater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7"/>
  <dimension ref="A1:H26"/>
  <sheetViews>
    <sheetView workbookViewId="0">
      <selection activeCell="B16" sqref="B16:B1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41579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7" priority="4" operator="lessThan">
      <formula>0</formula>
    </cfRule>
    <cfRule type="cellIs" dxfId="6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5" priority="1" operator="lessThan">
      <formula>0</formula>
    </cfRule>
    <cfRule type="cellIs" dxfId="4" priority="2" operator="greater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8"/>
  <dimension ref="A1:H26"/>
  <sheetViews>
    <sheetView workbookViewId="0">
      <selection activeCell="D7" sqref="D7:E7"/>
    </sheetView>
  </sheetViews>
  <sheetFormatPr baseColWidth="10" defaultRowHeight="14.4"/>
  <cols>
    <col min="2" max="2" width="12.88671875" bestFit="1" customWidth="1"/>
    <col min="4" max="4" width="16.44140625" customWidth="1"/>
    <col min="5" max="5" width="13.5546875" customWidth="1"/>
  </cols>
  <sheetData>
    <row r="1" spans="1:8" ht="21.6" thickBot="1">
      <c r="A1" s="123" t="s">
        <v>3</v>
      </c>
      <c r="B1" s="124"/>
      <c r="C1" s="124"/>
      <c r="D1" s="124"/>
      <c r="E1" s="124"/>
      <c r="F1" s="124"/>
      <c r="G1" s="124"/>
      <c r="H1" s="125"/>
    </row>
    <row r="2" spans="1:8" ht="15" thickBot="1"/>
    <row r="3" spans="1:8" ht="15" thickBot="1">
      <c r="A3" s="126" t="s">
        <v>4</v>
      </c>
      <c r="B3" s="134">
        <v>41609</v>
      </c>
      <c r="D3" s="130" t="s">
        <v>5</v>
      </c>
      <c r="E3" s="132">
        <f ca="1">Bmars!G6</f>
        <v>0</v>
      </c>
    </row>
    <row r="4" spans="1:8" ht="15" thickBot="1">
      <c r="A4" s="127"/>
      <c r="B4" s="127"/>
      <c r="D4" s="131"/>
      <c r="E4" s="133"/>
      <c r="G4" s="111" t="s">
        <v>10</v>
      </c>
      <c r="H4" s="112"/>
    </row>
    <row r="5" spans="1:8" ht="15" thickBot="1">
      <c r="G5" s="113"/>
      <c r="H5" s="114"/>
    </row>
    <row r="6" spans="1:8" ht="14.4" customHeight="1">
      <c r="G6" s="107">
        <f ca="1">E3+B14-E24-B16</f>
        <v>0</v>
      </c>
      <c r="H6" s="108"/>
    </row>
    <row r="7" spans="1:8" ht="15" customHeight="1" thickBot="1">
      <c r="A7" s="103" t="s">
        <v>6</v>
      </c>
      <c r="B7" s="104"/>
      <c r="D7" s="103" t="s">
        <v>8</v>
      </c>
      <c r="E7" s="104"/>
      <c r="G7" s="109"/>
      <c r="H7" s="110"/>
    </row>
    <row r="8" spans="1:8">
      <c r="A8" s="1"/>
      <c r="B8" s="2"/>
      <c r="D8" s="1"/>
      <c r="E8" s="2"/>
    </row>
    <row r="9" spans="1:8">
      <c r="A9" s="1"/>
      <c r="B9" s="2"/>
      <c r="D9" s="1"/>
      <c r="E9" s="2"/>
    </row>
    <row r="10" spans="1:8" ht="15" thickBot="1">
      <c r="A10" s="1"/>
      <c r="B10" s="2"/>
      <c r="D10" s="1"/>
      <c r="E10" s="2"/>
    </row>
    <row r="11" spans="1:8">
      <c r="A11" s="1"/>
      <c r="B11" s="2"/>
      <c r="D11" s="1"/>
      <c r="E11" s="2"/>
      <c r="G11" s="115" t="s">
        <v>11</v>
      </c>
      <c r="H11" s="116"/>
    </row>
    <row r="12" spans="1:8" ht="15" thickBot="1">
      <c r="A12" s="1"/>
      <c r="B12" s="2"/>
      <c r="D12" s="1"/>
      <c r="E12" s="2"/>
      <c r="G12" s="117"/>
      <c r="H12" s="118"/>
    </row>
    <row r="13" spans="1:8" ht="15" thickBot="1">
      <c r="A13" s="1"/>
      <c r="B13" s="3"/>
      <c r="D13" s="1"/>
      <c r="E13" s="2"/>
      <c r="G13" s="119">
        <f ca="1">Bfévrier!G13+B16</f>
        <v>0</v>
      </c>
      <c r="H13" s="120"/>
    </row>
    <row r="14" spans="1:8" ht="15" thickBot="1">
      <c r="B14" s="4">
        <f>SUM(B8:B13)</f>
        <v>0</v>
      </c>
      <c r="D14" s="1"/>
      <c r="E14" s="2"/>
      <c r="G14" s="121"/>
      <c r="H14" s="122"/>
    </row>
    <row r="15" spans="1:8" ht="15" thickBot="1">
      <c r="D15" s="1"/>
      <c r="E15" s="2"/>
    </row>
    <row r="16" spans="1:8">
      <c r="A16" s="101" t="s">
        <v>7</v>
      </c>
      <c r="B16" s="105">
        <f ca="1">IF(TODAY()=B3,E3+B14-E24,0)</f>
        <v>0</v>
      </c>
      <c r="D16" s="1"/>
      <c r="E16" s="2"/>
    </row>
    <row r="17" spans="1:5" ht="15" thickBot="1">
      <c r="A17" s="102"/>
      <c r="B17" s="106"/>
      <c r="D17" s="1"/>
      <c r="E17" s="2"/>
    </row>
    <row r="18" spans="1:5">
      <c r="D18" s="1"/>
      <c r="E18" s="2"/>
    </row>
    <row r="19" spans="1:5">
      <c r="D19" s="1"/>
      <c r="E19" s="2"/>
    </row>
    <row r="20" spans="1:5">
      <c r="D20" s="1"/>
      <c r="E20" s="2"/>
    </row>
    <row r="21" spans="1:5">
      <c r="D21" s="1"/>
      <c r="E21" s="2"/>
    </row>
    <row r="22" spans="1:5">
      <c r="D22" s="1"/>
      <c r="E22" s="2"/>
    </row>
    <row r="23" spans="1:5" ht="15" customHeight="1" thickBot="1">
      <c r="D23" s="1"/>
      <c r="E23" s="3"/>
    </row>
    <row r="24" spans="1:5" ht="15" customHeight="1" thickBot="1">
      <c r="E24" s="4">
        <f>SUM(E8:E23)</f>
        <v>0</v>
      </c>
    </row>
    <row r="25" spans="1:5" ht="15" customHeight="1"/>
    <row r="26" spans="1:5" ht="15" customHeight="1"/>
  </sheetData>
  <mergeCells count="13">
    <mergeCell ref="A16:A17"/>
    <mergeCell ref="B16:B17"/>
    <mergeCell ref="A1:H1"/>
    <mergeCell ref="A3:A4"/>
    <mergeCell ref="B3:B4"/>
    <mergeCell ref="D3:D4"/>
    <mergeCell ref="E3:E4"/>
    <mergeCell ref="G4:H5"/>
    <mergeCell ref="G6:H7"/>
    <mergeCell ref="A7:B7"/>
    <mergeCell ref="D7:E7"/>
    <mergeCell ref="G11:H12"/>
    <mergeCell ref="G13:H14"/>
  </mergeCells>
  <conditionalFormatting sqref="E8:E14">
    <cfRule type="dataBar" priority="6">
      <dataBar>
        <cfvo type="min" val="0"/>
        <cfvo type="max" val="0"/>
        <color rgb="FF638EC6"/>
      </dataBar>
    </cfRule>
  </conditionalFormatting>
  <conditionalFormatting sqref="G6:H7">
    <cfRule type="cellIs" dxfId="3" priority="4" operator="lessThan">
      <formula>0</formula>
    </cfRule>
    <cfRule type="cellIs" dxfId="2" priority="5" operator="greaterThan">
      <formula>0</formula>
    </cfRule>
  </conditionalFormatting>
  <conditionalFormatting sqref="E8:E23">
    <cfRule type="dataBar" priority="3">
      <dataBar>
        <cfvo type="min" val="0"/>
        <cfvo type="max" val="0"/>
        <color rgb="FF638EC6"/>
      </dataBar>
    </cfRule>
  </conditionalFormatting>
  <conditionalFormatting sqref="G6:H7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5">
    <tabColor theme="8" tint="-0.249977111117893"/>
  </sheetPr>
  <dimension ref="B3:D15"/>
  <sheetViews>
    <sheetView workbookViewId="0">
      <selection activeCell="J21" sqref="J21"/>
    </sheetView>
  </sheetViews>
  <sheetFormatPr baseColWidth="10" defaultRowHeight="14.4"/>
  <cols>
    <col min="3" max="3" width="12.6640625" bestFit="1" customWidth="1"/>
    <col min="4" max="4" width="11.88671875" bestFit="1" customWidth="1"/>
  </cols>
  <sheetData>
    <row r="3" spans="2:4">
      <c r="B3" s="1" t="s">
        <v>4</v>
      </c>
      <c r="C3" s="7" t="s">
        <v>13</v>
      </c>
      <c r="D3" s="6" t="s">
        <v>7</v>
      </c>
    </row>
    <row r="4" spans="2:4">
      <c r="B4" s="1" t="s">
        <v>0</v>
      </c>
      <c r="C4" s="5">
        <f ca="1">Bjanvier!G6</f>
        <v>0</v>
      </c>
      <c r="D4" s="5">
        <f ca="1">Bjanvier!B16</f>
        <v>0</v>
      </c>
    </row>
    <row r="5" spans="2:4">
      <c r="B5" s="1" t="s">
        <v>1</v>
      </c>
      <c r="C5" s="5">
        <f ca="1">Bfévrier!G6</f>
        <v>0</v>
      </c>
      <c r="D5" s="5">
        <f ca="1">Bfévrier!B16</f>
        <v>0</v>
      </c>
    </row>
    <row r="6" spans="2:4">
      <c r="B6" s="1" t="s">
        <v>2</v>
      </c>
      <c r="C6" s="5">
        <f ca="1">Bmars!$G$6</f>
        <v>0</v>
      </c>
      <c r="D6" s="5">
        <f ca="1">Bmars!B$16</f>
        <v>0</v>
      </c>
    </row>
    <row r="7" spans="2:4">
      <c r="B7" s="1" t="s">
        <v>96</v>
      </c>
      <c r="C7" s="5">
        <f ca="1">Bmars!$G$6</f>
        <v>0</v>
      </c>
      <c r="D7" s="5">
        <f ca="1">Bmars!B$16</f>
        <v>0</v>
      </c>
    </row>
    <row r="8" spans="2:4">
      <c r="B8" s="1" t="s">
        <v>97</v>
      </c>
      <c r="C8" s="5">
        <f ca="1">BMai!$G$6</f>
        <v>0</v>
      </c>
      <c r="D8" s="5">
        <f ca="1">Bmars!B$16</f>
        <v>0</v>
      </c>
    </row>
    <row r="9" spans="2:4">
      <c r="B9" s="1" t="s">
        <v>98</v>
      </c>
      <c r="C9" s="5">
        <f ca="1">Bjuin!$G$6</f>
        <v>0</v>
      </c>
      <c r="D9" s="5">
        <f ca="1">Bmars!B$16</f>
        <v>0</v>
      </c>
    </row>
    <row r="10" spans="2:4">
      <c r="B10" s="1" t="s">
        <v>99</v>
      </c>
      <c r="C10" s="5">
        <f ca="1">Bjuillet!$G$6</f>
        <v>0</v>
      </c>
      <c r="D10" s="5">
        <f ca="1">Bmars!B$16</f>
        <v>0</v>
      </c>
    </row>
    <row r="11" spans="2:4">
      <c r="B11" s="1" t="s">
        <v>100</v>
      </c>
      <c r="C11" s="5">
        <f ca="1">Baout!$G$6</f>
        <v>0</v>
      </c>
      <c r="D11" s="5">
        <f ca="1">Bmars!B$16</f>
        <v>0</v>
      </c>
    </row>
    <row r="12" spans="2:4">
      <c r="B12" s="1" t="s">
        <v>101</v>
      </c>
      <c r="C12" s="5">
        <f ca="1">Bseptembre!$G$6</f>
        <v>0</v>
      </c>
      <c r="D12" s="5">
        <f ca="1">Bmars!B$16</f>
        <v>0</v>
      </c>
    </row>
    <row r="13" spans="2:4">
      <c r="B13" s="1" t="s">
        <v>102</v>
      </c>
      <c r="C13" s="5">
        <f ca="1">Boctobre!$G$6</f>
        <v>0</v>
      </c>
      <c r="D13" s="5">
        <f ca="1">Bmars!B$16</f>
        <v>0</v>
      </c>
    </row>
    <row r="14" spans="2:4">
      <c r="B14" s="1" t="s">
        <v>103</v>
      </c>
      <c r="C14" s="5">
        <f ca="1">Bnovembre!$G$6</f>
        <v>0</v>
      </c>
      <c r="D14" s="5">
        <f ca="1">Bmars!B$16</f>
        <v>0</v>
      </c>
    </row>
    <row r="15" spans="2:4">
      <c r="B15" s="1" t="s">
        <v>104</v>
      </c>
      <c r="C15" s="5">
        <f ca="1">Bdecembre!$G$6</f>
        <v>0</v>
      </c>
      <c r="D15" s="5">
        <f ca="1">Bmars!B$16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Mouvement des dépenses</vt:lpstr>
      <vt:lpstr>Bank 1</vt:lpstr>
      <vt:lpstr>Bank 2</vt:lpstr>
      <vt:lpstr>Bjanvier</vt:lpstr>
      <vt:lpstr>Bfévrier</vt:lpstr>
      <vt:lpstr>Bmars</vt:lpstr>
      <vt:lpstr>Bavril</vt:lpstr>
      <vt:lpstr>BMai</vt:lpstr>
      <vt:lpstr>Bjuin</vt:lpstr>
      <vt:lpstr>Bjuillet</vt:lpstr>
      <vt:lpstr>Baout</vt:lpstr>
      <vt:lpstr>Bseptembre</vt:lpstr>
      <vt:lpstr>Boctobre</vt:lpstr>
      <vt:lpstr>Bnovembre</vt:lpstr>
      <vt:lpstr>Bdecembre</vt:lpstr>
      <vt:lpstr>résumé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</dc:creator>
  <cp:lastModifiedBy>Arevine SARL 2</cp:lastModifiedBy>
  <dcterms:created xsi:type="dcterms:W3CDTF">2013-03-15T17:50:55Z</dcterms:created>
  <dcterms:modified xsi:type="dcterms:W3CDTF">2013-04-09T15:01:24Z</dcterms:modified>
</cp:coreProperties>
</file>