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uenard\OneDrive - FR - TRIGANO\Bureau\direction Mamers\1 - USINE\2024\4.5 Logistique\"/>
    </mc:Choice>
  </mc:AlternateContent>
  <bookViews>
    <workbookView xWindow="-120" yWindow="-120" windowWidth="19320" windowHeight="6852" tabRatio="797"/>
  </bookViews>
  <sheets>
    <sheet name="Analyse" sheetId="15" r:id="rId1"/>
    <sheet name="Extract" sheetId="2" r:id="rId2"/>
    <sheet name="TCD" sheetId="3" r:id="rId3"/>
  </sheets>
  <definedNames>
    <definedName name="_xlnm._FilterDatabase" localSheetId="0" hidden="1">Analyse!$A$12:$H$16</definedName>
    <definedName name="_xlnm._FilterDatabase" localSheetId="1" hidden="1">Extract!#REF!</definedName>
    <definedName name="TCD_D">OFFSET(TCD!$B$2,,,1,COUNTA(TCD!$2:$2)-1)</definedName>
    <definedName name="TCD_REF">OFFSET(TCD_V,,-1,,1)</definedName>
    <definedName name="TCD_V">OFFSET(TCD_D,1,,COUNTA(TCD!$A:$A)-2)</definedName>
  </definedNames>
  <calcPr calcId="152511" iterate="1" iterateCount="10000" iterateDelta="9.9999999999999995E-7"/>
  <pivotCaches>
    <pivotCache cacheId="10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4" i="15" l="1" a="1"/>
  <c r="C14" i="15" s="1"/>
  <c r="C15" i="15" a="1"/>
  <c r="C15" i="15" s="1"/>
  <c r="C16" i="15" a="1"/>
  <c r="C16" i="15" s="1"/>
  <c r="C13" i="15" a="1"/>
  <c r="C13" i="15" s="1"/>
  <c r="D13" i="15" l="1" a="1"/>
  <c r="D13" i="15" s="1"/>
  <c r="D14" i="15" l="1" a="1"/>
  <c r="D14" i="15" s="1"/>
  <c r="D15" i="15" a="1"/>
  <c r="D15" i="15" s="1"/>
  <c r="D16" i="15" l="1" a="1"/>
  <c r="D16" i="15" s="1"/>
</calcChain>
</file>

<file path=xl/sharedStrings.xml><?xml version="1.0" encoding="utf-8"?>
<sst xmlns="http://schemas.openxmlformats.org/spreadsheetml/2006/main" count="259" uniqueCount="164">
  <si>
    <t>Dépôt</t>
  </si>
  <si>
    <t>Désignation</t>
  </si>
  <si>
    <t>Groupe produit</t>
  </si>
  <si>
    <t>Groupe article</t>
  </si>
  <si>
    <t>Type ordre</t>
  </si>
  <si>
    <t>83H</t>
  </si>
  <si>
    <t>NU</t>
  </si>
  <si>
    <t>Étiquettes de lignes</t>
  </si>
  <si>
    <t>Étiquettes de colonnes</t>
  </si>
  <si>
    <t>CCT</t>
  </si>
  <si>
    <t>MUNOZ</t>
  </si>
  <si>
    <t>C39</t>
  </si>
  <si>
    <t>061</t>
  </si>
  <si>
    <t>Approvisionneur</t>
  </si>
  <si>
    <t>20</t>
  </si>
  <si>
    <t>010</t>
  </si>
  <si>
    <t>HARDYC</t>
  </si>
  <si>
    <t>AD</t>
  </si>
  <si>
    <t>UN</t>
  </si>
  <si>
    <t>C11</t>
  </si>
  <si>
    <t>C36</t>
  </si>
  <si>
    <t>8330004</t>
  </si>
  <si>
    <t>EURO ACCESSOIRES</t>
  </si>
  <si>
    <t>082</t>
  </si>
  <si>
    <t>83102750</t>
  </si>
  <si>
    <t>DOMETIC SNC</t>
  </si>
  <si>
    <t>8330041</t>
  </si>
  <si>
    <t>POLYTEX</t>
  </si>
  <si>
    <t>15</t>
  </si>
  <si>
    <t>GAUTHIERF</t>
  </si>
  <si>
    <t>CAC</t>
  </si>
  <si>
    <t>CCA</t>
  </si>
  <si>
    <t>185</t>
  </si>
  <si>
    <t>(vide)</t>
  </si>
  <si>
    <t>83I</t>
  </si>
  <si>
    <t>GOBERTHIER</t>
  </si>
  <si>
    <t>Fournisseur</t>
  </si>
  <si>
    <t>SC39</t>
  </si>
  <si>
    <t>SC11</t>
  </si>
  <si>
    <t>SC36</t>
  </si>
  <si>
    <t>35</t>
  </si>
  <si>
    <t>MC050</t>
  </si>
  <si>
    <t>FC225</t>
  </si>
  <si>
    <t>83100102</t>
  </si>
  <si>
    <t>KNAUF INDUSTRIES OUEST</t>
  </si>
  <si>
    <t>83R</t>
  </si>
  <si>
    <t>AMELINE</t>
  </si>
  <si>
    <t>M/CAL003</t>
  </si>
  <si>
    <t>CALE INTER CT300X185X64</t>
  </si>
  <si>
    <t>Date commande</t>
  </si>
  <si>
    <t>Code fournisseur</t>
  </si>
  <si>
    <t>Nom fournisseur</t>
  </si>
  <si>
    <t>No OA</t>
  </si>
  <si>
    <t>Ligne OA</t>
  </si>
  <si>
    <t>Ss ligne OA</t>
  </si>
  <si>
    <t>Statut haut</t>
  </si>
  <si>
    <t>Statut bas</t>
  </si>
  <si>
    <t>Notre Référence</t>
  </si>
  <si>
    <t>Référence fournisseur</t>
  </si>
  <si>
    <t>Nom article</t>
  </si>
  <si>
    <t>Unité d'achat</t>
  </si>
  <si>
    <t>Qté commandée</t>
  </si>
  <si>
    <t>Qté reçue</t>
  </si>
  <si>
    <t>Qté restante</t>
  </si>
  <si>
    <t>Qté facturée</t>
  </si>
  <si>
    <t>Date demandée</t>
  </si>
  <si>
    <t>Date confirmée</t>
  </si>
  <si>
    <t>Date confirmée précédente</t>
  </si>
  <si>
    <t>Autre date de livraison confirmée</t>
  </si>
  <si>
    <t>Date planifiée</t>
  </si>
  <si>
    <t>Prix achat</t>
  </si>
  <si>
    <t>Unité prix achat</t>
  </si>
  <si>
    <t>Coef de conversion</t>
  </si>
  <si>
    <t>PCB</t>
  </si>
  <si>
    <t>Prix unitaire achat</t>
  </si>
  <si>
    <t>Valeur</t>
  </si>
  <si>
    <t>Prix achat confirmé</t>
  </si>
  <si>
    <t>No cde du fourn</t>
  </si>
  <si>
    <t>Devise</t>
  </si>
  <si>
    <t>PSTD</t>
  </si>
  <si>
    <t>Secteur activité</t>
  </si>
  <si>
    <t>Objet ctrl comptable</t>
  </si>
  <si>
    <t>nom article ordre achat</t>
  </si>
  <si>
    <t>désignation article ordre achat</t>
  </si>
  <si>
    <t>opération service</t>
  </si>
  <si>
    <t>Service</t>
  </si>
  <si>
    <t>Date réception</t>
  </si>
  <si>
    <t>Pays origine</t>
  </si>
  <si>
    <t>message action (MA)</t>
  </si>
  <si>
    <t>Date besoin initiale</t>
  </si>
  <si>
    <t>Element projet</t>
  </si>
  <si>
    <t>Centre de coût</t>
  </si>
  <si>
    <t>Univers</t>
  </si>
  <si>
    <t>Univers (lbl)</t>
  </si>
  <si>
    <t>Secteur</t>
  </si>
  <si>
    <t>Secteur (lbl)</t>
  </si>
  <si>
    <t>Famille</t>
  </si>
  <si>
    <t>Famille (lbl)</t>
  </si>
  <si>
    <t>Sous famille</t>
  </si>
  <si>
    <t>Sous famille (lbl)</t>
  </si>
  <si>
    <t>2631689</t>
  </si>
  <si>
    <t>M/65112</t>
  </si>
  <si>
    <t>918371.1</t>
  </si>
  <si>
    <t>ADAPTATEUR FICHE FEMELLE STAND</t>
  </si>
  <si>
    <t>EUR</t>
  </si>
  <si>
    <t>003</t>
  </si>
  <si>
    <t>FR</t>
  </si>
  <si>
    <t>B3</t>
  </si>
  <si>
    <t>83183908</t>
  </si>
  <si>
    <t>MB TRADING SRL</t>
  </si>
  <si>
    <t>2647402</t>
  </si>
  <si>
    <t>M/ADH1675</t>
  </si>
  <si>
    <t>ADHESIF SAFARI 2025</t>
  </si>
  <si>
    <t>83C</t>
  </si>
  <si>
    <t>8370324</t>
  </si>
  <si>
    <t>GIMEG</t>
  </si>
  <si>
    <t>FC24109</t>
  </si>
  <si>
    <t>M/T28ME42</t>
  </si>
  <si>
    <t>1301797</t>
  </si>
  <si>
    <t>LIQUIDE WC 2L</t>
  </si>
  <si>
    <t>Travellife KemPing Blue toilet</t>
  </si>
  <si>
    <t>Travellife KemPing Blue toilet fluid 2L</t>
  </si>
  <si>
    <t>009</t>
  </si>
  <si>
    <t>2648014</t>
  </si>
  <si>
    <t>CALE INTER CT300X185X64 (MATIERE PSE BLANC 20KG/M3)</t>
  </si>
  <si>
    <t>011</t>
  </si>
  <si>
    <t>2645913</t>
  </si>
  <si>
    <t>M/7615/20F</t>
  </si>
  <si>
    <t>SOLETTE VIP Faç.Porte 590/620 CRISTAL FUME</t>
  </si>
  <si>
    <t>SOLETTE VIP Faç.Port 590/620 F</t>
  </si>
  <si>
    <t>CATTE</t>
  </si>
  <si>
    <t>CONFECTION TUNISIE S/T</t>
  </si>
  <si>
    <t>001</t>
  </si>
  <si>
    <t>9011</t>
  </si>
  <si>
    <t>007</t>
  </si>
  <si>
    <t>8302055</t>
  </si>
  <si>
    <t>BYSTRONIC</t>
  </si>
  <si>
    <t>2645728</t>
  </si>
  <si>
    <t>ENTRETIEN MAT</t>
  </si>
  <si>
    <t>.10166490</t>
  </si>
  <si>
    <t>Libellé à définir dans la commande</t>
  </si>
  <si>
    <t>Entretien matériel</t>
  </si>
  <si>
    <t>ENTREMAT</t>
  </si>
  <si>
    <t>kit conversion plieuse 4m XPERT PRO250/4300</t>
  </si>
  <si>
    <t>C717</t>
  </si>
  <si>
    <t>2638488</t>
  </si>
  <si>
    <t>M/218332E</t>
  </si>
  <si>
    <t>.9105702379</t>
  </si>
  <si>
    <t>CADRE INF BLANC</t>
  </si>
  <si>
    <t>CADRE INFERIEUR RS1650 BLANC</t>
  </si>
  <si>
    <t>Date liv</t>
  </si>
  <si>
    <t>Semaine</t>
  </si>
  <si>
    <t>Somme de Qté restante</t>
  </si>
  <si>
    <t>OA</t>
  </si>
  <si>
    <t>Qtés</t>
  </si>
  <si>
    <t>13 S 2024</t>
  </si>
  <si>
    <t>14 S 2024</t>
  </si>
  <si>
    <t>83 H</t>
  </si>
  <si>
    <t>N° OA</t>
  </si>
  <si>
    <t>Founisseur</t>
  </si>
  <si>
    <t>10 S 2024</t>
  </si>
  <si>
    <t>7 S 2024</t>
  </si>
  <si>
    <t>SIERREUR(INDEX(TCD_D;1;PETITE.VALEUR(SI(DECALER(TCD_D;EQUIV($B13;TCD_REF;0);0;1)&gt;0;COLONNE(TCD_V)-1;9^9);COLONNE(TCD!A1070)));"")</t>
  </si>
  <si>
    <t>Comment faire pour que s'affiche ici en fonction des criteres cellules F11 et F12 ici 83H et 13 S 2024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</si>
</sst>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##0"/>
    <numFmt numFmtId="165" formatCode="#\ ##0.#####"/>
    <numFmt numFmtId="166" formatCode="#\ ##0.00"/>
    <numFmt numFmtId="167" formatCode="#\ ##0"/>
    <numFmt numFmtId="168" formatCode="d/m;@"/>
    <numFmt numFmtId="169" formatCode="dd/mm/yy;@"/>
    <numFmt numFmtId="171" formatCode="#\ ###.0000"/>
    <numFmt numFmtId="172" formatCode="#\ ##0.00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Alignment="1">
      <alignment horizontal="left"/>
    </xf>
    <xf numFmtId="0" fontId="0" fillId="0" borderId="0" xfId="0" applyNumberFormat="1"/>
    <xf numFmtId="166" fontId="0" fillId="0" borderId="0" xfId="0" applyNumberFormat="1" applyProtection="1">
      <protection locked="0"/>
    </xf>
    <xf numFmtId="167" fontId="0" fillId="0" borderId="0" xfId="0" applyNumberFormat="1" applyProtection="1">
      <protection locked="0"/>
    </xf>
    <xf numFmtId="49" fontId="0" fillId="0" borderId="0" xfId="0" applyNumberFormat="1"/>
    <xf numFmtId="0" fontId="0" fillId="0" borderId="0" xfId="0" applyFill="1"/>
    <xf numFmtId="0" fontId="0" fillId="0" borderId="3" xfId="0" applyBorder="1" applyAlignment="1">
      <alignment horizontal="center" vertical="center"/>
    </xf>
    <xf numFmtId="168" fontId="0" fillId="0" borderId="0" xfId="0" applyNumberFormat="1"/>
    <xf numFmtId="49" fontId="0" fillId="2" borderId="6" xfId="0" applyNumberFormat="1" applyFill="1" applyBorder="1" applyAlignment="1">
      <alignment vertical="center"/>
    </xf>
    <xf numFmtId="168" fontId="0" fillId="3" borderId="4" xfId="0" applyNumberForma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169" fontId="0" fillId="3" borderId="5" xfId="0" applyNumberFormat="1" applyFill="1" applyBorder="1" applyAlignment="1">
      <alignment horizontal="center" vertical="center"/>
    </xf>
    <xf numFmtId="169" fontId="0" fillId="2" borderId="2" xfId="0" applyNumberFormat="1" applyFill="1" applyBorder="1" applyAlignment="1">
      <alignment horizontal="center" vertical="center"/>
    </xf>
    <xf numFmtId="169" fontId="0" fillId="2" borderId="1" xfId="0" applyNumberFormat="1" applyFill="1" applyBorder="1" applyAlignment="1">
      <alignment horizontal="center" vertical="center"/>
    </xf>
    <xf numFmtId="0" fontId="0" fillId="0" borderId="0" xfId="0" pivotButton="1"/>
    <xf numFmtId="0" fontId="0" fillId="0" borderId="0" xfId="0"/>
    <xf numFmtId="0" fontId="0" fillId="0" borderId="0" xfId="0"/>
    <xf numFmtId="171" fontId="0" fillId="0" borderId="0" xfId="0" applyNumberFormat="1" applyProtection="1">
      <protection locked="0"/>
    </xf>
    <xf numFmtId="172" fontId="0" fillId="0" borderId="0" xfId="0" applyNumberFormat="1" applyProtection="1">
      <protection locked="0"/>
    </xf>
    <xf numFmtId="0" fontId="0" fillId="4" borderId="3" xfId="0" applyFill="1" applyBorder="1"/>
    <xf numFmtId="0" fontId="0" fillId="4" borderId="0" xfId="0" applyFill="1" applyBorder="1"/>
    <xf numFmtId="14" fontId="0" fillId="4" borderId="3" xfId="0" applyNumberFormat="1" applyFill="1" applyBorder="1"/>
    <xf numFmtId="1" fontId="0" fillId="4" borderId="3" xfId="0" applyNumberFormat="1" applyFill="1" applyBorder="1"/>
    <xf numFmtId="0" fontId="0" fillId="0" borderId="0" xfId="0" applyAlignment="1">
      <alignment vertical="top" wrapText="1"/>
    </xf>
    <xf numFmtId="0" fontId="0" fillId="0" borderId="3" xfId="0" applyBorder="1" applyAlignment="1">
      <alignment horizontal="center" vertical="center"/>
    </xf>
    <xf numFmtId="0" fontId="0" fillId="0" borderId="0" xfId="0" applyFill="1" applyBorder="1"/>
  </cellXfs>
  <cellStyles count="2">
    <cellStyle name="Normal" xfId="0" builtinId="0"/>
    <cellStyle name="Normal 2" xfId="1"/>
  </cellStyles>
  <dxfs count="1"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ster" refreshedDate="45363.570376851851" missingItemsLimit="0" createdVersion="5" refreshedVersion="5" minRefreshableVersion="3" recordCount="1978">
  <cacheSource type="worksheet">
    <worksheetSource ref="A1:BG1048576" sheet="Extract"/>
  </cacheSource>
  <cacheFields count="59">
    <cacheField name="Date liv" numFmtId="0">
      <sharedItems containsNonDate="0" containsDate="1" containsString="0" containsBlank="1" minDate="2024-02-12T00:00:00" maxDate="2024-04-06T00:00:00"/>
    </cacheField>
    <cacheField name="Semaine" numFmtId="0">
      <sharedItems containsBlank="1"/>
    </cacheField>
    <cacheField name="Approvisionneur" numFmtId="0">
      <sharedItems containsBlank="1"/>
    </cacheField>
    <cacheField name="Dépôt" numFmtId="0">
      <sharedItems containsBlank="1"/>
    </cacheField>
    <cacheField name="Date commande" numFmtId="0">
      <sharedItems containsString="0" containsBlank="1" containsNumber="1" containsInteger="1" minValue="20230721" maxValue="20240311"/>
    </cacheField>
    <cacheField name="Code fournisseur" numFmtId="0">
      <sharedItems containsBlank="1"/>
    </cacheField>
    <cacheField name="Nom fournisseur" numFmtId="0">
      <sharedItems containsBlank="1" count="8">
        <s v="EURO ACCESSOIRES"/>
        <s v="MB TRADING SRL"/>
        <s v="GIMEG"/>
        <s v="KNAUF INDUSTRIES OUEST"/>
        <s v="POLYTEX"/>
        <s v="BYSTRONIC"/>
        <s v="DOMETIC SNC"/>
        <m/>
      </sharedItems>
    </cacheField>
    <cacheField name="No OA" numFmtId="0">
      <sharedItems containsBlank="1" count="8">
        <s v="2631689"/>
        <s v="2647402"/>
        <s v="FC24109"/>
        <s v="2648014"/>
        <s v="2645913"/>
        <s v="2645728"/>
        <s v="2638488"/>
        <m/>
      </sharedItems>
    </cacheField>
    <cacheField name="Ligne OA" numFmtId="0">
      <sharedItems containsString="0" containsBlank="1" containsNumber="1" containsInteger="1" minValue="1" maxValue="30"/>
    </cacheField>
    <cacheField name="Ss ligne OA" numFmtId="0">
      <sharedItems containsString="0" containsBlank="1" containsNumber="1" containsInteger="1" minValue="0" maxValue="1"/>
    </cacheField>
    <cacheField name="Statut haut" numFmtId="0">
      <sharedItems containsBlank="1"/>
    </cacheField>
    <cacheField name="Statut bas" numFmtId="0">
      <sharedItems containsBlank="1"/>
    </cacheField>
    <cacheField name="Notre Référence" numFmtId="0">
      <sharedItems containsBlank="1"/>
    </cacheField>
    <cacheField name="Référence fournisseur" numFmtId="0">
      <sharedItems containsBlank="1"/>
    </cacheField>
    <cacheField name="Désignation" numFmtId="0">
      <sharedItems containsBlank="1"/>
    </cacheField>
    <cacheField name="Nom article" numFmtId="0">
      <sharedItems containsBlank="1"/>
    </cacheField>
    <cacheField name="Unité d'achat" numFmtId="0">
      <sharedItems containsBlank="1"/>
    </cacheField>
    <cacheField name="Qté commandée" numFmtId="0">
      <sharedItems containsString="0" containsBlank="1" containsNumber="1" containsInteger="1" minValue="1" maxValue="1794"/>
    </cacheField>
    <cacheField name="Qté reçue" numFmtId="0">
      <sharedItems containsString="0" containsBlank="1" containsNumber="1" containsInteger="1" minValue="0" maxValue="0"/>
    </cacheField>
    <cacheField name="Qté restante" numFmtId="0">
      <sharedItems containsString="0" containsBlank="1" containsNumber="1" containsInteger="1" minValue="1" maxValue="1794"/>
    </cacheField>
    <cacheField name="Qté facturée" numFmtId="0">
      <sharedItems containsString="0" containsBlank="1" containsNumber="1" containsInteger="1" minValue="0" maxValue="0"/>
    </cacheField>
    <cacheField name="Date demandée" numFmtId="0">
      <sharedItems containsString="0" containsBlank="1" containsNumber="1" containsInteger="1" minValue="20230912" maxValue="20240405"/>
    </cacheField>
    <cacheField name="Date confirmée" numFmtId="0">
      <sharedItems containsString="0" containsBlank="1" containsNumber="1" containsInteger="1" minValue="0" maxValue="20240404"/>
    </cacheField>
    <cacheField name="Date confirmée précédente" numFmtId="0">
      <sharedItems containsString="0" containsBlank="1" containsNumber="1" containsInteger="1" minValue="0" maxValue="20240205"/>
    </cacheField>
    <cacheField name="Autre date de livraison confirmée" numFmtId="0">
      <sharedItems containsString="0" containsBlank="1" containsNumber="1" containsInteger="1" minValue="0" maxValue="0"/>
    </cacheField>
    <cacheField name="Date planifiée" numFmtId="0">
      <sharedItems containsString="0" containsBlank="1" containsNumber="1" containsInteger="1" minValue="20240212" maxValue="20240405"/>
    </cacheField>
    <cacheField name="Prix achat" numFmtId="0">
      <sharedItems containsString="0" containsBlank="1" containsNumber="1" minValue="0.60199999999999998" maxValue="2852.82"/>
    </cacheField>
    <cacheField name="Unité prix achat" numFmtId="0">
      <sharedItems containsBlank="1"/>
    </cacheField>
    <cacheField name="Coef de conversion" numFmtId="0">
      <sharedItems containsNonDate="0" containsString="0" containsBlank="1"/>
    </cacheField>
    <cacheField name="PCB" numFmtId="0">
      <sharedItems containsString="0" containsBlank="1" containsNumber="1" containsInteger="1" minValue="0" maxValue="100"/>
    </cacheField>
    <cacheField name="Prix unitaire achat" numFmtId="0">
      <sharedItems containsString="0" containsBlank="1" containsNumber="1" minValue="9.529E-2" maxValue="2852.82"/>
    </cacheField>
    <cacheField name="Valeur" numFmtId="0">
      <sharedItems containsString="0" containsBlank="1" containsNumber="1" minValue="41" maxValue="4144.1400000000003"/>
    </cacheField>
    <cacheField name="Prix achat confirmé" numFmtId="0">
      <sharedItems containsString="0" containsBlank="1" containsNumber="1" minValue="0" maxValue="20.5"/>
    </cacheField>
    <cacheField name="No cde du fourn" numFmtId="0">
      <sharedItems containsNonDate="0" containsString="0" containsBlank="1"/>
    </cacheField>
    <cacheField name="Devise" numFmtId="0">
      <sharedItems containsBlank="1"/>
    </cacheField>
    <cacheField name="PSTD" numFmtId="0">
      <sharedItems containsString="0" containsBlank="1" containsNumber="1" minValue="0" maxValue="69.606899999999996"/>
    </cacheField>
    <cacheField name="Groupe article" numFmtId="0">
      <sharedItems containsBlank="1"/>
    </cacheField>
    <cacheField name="Groupe produit" numFmtId="0">
      <sharedItems containsBlank="1"/>
    </cacheField>
    <cacheField name="Secteur activité" numFmtId="0">
      <sharedItems containsBlank="1"/>
    </cacheField>
    <cacheField name="Objet ctrl comptable" numFmtId="0">
      <sharedItems containsBlank="1"/>
    </cacheField>
    <cacheField name="nom article ordre achat" numFmtId="0">
      <sharedItems containsBlank="1"/>
    </cacheField>
    <cacheField name="désignation article ordre achat" numFmtId="0">
      <sharedItems containsBlank="1"/>
    </cacheField>
    <cacheField name="opération service" numFmtId="0">
      <sharedItems containsBlank="1"/>
    </cacheField>
    <cacheField name="Service" numFmtId="0">
      <sharedItems containsBlank="1"/>
    </cacheField>
    <cacheField name="Type ordre" numFmtId="0">
      <sharedItems containsBlank="1"/>
    </cacheField>
    <cacheField name="Date réception" numFmtId="0">
      <sharedItems containsString="0" containsBlank="1" containsNumber="1" containsInteger="1" minValue="0" maxValue="0"/>
    </cacheField>
    <cacheField name="Pays origine" numFmtId="0">
      <sharedItems containsBlank="1"/>
    </cacheField>
    <cacheField name="message action (MA)" numFmtId="0">
      <sharedItems containsBlank="1"/>
    </cacheField>
    <cacheField name="Date besoin initiale" numFmtId="0">
      <sharedItems containsString="0" containsBlank="1" containsNumber="1" containsInteger="1" minValue="20240423" maxValue="20240423"/>
    </cacheField>
    <cacheField name="Element projet" numFmtId="0">
      <sharedItems containsNonDate="0" containsString="0" containsBlank="1"/>
    </cacheField>
    <cacheField name="Centre de coût" numFmtId="0">
      <sharedItems containsBlank="1"/>
    </cacheField>
    <cacheField name="Univers" numFmtId="0">
      <sharedItems containsNonDate="0" containsString="0" containsBlank="1"/>
    </cacheField>
    <cacheField name="Univers (lbl)" numFmtId="0">
      <sharedItems containsNonDate="0" containsString="0" containsBlank="1"/>
    </cacheField>
    <cacheField name="Secteur" numFmtId="0">
      <sharedItems containsNonDate="0" containsString="0" containsBlank="1"/>
    </cacheField>
    <cacheField name="Secteur (lbl)" numFmtId="0">
      <sharedItems containsNonDate="0" containsString="0" containsBlank="1"/>
    </cacheField>
    <cacheField name="Famille" numFmtId="0">
      <sharedItems containsNonDate="0" containsString="0" containsBlank="1"/>
    </cacheField>
    <cacheField name="Famille (lbl)" numFmtId="0">
      <sharedItems containsNonDate="0" containsString="0" containsBlank="1"/>
    </cacheField>
    <cacheField name="Sous famille" numFmtId="0">
      <sharedItems containsNonDate="0" containsString="0" containsBlank="1"/>
    </cacheField>
    <cacheField name="Sous famille (lbl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78">
  <r>
    <d v="2024-03-07T00:00:00"/>
    <s v="10 S 2024"/>
    <s v="GAUTHIERF"/>
    <s v="83R"/>
    <n v="20230721"/>
    <s v="8330004"/>
    <x v="0"/>
    <x v="0"/>
    <n v="1"/>
    <n v="1"/>
    <s v="35"/>
    <s v="35"/>
    <s v="M/65112"/>
    <s v="918371.1"/>
    <s v="ADAPTATEUR FICHE FEMELLE STAND"/>
    <s v="ADAPTATEUR FICHE FEMELLE STAND"/>
    <s v="UN"/>
    <n v="1794"/>
    <n v="0"/>
    <n v="1794"/>
    <n v="0"/>
    <n v="20230912"/>
    <n v="20240307"/>
    <n v="20240131"/>
    <n v="0"/>
    <n v="20240307"/>
    <n v="2.31"/>
    <s v="UN"/>
    <m/>
    <n v="1"/>
    <n v="2.31"/>
    <n v="4144.1400000000003"/>
    <n v="1.67"/>
    <m/>
    <s v="EUR"/>
    <n v="2.42"/>
    <s v="C39"/>
    <s v="C39"/>
    <s v="NU"/>
    <s v="SC39"/>
    <s v="ADAPTATEUR FICHE FEMELLE STAND"/>
    <s v="ADAPTATEUR FICHE FEMELLE STAND"/>
    <m/>
    <m/>
    <s v="003"/>
    <n v="0"/>
    <s v="FR"/>
    <s v="B3"/>
    <n v="20240423"/>
    <m/>
    <m/>
    <m/>
    <m/>
    <m/>
    <m/>
    <m/>
    <m/>
    <m/>
    <m/>
  </r>
  <r>
    <d v="2024-04-04T00:00:00"/>
    <s v="14 S 2024"/>
    <s v="HARDYC"/>
    <s v="010"/>
    <n v="20240301"/>
    <s v="83183908"/>
    <x v="1"/>
    <x v="1"/>
    <n v="30"/>
    <n v="0"/>
    <s v="35"/>
    <s v="35"/>
    <s v="M/ADH1675"/>
    <m/>
    <s v="ADHESIF SAFARI 2025"/>
    <s v="ADHESIF SAFARI 2025"/>
    <s v="UN"/>
    <n v="2"/>
    <n v="0"/>
    <n v="2"/>
    <n v="0"/>
    <n v="20240404"/>
    <n v="20240404"/>
    <n v="0"/>
    <n v="0"/>
    <n v="20240404"/>
    <n v="20.5"/>
    <s v="UN"/>
    <m/>
    <n v="0"/>
    <n v="20.5"/>
    <n v="41"/>
    <n v="20.5"/>
    <m/>
    <s v="EUR"/>
    <n v="20.5"/>
    <s v="C39"/>
    <s v="C39"/>
    <s v="NU"/>
    <s v="SC39"/>
    <s v="ADHESIF SAFARI 2025"/>
    <s v="ADHESIF SAFARI 2025"/>
    <m/>
    <m/>
    <s v="003"/>
    <n v="0"/>
    <s v="FR"/>
    <m/>
    <m/>
    <m/>
    <m/>
    <m/>
    <m/>
    <m/>
    <m/>
    <m/>
    <m/>
    <m/>
    <m/>
  </r>
  <r>
    <d v="2024-03-26T00:00:00"/>
    <s v="13 S 2024"/>
    <s v="GOBERTHIER"/>
    <s v="83C"/>
    <n v="20240304"/>
    <s v="8370324"/>
    <x v="2"/>
    <x v="2"/>
    <n v="10"/>
    <n v="0"/>
    <s v="15"/>
    <s v="15"/>
    <s v="M/T28ME42"/>
    <s v="1301797"/>
    <s v="LIQUIDE WC 2L"/>
    <s v="LIQUIDE WC 2L"/>
    <s v="UN"/>
    <n v="840"/>
    <n v="0"/>
    <n v="840"/>
    <n v="0"/>
    <n v="20240326"/>
    <n v="0"/>
    <n v="0"/>
    <n v="0"/>
    <n v="20240326"/>
    <n v="3.24"/>
    <s v="UN"/>
    <m/>
    <n v="0"/>
    <n v="3.24"/>
    <n v="2721.6"/>
    <n v="0"/>
    <m/>
    <s v="EUR"/>
    <n v="3.76"/>
    <s v="CAC"/>
    <s v="CCA"/>
    <s v="185"/>
    <s v="MC050"/>
    <s v="Travellife KemPing Blue toilet"/>
    <s v="Travellife KemPing Blue toilet fluid 2L"/>
    <m/>
    <m/>
    <s v="009"/>
    <n v="0"/>
    <s v="FR"/>
    <m/>
    <m/>
    <m/>
    <m/>
    <m/>
    <m/>
    <m/>
    <m/>
    <m/>
    <m/>
    <m/>
    <m/>
  </r>
  <r>
    <d v="2024-04-04T00:00:00"/>
    <s v="14 S 2024"/>
    <s v="MUNOZ"/>
    <s v="83H"/>
    <n v="20240311"/>
    <s v="83100102"/>
    <x v="3"/>
    <x v="3"/>
    <n v="10"/>
    <n v="0"/>
    <s v="20"/>
    <s v="20"/>
    <s v="M/CAL003"/>
    <m/>
    <s v="CALE INTER CT300X185X64"/>
    <s v="CALE INTER CT300X185X64"/>
    <s v="UN"/>
    <n v="576"/>
    <n v="0"/>
    <n v="576"/>
    <n v="0"/>
    <n v="20240404"/>
    <n v="0"/>
    <n v="0"/>
    <n v="0"/>
    <n v="20240404"/>
    <n v="0.60199999999999998"/>
    <s v="UN"/>
    <m/>
    <n v="0"/>
    <n v="0.60199999999999998"/>
    <n v="346.75"/>
    <n v="0"/>
    <m/>
    <s v="EUR"/>
    <n v="0.60199999999999998"/>
    <s v="C11"/>
    <s v="C11"/>
    <s v="NU"/>
    <s v="SC11"/>
    <s v="CALE INTER CT300X185X64"/>
    <s v="CALE INTER CT300X185X64 (MATIERE PSE BLANC 20KG/M3)"/>
    <m/>
    <m/>
    <s v="003"/>
    <n v="0"/>
    <s v="FR"/>
    <m/>
    <m/>
    <m/>
    <m/>
    <m/>
    <m/>
    <m/>
    <m/>
    <m/>
    <m/>
    <m/>
    <m/>
  </r>
  <r>
    <d v="2024-04-05T00:00:00"/>
    <s v="14 S 2024"/>
    <s v="MUNOZ"/>
    <s v="011"/>
    <n v="20240208"/>
    <s v="8330041"/>
    <x v="4"/>
    <x v="4"/>
    <n v="1"/>
    <n v="0"/>
    <s v="20"/>
    <s v="20"/>
    <s v="M/7615/20F"/>
    <m/>
    <s v="SOLETTE VIP Faç.Porte 590/620 CRISTAL FUME"/>
    <s v="SOLETTE VIP Faç.Port 590/620 F"/>
    <s v="UN"/>
    <n v="10"/>
    <n v="0"/>
    <n v="10"/>
    <n v="0"/>
    <n v="20240405"/>
    <n v="0"/>
    <n v="0"/>
    <n v="0"/>
    <n v="20240405"/>
    <n v="9.5289999999999999"/>
    <s v="UN"/>
    <m/>
    <n v="100"/>
    <n v="9.529E-2"/>
    <n v="95.29"/>
    <n v="0"/>
    <m/>
    <s v="EUR"/>
    <n v="69.606899999999996"/>
    <s v="CATTE"/>
    <s v="CCT"/>
    <s v="061"/>
    <s v="FC225"/>
    <s v="CONFECTION TUNISIE S/T"/>
    <s v="SOLETTE VIP Faç.Porte 590/620 CRISTAL FUME"/>
    <s v="001"/>
    <s v="9011"/>
    <s v="007"/>
    <n v="0"/>
    <s v="FR"/>
    <m/>
    <m/>
    <m/>
    <m/>
    <m/>
    <m/>
    <m/>
    <m/>
    <m/>
    <m/>
    <m/>
    <m/>
  </r>
  <r>
    <d v="2024-02-12T00:00:00"/>
    <s v="7 S 2024"/>
    <s v="GAUTHIERF"/>
    <s v="83R"/>
    <n v="20240206"/>
    <s v="8302055"/>
    <x v="5"/>
    <x v="5"/>
    <n v="10"/>
    <n v="0"/>
    <s v="20"/>
    <s v="20"/>
    <s v="ENTRETIEN MAT"/>
    <s v=".10166490"/>
    <s v="Libellé à définir dans la commande"/>
    <s v="Entretien matériel"/>
    <s v="UN"/>
    <n v="1"/>
    <n v="0"/>
    <n v="1"/>
    <n v="0"/>
    <n v="20240212"/>
    <n v="0"/>
    <n v="0"/>
    <n v="0"/>
    <n v="20240212"/>
    <n v="2852.82"/>
    <s v="UN"/>
    <m/>
    <n v="0"/>
    <n v="2852.82"/>
    <n v="2852.82"/>
    <n v="0"/>
    <m/>
    <s v="EUR"/>
    <n v="0"/>
    <s v="NU"/>
    <s v="NU"/>
    <s v="AD"/>
    <s v="ENTREMAT"/>
    <m/>
    <s v="kit conversion plieuse 4m XPERT PRO250/4300"/>
    <m/>
    <m/>
    <s v="009"/>
    <n v="0"/>
    <m/>
    <m/>
    <m/>
    <m/>
    <s v="C717"/>
    <m/>
    <m/>
    <m/>
    <m/>
    <m/>
    <m/>
    <m/>
    <m/>
  </r>
  <r>
    <d v="2024-03-06T00:00:00"/>
    <s v="10 S 2024"/>
    <s v="AMELINE"/>
    <s v="83I"/>
    <n v="20231024"/>
    <s v="83102750"/>
    <x v="6"/>
    <x v="6"/>
    <n v="4"/>
    <n v="0"/>
    <s v="35"/>
    <s v="35"/>
    <s v="M/218332E"/>
    <s v=".9105702379"/>
    <s v="CADRE INF BLANC"/>
    <s v="CADRE INF BLANC"/>
    <s v="UN"/>
    <n v="50"/>
    <n v="0"/>
    <n v="50"/>
    <n v="0"/>
    <n v="20240205"/>
    <n v="20240306"/>
    <n v="20240205"/>
    <n v="0"/>
    <n v="20240306"/>
    <n v="1.65"/>
    <s v="UN"/>
    <m/>
    <n v="0"/>
    <n v="1.65"/>
    <n v="82.5"/>
    <n v="1.65"/>
    <m/>
    <s v="EUR"/>
    <n v="1.65"/>
    <s v="C36"/>
    <s v="C36"/>
    <s v="082"/>
    <s v="SC36"/>
    <s v="CADRE INF BLANC"/>
    <s v="CADRE INFERIEUR RS1650 BLANC"/>
    <m/>
    <m/>
    <s v="003"/>
    <n v="0"/>
    <s v="FR"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1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outline="1" outlineData="1" multipleFieldFilters="0">
  <location ref="A1:I10" firstHeaderRow="1" firstDataRow="2" firstDataCol="1"/>
  <pivotFields count="59"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axis="axisCol" showAll="0" defaultSubtotal="0">
      <items count="8">
        <item x="5"/>
        <item x="6"/>
        <item x="0"/>
        <item x="2"/>
        <item x="3"/>
        <item x="1"/>
        <item x="4"/>
        <item x="7"/>
      </items>
    </pivotField>
    <pivotField axis="axisRow" showAll="0" defaultSubtotal="0">
      <items count="8">
        <item x="0"/>
        <item x="6"/>
        <item x="5"/>
        <item x="4"/>
        <item x="1"/>
        <item x="3"/>
        <item x="2"/>
        <item x="7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7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6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omme de Qté restante" fld="19" baseField="7" baseItem="0"/>
  </dataFields>
  <formats count="1">
    <format dxfId="0">
      <pivotArea type="topRight" dataOnly="0" labelOnly="1" outline="0" offset="V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6"/>
  <sheetViews>
    <sheetView showGridLines="0" tabSelected="1" zoomScale="85" zoomScaleNormal="85" workbookViewId="0">
      <selection activeCell="H19" sqref="H19"/>
    </sheetView>
  </sheetViews>
  <sheetFormatPr baseColWidth="10" defaultRowHeight="14.4" x14ac:dyDescent="0.3"/>
  <cols>
    <col min="1" max="1" width="5.88671875" customWidth="1"/>
    <col min="2" max="2" width="14.5546875" customWidth="1"/>
    <col min="3" max="3" width="26.44140625" style="11" customWidth="1"/>
    <col min="4" max="4" width="22.6640625" customWidth="1"/>
    <col min="6" max="6" width="35.44140625" customWidth="1"/>
    <col min="7" max="7" width="36.44140625" customWidth="1"/>
    <col min="8" max="8" width="34.5546875" customWidth="1"/>
  </cols>
  <sheetData>
    <row r="1" spans="1:11" x14ac:dyDescent="0.3">
      <c r="C1" s="19"/>
    </row>
    <row r="2" spans="1:11" ht="7.5" customHeight="1" x14ac:dyDescent="0.3"/>
    <row r="3" spans="1:11" ht="11.25" customHeight="1" x14ac:dyDescent="0.3">
      <c r="A3" s="19"/>
      <c r="B3" s="19"/>
    </row>
    <row r="4" spans="1:11" ht="11.25" customHeight="1" x14ac:dyDescent="0.3">
      <c r="A4" s="19"/>
      <c r="B4" s="19"/>
    </row>
    <row r="5" spans="1:11" ht="11.25" customHeight="1" x14ac:dyDescent="0.3">
      <c r="A5" s="19"/>
      <c r="B5" s="19"/>
    </row>
    <row r="6" spans="1:11" ht="22.2" customHeight="1" x14ac:dyDescent="0.3">
      <c r="F6" t="s">
        <v>162</v>
      </c>
    </row>
    <row r="7" spans="1:11" ht="6.75" customHeight="1" x14ac:dyDescent="0.3"/>
    <row r="8" spans="1:11" ht="3.75" customHeight="1" x14ac:dyDescent="0.3"/>
    <row r="9" spans="1:11" ht="15.75" customHeight="1" x14ac:dyDescent="0.3">
      <c r="C9" s="19"/>
      <c r="D9" s="19"/>
      <c r="E9" s="19"/>
      <c r="F9" s="19"/>
      <c r="G9" s="19"/>
      <c r="H9" s="19"/>
    </row>
    <row r="10" spans="1:11" ht="15" customHeight="1" x14ac:dyDescent="0.3">
      <c r="B10" s="8"/>
      <c r="C10" s="19"/>
      <c r="D10" s="19"/>
      <c r="E10" s="19"/>
      <c r="F10" s="19"/>
      <c r="G10" s="19"/>
      <c r="H10" s="19"/>
    </row>
    <row r="11" spans="1:11" ht="39.75" customHeight="1" thickBot="1" x14ac:dyDescent="0.35">
      <c r="B11" s="8"/>
      <c r="C11" s="19"/>
      <c r="D11" s="19"/>
      <c r="E11" s="19"/>
      <c r="F11" s="28" t="s">
        <v>157</v>
      </c>
      <c r="G11" s="28"/>
      <c r="H11" s="28"/>
      <c r="I11" s="28" t="s">
        <v>157</v>
      </c>
      <c r="J11" s="28"/>
      <c r="K11" s="28"/>
    </row>
    <row r="12" spans="1:11" ht="67.5" customHeight="1" thickBot="1" x14ac:dyDescent="0.35">
      <c r="A12" s="19"/>
      <c r="B12" s="12" t="s">
        <v>153</v>
      </c>
      <c r="C12" s="13" t="s">
        <v>36</v>
      </c>
      <c r="D12" s="14" t="s">
        <v>154</v>
      </c>
      <c r="E12" s="19"/>
      <c r="F12" s="28" t="s">
        <v>155</v>
      </c>
      <c r="G12" s="28"/>
      <c r="H12" s="28"/>
      <c r="I12" s="28" t="s">
        <v>156</v>
      </c>
      <c r="J12" s="28"/>
      <c r="K12" s="28"/>
    </row>
    <row r="13" spans="1:11" ht="15" thickBot="1" x14ac:dyDescent="0.35">
      <c r="A13" s="19"/>
      <c r="B13" s="1" t="s">
        <v>100</v>
      </c>
      <c r="C13" s="15" t="str">
        <f t="array" aca="1" ref="C13" ca="1">IFERROR(INDEX(TCD_D,1,SMALL(IF(OFFSET(TCD_D,MATCH($B13,TCD_REF,0),0,1)&gt;0,COLUMN(TCD_V)-1,9^9),COLUMN(TCD!A1070))),"")</f>
        <v>EURO ACCESSOIRES</v>
      </c>
      <c r="D13" s="17" t="str">
        <f t="array" aca="1" ref="D13" ca="1">IFERROR(INDEX(TCD_D,1,SMALL(IF(OFFSET(TCD_D,MATCH($B13,TCD_REF,0),0,1)&gt;0,COLUMN(TCD_V)-1,9^9),COLUMN(TCD!#REF!))),"")</f>
        <v/>
      </c>
      <c r="E13" s="19"/>
      <c r="F13" s="10" t="s">
        <v>158</v>
      </c>
      <c r="G13" s="10" t="s">
        <v>159</v>
      </c>
      <c r="H13" s="10" t="s">
        <v>154</v>
      </c>
      <c r="I13" s="10" t="s">
        <v>158</v>
      </c>
      <c r="J13" s="10" t="s">
        <v>159</v>
      </c>
      <c r="K13" s="10" t="s">
        <v>154</v>
      </c>
    </row>
    <row r="14" spans="1:11" ht="60" customHeight="1" thickBot="1" x14ac:dyDescent="0.35">
      <c r="A14" s="19"/>
      <c r="B14" s="1" t="s">
        <v>110</v>
      </c>
      <c r="C14" s="15" t="str">
        <f t="array" aca="1" ref="C14" ca="1">IFERROR(INDEX(TCD_D,1,SMALL(IF(OFFSET(TCD_D,MATCH($B14,TCD_REF,0),0,1)&gt;0,COLUMN(TCD_V)-1,9^9),COLUMN(TCD!A1071))),"")</f>
        <v>MB TRADING SRL</v>
      </c>
      <c r="D14" s="16" t="str">
        <f t="array" aca="1" ref="D14" ca="1">IFERROR(INDEX(TCD_D,1,SMALL(IF(OFFSET(TCD_D,MATCH($B14,TCD_REF,0),0,1)&gt;0,COLUMN(TCD_V)-1,9^9),COLUMN(TCD!#REF!))),"")</f>
        <v/>
      </c>
      <c r="E14" s="19"/>
      <c r="F14" s="27" t="s">
        <v>163</v>
      </c>
      <c r="G14" s="27" t="s">
        <v>163</v>
      </c>
      <c r="H14" s="27" t="s">
        <v>163</v>
      </c>
    </row>
    <row r="15" spans="1:11" ht="15" thickBot="1" x14ac:dyDescent="0.35">
      <c r="A15" s="19"/>
      <c r="B15" s="1" t="s">
        <v>116</v>
      </c>
      <c r="C15" s="15" t="str">
        <f t="array" aca="1" ref="C15" ca="1">IFERROR(INDEX(TCD_D,1,SMALL(IF(OFFSET(TCD_D,MATCH($B15,TCD_REF,0),0,1)&gt;0,COLUMN(TCD_V)-1,9^9),COLUMN(TCD!A1072))),"")</f>
        <v>GIMEG</v>
      </c>
      <c r="D15" s="16" t="str">
        <f t="array" aca="1" ref="D15" ca="1">IFERROR(INDEX(TCD_D,1,SMALL(IF(OFFSET(TCD_D,MATCH($B15,TCD_REF,0),0,1)&gt;0,COLUMN(TCD_V)-1,9^9),COLUMN(TCD!#REF!))),"")</f>
        <v/>
      </c>
      <c r="E15" s="19"/>
      <c r="F15" s="19"/>
      <c r="G15" s="19"/>
      <c r="H15" s="19"/>
    </row>
    <row r="16" spans="1:11" x14ac:dyDescent="0.3">
      <c r="A16" s="19"/>
      <c r="B16" s="1" t="s">
        <v>123</v>
      </c>
      <c r="C16" s="15" t="str">
        <f t="array" aca="1" ref="C16" ca="1">IFERROR(INDEX(TCD_D,1,SMALL(IF(OFFSET(TCD_D,MATCH($B16,TCD_REF,0),0,1)&gt;0,COLUMN(TCD_V)-1,9^9),COLUMN(TCD!A1073))),"")</f>
        <v>KNAUF INDUSTRIES OUEST</v>
      </c>
      <c r="D16" s="16" t="str">
        <f t="array" aca="1" ref="D16" ca="1">IFERROR(INDEX(TCD_D,1,SMALL(IF(OFFSET(TCD_D,MATCH($B16,TCD_REF,0),0,1)&gt;0,COLUMN(TCD_V)-1,9^9),COLUMN(TCD!#REF!))),"")</f>
        <v/>
      </c>
      <c r="E16" s="19"/>
      <c r="F16" s="19"/>
      <c r="G16" s="19"/>
      <c r="H16" s="19"/>
    </row>
  </sheetData>
  <mergeCells count="4">
    <mergeCell ref="F12:H12"/>
    <mergeCell ref="F11:H11"/>
    <mergeCell ref="I11:K11"/>
    <mergeCell ref="I12:K12"/>
  </mergeCells>
  <pageMargins left="0" right="0" top="0" bottom="0" header="0" footer="0"/>
  <pageSetup paperSize="8" scale="7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G8"/>
  <sheetViews>
    <sheetView zoomScale="85" zoomScaleNormal="85" workbookViewId="0">
      <selection activeCell="D1820" sqref="D1820"/>
    </sheetView>
  </sheetViews>
  <sheetFormatPr baseColWidth="10" defaultRowHeight="14.4" x14ac:dyDescent="0.3"/>
  <cols>
    <col min="1" max="3" width="11.5546875" style="29"/>
  </cols>
  <sheetData>
    <row r="1" spans="1:59" x14ac:dyDescent="0.3">
      <c r="A1" s="23" t="s">
        <v>150</v>
      </c>
      <c r="B1" s="24" t="s">
        <v>151</v>
      </c>
      <c r="C1" s="1" t="s">
        <v>13</v>
      </c>
      <c r="D1" s="1" t="s">
        <v>0</v>
      </c>
      <c r="E1" s="1" t="s">
        <v>49</v>
      </c>
      <c r="F1" s="1" t="s">
        <v>50</v>
      </c>
      <c r="G1" s="1" t="s">
        <v>51</v>
      </c>
      <c r="H1" s="1" t="s">
        <v>52</v>
      </c>
      <c r="I1" s="1" t="s">
        <v>53</v>
      </c>
      <c r="J1" s="1" t="s">
        <v>54</v>
      </c>
      <c r="K1" s="1" t="s">
        <v>55</v>
      </c>
      <c r="L1" s="1" t="s">
        <v>56</v>
      </c>
      <c r="M1" s="1" t="s">
        <v>57</v>
      </c>
      <c r="N1" s="1" t="s">
        <v>58</v>
      </c>
      <c r="O1" s="1" t="s">
        <v>1</v>
      </c>
      <c r="P1" s="1" t="s">
        <v>59</v>
      </c>
      <c r="Q1" s="1" t="s">
        <v>60</v>
      </c>
      <c r="R1" s="1" t="s">
        <v>61</v>
      </c>
      <c r="S1" s="1" t="s">
        <v>62</v>
      </c>
      <c r="T1" s="1" t="s">
        <v>63</v>
      </c>
      <c r="U1" s="1" t="s">
        <v>64</v>
      </c>
      <c r="V1" s="1" t="s">
        <v>65</v>
      </c>
      <c r="W1" s="1" t="s">
        <v>66</v>
      </c>
      <c r="X1" s="1" t="s">
        <v>67</v>
      </c>
      <c r="Y1" s="1" t="s">
        <v>68</v>
      </c>
      <c r="Z1" s="1" t="s">
        <v>69</v>
      </c>
      <c r="AA1" s="1" t="s">
        <v>70</v>
      </c>
      <c r="AB1" s="1" t="s">
        <v>71</v>
      </c>
      <c r="AC1" s="1" t="s">
        <v>72</v>
      </c>
      <c r="AD1" s="1" t="s">
        <v>73</v>
      </c>
      <c r="AE1" s="1" t="s">
        <v>74</v>
      </c>
      <c r="AF1" s="1" t="s">
        <v>75</v>
      </c>
      <c r="AG1" s="1" t="s">
        <v>76</v>
      </c>
      <c r="AH1" s="1" t="s">
        <v>77</v>
      </c>
      <c r="AI1" s="1" t="s">
        <v>78</v>
      </c>
      <c r="AJ1" s="1" t="s">
        <v>79</v>
      </c>
      <c r="AK1" s="1" t="s">
        <v>3</v>
      </c>
      <c r="AL1" s="1" t="s">
        <v>2</v>
      </c>
      <c r="AM1" s="1" t="s">
        <v>80</v>
      </c>
      <c r="AN1" s="1" t="s">
        <v>81</v>
      </c>
      <c r="AO1" s="1" t="s">
        <v>82</v>
      </c>
      <c r="AP1" s="1" t="s">
        <v>83</v>
      </c>
      <c r="AQ1" s="1" t="s">
        <v>84</v>
      </c>
      <c r="AR1" s="1" t="s">
        <v>85</v>
      </c>
      <c r="AS1" s="1" t="s">
        <v>4</v>
      </c>
      <c r="AT1" s="1" t="s">
        <v>86</v>
      </c>
      <c r="AU1" s="1" t="s">
        <v>87</v>
      </c>
      <c r="AV1" s="1" t="s">
        <v>88</v>
      </c>
      <c r="AW1" s="1" t="s">
        <v>89</v>
      </c>
      <c r="AX1" s="1" t="s">
        <v>90</v>
      </c>
      <c r="AY1" s="1" t="s">
        <v>91</v>
      </c>
      <c r="AZ1" s="1" t="s">
        <v>92</v>
      </c>
      <c r="BA1" s="1" t="s">
        <v>93</v>
      </c>
      <c r="BB1" s="1" t="s">
        <v>94</v>
      </c>
      <c r="BC1" s="1" t="s">
        <v>95</v>
      </c>
      <c r="BD1" s="1" t="s">
        <v>96</v>
      </c>
      <c r="BE1" s="1" t="s">
        <v>97</v>
      </c>
      <c r="BF1" s="1" t="s">
        <v>98</v>
      </c>
      <c r="BG1" s="1" t="s">
        <v>99</v>
      </c>
    </row>
    <row r="2" spans="1:59" x14ac:dyDescent="0.3">
      <c r="A2" s="25">
        <v>45358</v>
      </c>
      <c r="B2" s="26" t="s">
        <v>160</v>
      </c>
      <c r="C2" s="1" t="s">
        <v>29</v>
      </c>
      <c r="D2" s="1" t="s">
        <v>45</v>
      </c>
      <c r="E2" s="2">
        <v>20230721</v>
      </c>
      <c r="F2" s="1" t="s">
        <v>21</v>
      </c>
      <c r="G2" s="1" t="s">
        <v>22</v>
      </c>
      <c r="H2" s="1" t="s">
        <v>100</v>
      </c>
      <c r="I2" s="2">
        <v>1</v>
      </c>
      <c r="J2" s="2">
        <v>1</v>
      </c>
      <c r="K2" s="1" t="s">
        <v>40</v>
      </c>
      <c r="L2" s="1" t="s">
        <v>40</v>
      </c>
      <c r="M2" s="1" t="s">
        <v>101</v>
      </c>
      <c r="N2" s="1" t="s">
        <v>102</v>
      </c>
      <c r="O2" s="1" t="s">
        <v>103</v>
      </c>
      <c r="P2" s="1" t="s">
        <v>103</v>
      </c>
      <c r="Q2" s="1" t="s">
        <v>18</v>
      </c>
      <c r="R2" s="7">
        <v>1794</v>
      </c>
      <c r="S2" s="7">
        <v>0</v>
      </c>
      <c r="T2" s="7">
        <v>1794</v>
      </c>
      <c r="U2" s="3">
        <v>0</v>
      </c>
      <c r="V2" s="2">
        <v>20230912</v>
      </c>
      <c r="W2" s="2">
        <v>20240307</v>
      </c>
      <c r="X2" s="2">
        <v>20240131</v>
      </c>
      <c r="Y2" s="2">
        <v>0</v>
      </c>
      <c r="Z2" s="2">
        <v>20240307</v>
      </c>
      <c r="AA2" s="21">
        <v>2.31</v>
      </c>
      <c r="AB2" s="1" t="s">
        <v>18</v>
      </c>
      <c r="AC2" s="1"/>
      <c r="AD2" s="2">
        <v>1</v>
      </c>
      <c r="AE2" s="21">
        <v>2.31</v>
      </c>
      <c r="AF2" s="6">
        <v>4144.1400000000003</v>
      </c>
      <c r="AG2" s="21">
        <v>1.67</v>
      </c>
      <c r="AH2" s="1"/>
      <c r="AI2" s="1" t="s">
        <v>104</v>
      </c>
      <c r="AJ2" s="22">
        <v>2.42</v>
      </c>
      <c r="AK2" s="1" t="s">
        <v>11</v>
      </c>
      <c r="AL2" s="1" t="s">
        <v>11</v>
      </c>
      <c r="AM2" s="1" t="s">
        <v>6</v>
      </c>
      <c r="AN2" s="1" t="s">
        <v>37</v>
      </c>
      <c r="AO2" s="1" t="s">
        <v>103</v>
      </c>
      <c r="AP2" s="1" t="s">
        <v>103</v>
      </c>
      <c r="AQ2" s="1"/>
      <c r="AR2" s="1"/>
      <c r="AS2" s="1" t="s">
        <v>105</v>
      </c>
      <c r="AT2" s="7">
        <v>0</v>
      </c>
      <c r="AU2" s="1" t="s">
        <v>106</v>
      </c>
      <c r="AV2" s="1" t="s">
        <v>107</v>
      </c>
      <c r="AW2" s="2">
        <v>20240423</v>
      </c>
      <c r="AX2" s="1"/>
      <c r="AY2" s="1"/>
      <c r="AZ2" s="1"/>
      <c r="BA2" s="1"/>
      <c r="BB2" s="1"/>
      <c r="BC2" s="1"/>
      <c r="BD2" s="1"/>
      <c r="BE2" s="1"/>
      <c r="BF2" s="1"/>
      <c r="BG2" s="1"/>
    </row>
    <row r="3" spans="1:59" x14ac:dyDescent="0.3">
      <c r="A3" s="25">
        <v>45386</v>
      </c>
      <c r="B3" s="26" t="s">
        <v>156</v>
      </c>
      <c r="C3" s="1" t="s">
        <v>16</v>
      </c>
      <c r="D3" s="1" t="s">
        <v>15</v>
      </c>
      <c r="E3" s="2">
        <v>20240301</v>
      </c>
      <c r="F3" s="1" t="s">
        <v>108</v>
      </c>
      <c r="G3" s="1" t="s">
        <v>109</v>
      </c>
      <c r="H3" s="1" t="s">
        <v>110</v>
      </c>
      <c r="I3" s="2">
        <v>30</v>
      </c>
      <c r="J3" s="2">
        <v>0</v>
      </c>
      <c r="K3" s="1" t="s">
        <v>40</v>
      </c>
      <c r="L3" s="1" t="s">
        <v>40</v>
      </c>
      <c r="M3" s="1" t="s">
        <v>111</v>
      </c>
      <c r="N3" s="1"/>
      <c r="O3" s="1" t="s">
        <v>112</v>
      </c>
      <c r="P3" s="1" t="s">
        <v>112</v>
      </c>
      <c r="Q3" s="1" t="s">
        <v>18</v>
      </c>
      <c r="R3" s="7">
        <v>2</v>
      </c>
      <c r="S3" s="7">
        <v>0</v>
      </c>
      <c r="T3" s="7">
        <v>2</v>
      </c>
      <c r="U3" s="3">
        <v>0</v>
      </c>
      <c r="V3" s="2">
        <v>20240404</v>
      </c>
      <c r="W3" s="2">
        <v>20240404</v>
      </c>
      <c r="X3" s="2">
        <v>0</v>
      </c>
      <c r="Y3" s="2">
        <v>0</v>
      </c>
      <c r="Z3" s="2">
        <v>20240404</v>
      </c>
      <c r="AA3" s="21">
        <v>20.5</v>
      </c>
      <c r="AB3" s="1" t="s">
        <v>18</v>
      </c>
      <c r="AC3" s="1"/>
      <c r="AD3" s="2">
        <v>0</v>
      </c>
      <c r="AE3" s="21">
        <v>20.5</v>
      </c>
      <c r="AF3" s="6">
        <v>41</v>
      </c>
      <c r="AG3" s="21">
        <v>20.5</v>
      </c>
      <c r="AH3" s="1"/>
      <c r="AI3" s="1" t="s">
        <v>104</v>
      </c>
      <c r="AJ3" s="22">
        <v>20.5</v>
      </c>
      <c r="AK3" s="1" t="s">
        <v>11</v>
      </c>
      <c r="AL3" s="1" t="s">
        <v>11</v>
      </c>
      <c r="AM3" s="1" t="s">
        <v>6</v>
      </c>
      <c r="AN3" s="1" t="s">
        <v>37</v>
      </c>
      <c r="AO3" s="1" t="s">
        <v>112</v>
      </c>
      <c r="AP3" s="1" t="s">
        <v>112</v>
      </c>
      <c r="AQ3" s="1"/>
      <c r="AR3" s="1"/>
      <c r="AS3" s="1" t="s">
        <v>105</v>
      </c>
      <c r="AT3" s="7">
        <v>0</v>
      </c>
      <c r="AU3" s="1" t="s">
        <v>106</v>
      </c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</row>
    <row r="4" spans="1:59" x14ac:dyDescent="0.3">
      <c r="A4" s="25">
        <v>45377</v>
      </c>
      <c r="B4" s="26" t="s">
        <v>155</v>
      </c>
      <c r="C4" s="1" t="s">
        <v>35</v>
      </c>
      <c r="D4" s="1" t="s">
        <v>113</v>
      </c>
      <c r="E4" s="2">
        <v>20240304</v>
      </c>
      <c r="F4" s="1" t="s">
        <v>114</v>
      </c>
      <c r="G4" s="1" t="s">
        <v>115</v>
      </c>
      <c r="H4" s="1" t="s">
        <v>116</v>
      </c>
      <c r="I4" s="2">
        <v>10</v>
      </c>
      <c r="J4" s="2">
        <v>0</v>
      </c>
      <c r="K4" s="1" t="s">
        <v>28</v>
      </c>
      <c r="L4" s="1" t="s">
        <v>28</v>
      </c>
      <c r="M4" s="1" t="s">
        <v>117</v>
      </c>
      <c r="N4" s="1" t="s">
        <v>118</v>
      </c>
      <c r="O4" s="1" t="s">
        <v>119</v>
      </c>
      <c r="P4" s="1" t="s">
        <v>119</v>
      </c>
      <c r="Q4" s="1" t="s">
        <v>18</v>
      </c>
      <c r="R4" s="7">
        <v>840</v>
      </c>
      <c r="S4" s="7">
        <v>0</v>
      </c>
      <c r="T4" s="7">
        <v>840</v>
      </c>
      <c r="U4" s="3">
        <v>0</v>
      </c>
      <c r="V4" s="2">
        <v>20240326</v>
      </c>
      <c r="W4" s="2">
        <v>0</v>
      </c>
      <c r="X4" s="2">
        <v>0</v>
      </c>
      <c r="Y4" s="2">
        <v>0</v>
      </c>
      <c r="Z4" s="2">
        <v>20240326</v>
      </c>
      <c r="AA4" s="21">
        <v>3.24</v>
      </c>
      <c r="AB4" s="1" t="s">
        <v>18</v>
      </c>
      <c r="AC4" s="1"/>
      <c r="AD4" s="2">
        <v>0</v>
      </c>
      <c r="AE4" s="21">
        <v>3.24</v>
      </c>
      <c r="AF4" s="6">
        <v>2721.6</v>
      </c>
      <c r="AG4" s="21">
        <v>0</v>
      </c>
      <c r="AH4" s="1"/>
      <c r="AI4" s="1" t="s">
        <v>104</v>
      </c>
      <c r="AJ4" s="22">
        <v>3.76</v>
      </c>
      <c r="AK4" s="1" t="s">
        <v>30</v>
      </c>
      <c r="AL4" s="1" t="s">
        <v>31</v>
      </c>
      <c r="AM4" s="1" t="s">
        <v>32</v>
      </c>
      <c r="AN4" s="1" t="s">
        <v>41</v>
      </c>
      <c r="AO4" s="1" t="s">
        <v>120</v>
      </c>
      <c r="AP4" s="1" t="s">
        <v>121</v>
      </c>
      <c r="AQ4" s="1"/>
      <c r="AR4" s="1"/>
      <c r="AS4" s="1" t="s">
        <v>122</v>
      </c>
      <c r="AT4" s="7">
        <v>0</v>
      </c>
      <c r="AU4" s="1" t="s">
        <v>106</v>
      </c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</row>
    <row r="5" spans="1:59" x14ac:dyDescent="0.3">
      <c r="A5" s="25">
        <v>45386</v>
      </c>
      <c r="B5" s="26" t="s">
        <v>156</v>
      </c>
      <c r="C5" s="1" t="s">
        <v>10</v>
      </c>
      <c r="D5" s="1" t="s">
        <v>5</v>
      </c>
      <c r="E5" s="2">
        <v>20240311</v>
      </c>
      <c r="F5" s="1" t="s">
        <v>43</v>
      </c>
      <c r="G5" s="1" t="s">
        <v>44</v>
      </c>
      <c r="H5" s="1" t="s">
        <v>123</v>
      </c>
      <c r="I5" s="2">
        <v>10</v>
      </c>
      <c r="J5" s="2">
        <v>0</v>
      </c>
      <c r="K5" s="1" t="s">
        <v>14</v>
      </c>
      <c r="L5" s="1" t="s">
        <v>14</v>
      </c>
      <c r="M5" s="1" t="s">
        <v>47</v>
      </c>
      <c r="N5" s="1"/>
      <c r="O5" s="1" t="s">
        <v>48</v>
      </c>
      <c r="P5" s="1" t="s">
        <v>48</v>
      </c>
      <c r="Q5" s="1" t="s">
        <v>18</v>
      </c>
      <c r="R5" s="7">
        <v>576</v>
      </c>
      <c r="S5" s="7">
        <v>0</v>
      </c>
      <c r="T5" s="7">
        <v>576</v>
      </c>
      <c r="U5" s="3">
        <v>0</v>
      </c>
      <c r="V5" s="2">
        <v>20240404</v>
      </c>
      <c r="W5" s="2">
        <v>0</v>
      </c>
      <c r="X5" s="2">
        <v>0</v>
      </c>
      <c r="Y5" s="2">
        <v>0</v>
      </c>
      <c r="Z5" s="2">
        <v>20240404</v>
      </c>
      <c r="AA5" s="21">
        <v>0.60199999999999998</v>
      </c>
      <c r="AB5" s="1" t="s">
        <v>18</v>
      </c>
      <c r="AC5" s="1"/>
      <c r="AD5" s="2">
        <v>0</v>
      </c>
      <c r="AE5" s="21">
        <v>0.60199999999999998</v>
      </c>
      <c r="AF5" s="6">
        <v>346.75</v>
      </c>
      <c r="AG5" s="21">
        <v>0</v>
      </c>
      <c r="AH5" s="1"/>
      <c r="AI5" s="1" t="s">
        <v>104</v>
      </c>
      <c r="AJ5" s="22">
        <v>0.60199999999999998</v>
      </c>
      <c r="AK5" s="1" t="s">
        <v>19</v>
      </c>
      <c r="AL5" s="1" t="s">
        <v>19</v>
      </c>
      <c r="AM5" s="1" t="s">
        <v>6</v>
      </c>
      <c r="AN5" s="1" t="s">
        <v>38</v>
      </c>
      <c r="AO5" s="1" t="s">
        <v>48</v>
      </c>
      <c r="AP5" s="1" t="s">
        <v>124</v>
      </c>
      <c r="AQ5" s="1"/>
      <c r="AR5" s="1"/>
      <c r="AS5" s="1" t="s">
        <v>105</v>
      </c>
      <c r="AT5" s="7">
        <v>0</v>
      </c>
      <c r="AU5" s="1" t="s">
        <v>106</v>
      </c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</row>
    <row r="6" spans="1:59" x14ac:dyDescent="0.3">
      <c r="A6" s="25">
        <v>45387</v>
      </c>
      <c r="B6" s="26" t="s">
        <v>156</v>
      </c>
      <c r="C6" s="1" t="s">
        <v>10</v>
      </c>
      <c r="D6" s="1" t="s">
        <v>125</v>
      </c>
      <c r="E6" s="2">
        <v>20240208</v>
      </c>
      <c r="F6" s="1" t="s">
        <v>26</v>
      </c>
      <c r="G6" s="1" t="s">
        <v>27</v>
      </c>
      <c r="H6" s="1" t="s">
        <v>126</v>
      </c>
      <c r="I6" s="2">
        <v>1</v>
      </c>
      <c r="J6" s="2">
        <v>0</v>
      </c>
      <c r="K6" s="1" t="s">
        <v>14</v>
      </c>
      <c r="L6" s="1" t="s">
        <v>14</v>
      </c>
      <c r="M6" s="1" t="s">
        <v>127</v>
      </c>
      <c r="N6" s="1"/>
      <c r="O6" s="1" t="s">
        <v>128</v>
      </c>
      <c r="P6" s="1" t="s">
        <v>129</v>
      </c>
      <c r="Q6" s="1" t="s">
        <v>18</v>
      </c>
      <c r="R6" s="7">
        <v>10</v>
      </c>
      <c r="S6" s="7">
        <v>0</v>
      </c>
      <c r="T6" s="7">
        <v>10</v>
      </c>
      <c r="U6" s="3">
        <v>0</v>
      </c>
      <c r="V6" s="2">
        <v>20240405</v>
      </c>
      <c r="W6" s="2">
        <v>0</v>
      </c>
      <c r="X6" s="2">
        <v>0</v>
      </c>
      <c r="Y6" s="2">
        <v>0</v>
      </c>
      <c r="Z6" s="2">
        <v>20240405</v>
      </c>
      <c r="AA6" s="21">
        <v>9.5289999999999999</v>
      </c>
      <c r="AB6" s="1" t="s">
        <v>18</v>
      </c>
      <c r="AC6" s="1"/>
      <c r="AD6" s="2">
        <v>100</v>
      </c>
      <c r="AE6" s="21">
        <v>9.529E-2</v>
      </c>
      <c r="AF6" s="6">
        <v>95.29</v>
      </c>
      <c r="AG6" s="21">
        <v>0</v>
      </c>
      <c r="AH6" s="1"/>
      <c r="AI6" s="1" t="s">
        <v>104</v>
      </c>
      <c r="AJ6" s="22">
        <v>69.606899999999996</v>
      </c>
      <c r="AK6" s="1" t="s">
        <v>130</v>
      </c>
      <c r="AL6" s="1" t="s">
        <v>9</v>
      </c>
      <c r="AM6" s="1" t="s">
        <v>12</v>
      </c>
      <c r="AN6" s="1" t="s">
        <v>42</v>
      </c>
      <c r="AO6" s="1" t="s">
        <v>131</v>
      </c>
      <c r="AP6" s="1" t="s">
        <v>128</v>
      </c>
      <c r="AQ6" s="1" t="s">
        <v>132</v>
      </c>
      <c r="AR6" s="1" t="s">
        <v>133</v>
      </c>
      <c r="AS6" s="1" t="s">
        <v>134</v>
      </c>
      <c r="AT6" s="7">
        <v>0</v>
      </c>
      <c r="AU6" s="1" t="s">
        <v>106</v>
      </c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</row>
    <row r="7" spans="1:59" x14ac:dyDescent="0.3">
      <c r="A7" s="25">
        <v>45334</v>
      </c>
      <c r="B7" s="26" t="s">
        <v>161</v>
      </c>
      <c r="C7" s="1" t="s">
        <v>29</v>
      </c>
      <c r="D7" s="1" t="s">
        <v>45</v>
      </c>
      <c r="E7" s="2">
        <v>20240206</v>
      </c>
      <c r="F7" s="1" t="s">
        <v>135</v>
      </c>
      <c r="G7" s="1" t="s">
        <v>136</v>
      </c>
      <c r="H7" s="1" t="s">
        <v>137</v>
      </c>
      <c r="I7" s="2">
        <v>10</v>
      </c>
      <c r="J7" s="2">
        <v>0</v>
      </c>
      <c r="K7" s="1" t="s">
        <v>14</v>
      </c>
      <c r="L7" s="1" t="s">
        <v>14</v>
      </c>
      <c r="M7" s="1" t="s">
        <v>138</v>
      </c>
      <c r="N7" s="1" t="s">
        <v>139</v>
      </c>
      <c r="O7" s="1" t="s">
        <v>140</v>
      </c>
      <c r="P7" s="1" t="s">
        <v>141</v>
      </c>
      <c r="Q7" s="1" t="s">
        <v>18</v>
      </c>
      <c r="R7" s="7">
        <v>1</v>
      </c>
      <c r="S7" s="7">
        <v>0</v>
      </c>
      <c r="T7" s="7">
        <v>1</v>
      </c>
      <c r="U7" s="3">
        <v>0</v>
      </c>
      <c r="V7" s="2">
        <v>20240212</v>
      </c>
      <c r="W7" s="2">
        <v>0</v>
      </c>
      <c r="X7" s="2">
        <v>0</v>
      </c>
      <c r="Y7" s="2">
        <v>0</v>
      </c>
      <c r="Z7" s="2">
        <v>20240212</v>
      </c>
      <c r="AA7" s="21">
        <v>2852.82</v>
      </c>
      <c r="AB7" s="1" t="s">
        <v>18</v>
      </c>
      <c r="AC7" s="1"/>
      <c r="AD7" s="2">
        <v>0</v>
      </c>
      <c r="AE7" s="21">
        <v>2852.82</v>
      </c>
      <c r="AF7" s="6">
        <v>2852.82</v>
      </c>
      <c r="AG7" s="21">
        <v>0</v>
      </c>
      <c r="AH7" s="1"/>
      <c r="AI7" s="1" t="s">
        <v>104</v>
      </c>
      <c r="AJ7" s="22">
        <v>0</v>
      </c>
      <c r="AK7" s="1" t="s">
        <v>6</v>
      </c>
      <c r="AL7" s="1" t="s">
        <v>6</v>
      </c>
      <c r="AM7" s="1" t="s">
        <v>17</v>
      </c>
      <c r="AN7" s="1" t="s">
        <v>142</v>
      </c>
      <c r="AO7" s="1"/>
      <c r="AP7" s="1" t="s">
        <v>143</v>
      </c>
      <c r="AQ7" s="1"/>
      <c r="AR7" s="1"/>
      <c r="AS7" s="1" t="s">
        <v>122</v>
      </c>
      <c r="AT7" s="7">
        <v>0</v>
      </c>
      <c r="AU7" s="1"/>
      <c r="AV7" s="1"/>
      <c r="AW7" s="1"/>
      <c r="AX7" s="1"/>
      <c r="AY7" s="1" t="s">
        <v>144</v>
      </c>
      <c r="AZ7" s="1"/>
      <c r="BA7" s="1"/>
      <c r="BB7" s="1"/>
      <c r="BC7" s="1"/>
      <c r="BD7" s="1"/>
      <c r="BE7" s="1"/>
      <c r="BF7" s="1"/>
      <c r="BG7" s="1"/>
    </row>
    <row r="8" spans="1:59" x14ac:dyDescent="0.3">
      <c r="A8" s="25">
        <v>45357</v>
      </c>
      <c r="B8" s="26" t="s">
        <v>160</v>
      </c>
      <c r="C8" s="1" t="s">
        <v>46</v>
      </c>
      <c r="D8" s="1" t="s">
        <v>34</v>
      </c>
      <c r="E8" s="2">
        <v>20231024</v>
      </c>
      <c r="F8" s="1" t="s">
        <v>24</v>
      </c>
      <c r="G8" s="1" t="s">
        <v>25</v>
      </c>
      <c r="H8" s="1" t="s">
        <v>145</v>
      </c>
      <c r="I8" s="2">
        <v>4</v>
      </c>
      <c r="J8" s="2">
        <v>0</v>
      </c>
      <c r="K8" s="1" t="s">
        <v>40</v>
      </c>
      <c r="L8" s="1" t="s">
        <v>40</v>
      </c>
      <c r="M8" s="1" t="s">
        <v>146</v>
      </c>
      <c r="N8" s="1" t="s">
        <v>147</v>
      </c>
      <c r="O8" s="1" t="s">
        <v>148</v>
      </c>
      <c r="P8" s="1" t="s">
        <v>148</v>
      </c>
      <c r="Q8" s="1" t="s">
        <v>18</v>
      </c>
      <c r="R8" s="7">
        <v>50</v>
      </c>
      <c r="S8" s="7">
        <v>0</v>
      </c>
      <c r="T8" s="7">
        <v>50</v>
      </c>
      <c r="U8" s="3">
        <v>0</v>
      </c>
      <c r="V8" s="2">
        <v>20240205</v>
      </c>
      <c r="W8" s="2">
        <v>20240306</v>
      </c>
      <c r="X8" s="2">
        <v>20240205</v>
      </c>
      <c r="Y8" s="2">
        <v>0</v>
      </c>
      <c r="Z8" s="2">
        <v>20240306</v>
      </c>
      <c r="AA8" s="21">
        <v>1.65</v>
      </c>
      <c r="AB8" s="1" t="s">
        <v>18</v>
      </c>
      <c r="AC8" s="1"/>
      <c r="AD8" s="2">
        <v>0</v>
      </c>
      <c r="AE8" s="21">
        <v>1.65</v>
      </c>
      <c r="AF8" s="6">
        <v>82.5</v>
      </c>
      <c r="AG8" s="21">
        <v>1.65</v>
      </c>
      <c r="AH8" s="1"/>
      <c r="AI8" s="1" t="s">
        <v>104</v>
      </c>
      <c r="AJ8" s="22">
        <v>1.65</v>
      </c>
      <c r="AK8" s="1" t="s">
        <v>20</v>
      </c>
      <c r="AL8" s="1" t="s">
        <v>20</v>
      </c>
      <c r="AM8" s="1" t="s">
        <v>23</v>
      </c>
      <c r="AN8" s="1" t="s">
        <v>39</v>
      </c>
      <c r="AO8" s="1" t="s">
        <v>148</v>
      </c>
      <c r="AP8" s="1" t="s">
        <v>149</v>
      </c>
      <c r="AQ8" s="1"/>
      <c r="AR8" s="1"/>
      <c r="AS8" s="1" t="s">
        <v>105</v>
      </c>
      <c r="AT8" s="7">
        <v>0</v>
      </c>
      <c r="AU8" s="1" t="s">
        <v>106</v>
      </c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10"/>
  <sheetViews>
    <sheetView zoomScale="70" zoomScaleNormal="70" workbookViewId="0">
      <selection activeCell="A38714" sqref="A38714:XFD1048576"/>
    </sheetView>
  </sheetViews>
  <sheetFormatPr baseColWidth="10" defaultRowHeight="14.4" x14ac:dyDescent="0.3"/>
  <cols>
    <col min="1" max="14" width="17.5546875" customWidth="1"/>
    <col min="15" max="15" width="14.33203125" customWidth="1"/>
    <col min="16" max="16" width="34.33203125" customWidth="1"/>
    <col min="17" max="17" width="58.44140625" customWidth="1"/>
    <col min="18" max="18" width="10.44140625" customWidth="1"/>
    <col min="19" max="20" width="34.33203125" customWidth="1"/>
    <col min="21" max="21" width="10.44140625" customWidth="1"/>
    <col min="22" max="23" width="34.33203125" customWidth="1"/>
    <col min="24" max="24" width="12.44140625" style="9" customWidth="1"/>
    <col min="25" max="29" width="34.33203125" customWidth="1"/>
    <col min="30" max="30" width="5.44140625" customWidth="1"/>
    <col min="31" max="32" width="34.33203125" customWidth="1"/>
    <col min="33" max="33" width="6.33203125" customWidth="1"/>
    <col min="34" max="35" width="34.33203125" customWidth="1"/>
    <col min="36" max="36" width="6.6640625" customWidth="1"/>
    <col min="37" max="38" width="34.33203125" customWidth="1"/>
    <col min="39" max="39" width="7.88671875" customWidth="1"/>
    <col min="40" max="44" width="34.33203125" customWidth="1"/>
    <col min="45" max="45" width="16" customWidth="1"/>
    <col min="46" max="48" width="16.5546875" customWidth="1"/>
    <col min="49" max="49" width="16.33203125" customWidth="1"/>
    <col min="50" max="50" width="16.5546875" customWidth="1"/>
    <col min="51" max="51" width="16.6640625" customWidth="1"/>
    <col min="52" max="52" width="16.5546875" customWidth="1"/>
    <col min="53" max="53" width="16.6640625" customWidth="1"/>
    <col min="54" max="54" width="16.5546875" customWidth="1"/>
    <col min="55" max="55" width="16.6640625" customWidth="1"/>
    <col min="56" max="57" width="16.33203125" customWidth="1"/>
    <col min="58" max="59" width="16.6640625" customWidth="1"/>
  </cols>
  <sheetData>
    <row r="1" spans="1:24" x14ac:dyDescent="0.3">
      <c r="A1" s="18" t="s">
        <v>152</v>
      </c>
      <c r="B1" s="18" t="s">
        <v>8</v>
      </c>
      <c r="X1"/>
    </row>
    <row r="2" spans="1:24" x14ac:dyDescent="0.3">
      <c r="A2" s="18" t="s">
        <v>7</v>
      </c>
      <c r="B2" s="20" t="s">
        <v>136</v>
      </c>
      <c r="C2" s="20" t="s">
        <v>25</v>
      </c>
      <c r="D2" s="20" t="s">
        <v>22</v>
      </c>
      <c r="E2" s="20" t="s">
        <v>115</v>
      </c>
      <c r="F2" s="20" t="s">
        <v>44</v>
      </c>
      <c r="G2" s="20" t="s">
        <v>109</v>
      </c>
      <c r="H2" s="20" t="s">
        <v>27</v>
      </c>
      <c r="I2" s="20" t="s">
        <v>33</v>
      </c>
      <c r="X2"/>
    </row>
    <row r="3" spans="1:24" x14ac:dyDescent="0.3">
      <c r="A3" s="4" t="s">
        <v>100</v>
      </c>
      <c r="B3" s="5"/>
      <c r="C3" s="5"/>
      <c r="D3" s="5">
        <v>1794</v>
      </c>
      <c r="E3" s="5"/>
      <c r="F3" s="5"/>
      <c r="G3" s="5"/>
      <c r="H3" s="5"/>
      <c r="I3" s="5"/>
      <c r="X3"/>
    </row>
    <row r="4" spans="1:24" x14ac:dyDescent="0.3">
      <c r="A4" s="4" t="s">
        <v>145</v>
      </c>
      <c r="B4" s="5"/>
      <c r="C4" s="5">
        <v>50</v>
      </c>
      <c r="D4" s="5"/>
      <c r="E4" s="5"/>
      <c r="F4" s="5"/>
      <c r="G4" s="5"/>
      <c r="H4" s="5"/>
      <c r="I4" s="5"/>
      <c r="X4"/>
    </row>
    <row r="5" spans="1:24" ht="15" customHeight="1" x14ac:dyDescent="0.3">
      <c r="A5" s="4" t="s">
        <v>137</v>
      </c>
      <c r="B5" s="5">
        <v>1</v>
      </c>
      <c r="C5" s="5"/>
      <c r="D5" s="5"/>
      <c r="E5" s="5"/>
      <c r="F5" s="5"/>
      <c r="G5" s="5"/>
      <c r="H5" s="5"/>
      <c r="I5" s="5"/>
      <c r="X5"/>
    </row>
    <row r="6" spans="1:24" ht="15.75" customHeight="1" x14ac:dyDescent="0.3">
      <c r="A6" s="4" t="s">
        <v>126</v>
      </c>
      <c r="B6" s="5"/>
      <c r="C6" s="5"/>
      <c r="D6" s="5"/>
      <c r="E6" s="5"/>
      <c r="F6" s="5"/>
      <c r="G6" s="5"/>
      <c r="H6" s="5">
        <v>10</v>
      </c>
      <c r="I6" s="5"/>
      <c r="X6"/>
    </row>
    <row r="7" spans="1:24" x14ac:dyDescent="0.3">
      <c r="A7" s="4" t="s">
        <v>110</v>
      </c>
      <c r="B7" s="5"/>
      <c r="C7" s="5"/>
      <c r="D7" s="5"/>
      <c r="E7" s="5"/>
      <c r="F7" s="5"/>
      <c r="G7" s="5">
        <v>2</v>
      </c>
      <c r="H7" s="5"/>
      <c r="I7" s="5"/>
      <c r="X7"/>
    </row>
    <row r="8" spans="1:24" x14ac:dyDescent="0.3">
      <c r="A8" s="4" t="s">
        <v>123</v>
      </c>
      <c r="B8" s="5"/>
      <c r="C8" s="5"/>
      <c r="D8" s="5"/>
      <c r="E8" s="5"/>
      <c r="F8" s="5">
        <v>576</v>
      </c>
      <c r="G8" s="5"/>
      <c r="H8" s="5"/>
      <c r="I8" s="5"/>
      <c r="X8"/>
    </row>
    <row r="9" spans="1:24" x14ac:dyDescent="0.3">
      <c r="A9" s="4" t="s">
        <v>116</v>
      </c>
      <c r="B9" s="5"/>
      <c r="C9" s="5"/>
      <c r="D9" s="5"/>
      <c r="E9" s="5">
        <v>840</v>
      </c>
      <c r="F9" s="5"/>
      <c r="G9" s="5"/>
      <c r="H9" s="5"/>
      <c r="I9" s="5"/>
      <c r="X9"/>
    </row>
    <row r="10" spans="1:24" x14ac:dyDescent="0.3">
      <c r="A10" s="4" t="s">
        <v>33</v>
      </c>
      <c r="B10" s="5"/>
      <c r="C10" s="5"/>
      <c r="D10" s="5"/>
      <c r="E10" s="5"/>
      <c r="F10" s="5"/>
      <c r="G10" s="5"/>
      <c r="H10" s="5"/>
      <c r="I10" s="5"/>
      <c r="X10"/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</vt:lpstr>
      <vt:lpstr>Extract</vt:lpstr>
      <vt:lpstr>TCD</vt:lpstr>
    </vt:vector>
  </TitlesOfParts>
  <Company>TRIGANO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Jouenard</dc:creator>
  <cp:lastModifiedBy>Master</cp:lastModifiedBy>
  <cp:lastPrinted>2021-05-31T05:09:03Z</cp:lastPrinted>
  <dcterms:created xsi:type="dcterms:W3CDTF">2020-05-05T13:20:34Z</dcterms:created>
  <dcterms:modified xsi:type="dcterms:W3CDTF">2024-03-12T12:45:15Z</dcterms:modified>
</cp:coreProperties>
</file>