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3F82FF99-412B-4208-9189-DF42FA6EE298}" xr6:coauthVersionLast="47" xr6:coauthVersionMax="47" xr10:uidLastSave="{00000000-0000-0000-0000-000000000000}"/>
  <bookViews>
    <workbookView xWindow="-120" yWindow="-120" windowWidth="20730" windowHeight="11160" xr2:uid="{DB9A02B5-1D8B-4A38-B9EC-D3EC49D3305E}"/>
  </bookViews>
  <sheets>
    <sheet name="Feuil1" sheetId="1" r:id="rId1"/>
  </sheets>
  <definedNames>
    <definedName name="KG">Feuil1!$B$21:$C$24</definedName>
    <definedName name="LITRE">Feuil1!$B$26:$C$29</definedName>
    <definedName name="VOLUME">Feuil1!$F$6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1" l="1"/>
  <c r="C16" i="1"/>
  <c r="C14" i="1"/>
  <c r="C17" i="1"/>
  <c r="C15" i="1"/>
  <c r="C13" i="1"/>
  <c r="C11" i="1"/>
  <c r="F6" i="1" l="1"/>
  <c r="L9" i="1" s="1"/>
  <c r="D13" i="1" l="1"/>
  <c r="D11" i="1"/>
  <c r="D17" i="1"/>
  <c r="D15" i="1"/>
</calcChain>
</file>

<file path=xl/sharedStrings.xml><?xml version="1.0" encoding="utf-8"?>
<sst xmlns="http://schemas.openxmlformats.org/spreadsheetml/2006/main" count="25" uniqueCount="18">
  <si>
    <t>DOSAGE DU BETON ARME (POTEAUX,POUTRES,MURS)</t>
  </si>
  <si>
    <t>LARGEUR(m)</t>
  </si>
  <si>
    <t>LONGUEUR(m)</t>
  </si>
  <si>
    <t>HAUTEUR(m)</t>
  </si>
  <si>
    <t>CIMENT(Kg)</t>
  </si>
  <si>
    <t>CIMENT(L)</t>
  </si>
  <si>
    <t>SABLE GROS 0/5(Kg)</t>
  </si>
  <si>
    <t>SABLE GROS 0/5(L)</t>
  </si>
  <si>
    <t>GRAVILLON 5/20(Kg)</t>
  </si>
  <si>
    <t>GRAVILLON 5/20(L)</t>
  </si>
  <si>
    <t>EAU (L)</t>
  </si>
  <si>
    <t>DENSITE DU CIMENT=2.2</t>
  </si>
  <si>
    <t>DENSITE DU  SABLE GROS(0/5)=1.6</t>
  </si>
  <si>
    <t>DENSITE DU GRAVILLON(5/20)=1.7</t>
  </si>
  <si>
    <t>DONNEES POUR 1 METRE CUBE DU BETON</t>
  </si>
  <si>
    <t>eau (L)</t>
  </si>
  <si>
    <t>VOLUME(m3)</t>
  </si>
  <si>
    <t>DONNEES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</si>
</sst>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,##0.00&quot; m&quot;"/>
    <numFmt numFmtId="165" formatCode="#,##0.00&quot; m3&quot;"/>
    <numFmt numFmtId="168" formatCode="[&lt;=1]0&quot; sac (50 kg)&quot;;0&quot; sacs (50 kg)&quot;"/>
    <numFmt numFmtId="169" formatCode="[&lt;=1]0&quot; brouette&quot;;0&quot; brouettes&quot;"/>
    <numFmt numFmtId="170" formatCode="[&lt;=1]0.0&quot; seau (10 L)&quot;;0.0&quot; seaux (10 L )&quot;"/>
    <numFmt numFmtId="171" formatCode="0&quot; kg&quot;"/>
    <numFmt numFmtId="172" formatCode="0&quot; L&quot;"/>
    <numFmt numFmtId="173" formatCode="0.00&quot; kg&quot;"/>
    <numFmt numFmtId="174" formatCode="0.0&quot; L&quot;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0" xfId="0" applyNumberFormat="1"/>
    <xf numFmtId="165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65" fontId="2" fillId="0" borderId="0" xfId="0" applyNumberFormat="1" applyFont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1" fillId="2" borderId="0" xfId="0" applyFont="1" applyFill="1"/>
    <xf numFmtId="0" fontId="0" fillId="3" borderId="1" xfId="0" applyFill="1" applyBorder="1"/>
    <xf numFmtId="0" fontId="0" fillId="0" borderId="0" xfId="0" applyAlignment="1">
      <alignment horizontal="right" indent="1"/>
    </xf>
    <xf numFmtId="173" fontId="4" fillId="0" borderId="1" xfId="0" applyNumberFormat="1" applyFont="1" applyBorder="1" applyAlignment="1">
      <alignment horizontal="right" indent="1"/>
    </xf>
    <xf numFmtId="174" fontId="4" fillId="0" borderId="1" xfId="0" applyNumberFormat="1" applyFont="1" applyBorder="1" applyAlignment="1">
      <alignment horizontal="right" indent="1"/>
    </xf>
    <xf numFmtId="171" fontId="0" fillId="0" borderId="3" xfId="0" applyNumberFormat="1" applyBorder="1" applyAlignment="1">
      <alignment horizontal="right" indent="1"/>
    </xf>
    <xf numFmtId="171" fontId="0" fillId="0" borderId="5" xfId="0" applyNumberFormat="1" applyBorder="1" applyAlignment="1">
      <alignment horizontal="right" indent="1"/>
    </xf>
    <xf numFmtId="172" fontId="0" fillId="0" borderId="7" xfId="0" applyNumberFormat="1" applyBorder="1" applyAlignment="1">
      <alignment horizontal="right" indent="1"/>
    </xf>
    <xf numFmtId="172" fontId="0" fillId="0" borderId="3" xfId="0" applyNumberFormat="1" applyBorder="1" applyAlignment="1">
      <alignment horizontal="right" indent="1"/>
    </xf>
    <xf numFmtId="172" fontId="0" fillId="0" borderId="5" xfId="0" applyNumberFormat="1" applyBorder="1" applyAlignment="1">
      <alignment horizontal="right" indent="1"/>
    </xf>
    <xf numFmtId="164" fontId="3" fillId="0" borderId="8" xfId="0" applyNumberFormat="1" applyFont="1" applyBorder="1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E3D41-1B64-4A43-9B92-A148F7C01704}">
  <dimension ref="B2:L31"/>
  <sheetViews>
    <sheetView tabSelected="1" workbookViewId="0">
      <selection activeCell="E22" sqref="E22"/>
    </sheetView>
  </sheetViews>
  <sheetFormatPr baseColWidth="10" defaultRowHeight="15" x14ac:dyDescent="0.25"/>
  <cols>
    <col min="2" max="2" width="18.42578125" customWidth="1"/>
    <col min="3" max="3" width="16.5703125" customWidth="1"/>
    <col min="4" max="4" width="17.28515625" customWidth="1"/>
    <col min="8" max="8" width="31" bestFit="1" customWidth="1"/>
    <col min="10" max="10" width="31.140625" bestFit="1" customWidth="1"/>
    <col min="11" max="11" width="17.7109375" customWidth="1"/>
  </cols>
  <sheetData>
    <row r="2" spans="2:12" x14ac:dyDescent="0.25">
      <c r="D2" t="s">
        <v>0</v>
      </c>
    </row>
    <row r="5" spans="2:12" x14ac:dyDescent="0.25">
      <c r="B5" s="10" t="s">
        <v>17</v>
      </c>
    </row>
    <row r="6" spans="2:12" ht="18.75" x14ac:dyDescent="0.3">
      <c r="B6" t="s">
        <v>1</v>
      </c>
      <c r="C6" s="20">
        <v>0.3</v>
      </c>
      <c r="E6" t="s">
        <v>16</v>
      </c>
      <c r="F6" s="6">
        <f>C6*C7*C8</f>
        <v>0.27</v>
      </c>
    </row>
    <row r="7" spans="2:12" x14ac:dyDescent="0.25">
      <c r="B7" t="s">
        <v>2</v>
      </c>
      <c r="C7" s="20">
        <v>0.3</v>
      </c>
    </row>
    <row r="8" spans="2:12" x14ac:dyDescent="0.25">
      <c r="B8" t="s">
        <v>3</v>
      </c>
      <c r="C8" s="20">
        <v>3</v>
      </c>
    </row>
    <row r="9" spans="2:12" x14ac:dyDescent="0.25">
      <c r="C9" s="12"/>
      <c r="L9" t="e">
        <f>#REF!/10</f>
        <v>#REF!</v>
      </c>
    </row>
    <row r="10" spans="2:12" x14ac:dyDescent="0.25">
      <c r="C10" s="12"/>
    </row>
    <row r="11" spans="2:12" x14ac:dyDescent="0.25">
      <c r="B11" s="11" t="s">
        <v>4</v>
      </c>
      <c r="C11" s="13">
        <f>VLOOKUP(B11,KG,2,FALSE)*VOLUME</f>
        <v>94.5</v>
      </c>
      <c r="D11" s="3">
        <f>C11/50</f>
        <v>1.89</v>
      </c>
      <c r="F11" t="s">
        <v>11</v>
      </c>
    </row>
    <row r="12" spans="2:12" x14ac:dyDescent="0.25">
      <c r="B12" s="11" t="s">
        <v>5</v>
      </c>
      <c r="C12" s="14">
        <f>VLOOKUP(B12,LITRE,2,FALSE)*VOLUME</f>
        <v>43.2</v>
      </c>
    </row>
    <row r="13" spans="2:12" x14ac:dyDescent="0.25">
      <c r="B13" s="11" t="s">
        <v>6</v>
      </c>
      <c r="C13" s="13">
        <f>VLOOKUP(B13,KG,2,FALSE)*VOLUME</f>
        <v>216</v>
      </c>
      <c r="D13" s="4">
        <f>C14/60</f>
        <v>2.25</v>
      </c>
      <c r="F13" t="s">
        <v>12</v>
      </c>
    </row>
    <row r="14" spans="2:12" x14ac:dyDescent="0.25">
      <c r="B14" s="11" t="s">
        <v>7</v>
      </c>
      <c r="C14" s="14">
        <f>VLOOKUP(B14,LITRE,2,FALSE)*VOLUME</f>
        <v>135</v>
      </c>
    </row>
    <row r="15" spans="2:12" x14ac:dyDescent="0.25">
      <c r="B15" s="11" t="s">
        <v>8</v>
      </c>
      <c r="C15" s="13">
        <f>VLOOKUP(B15,KG,2,FALSE)*VOLUME</f>
        <v>367.20000000000005</v>
      </c>
      <c r="D15" s="4">
        <f>C16/60</f>
        <v>3.6</v>
      </c>
      <c r="F15" t="s">
        <v>13</v>
      </c>
    </row>
    <row r="16" spans="2:12" x14ac:dyDescent="0.25">
      <c r="B16" s="11" t="s">
        <v>9</v>
      </c>
      <c r="C16" s="14">
        <f>VLOOKUP(B16,LITRE,2,FALSE)*VOLUME</f>
        <v>216</v>
      </c>
    </row>
    <row r="17" spans="2:5" x14ac:dyDescent="0.25">
      <c r="B17" s="11" t="s">
        <v>10</v>
      </c>
      <c r="C17" s="14">
        <f>VLOOKUP(B17,KG,2,FALSE)*VOLUME</f>
        <v>45.900000000000006</v>
      </c>
      <c r="D17" s="5">
        <f>C17/10</f>
        <v>4.5900000000000007</v>
      </c>
    </row>
    <row r="18" spans="2:5" x14ac:dyDescent="0.25">
      <c r="C18" s="12"/>
    </row>
    <row r="19" spans="2:5" x14ac:dyDescent="0.25">
      <c r="C19" s="12"/>
    </row>
    <row r="20" spans="2:5" ht="15.75" thickBot="1" x14ac:dyDescent="0.3">
      <c r="B20" t="s">
        <v>14</v>
      </c>
      <c r="C20" s="12"/>
    </row>
    <row r="21" spans="2:5" x14ac:dyDescent="0.25">
      <c r="B21" s="7" t="s">
        <v>4</v>
      </c>
      <c r="C21" s="15">
        <v>350</v>
      </c>
    </row>
    <row r="22" spans="2:5" x14ac:dyDescent="0.25">
      <c r="B22" s="8" t="s">
        <v>6</v>
      </c>
      <c r="C22" s="16">
        <v>800</v>
      </c>
    </row>
    <row r="23" spans="2:5" x14ac:dyDescent="0.25">
      <c r="B23" s="8" t="s">
        <v>8</v>
      </c>
      <c r="C23" s="16">
        <v>1360</v>
      </c>
    </row>
    <row r="24" spans="2:5" ht="15.75" thickBot="1" x14ac:dyDescent="0.3">
      <c r="B24" s="9" t="s">
        <v>15</v>
      </c>
      <c r="C24" s="17">
        <v>170</v>
      </c>
    </row>
    <row r="25" spans="2:5" ht="15.75" thickBot="1" x14ac:dyDescent="0.3">
      <c r="C25" s="12"/>
    </row>
    <row r="26" spans="2:5" x14ac:dyDescent="0.25">
      <c r="B26" s="7" t="s">
        <v>5</v>
      </c>
      <c r="C26" s="18">
        <v>160</v>
      </c>
    </row>
    <row r="27" spans="2:5" x14ac:dyDescent="0.25">
      <c r="B27" s="8" t="s">
        <v>7</v>
      </c>
      <c r="C27" s="19">
        <v>500</v>
      </c>
    </row>
    <row r="28" spans="2:5" x14ac:dyDescent="0.25">
      <c r="B28" s="8" t="s">
        <v>9</v>
      </c>
      <c r="C28" s="19">
        <v>800</v>
      </c>
    </row>
    <row r="29" spans="2:5" ht="15.75" thickBot="1" x14ac:dyDescent="0.3">
      <c r="B29" s="9" t="s">
        <v>15</v>
      </c>
      <c r="C29" s="17">
        <v>170</v>
      </c>
    </row>
    <row r="31" spans="2:5" x14ac:dyDescent="0.25">
      <c r="B31" s="1"/>
      <c r="C31" s="1"/>
      <c r="D31" s="1"/>
      <c r="E31" s="2"/>
    </row>
  </sheetData>
  <pageMargins left="0.7" right="0.7" top="0.75" bottom="0.75" header="0.3" footer="0.3"/>
  <pageSetup paperSize="9" orientation="portrait" r:id="rId1"/>
  <ignoredErrors>
    <ignoredError sqref="C12 C14 C1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KG</vt:lpstr>
      <vt:lpstr>LITRE</vt:lpstr>
      <vt:lpstr>VOLUME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RIOU EMILE</cp:lastModifiedBy>
  <dcterms:created xsi:type="dcterms:W3CDTF">2021-06-25T06:37:02Z</dcterms:created>
  <dcterms:modified xsi:type="dcterms:W3CDTF">2021-06-25T07:15:31Z</dcterms:modified>
</cp:coreProperties>
</file>