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Users\emile.riou\Desktop\"/>
    </mc:Choice>
  </mc:AlternateContent>
  <bookViews>
    <workbookView xWindow="0" yWindow="0" windowWidth="24240" windowHeight="13740" tabRatio="500" activeTab="5"/>
  </bookViews>
  <sheets>
    <sheet name="PU ACHAT HT" sheetId="1" r:id="rId1"/>
    <sheet name="Feuil2" sheetId="7" r:id="rId2"/>
    <sheet name="Feuil1" sheetId="6" r:id="rId3"/>
    <sheet name="Trucmuch" sheetId="3" r:id="rId4"/>
    <sheet name="401002" sheetId="4" r:id="rId5"/>
    <sheet name="401003" sheetId="5" r:id="rId6"/>
    <sheet name="FOURNISSEUR" sheetId="2" r:id="rId7"/>
  </sheets>
  <definedNames>
    <definedName name="BDARTICLES">'PU ACHAT HT'!$A$1:$F$84</definedName>
    <definedName name="_xlnm.Print_Titles" localSheetId="4">'401002'!$5:$5</definedName>
    <definedName name="_xlnm.Print_Titles" localSheetId="5">'401003'!$5:$5</definedName>
    <definedName name="_xlnm.Print_Titles" localSheetId="0">'PU ACHAT HT'!$1:$1</definedName>
    <definedName name="_xlnm.Print_Titles" localSheetId="3">Trucmuch!$5:$5</definedName>
    <definedName name="SP10BLC">'PU ACHAT HT'!$A$3:$A$84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3" l="1"/>
  <c r="A2" i="3"/>
  <c r="E60" i="1"/>
  <c r="F60" i="1"/>
  <c r="C57" i="5"/>
  <c r="B57" i="5"/>
  <c r="E59" i="1"/>
  <c r="F59" i="1"/>
  <c r="C56" i="5"/>
  <c r="B56" i="5"/>
  <c r="E58" i="1"/>
  <c r="F58" i="1"/>
  <c r="C55" i="5"/>
  <c r="B55" i="5"/>
  <c r="E57" i="1"/>
  <c r="F57" i="1"/>
  <c r="C54" i="5"/>
  <c r="B54" i="5"/>
  <c r="E56" i="1"/>
  <c r="F56" i="1"/>
  <c r="C53" i="5"/>
  <c r="B53" i="5"/>
  <c r="E55" i="1"/>
  <c r="F55" i="1"/>
  <c r="C52" i="5"/>
  <c r="B52" i="5"/>
  <c r="E54" i="1"/>
  <c r="F54" i="1"/>
  <c r="C51" i="5"/>
  <c r="B51" i="5"/>
  <c r="E53" i="1"/>
  <c r="F53" i="1"/>
  <c r="C50" i="5"/>
  <c r="B50" i="5"/>
  <c r="E52" i="1"/>
  <c r="F52" i="1"/>
  <c r="C49" i="5"/>
  <c r="B49" i="5"/>
  <c r="E51" i="1"/>
  <c r="F51" i="1"/>
  <c r="C48" i="5"/>
  <c r="B48" i="5"/>
  <c r="E50" i="1"/>
  <c r="F50" i="1"/>
  <c r="C47" i="5"/>
  <c r="B47" i="5"/>
  <c r="E49" i="1"/>
  <c r="F49" i="1"/>
  <c r="C46" i="5"/>
  <c r="B46" i="5"/>
  <c r="E48" i="1"/>
  <c r="F48" i="1"/>
  <c r="C45" i="5"/>
  <c r="B45" i="5"/>
  <c r="E47" i="1"/>
  <c r="F47" i="1"/>
  <c r="C44" i="5"/>
  <c r="B44" i="5"/>
  <c r="E46" i="1"/>
  <c r="F46" i="1"/>
  <c r="C43" i="5"/>
  <c r="B43" i="5"/>
  <c r="E45" i="1"/>
  <c r="F45" i="1"/>
  <c r="C42" i="5"/>
  <c r="B42" i="5"/>
  <c r="E44" i="1"/>
  <c r="F44" i="1"/>
  <c r="C41" i="5"/>
  <c r="B41" i="5"/>
  <c r="E43" i="1"/>
  <c r="F43" i="1"/>
  <c r="C40" i="5"/>
  <c r="B40" i="5"/>
  <c r="E42" i="1"/>
  <c r="F42" i="1"/>
  <c r="C39" i="5"/>
  <c r="B39" i="5"/>
  <c r="E41" i="1"/>
  <c r="F41" i="1"/>
  <c r="C38" i="5"/>
  <c r="B38" i="5"/>
  <c r="E40" i="1"/>
  <c r="F40" i="1"/>
  <c r="C37" i="5"/>
  <c r="B37" i="5"/>
  <c r="E39" i="1"/>
  <c r="F39" i="1"/>
  <c r="C36" i="5"/>
  <c r="B36" i="5"/>
  <c r="E38" i="1"/>
  <c r="F38" i="1"/>
  <c r="C35" i="5"/>
  <c r="B35" i="5"/>
  <c r="E37" i="1"/>
  <c r="F37" i="1"/>
  <c r="C34" i="5"/>
  <c r="B34" i="5"/>
  <c r="E36" i="1"/>
  <c r="F36" i="1"/>
  <c r="C33" i="5"/>
  <c r="B33" i="5"/>
  <c r="C32" i="5"/>
  <c r="B32" i="5"/>
  <c r="E35" i="1"/>
  <c r="F35" i="1"/>
  <c r="C31" i="5"/>
  <c r="B31" i="5"/>
  <c r="E34" i="1"/>
  <c r="F34" i="1"/>
  <c r="C30" i="5"/>
  <c r="B30" i="5"/>
  <c r="E33" i="1"/>
  <c r="F33" i="1"/>
  <c r="C29" i="5"/>
  <c r="B29" i="5"/>
  <c r="E32" i="1"/>
  <c r="F32" i="1"/>
  <c r="C28" i="5"/>
  <c r="B28" i="5"/>
  <c r="E31" i="1"/>
  <c r="F31" i="1"/>
  <c r="C27" i="5"/>
  <c r="B27" i="5"/>
  <c r="E30" i="1"/>
  <c r="F30" i="1"/>
  <c r="C26" i="5"/>
  <c r="B26" i="5"/>
  <c r="E29" i="1"/>
  <c r="F29" i="1"/>
  <c r="C25" i="5"/>
  <c r="B25" i="5"/>
  <c r="E28" i="1"/>
  <c r="F28" i="1"/>
  <c r="C24" i="5"/>
  <c r="B24" i="5"/>
  <c r="E27" i="1"/>
  <c r="F27" i="1"/>
  <c r="C23" i="5"/>
  <c r="B23" i="5"/>
  <c r="E26" i="1"/>
  <c r="F26" i="1"/>
  <c r="C22" i="5"/>
  <c r="B22" i="5"/>
  <c r="E25" i="1"/>
  <c r="F25" i="1"/>
  <c r="C21" i="5"/>
  <c r="B21" i="5"/>
  <c r="E24" i="1"/>
  <c r="F24" i="1"/>
  <c r="C20" i="5"/>
  <c r="B20" i="5"/>
  <c r="E23" i="1"/>
  <c r="F23" i="1"/>
  <c r="C19" i="5"/>
  <c r="B19" i="5"/>
  <c r="E22" i="1"/>
  <c r="F22" i="1"/>
  <c r="C18" i="5"/>
  <c r="B18" i="5"/>
  <c r="E21" i="1"/>
  <c r="F21" i="1"/>
  <c r="C17" i="5"/>
  <c r="B17" i="5"/>
  <c r="E20" i="1"/>
  <c r="F20" i="1"/>
  <c r="C16" i="5"/>
  <c r="B16" i="5"/>
  <c r="E19" i="1"/>
  <c r="F19" i="1"/>
  <c r="C15" i="5"/>
  <c r="B15" i="5"/>
  <c r="E18" i="1"/>
  <c r="F18" i="1"/>
  <c r="C14" i="5"/>
  <c r="B14" i="5"/>
  <c r="E17" i="1"/>
  <c r="F17" i="1"/>
  <c r="C13" i="5"/>
  <c r="B13" i="5"/>
  <c r="E16" i="1"/>
  <c r="F16" i="1"/>
  <c r="C12" i="5"/>
  <c r="B12" i="5"/>
  <c r="E15" i="1"/>
  <c r="F15" i="1"/>
  <c r="C11" i="5"/>
  <c r="B11" i="5"/>
  <c r="E14" i="1"/>
  <c r="F14" i="1"/>
  <c r="C10" i="5"/>
  <c r="B10" i="5"/>
  <c r="E13" i="1"/>
  <c r="F13" i="1"/>
  <c r="C9" i="5"/>
  <c r="B9" i="5"/>
  <c r="E12" i="1"/>
  <c r="F12" i="1"/>
  <c r="C8" i="5"/>
  <c r="B8" i="5"/>
  <c r="E11" i="1"/>
  <c r="F11" i="1"/>
  <c r="C7" i="5"/>
  <c r="B7" i="5"/>
  <c r="E10" i="1"/>
  <c r="F10" i="1"/>
  <c r="C6" i="5"/>
  <c r="B6" i="5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C7" i="4"/>
  <c r="D7" i="4"/>
  <c r="C8" i="4"/>
  <c r="D8" i="4"/>
  <c r="C9" i="4"/>
  <c r="D9" i="4"/>
  <c r="C10" i="4"/>
  <c r="D10" i="4"/>
  <c r="C11" i="4"/>
  <c r="D11" i="4"/>
  <c r="C12" i="4"/>
  <c r="D12" i="4"/>
  <c r="C13" i="4"/>
  <c r="D13" i="4"/>
  <c r="C14" i="4"/>
  <c r="D14" i="4"/>
  <c r="C15" i="4"/>
  <c r="D15" i="4"/>
  <c r="C16" i="4"/>
  <c r="D16" i="4"/>
  <c r="C17" i="4"/>
  <c r="D17" i="4"/>
  <c r="C18" i="4"/>
  <c r="D18" i="4"/>
  <c r="C19" i="4"/>
  <c r="D19" i="4"/>
  <c r="C20" i="4"/>
  <c r="D20" i="4"/>
  <c r="C21" i="4"/>
  <c r="D21" i="4"/>
  <c r="C22" i="4"/>
  <c r="D22" i="4"/>
  <c r="C23" i="4"/>
  <c r="D23" i="4"/>
  <c r="C24" i="4"/>
  <c r="D24" i="4"/>
  <c r="C25" i="4"/>
  <c r="D25" i="4"/>
  <c r="C26" i="4"/>
  <c r="D26" i="4"/>
  <c r="C27" i="4"/>
  <c r="D27" i="4"/>
  <c r="C28" i="4"/>
  <c r="D28" i="4"/>
  <c r="C29" i="4"/>
  <c r="D29" i="4"/>
  <c r="C30" i="4"/>
  <c r="D30" i="4"/>
  <c r="C31" i="4"/>
  <c r="D31" i="4"/>
  <c r="C32" i="4"/>
  <c r="D32" i="4"/>
  <c r="C33" i="4"/>
  <c r="D33" i="4"/>
  <c r="C34" i="4"/>
  <c r="D34" i="4"/>
  <c r="C35" i="4"/>
  <c r="D35" i="4"/>
  <c r="C36" i="4"/>
  <c r="D36" i="4"/>
  <c r="C37" i="4"/>
  <c r="D37" i="4"/>
  <c r="C38" i="4"/>
  <c r="D38" i="4"/>
  <c r="C39" i="4"/>
  <c r="D39" i="4"/>
  <c r="C40" i="4"/>
  <c r="D40" i="4"/>
  <c r="C41" i="4"/>
  <c r="D41" i="4"/>
  <c r="C42" i="4"/>
  <c r="D42" i="4"/>
  <c r="C43" i="4"/>
  <c r="D43" i="4"/>
  <c r="C44" i="4"/>
  <c r="D44" i="4"/>
  <c r="C45" i="4"/>
  <c r="D45" i="4"/>
  <c r="C46" i="4"/>
  <c r="D46" i="4"/>
  <c r="C47" i="4"/>
  <c r="D47" i="4"/>
  <c r="C48" i="4"/>
  <c r="D48" i="4"/>
  <c r="C49" i="4"/>
  <c r="D49" i="4"/>
  <c r="C50" i="4"/>
  <c r="D50" i="4"/>
  <c r="C51" i="4"/>
  <c r="D51" i="4"/>
  <c r="C52" i="4"/>
  <c r="D52" i="4"/>
  <c r="C53" i="4"/>
  <c r="D53" i="4"/>
  <c r="C54" i="4"/>
  <c r="D54" i="4"/>
  <c r="C55" i="4"/>
  <c r="D55" i="4"/>
  <c r="C56" i="4"/>
  <c r="D56" i="4"/>
  <c r="C57" i="4"/>
  <c r="D57" i="4"/>
  <c r="D6" i="4"/>
  <c r="C6" i="4"/>
  <c r="C36" i="3"/>
  <c r="C35" i="3"/>
  <c r="C34" i="3"/>
  <c r="C33" i="3"/>
  <c r="C32" i="3"/>
  <c r="C31" i="3"/>
  <c r="C30" i="3"/>
  <c r="E84" i="1"/>
  <c r="F84" i="1"/>
  <c r="C29" i="3"/>
  <c r="E83" i="1"/>
  <c r="F83" i="1"/>
  <c r="C28" i="3"/>
  <c r="E82" i="1"/>
  <c r="F82" i="1"/>
  <c r="C27" i="3"/>
  <c r="E81" i="1"/>
  <c r="F81" i="1"/>
  <c r="C26" i="3"/>
  <c r="E80" i="1"/>
  <c r="F80" i="1"/>
  <c r="C25" i="3"/>
  <c r="E79" i="1"/>
  <c r="F79" i="1"/>
  <c r="C24" i="3"/>
  <c r="E78" i="1"/>
  <c r="F78" i="1"/>
  <c r="C23" i="3"/>
  <c r="E77" i="1"/>
  <c r="F77" i="1"/>
  <c r="C22" i="3"/>
  <c r="E76" i="1"/>
  <c r="F76" i="1"/>
  <c r="C21" i="3"/>
  <c r="E75" i="1"/>
  <c r="F75" i="1"/>
  <c r="C20" i="3"/>
  <c r="E74" i="1"/>
  <c r="F74" i="1"/>
  <c r="C19" i="3"/>
  <c r="E73" i="1"/>
  <c r="F73" i="1"/>
  <c r="C18" i="3"/>
  <c r="E72" i="1"/>
  <c r="F72" i="1"/>
  <c r="C17" i="3"/>
  <c r="E71" i="1"/>
  <c r="F71" i="1"/>
  <c r="C16" i="3"/>
  <c r="E70" i="1"/>
  <c r="F70" i="1"/>
  <c r="C15" i="3"/>
  <c r="E69" i="1"/>
  <c r="F69" i="1"/>
  <c r="C14" i="3"/>
  <c r="E68" i="1"/>
  <c r="F68" i="1"/>
  <c r="C13" i="3"/>
  <c r="E67" i="1"/>
  <c r="F67" i="1"/>
  <c r="C12" i="3"/>
  <c r="E66" i="1"/>
  <c r="F66" i="1"/>
  <c r="C11" i="3"/>
  <c r="E65" i="1"/>
  <c r="F65" i="1"/>
  <c r="C10" i="3"/>
  <c r="E64" i="1"/>
  <c r="F64" i="1"/>
  <c r="C9" i="3"/>
  <c r="E63" i="1"/>
  <c r="F63" i="1"/>
  <c r="C8" i="3"/>
  <c r="E62" i="1"/>
  <c r="F62" i="1"/>
  <c r="C7" i="3"/>
  <c r="E61" i="1"/>
  <c r="F61" i="1"/>
  <c r="E3" i="1"/>
  <c r="E6" i="1"/>
  <c r="E8" i="1"/>
  <c r="E2" i="1"/>
  <c r="E4" i="1"/>
  <c r="E5" i="1"/>
  <c r="E7" i="1"/>
  <c r="E9" i="1"/>
  <c r="F5" i="1"/>
  <c r="F7" i="1"/>
  <c r="F4" i="1"/>
  <c r="F9" i="1"/>
  <c r="F3" i="1"/>
  <c r="F6" i="1"/>
  <c r="F8" i="1"/>
  <c r="F2" i="1"/>
</calcChain>
</file>

<file path=xl/sharedStrings.xml><?xml version="1.0" encoding="utf-8"?>
<sst xmlns="http://schemas.openxmlformats.org/spreadsheetml/2006/main" count="249" uniqueCount="109">
  <si>
    <t>SUT0001</t>
  </si>
  <si>
    <t>UNG0024</t>
  </si>
  <si>
    <t>UNG0023</t>
  </si>
  <si>
    <t>UNG0022</t>
  </si>
  <si>
    <t>UNG0021</t>
  </si>
  <si>
    <t>UNG0020</t>
  </si>
  <si>
    <t>UNG0019</t>
  </si>
  <si>
    <t>UNG0018</t>
  </si>
  <si>
    <t>UNG0017</t>
  </si>
  <si>
    <t>UNG0016</t>
  </si>
  <si>
    <t>UNG0015</t>
  </si>
  <si>
    <t>UNG0014</t>
  </si>
  <si>
    <t>UNG0013</t>
  </si>
  <si>
    <t>UNG0012</t>
  </si>
  <si>
    <t>UNG0011</t>
  </si>
  <si>
    <t>UNG0010</t>
  </si>
  <si>
    <t>UNG0009</t>
  </si>
  <si>
    <t>UNG0008</t>
  </si>
  <si>
    <t>UNG0007</t>
  </si>
  <si>
    <t>UNG0006</t>
  </si>
  <si>
    <t>UNG0005</t>
  </si>
  <si>
    <t>UNG0004</t>
  </si>
  <si>
    <t>UNG0003</t>
  </si>
  <si>
    <t>UNG0002</t>
  </si>
  <si>
    <t>UNG0001</t>
  </si>
  <si>
    <t>SP750NR</t>
  </si>
  <si>
    <t>SP330NR</t>
  </si>
  <si>
    <t>SP130NR</t>
  </si>
  <si>
    <t>SP110TR</t>
  </si>
  <si>
    <t>SP100NR</t>
  </si>
  <si>
    <t>SP50NR</t>
  </si>
  <si>
    <t>SP30NR</t>
  </si>
  <si>
    <t>SP10BLC</t>
  </si>
  <si>
    <t>DESIGNATION</t>
  </si>
  <si>
    <t xml:space="preserve">CODE ARTICLE </t>
  </si>
  <si>
    <t>SUT0002</t>
  </si>
  <si>
    <t>SUT0003</t>
  </si>
  <si>
    <t>SUT0004</t>
  </si>
  <si>
    <t>SUT0005</t>
  </si>
  <si>
    <t>SUT0006</t>
  </si>
  <si>
    <t>SUT0007</t>
  </si>
  <si>
    <t>SUT0008</t>
  </si>
  <si>
    <t>SUT0009</t>
  </si>
  <si>
    <t>SUT0010</t>
  </si>
  <si>
    <t>SUT0012</t>
  </si>
  <si>
    <t>SUT0013</t>
  </si>
  <si>
    <t>SUT0014</t>
  </si>
  <si>
    <t>SUT0015</t>
  </si>
  <si>
    <t>SUT0016</t>
  </si>
  <si>
    <t>SUT0017</t>
  </si>
  <si>
    <t>SUT0018</t>
  </si>
  <si>
    <t>SUT0019</t>
  </si>
  <si>
    <t>SUT0020</t>
  </si>
  <si>
    <t>SUT0021</t>
  </si>
  <si>
    <t>SUT0022</t>
  </si>
  <si>
    <t>SUT0023</t>
  </si>
  <si>
    <t>SUT0024</t>
  </si>
  <si>
    <t>SUT0025</t>
  </si>
  <si>
    <t>SUT0026</t>
  </si>
  <si>
    <t>SUT0027</t>
  </si>
  <si>
    <t>SUT0029</t>
  </si>
  <si>
    <t>SUT0030</t>
  </si>
  <si>
    <t>SUT0031</t>
  </si>
  <si>
    <t>SUT0032</t>
  </si>
  <si>
    <t>SUT0033</t>
  </si>
  <si>
    <t>SUT0034</t>
  </si>
  <si>
    <t>SUT0035</t>
  </si>
  <si>
    <t>SUT0036</t>
  </si>
  <si>
    <t>SUT0037</t>
  </si>
  <si>
    <t>SUT0038</t>
  </si>
  <si>
    <t>SUT0039</t>
  </si>
  <si>
    <t>SUT0040</t>
  </si>
  <si>
    <t>SUT0041</t>
  </si>
  <si>
    <t>SUT0042</t>
  </si>
  <si>
    <t>SUT0043</t>
  </si>
  <si>
    <t>SUT0044</t>
  </si>
  <si>
    <t>SUT0045</t>
  </si>
  <si>
    <t>SUT0046</t>
  </si>
  <si>
    <t>SUT0047</t>
  </si>
  <si>
    <t>SUT0048</t>
  </si>
  <si>
    <t>SUT0049</t>
  </si>
  <si>
    <t>SUT0050</t>
  </si>
  <si>
    <t>SUT0051</t>
  </si>
  <si>
    <t>SUT0052</t>
  </si>
  <si>
    <t>SUT0011</t>
  </si>
  <si>
    <t>PU ACHAT HT (hors remise)</t>
  </si>
  <si>
    <t>FAMILLE</t>
  </si>
  <si>
    <t>SOUS FAMILLE</t>
  </si>
  <si>
    <t>REMISE</t>
  </si>
  <si>
    <t>PRIX ACHAT AVEC REMISE</t>
  </si>
  <si>
    <t>PRIX VENTE HT avec Marge 45 %</t>
  </si>
  <si>
    <t>Prix Unitaire HT</t>
  </si>
  <si>
    <t xml:space="preserve">Dernière mise à jour : </t>
  </si>
  <si>
    <t>Code Article</t>
  </si>
  <si>
    <t>Désignation</t>
  </si>
  <si>
    <t>SUT0028</t>
  </si>
  <si>
    <t>SP</t>
  </si>
  <si>
    <t>UNG</t>
  </si>
  <si>
    <t>SUT</t>
  </si>
  <si>
    <t>Code</t>
  </si>
  <si>
    <t>Fournisseur</t>
  </si>
  <si>
    <t xml:space="preserve">Pour les articles non-répertoriés, appelez nous au 06 </t>
  </si>
  <si>
    <t>Code fournisseur : 401001</t>
  </si>
  <si>
    <t xml:space="preserve">TARIF " NOM DU FOURNISSEUR " </t>
  </si>
  <si>
    <t>Code fournisseur : 401003</t>
  </si>
  <si>
    <t>Code fournisseur : 401002</t>
  </si>
  <si>
    <t>nom du fournisseur</t>
  </si>
  <si>
    <t>Trucmuch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</si>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</sst>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  <numFmt numFmtId="165" formatCode="#,##0.00\ &quot;€&quot;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0"/>
      <name val="Geneva"/>
    </font>
    <font>
      <b/>
      <sz val="11"/>
      <color theme="1"/>
      <name val="Arial"/>
    </font>
    <font>
      <sz val="11"/>
      <color rgb="FF000000"/>
      <name val="Arial"/>
    </font>
    <font>
      <sz val="10"/>
      <name val="Arial"/>
    </font>
    <font>
      <sz val="10"/>
      <name val="Tahoma"/>
      <family val="2"/>
    </font>
    <font>
      <sz val="11"/>
      <name val="Tahoma"/>
      <family val="2"/>
    </font>
    <font>
      <b/>
      <sz val="26"/>
      <name val="Tahoma"/>
      <family val="2"/>
    </font>
    <font>
      <i/>
      <sz val="10"/>
      <name val="Tahoma"/>
      <family val="2"/>
    </font>
    <font>
      <b/>
      <i/>
      <sz val="9"/>
      <name val="Tahoma"/>
      <family val="2"/>
    </font>
    <font>
      <sz val="16"/>
      <name val="Tahoma"/>
    </font>
    <font>
      <sz val="14"/>
      <name val="Tahoma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8"/>
      <color indexed="9"/>
      <name val="Tahoma"/>
    </font>
    <font>
      <b/>
      <sz val="18"/>
      <color indexed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indexed="22"/>
      </bottom>
      <diagonal/>
    </border>
    <border>
      <left style="thin">
        <color indexed="23"/>
      </left>
      <right/>
      <top/>
      <bottom style="thin">
        <color indexed="2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indexed="2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0" fontId="7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164" fontId="2" fillId="0" borderId="0" xfId="0" applyNumberFormat="1" applyFont="1"/>
    <xf numFmtId="164" fontId="2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9" fontId="2" fillId="0" borderId="1" xfId="3" applyFont="1" applyBorder="1" applyAlignment="1">
      <alignment horizontal="center" vertical="center"/>
    </xf>
    <xf numFmtId="0" fontId="2" fillId="0" borderId="1" xfId="3" applyNumberFormat="1" applyFont="1" applyBorder="1" applyAlignment="1">
      <alignment horizontal="center" vertical="center"/>
    </xf>
    <xf numFmtId="0" fontId="9" fillId="2" borderId="0" xfId="4" applyFont="1" applyFill="1"/>
    <xf numFmtId="0" fontId="8" fillId="2" borderId="0" xfId="4" applyFont="1" applyFill="1"/>
    <xf numFmtId="0" fontId="11" fillId="2" borderId="0" xfId="4" applyFont="1" applyFill="1" applyAlignment="1">
      <alignment horizontal="center"/>
    </xf>
    <xf numFmtId="0" fontId="14" fillId="2" borderId="0" xfId="4" applyFont="1" applyFill="1"/>
    <xf numFmtId="0" fontId="13" fillId="3" borderId="4" xfId="4" applyFont="1" applyFill="1" applyBorder="1" applyAlignment="1">
      <alignment vertical="center"/>
    </xf>
    <xf numFmtId="0" fontId="13" fillId="3" borderId="5" xfId="4" applyFont="1" applyFill="1" applyBorder="1" applyAlignment="1">
      <alignment vertical="center" wrapText="1"/>
    </xf>
    <xf numFmtId="0" fontId="13" fillId="2" borderId="0" xfId="4" applyFont="1" applyFill="1" applyAlignment="1">
      <alignment vertical="center"/>
    </xf>
    <xf numFmtId="0" fontId="13" fillId="2" borderId="4" xfId="4" applyFont="1" applyFill="1" applyBorder="1" applyAlignment="1">
      <alignment vertical="center"/>
    </xf>
    <xf numFmtId="0" fontId="13" fillId="2" borderId="5" xfId="4" applyFont="1" applyFill="1" applyBorder="1" applyAlignment="1">
      <alignment vertical="center" wrapText="1"/>
    </xf>
    <xf numFmtId="165" fontId="12" fillId="2" borderId="0" xfId="4" applyNumberFormat="1" applyFont="1" applyFill="1" applyAlignment="1">
      <alignment horizontal="right"/>
    </xf>
    <xf numFmtId="165" fontId="13" fillId="3" borderId="5" xfId="4" applyNumberFormat="1" applyFont="1" applyFill="1" applyBorder="1" applyAlignment="1">
      <alignment vertical="center" wrapText="1"/>
    </xf>
    <xf numFmtId="165" fontId="13" fillId="2" borderId="5" xfId="4" applyNumberFormat="1" applyFont="1" applyFill="1" applyBorder="1" applyAlignment="1">
      <alignment vertical="center"/>
    </xf>
    <xf numFmtId="165" fontId="13" fillId="3" borderId="5" xfId="4" applyNumberFormat="1" applyFont="1" applyFill="1" applyBorder="1" applyAlignment="1">
      <alignment vertical="center"/>
    </xf>
    <xf numFmtId="165" fontId="8" fillId="2" borderId="0" xfId="4" applyNumberFormat="1" applyFont="1" applyFill="1"/>
    <xf numFmtId="0" fontId="17" fillId="4" borderId="2" xfId="4" applyFont="1" applyFill="1" applyBorder="1" applyAlignment="1">
      <alignment horizontal="center" vertical="center" wrapText="1"/>
    </xf>
    <xf numFmtId="165" fontId="17" fillId="4" borderId="3" xfId="4" applyNumberFormat="1" applyFont="1" applyFill="1" applyBorder="1" applyAlignment="1">
      <alignment horizontal="center" vertical="center" wrapText="1"/>
    </xf>
    <xf numFmtId="0" fontId="18" fillId="4" borderId="3" xfId="4" applyFont="1" applyFill="1" applyBorder="1" applyAlignment="1">
      <alignment horizontal="center" vertical="center" wrapText="1"/>
    </xf>
    <xf numFmtId="0" fontId="8" fillId="2" borderId="0" xfId="4" applyFont="1" applyFill="1" applyAlignment="1">
      <alignment vertical="center" wrapText="1"/>
    </xf>
    <xf numFmtId="165" fontId="12" fillId="5" borderId="0" xfId="0" applyNumberFormat="1" applyFont="1" applyFill="1" applyAlignment="1">
      <alignment horizontal="right"/>
    </xf>
    <xf numFmtId="0" fontId="0" fillId="0" borderId="1" xfId="0" applyBorder="1"/>
    <xf numFmtId="0" fontId="17" fillId="4" borderId="6" xfId="4" applyFont="1" applyFill="1" applyBorder="1" applyAlignment="1">
      <alignment horizontal="center" vertical="center" wrapText="1"/>
    </xf>
    <xf numFmtId="0" fontId="13" fillId="3" borderId="7" xfId="4" applyFont="1" applyFill="1" applyBorder="1" applyAlignment="1">
      <alignment vertical="center"/>
    </xf>
    <xf numFmtId="0" fontId="13" fillId="2" borderId="7" xfId="4" applyFont="1" applyFill="1" applyBorder="1" applyAlignment="1">
      <alignment vertical="center"/>
    </xf>
    <xf numFmtId="0" fontId="10" fillId="2" borderId="0" xfId="4" applyFont="1" applyFill="1" applyAlignment="1">
      <alignment horizontal="center"/>
    </xf>
    <xf numFmtId="0" fontId="8" fillId="2" borderId="0" xfId="4" applyFont="1" applyFill="1" applyAlignment="1">
      <alignment horizontal="center" vertical="center"/>
    </xf>
    <xf numFmtId="0" fontId="8" fillId="2" borderId="0" xfId="4" applyFont="1" applyFill="1" applyAlignment="1">
      <alignment vertical="top"/>
    </xf>
    <xf numFmtId="0" fontId="0" fillId="0" borderId="8" xfId="0" applyBorder="1" applyAlignment="1">
      <alignment vertical="center" wrapText="1"/>
    </xf>
    <xf numFmtId="0" fontId="0" fillId="0" borderId="9" xfId="0" applyBorder="1"/>
  </cellXfs>
  <cellStyles count="13"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Monétaire" xfId="1" builtinId="4"/>
    <cellStyle name="Normal" xfId="0" builtinId="0"/>
    <cellStyle name="Normal 2" xfId="4"/>
    <cellStyle name="Normale_Foglio1" xfId="2"/>
    <cellStyle name="Pourcentage" xfId="3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4"/>
  <sheetViews>
    <sheetView workbookViewId="0">
      <pane ySplit="1" topLeftCell="A68" activePane="bottomLeft" state="frozenSplit"/>
      <selection pane="bottomLeft" activeCell="A70" sqref="A70"/>
    </sheetView>
  </sheetViews>
  <sheetFormatPr baseColWidth="10" defaultColWidth="10.85546875" defaultRowHeight="14.25"/>
  <cols>
    <col min="1" max="1" width="10.28515625" style="1" customWidth="1"/>
    <col min="2" max="2" width="67.85546875" style="1" customWidth="1"/>
    <col min="3" max="5" width="14" style="2" customWidth="1"/>
    <col min="6" max="6" width="12.7109375" style="1" customWidth="1"/>
    <col min="7" max="16384" width="10.85546875" style="1"/>
  </cols>
  <sheetData>
    <row r="1" spans="1:8" s="10" customFormat="1" ht="50.1" customHeight="1">
      <c r="A1" s="4" t="s">
        <v>34</v>
      </c>
      <c r="B1" s="4" t="s">
        <v>33</v>
      </c>
      <c r="C1" s="5" t="s">
        <v>85</v>
      </c>
      <c r="D1" s="5" t="s">
        <v>88</v>
      </c>
      <c r="E1" s="5" t="s">
        <v>89</v>
      </c>
      <c r="F1" s="5" t="s">
        <v>90</v>
      </c>
      <c r="G1" s="4" t="s">
        <v>86</v>
      </c>
      <c r="H1" s="4" t="s">
        <v>87</v>
      </c>
    </row>
    <row r="2" spans="1:8" s="7" customFormat="1" ht="21" customHeight="1">
      <c r="A2" s="6" t="s">
        <v>29</v>
      </c>
      <c r="B2" s="9"/>
      <c r="C2" s="3">
        <v>10.99</v>
      </c>
      <c r="D2" s="3"/>
      <c r="E2" s="3">
        <f t="shared" ref="E2:E9" si="0">C2</f>
        <v>10.99</v>
      </c>
      <c r="F2" s="8">
        <f t="shared" ref="F2:F33" si="1">E2/0.55</f>
        <v>19.981818181818181</v>
      </c>
      <c r="G2" s="6"/>
      <c r="H2" s="6"/>
    </row>
    <row r="3" spans="1:8" s="7" customFormat="1" ht="21" customHeight="1">
      <c r="A3" s="6" t="s">
        <v>32</v>
      </c>
      <c r="B3" s="9"/>
      <c r="C3" s="3">
        <v>8.0299999999999994</v>
      </c>
      <c r="D3" s="3"/>
      <c r="E3" s="3">
        <f t="shared" si="0"/>
        <v>8.0299999999999994</v>
      </c>
      <c r="F3" s="8">
        <f t="shared" si="1"/>
        <v>14.599999999999998</v>
      </c>
      <c r="G3" s="6"/>
      <c r="H3" s="6"/>
    </row>
    <row r="4" spans="1:8" s="7" customFormat="1" ht="21" customHeight="1">
      <c r="A4" s="6" t="s">
        <v>28</v>
      </c>
      <c r="B4" s="9"/>
      <c r="C4" s="3">
        <v>17.850000000000001</v>
      </c>
      <c r="D4" s="3"/>
      <c r="E4" s="3">
        <f t="shared" si="0"/>
        <v>17.850000000000001</v>
      </c>
      <c r="F4" s="8">
        <f t="shared" si="1"/>
        <v>32.454545454545453</v>
      </c>
      <c r="G4" s="6"/>
      <c r="H4" s="6"/>
    </row>
    <row r="5" spans="1:8" s="7" customFormat="1" ht="21" customHeight="1">
      <c r="A5" s="6" t="s">
        <v>27</v>
      </c>
      <c r="B5" s="9"/>
      <c r="C5" s="3">
        <v>11.4</v>
      </c>
      <c r="D5" s="3"/>
      <c r="E5" s="3">
        <f t="shared" si="0"/>
        <v>11.4</v>
      </c>
      <c r="F5" s="8">
        <f t="shared" si="1"/>
        <v>20.727272727272727</v>
      </c>
      <c r="G5" s="6"/>
      <c r="H5" s="6"/>
    </row>
    <row r="6" spans="1:8" s="7" customFormat="1" ht="21" customHeight="1">
      <c r="A6" s="6" t="s">
        <v>31</v>
      </c>
      <c r="B6" s="9"/>
      <c r="C6" s="3">
        <v>6.49</v>
      </c>
      <c r="D6" s="3"/>
      <c r="E6" s="3">
        <f t="shared" si="0"/>
        <v>6.49</v>
      </c>
      <c r="F6" s="8">
        <f t="shared" si="1"/>
        <v>11.799999999999999</v>
      </c>
      <c r="G6" s="6"/>
      <c r="H6" s="6"/>
    </row>
    <row r="7" spans="1:8" s="7" customFormat="1" ht="21" customHeight="1">
      <c r="A7" s="6" t="s">
        <v>26</v>
      </c>
      <c r="B7" s="9"/>
      <c r="C7" s="3">
        <v>15.91</v>
      </c>
      <c r="D7" s="3"/>
      <c r="E7" s="3">
        <f t="shared" si="0"/>
        <v>15.91</v>
      </c>
      <c r="F7" s="8">
        <f t="shared" si="1"/>
        <v>28.927272727272726</v>
      </c>
      <c r="G7" s="6"/>
      <c r="H7" s="6"/>
    </row>
    <row r="8" spans="1:8" s="7" customFormat="1" ht="21" customHeight="1">
      <c r="A8" s="6" t="s">
        <v>30</v>
      </c>
      <c r="B8" s="9"/>
      <c r="C8" s="3">
        <v>13.9</v>
      </c>
      <c r="D8" s="3"/>
      <c r="E8" s="3">
        <f t="shared" si="0"/>
        <v>13.9</v>
      </c>
      <c r="F8" s="8">
        <f t="shared" si="1"/>
        <v>25.27272727272727</v>
      </c>
      <c r="G8" s="6"/>
      <c r="H8" s="6"/>
    </row>
    <row r="9" spans="1:8" s="7" customFormat="1" ht="21" customHeight="1">
      <c r="A9" s="6" t="s">
        <v>25</v>
      </c>
      <c r="B9" s="9"/>
      <c r="C9" s="3">
        <v>24.8</v>
      </c>
      <c r="D9" s="12"/>
      <c r="E9" s="3">
        <f t="shared" si="0"/>
        <v>24.8</v>
      </c>
      <c r="F9" s="8">
        <f t="shared" si="1"/>
        <v>45.090909090909086</v>
      </c>
      <c r="G9" s="6"/>
      <c r="H9" s="6"/>
    </row>
    <row r="10" spans="1:8" s="7" customFormat="1" ht="21" customHeight="1">
      <c r="A10" s="6" t="s">
        <v>0</v>
      </c>
      <c r="B10" s="6"/>
      <c r="C10" s="8">
        <v>5.9</v>
      </c>
      <c r="D10" s="11">
        <v>0.05</v>
      </c>
      <c r="E10" s="8">
        <f t="shared" ref="E10:E41" si="2">C10-(C10*D10)</f>
        <v>5.6050000000000004</v>
      </c>
      <c r="F10" s="8">
        <f t="shared" si="1"/>
        <v>10.190909090909091</v>
      </c>
      <c r="G10" s="6"/>
      <c r="H10" s="6"/>
    </row>
    <row r="11" spans="1:8" s="7" customFormat="1" ht="21" customHeight="1">
      <c r="A11" s="6" t="s">
        <v>35</v>
      </c>
      <c r="B11" s="6"/>
      <c r="C11" s="8">
        <v>5.9</v>
      </c>
      <c r="D11" s="11">
        <v>0.05</v>
      </c>
      <c r="E11" s="8">
        <f t="shared" si="2"/>
        <v>5.6050000000000004</v>
      </c>
      <c r="F11" s="8">
        <f t="shared" si="1"/>
        <v>10.190909090909091</v>
      </c>
      <c r="G11" s="6"/>
      <c r="H11" s="6"/>
    </row>
    <row r="12" spans="1:8" s="7" customFormat="1" ht="21" customHeight="1">
      <c r="A12" s="6" t="s">
        <v>36</v>
      </c>
      <c r="B12" s="6"/>
      <c r="C12" s="8">
        <v>5.9</v>
      </c>
      <c r="D12" s="11">
        <v>0.05</v>
      </c>
      <c r="E12" s="8">
        <f t="shared" si="2"/>
        <v>5.6050000000000004</v>
      </c>
      <c r="F12" s="8">
        <f t="shared" si="1"/>
        <v>10.190909090909091</v>
      </c>
      <c r="G12" s="6"/>
      <c r="H12" s="6"/>
    </row>
    <row r="13" spans="1:8" s="7" customFormat="1" ht="21" customHeight="1">
      <c r="A13" s="6" t="s">
        <v>37</v>
      </c>
      <c r="B13" s="6"/>
      <c r="C13" s="8">
        <v>5.9</v>
      </c>
      <c r="D13" s="11">
        <v>0.05</v>
      </c>
      <c r="E13" s="8">
        <f t="shared" si="2"/>
        <v>5.6050000000000004</v>
      </c>
      <c r="F13" s="8">
        <f t="shared" si="1"/>
        <v>10.190909090909091</v>
      </c>
      <c r="G13" s="6"/>
      <c r="H13" s="6"/>
    </row>
    <row r="14" spans="1:8" s="7" customFormat="1" ht="21" customHeight="1">
      <c r="A14" s="6" t="s">
        <v>38</v>
      </c>
      <c r="B14" s="6"/>
      <c r="C14" s="8">
        <v>5.64</v>
      </c>
      <c r="D14" s="11"/>
      <c r="E14" s="8">
        <f t="shared" si="2"/>
        <v>5.64</v>
      </c>
      <c r="F14" s="8">
        <f t="shared" si="1"/>
        <v>10.254545454545454</v>
      </c>
      <c r="G14" s="6"/>
      <c r="H14" s="6"/>
    </row>
    <row r="15" spans="1:8" s="7" customFormat="1" ht="21" customHeight="1">
      <c r="A15" s="6" t="s">
        <v>39</v>
      </c>
      <c r="B15" s="6"/>
      <c r="C15" s="8">
        <v>10.31</v>
      </c>
      <c r="D15" s="11"/>
      <c r="E15" s="8">
        <f t="shared" si="2"/>
        <v>10.31</v>
      </c>
      <c r="F15" s="8">
        <f t="shared" si="1"/>
        <v>18.745454545454546</v>
      </c>
      <c r="G15" s="6"/>
      <c r="H15" s="6"/>
    </row>
    <row r="16" spans="1:8" s="7" customFormat="1" ht="21" customHeight="1">
      <c r="A16" s="6" t="s">
        <v>40</v>
      </c>
      <c r="B16" s="6"/>
      <c r="C16" s="8">
        <v>6.41</v>
      </c>
      <c r="D16" s="11"/>
      <c r="E16" s="8">
        <f t="shared" si="2"/>
        <v>6.41</v>
      </c>
      <c r="F16" s="8">
        <f t="shared" si="1"/>
        <v>11.654545454545454</v>
      </c>
      <c r="G16" s="6"/>
      <c r="H16" s="6"/>
    </row>
    <row r="17" spans="1:8" s="7" customFormat="1" ht="21" customHeight="1">
      <c r="A17" s="6" t="s">
        <v>41</v>
      </c>
      <c r="B17" s="6"/>
      <c r="C17" s="8">
        <v>13.75</v>
      </c>
      <c r="D17" s="11"/>
      <c r="E17" s="8">
        <f t="shared" si="2"/>
        <v>13.75</v>
      </c>
      <c r="F17" s="8">
        <f t="shared" si="1"/>
        <v>24.999999999999996</v>
      </c>
      <c r="G17" s="6"/>
      <c r="H17" s="6"/>
    </row>
    <row r="18" spans="1:8" s="7" customFormat="1" ht="21" customHeight="1">
      <c r="A18" s="6" t="s">
        <v>42</v>
      </c>
      <c r="B18" s="6"/>
      <c r="C18" s="8">
        <v>10.11</v>
      </c>
      <c r="D18" s="11"/>
      <c r="E18" s="8">
        <f t="shared" si="2"/>
        <v>10.11</v>
      </c>
      <c r="F18" s="8">
        <f t="shared" si="1"/>
        <v>18.381818181818179</v>
      </c>
      <c r="G18" s="6"/>
      <c r="H18" s="6"/>
    </row>
    <row r="19" spans="1:8" s="7" customFormat="1" ht="21" customHeight="1">
      <c r="A19" s="6" t="s">
        <v>43</v>
      </c>
      <c r="B19" s="6"/>
      <c r="C19" s="8">
        <v>14.36</v>
      </c>
      <c r="D19" s="11">
        <v>0.05</v>
      </c>
      <c r="E19" s="8">
        <f t="shared" si="2"/>
        <v>13.641999999999999</v>
      </c>
      <c r="F19" s="8">
        <f t="shared" si="1"/>
        <v>24.803636363636361</v>
      </c>
      <c r="G19" s="6"/>
      <c r="H19" s="6"/>
    </row>
    <row r="20" spans="1:8" s="7" customFormat="1" ht="21" customHeight="1">
      <c r="A20" s="6" t="s">
        <v>84</v>
      </c>
      <c r="B20" s="6"/>
      <c r="C20" s="8">
        <v>13.13</v>
      </c>
      <c r="D20" s="11"/>
      <c r="E20" s="8">
        <f t="shared" si="2"/>
        <v>13.13</v>
      </c>
      <c r="F20" s="8">
        <f t="shared" si="1"/>
        <v>23.872727272727271</v>
      </c>
      <c r="G20" s="6"/>
      <c r="H20" s="6"/>
    </row>
    <row r="21" spans="1:8" s="7" customFormat="1" ht="21" customHeight="1">
      <c r="A21" s="6" t="s">
        <v>44</v>
      </c>
      <c r="B21" s="6"/>
      <c r="C21" s="8">
        <v>13.34</v>
      </c>
      <c r="D21" s="11"/>
      <c r="E21" s="8">
        <f t="shared" si="2"/>
        <v>13.34</v>
      </c>
      <c r="F21" s="8">
        <f t="shared" si="1"/>
        <v>24.254545454545454</v>
      </c>
      <c r="G21" s="6"/>
      <c r="H21" s="6"/>
    </row>
    <row r="22" spans="1:8" s="7" customFormat="1" ht="21" customHeight="1">
      <c r="A22" s="6" t="s">
        <v>45</v>
      </c>
      <c r="B22" s="6"/>
      <c r="C22" s="8">
        <v>10.52</v>
      </c>
      <c r="D22" s="11"/>
      <c r="E22" s="8">
        <f t="shared" si="2"/>
        <v>10.52</v>
      </c>
      <c r="F22" s="8">
        <f t="shared" si="1"/>
        <v>19.127272727272725</v>
      </c>
      <c r="G22" s="6"/>
      <c r="H22" s="6"/>
    </row>
    <row r="23" spans="1:8" s="7" customFormat="1" ht="21" customHeight="1">
      <c r="A23" s="6" t="s">
        <v>46</v>
      </c>
      <c r="B23" s="6"/>
      <c r="C23" s="8">
        <v>9.24</v>
      </c>
      <c r="D23" s="11"/>
      <c r="E23" s="8">
        <f t="shared" si="2"/>
        <v>9.24</v>
      </c>
      <c r="F23" s="8">
        <f t="shared" si="1"/>
        <v>16.8</v>
      </c>
      <c r="G23" s="6"/>
      <c r="H23" s="6"/>
    </row>
    <row r="24" spans="1:8" s="7" customFormat="1" ht="21" customHeight="1">
      <c r="A24" s="6" t="s">
        <v>47</v>
      </c>
      <c r="B24" s="6"/>
      <c r="C24" s="8">
        <v>10.210000000000001</v>
      </c>
      <c r="D24" s="11"/>
      <c r="E24" s="8">
        <f t="shared" si="2"/>
        <v>10.210000000000001</v>
      </c>
      <c r="F24" s="8">
        <f t="shared" si="1"/>
        <v>18.563636363636363</v>
      </c>
      <c r="G24" s="6"/>
      <c r="H24" s="6"/>
    </row>
    <row r="25" spans="1:8" s="7" customFormat="1" ht="21" customHeight="1">
      <c r="A25" s="6" t="s">
        <v>48</v>
      </c>
      <c r="B25" s="6"/>
      <c r="C25" s="8">
        <v>18.88</v>
      </c>
      <c r="D25" s="11"/>
      <c r="E25" s="8">
        <f t="shared" si="2"/>
        <v>18.88</v>
      </c>
      <c r="F25" s="8">
        <f t="shared" si="1"/>
        <v>34.327272727272721</v>
      </c>
      <c r="G25" s="6"/>
      <c r="H25" s="6"/>
    </row>
    <row r="26" spans="1:8" s="7" customFormat="1" ht="21" customHeight="1">
      <c r="A26" s="6" t="s">
        <v>49</v>
      </c>
      <c r="B26" s="6"/>
      <c r="C26" s="8">
        <v>24.78</v>
      </c>
      <c r="D26" s="11"/>
      <c r="E26" s="8">
        <f t="shared" si="2"/>
        <v>24.78</v>
      </c>
      <c r="F26" s="8">
        <f t="shared" si="1"/>
        <v>45.054545454545455</v>
      </c>
      <c r="G26" s="6"/>
      <c r="H26" s="6"/>
    </row>
    <row r="27" spans="1:8" s="7" customFormat="1" ht="21" customHeight="1">
      <c r="A27" s="6" t="s">
        <v>50</v>
      </c>
      <c r="B27" s="6"/>
      <c r="C27" s="8">
        <v>40.99</v>
      </c>
      <c r="D27" s="11"/>
      <c r="E27" s="8">
        <f t="shared" si="2"/>
        <v>40.99</v>
      </c>
      <c r="F27" s="8">
        <f t="shared" si="1"/>
        <v>74.527272727272731</v>
      </c>
      <c r="G27" s="6"/>
      <c r="H27" s="6"/>
    </row>
    <row r="28" spans="1:8" s="7" customFormat="1" ht="21" customHeight="1">
      <c r="A28" s="6" t="s">
        <v>51</v>
      </c>
      <c r="B28" s="6"/>
      <c r="C28" s="8">
        <v>26.27</v>
      </c>
      <c r="D28" s="11"/>
      <c r="E28" s="8">
        <f t="shared" si="2"/>
        <v>26.27</v>
      </c>
      <c r="F28" s="8">
        <f t="shared" si="1"/>
        <v>47.763636363636358</v>
      </c>
      <c r="G28" s="6"/>
      <c r="H28" s="6"/>
    </row>
    <row r="29" spans="1:8" s="7" customFormat="1" ht="21" customHeight="1">
      <c r="A29" s="6" t="s">
        <v>52</v>
      </c>
      <c r="B29" s="6"/>
      <c r="C29" s="8">
        <v>10.52</v>
      </c>
      <c r="D29" s="11"/>
      <c r="E29" s="8">
        <f t="shared" si="2"/>
        <v>10.52</v>
      </c>
      <c r="F29" s="8">
        <f t="shared" si="1"/>
        <v>19.127272727272725</v>
      </c>
      <c r="G29" s="6"/>
      <c r="H29" s="6"/>
    </row>
    <row r="30" spans="1:8" s="7" customFormat="1" ht="21" customHeight="1">
      <c r="A30" s="6" t="s">
        <v>53</v>
      </c>
      <c r="B30" s="6"/>
      <c r="C30" s="8">
        <v>13.75</v>
      </c>
      <c r="D30" s="11"/>
      <c r="E30" s="8">
        <f t="shared" si="2"/>
        <v>13.75</v>
      </c>
      <c r="F30" s="8">
        <f t="shared" si="1"/>
        <v>24.999999999999996</v>
      </c>
      <c r="G30" s="6"/>
      <c r="H30" s="6"/>
    </row>
    <row r="31" spans="1:8" s="7" customFormat="1" ht="21" customHeight="1">
      <c r="A31" s="6" t="s">
        <v>54</v>
      </c>
      <c r="B31" s="6"/>
      <c r="C31" s="8">
        <v>13.19</v>
      </c>
      <c r="D31" s="11"/>
      <c r="E31" s="8">
        <f t="shared" si="2"/>
        <v>13.19</v>
      </c>
      <c r="F31" s="8">
        <f t="shared" si="1"/>
        <v>23.981818181818181</v>
      </c>
      <c r="G31" s="6"/>
      <c r="H31" s="6"/>
    </row>
    <row r="32" spans="1:8" s="7" customFormat="1" ht="21" customHeight="1">
      <c r="A32" s="6" t="s">
        <v>55</v>
      </c>
      <c r="B32" s="6"/>
      <c r="C32" s="8">
        <v>1.6</v>
      </c>
      <c r="D32" s="11"/>
      <c r="E32" s="8">
        <f t="shared" si="2"/>
        <v>1.6</v>
      </c>
      <c r="F32" s="8">
        <f t="shared" si="1"/>
        <v>2.9090909090909092</v>
      </c>
      <c r="G32" s="6"/>
      <c r="H32" s="6"/>
    </row>
    <row r="33" spans="1:8" s="7" customFormat="1" ht="21" customHeight="1">
      <c r="A33" s="6" t="s">
        <v>56</v>
      </c>
      <c r="B33" s="6"/>
      <c r="C33" s="8">
        <v>1.6</v>
      </c>
      <c r="D33" s="11"/>
      <c r="E33" s="8">
        <f t="shared" si="2"/>
        <v>1.6</v>
      </c>
      <c r="F33" s="8">
        <f t="shared" si="1"/>
        <v>2.9090909090909092</v>
      </c>
      <c r="G33" s="6"/>
      <c r="H33" s="6"/>
    </row>
    <row r="34" spans="1:8" s="7" customFormat="1" ht="21" customHeight="1">
      <c r="A34" s="6" t="s">
        <v>57</v>
      </c>
      <c r="B34" s="6"/>
      <c r="C34" s="8">
        <v>1.6</v>
      </c>
      <c r="D34" s="11"/>
      <c r="E34" s="8">
        <f t="shared" si="2"/>
        <v>1.6</v>
      </c>
      <c r="F34" s="8">
        <f t="shared" ref="F34:F65" si="3">E34/0.55</f>
        <v>2.9090909090909092</v>
      </c>
      <c r="G34" s="6"/>
      <c r="H34" s="6"/>
    </row>
    <row r="35" spans="1:8" s="7" customFormat="1" ht="21" customHeight="1">
      <c r="A35" s="6" t="s">
        <v>58</v>
      </c>
      <c r="B35" s="6"/>
      <c r="C35" s="8">
        <v>1.6</v>
      </c>
      <c r="D35" s="11"/>
      <c r="E35" s="8">
        <f t="shared" si="2"/>
        <v>1.6</v>
      </c>
      <c r="F35" s="8">
        <f t="shared" si="3"/>
        <v>2.9090909090909092</v>
      </c>
      <c r="G35" s="6"/>
      <c r="H35" s="6"/>
    </row>
    <row r="36" spans="1:8" s="7" customFormat="1" ht="21" customHeight="1">
      <c r="A36" s="6" t="s">
        <v>59</v>
      </c>
      <c r="B36" s="6"/>
      <c r="C36" s="8">
        <v>3.75</v>
      </c>
      <c r="D36" s="11"/>
      <c r="E36" s="8">
        <f t="shared" si="2"/>
        <v>3.75</v>
      </c>
      <c r="F36" s="8">
        <f t="shared" si="3"/>
        <v>6.8181818181818175</v>
      </c>
      <c r="G36" s="6"/>
      <c r="H36" s="6"/>
    </row>
    <row r="37" spans="1:8" s="7" customFormat="1" ht="21" customHeight="1">
      <c r="A37" s="6" t="s">
        <v>60</v>
      </c>
      <c r="B37" s="6"/>
      <c r="C37" s="8">
        <v>3.75</v>
      </c>
      <c r="D37" s="11"/>
      <c r="E37" s="8">
        <f t="shared" si="2"/>
        <v>3.75</v>
      </c>
      <c r="F37" s="8">
        <f t="shared" si="3"/>
        <v>6.8181818181818175</v>
      </c>
      <c r="G37" s="6"/>
      <c r="H37" s="6"/>
    </row>
    <row r="38" spans="1:8" s="7" customFormat="1" ht="21" customHeight="1">
      <c r="A38" s="6" t="s">
        <v>61</v>
      </c>
      <c r="B38" s="6"/>
      <c r="C38" s="8">
        <v>10.75</v>
      </c>
      <c r="D38" s="11">
        <v>0.12</v>
      </c>
      <c r="E38" s="8">
        <f t="shared" si="2"/>
        <v>9.4600000000000009</v>
      </c>
      <c r="F38" s="8">
        <f t="shared" si="3"/>
        <v>17.2</v>
      </c>
      <c r="G38" s="6"/>
      <c r="H38" s="6"/>
    </row>
    <row r="39" spans="1:8" s="7" customFormat="1" ht="21" customHeight="1">
      <c r="A39" s="6" t="s">
        <v>62</v>
      </c>
      <c r="B39" s="6"/>
      <c r="C39" s="8">
        <v>10.75</v>
      </c>
      <c r="D39" s="11">
        <v>0.12</v>
      </c>
      <c r="E39" s="8">
        <f t="shared" si="2"/>
        <v>9.4600000000000009</v>
      </c>
      <c r="F39" s="8">
        <f t="shared" si="3"/>
        <v>17.2</v>
      </c>
      <c r="G39" s="6"/>
      <c r="H39" s="6"/>
    </row>
    <row r="40" spans="1:8" s="7" customFormat="1" ht="21" customHeight="1">
      <c r="A40" s="6" t="s">
        <v>63</v>
      </c>
      <c r="B40" s="6"/>
      <c r="C40" s="8">
        <v>10.75</v>
      </c>
      <c r="D40" s="11">
        <v>0.12</v>
      </c>
      <c r="E40" s="8">
        <f t="shared" si="2"/>
        <v>9.4600000000000009</v>
      </c>
      <c r="F40" s="8">
        <f t="shared" si="3"/>
        <v>17.2</v>
      </c>
      <c r="G40" s="6"/>
      <c r="H40" s="6"/>
    </row>
    <row r="41" spans="1:8" s="7" customFormat="1" ht="21" customHeight="1">
      <c r="A41" s="6" t="s">
        <v>64</v>
      </c>
      <c r="B41" s="6"/>
      <c r="C41" s="8">
        <v>10.75</v>
      </c>
      <c r="D41" s="11">
        <v>0.12</v>
      </c>
      <c r="E41" s="8">
        <f t="shared" si="2"/>
        <v>9.4600000000000009</v>
      </c>
      <c r="F41" s="8">
        <f t="shared" si="3"/>
        <v>17.2</v>
      </c>
      <c r="G41" s="6"/>
      <c r="H41" s="6"/>
    </row>
    <row r="42" spans="1:8" s="7" customFormat="1" ht="21" customHeight="1">
      <c r="A42" s="6" t="s">
        <v>65</v>
      </c>
      <c r="B42" s="6"/>
      <c r="C42" s="8">
        <v>1.94</v>
      </c>
      <c r="D42" s="11"/>
      <c r="E42" s="8">
        <f t="shared" ref="E42:E73" si="4">C42-(C42*D42)</f>
        <v>1.94</v>
      </c>
      <c r="F42" s="8">
        <f t="shared" si="3"/>
        <v>3.5272727272727269</v>
      </c>
      <c r="G42" s="6"/>
      <c r="H42" s="6"/>
    </row>
    <row r="43" spans="1:8" s="7" customFormat="1" ht="21" customHeight="1">
      <c r="A43" s="6" t="s">
        <v>66</v>
      </c>
      <c r="B43" s="6"/>
      <c r="C43" s="8">
        <v>1.74</v>
      </c>
      <c r="D43" s="11"/>
      <c r="E43" s="8">
        <f t="shared" si="4"/>
        <v>1.74</v>
      </c>
      <c r="F43" s="8">
        <f t="shared" si="3"/>
        <v>3.1636363636363636</v>
      </c>
      <c r="G43" s="6"/>
      <c r="H43" s="6"/>
    </row>
    <row r="44" spans="1:8" s="7" customFormat="1" ht="21" customHeight="1">
      <c r="A44" s="6" t="s">
        <v>67</v>
      </c>
      <c r="B44" s="6"/>
      <c r="C44" s="8">
        <v>1.1100000000000001</v>
      </c>
      <c r="D44" s="11"/>
      <c r="E44" s="8">
        <f t="shared" si="4"/>
        <v>1.1100000000000001</v>
      </c>
      <c r="F44" s="8">
        <f t="shared" si="3"/>
        <v>2.0181818181818181</v>
      </c>
      <c r="G44" s="6"/>
      <c r="H44" s="6"/>
    </row>
    <row r="45" spans="1:8" s="7" customFormat="1" ht="21" customHeight="1">
      <c r="A45" s="6" t="s">
        <v>68</v>
      </c>
      <c r="B45" s="6"/>
      <c r="C45" s="8">
        <v>1.79</v>
      </c>
      <c r="D45" s="11"/>
      <c r="E45" s="8">
        <f t="shared" si="4"/>
        <v>1.79</v>
      </c>
      <c r="F45" s="8">
        <f t="shared" si="3"/>
        <v>3.2545454545454544</v>
      </c>
      <c r="G45" s="6"/>
      <c r="H45" s="6"/>
    </row>
    <row r="46" spans="1:8" s="7" customFormat="1" ht="21" customHeight="1">
      <c r="A46" s="6" t="s">
        <v>69</v>
      </c>
      <c r="B46" s="6"/>
      <c r="C46" s="8">
        <v>2.52</v>
      </c>
      <c r="D46" s="11"/>
      <c r="E46" s="8">
        <f t="shared" si="4"/>
        <v>2.52</v>
      </c>
      <c r="F46" s="8">
        <f t="shared" si="3"/>
        <v>4.5818181818181811</v>
      </c>
      <c r="G46" s="6"/>
      <c r="H46" s="6"/>
    </row>
    <row r="47" spans="1:8" s="7" customFormat="1" ht="21" customHeight="1">
      <c r="A47" s="6" t="s">
        <v>70</v>
      </c>
      <c r="B47" s="6"/>
      <c r="C47" s="8">
        <v>1.55</v>
      </c>
      <c r="D47" s="11"/>
      <c r="E47" s="8">
        <f t="shared" si="4"/>
        <v>1.55</v>
      </c>
      <c r="F47" s="8">
        <f t="shared" si="3"/>
        <v>2.8181818181818179</v>
      </c>
      <c r="G47" s="6"/>
      <c r="H47" s="6"/>
    </row>
    <row r="48" spans="1:8" s="7" customFormat="1" ht="21" customHeight="1">
      <c r="A48" s="6" t="s">
        <v>71</v>
      </c>
      <c r="B48" s="6"/>
      <c r="C48" s="8">
        <v>2.02</v>
      </c>
      <c r="D48" s="11"/>
      <c r="E48" s="8">
        <f t="shared" si="4"/>
        <v>2.02</v>
      </c>
      <c r="F48" s="8">
        <f t="shared" si="3"/>
        <v>3.6727272727272724</v>
      </c>
      <c r="G48" s="6"/>
      <c r="H48" s="6"/>
    </row>
    <row r="49" spans="1:8" s="7" customFormat="1" ht="21" customHeight="1">
      <c r="A49" s="6" t="s">
        <v>72</v>
      </c>
      <c r="B49" s="6"/>
      <c r="C49" s="8">
        <v>9.9</v>
      </c>
      <c r="D49" s="11"/>
      <c r="E49" s="8">
        <f t="shared" si="4"/>
        <v>9.9</v>
      </c>
      <c r="F49" s="8">
        <f t="shared" si="3"/>
        <v>18</v>
      </c>
      <c r="G49" s="6"/>
      <c r="H49" s="6"/>
    </row>
    <row r="50" spans="1:8" s="7" customFormat="1" ht="21" customHeight="1">
      <c r="A50" s="6" t="s">
        <v>73</v>
      </c>
      <c r="B50" s="6"/>
      <c r="C50" s="8">
        <v>8.06</v>
      </c>
      <c r="D50" s="11"/>
      <c r="E50" s="8">
        <f t="shared" si="4"/>
        <v>8.06</v>
      </c>
      <c r="F50" s="8">
        <f t="shared" si="3"/>
        <v>14.654545454545454</v>
      </c>
      <c r="G50" s="6"/>
      <c r="H50" s="6"/>
    </row>
    <row r="51" spans="1:8" s="7" customFormat="1" ht="21" customHeight="1">
      <c r="A51" s="6" t="s">
        <v>74</v>
      </c>
      <c r="B51" s="6"/>
      <c r="C51" s="8">
        <v>3.04</v>
      </c>
      <c r="D51" s="11"/>
      <c r="E51" s="8">
        <f t="shared" si="4"/>
        <v>3.04</v>
      </c>
      <c r="F51" s="8">
        <f t="shared" si="3"/>
        <v>5.5272727272727264</v>
      </c>
      <c r="G51" s="6"/>
      <c r="H51" s="6"/>
    </row>
    <row r="52" spans="1:8" s="7" customFormat="1" ht="21" customHeight="1">
      <c r="A52" s="6" t="s">
        <v>75</v>
      </c>
      <c r="B52" s="6"/>
      <c r="C52" s="8">
        <v>7.95</v>
      </c>
      <c r="D52" s="11"/>
      <c r="E52" s="8">
        <f t="shared" si="4"/>
        <v>7.95</v>
      </c>
      <c r="F52" s="8">
        <f t="shared" si="3"/>
        <v>14.454545454545453</v>
      </c>
      <c r="G52" s="6"/>
      <c r="H52" s="6"/>
    </row>
    <row r="53" spans="1:8" s="7" customFormat="1" ht="21" customHeight="1">
      <c r="A53" s="6" t="s">
        <v>76</v>
      </c>
      <c r="B53" s="6"/>
      <c r="C53" s="8">
        <v>4.26</v>
      </c>
      <c r="D53" s="11"/>
      <c r="E53" s="8">
        <f t="shared" si="4"/>
        <v>4.26</v>
      </c>
      <c r="F53" s="8">
        <f t="shared" si="3"/>
        <v>7.7454545454545443</v>
      </c>
      <c r="G53" s="6"/>
      <c r="H53" s="6"/>
    </row>
    <row r="54" spans="1:8" s="7" customFormat="1" ht="21" customHeight="1">
      <c r="A54" s="6" t="s">
        <v>77</v>
      </c>
      <c r="B54" s="6"/>
      <c r="C54" s="8">
        <v>1.1399999999999999</v>
      </c>
      <c r="D54" s="11"/>
      <c r="E54" s="8">
        <f t="shared" si="4"/>
        <v>1.1399999999999999</v>
      </c>
      <c r="F54" s="8">
        <f t="shared" si="3"/>
        <v>2.0727272727272723</v>
      </c>
      <c r="G54" s="6"/>
      <c r="H54" s="6"/>
    </row>
    <row r="55" spans="1:8" s="7" customFormat="1" ht="21" customHeight="1">
      <c r="A55" s="6" t="s">
        <v>78</v>
      </c>
      <c r="B55" s="6"/>
      <c r="C55" s="8">
        <v>15</v>
      </c>
      <c r="D55" s="11"/>
      <c r="E55" s="8">
        <f t="shared" si="4"/>
        <v>15</v>
      </c>
      <c r="F55" s="8">
        <f t="shared" si="3"/>
        <v>27.27272727272727</v>
      </c>
      <c r="G55" s="6"/>
      <c r="H55" s="6"/>
    </row>
    <row r="56" spans="1:8" s="7" customFormat="1" ht="21" customHeight="1">
      <c r="A56" s="6" t="s">
        <v>79</v>
      </c>
      <c r="B56" s="6"/>
      <c r="C56" s="8">
        <v>5.33</v>
      </c>
      <c r="D56" s="11"/>
      <c r="E56" s="8">
        <f t="shared" si="4"/>
        <v>5.33</v>
      </c>
      <c r="F56" s="8">
        <f t="shared" si="3"/>
        <v>9.6909090909090896</v>
      </c>
      <c r="G56" s="6"/>
      <c r="H56" s="6"/>
    </row>
    <row r="57" spans="1:8" s="7" customFormat="1" ht="21" customHeight="1">
      <c r="A57" s="6" t="s">
        <v>80</v>
      </c>
      <c r="B57" s="6"/>
      <c r="C57" s="8">
        <v>5.76</v>
      </c>
      <c r="D57" s="11"/>
      <c r="E57" s="8">
        <f t="shared" si="4"/>
        <v>5.76</v>
      </c>
      <c r="F57" s="8">
        <f t="shared" si="3"/>
        <v>10.472727272727271</v>
      </c>
      <c r="G57" s="6"/>
      <c r="H57" s="6"/>
    </row>
    <row r="58" spans="1:8" s="7" customFormat="1" ht="21" customHeight="1">
      <c r="A58" s="6" t="s">
        <v>81</v>
      </c>
      <c r="B58" s="6"/>
      <c r="C58" s="8">
        <v>1.58</v>
      </c>
      <c r="D58" s="11">
        <v>0.3</v>
      </c>
      <c r="E58" s="8">
        <f t="shared" si="4"/>
        <v>1.1060000000000001</v>
      </c>
      <c r="F58" s="8">
        <f t="shared" si="3"/>
        <v>2.0109090909090908</v>
      </c>
      <c r="G58" s="6"/>
      <c r="H58" s="6"/>
    </row>
    <row r="59" spans="1:8" s="7" customFormat="1" ht="21" customHeight="1">
      <c r="A59" s="6" t="s">
        <v>82</v>
      </c>
      <c r="B59" s="6"/>
      <c r="C59" s="8">
        <v>2.91</v>
      </c>
      <c r="D59" s="11">
        <v>0.3</v>
      </c>
      <c r="E59" s="8">
        <f t="shared" si="4"/>
        <v>2.0369999999999999</v>
      </c>
      <c r="F59" s="8">
        <f t="shared" si="3"/>
        <v>3.7036363636363632</v>
      </c>
      <c r="G59" s="6"/>
      <c r="H59" s="6"/>
    </row>
    <row r="60" spans="1:8" s="7" customFormat="1" ht="21" customHeight="1">
      <c r="A60" s="6" t="s">
        <v>83</v>
      </c>
      <c r="B60" s="6"/>
      <c r="C60" s="8">
        <v>33.53</v>
      </c>
      <c r="D60" s="11"/>
      <c r="E60" s="8">
        <f t="shared" si="4"/>
        <v>33.53</v>
      </c>
      <c r="F60" s="8">
        <f t="shared" si="3"/>
        <v>60.963636363636361</v>
      </c>
      <c r="G60" s="6"/>
      <c r="H60" s="6"/>
    </row>
    <row r="61" spans="1:8" s="7" customFormat="1" ht="21" customHeight="1">
      <c r="A61" s="6" t="s">
        <v>24</v>
      </c>
      <c r="B61" s="9"/>
      <c r="C61" s="3">
        <v>7.54</v>
      </c>
      <c r="D61" s="11">
        <v>0.45</v>
      </c>
      <c r="E61" s="3">
        <f t="shared" si="4"/>
        <v>4.1470000000000002</v>
      </c>
      <c r="F61" s="8">
        <f t="shared" si="3"/>
        <v>7.54</v>
      </c>
      <c r="G61" s="6"/>
      <c r="H61" s="6"/>
    </row>
    <row r="62" spans="1:8" s="7" customFormat="1" ht="21" customHeight="1">
      <c r="A62" s="6" t="s">
        <v>23</v>
      </c>
      <c r="B62" s="9"/>
      <c r="C62" s="8">
        <v>2.16</v>
      </c>
      <c r="D62" s="11">
        <v>0.45</v>
      </c>
      <c r="E62" s="3">
        <f t="shared" si="4"/>
        <v>1.1880000000000002</v>
      </c>
      <c r="F62" s="8">
        <f t="shared" si="3"/>
        <v>2.16</v>
      </c>
      <c r="G62" s="6"/>
      <c r="H62" s="6"/>
    </row>
    <row r="63" spans="1:8" s="7" customFormat="1" ht="21" customHeight="1">
      <c r="A63" s="6" t="s">
        <v>22</v>
      </c>
      <c r="B63" s="9"/>
      <c r="C63" s="8">
        <v>2.3199999999999998</v>
      </c>
      <c r="D63" s="11">
        <v>0.45</v>
      </c>
      <c r="E63" s="3">
        <f t="shared" si="4"/>
        <v>1.2759999999999998</v>
      </c>
      <c r="F63" s="8">
        <f t="shared" si="3"/>
        <v>2.3199999999999994</v>
      </c>
      <c r="G63" s="6"/>
      <c r="H63" s="6"/>
    </row>
    <row r="64" spans="1:8" s="7" customFormat="1" ht="21" customHeight="1">
      <c r="A64" s="6" t="s">
        <v>21</v>
      </c>
      <c r="B64" s="9"/>
      <c r="C64" s="8">
        <v>5.92</v>
      </c>
      <c r="D64" s="11">
        <v>0.45</v>
      </c>
      <c r="E64" s="3">
        <f t="shared" si="4"/>
        <v>3.2559999999999998</v>
      </c>
      <c r="F64" s="8">
        <f t="shared" si="3"/>
        <v>5.919999999999999</v>
      </c>
      <c r="G64" s="6"/>
      <c r="H64" s="6"/>
    </row>
    <row r="65" spans="1:8" s="7" customFormat="1" ht="21" customHeight="1">
      <c r="A65" s="6" t="s">
        <v>20</v>
      </c>
      <c r="B65" s="9"/>
      <c r="C65" s="8">
        <v>7.3</v>
      </c>
      <c r="D65" s="11">
        <v>0.45</v>
      </c>
      <c r="E65" s="3">
        <f t="shared" si="4"/>
        <v>4.0149999999999997</v>
      </c>
      <c r="F65" s="8">
        <f t="shared" si="3"/>
        <v>7.2999999999999989</v>
      </c>
      <c r="G65" s="6"/>
      <c r="H65" s="6"/>
    </row>
    <row r="66" spans="1:8" s="7" customFormat="1" ht="21" customHeight="1">
      <c r="A66" s="6" t="s">
        <v>19</v>
      </c>
      <c r="B66" s="9"/>
      <c r="C66" s="8">
        <v>4.4000000000000004</v>
      </c>
      <c r="D66" s="11">
        <v>0.45</v>
      </c>
      <c r="E66" s="3">
        <f t="shared" si="4"/>
        <v>2.42</v>
      </c>
      <c r="F66" s="8">
        <f t="shared" ref="F66:F84" si="5">E66/0.55</f>
        <v>4.3999999999999995</v>
      </c>
      <c r="G66" s="6"/>
      <c r="H66" s="6"/>
    </row>
    <row r="67" spans="1:8" s="7" customFormat="1" ht="21" customHeight="1">
      <c r="A67" s="6" t="s">
        <v>18</v>
      </c>
      <c r="B67" s="9"/>
      <c r="C67" s="8">
        <v>4.82</v>
      </c>
      <c r="D67" s="11">
        <v>0.45</v>
      </c>
      <c r="E67" s="3">
        <f t="shared" si="4"/>
        <v>2.6510000000000002</v>
      </c>
      <c r="F67" s="8">
        <f t="shared" si="5"/>
        <v>4.82</v>
      </c>
      <c r="G67" s="6"/>
      <c r="H67" s="6"/>
    </row>
    <row r="68" spans="1:8" s="7" customFormat="1" ht="21" customHeight="1">
      <c r="A68" s="6" t="s">
        <v>17</v>
      </c>
      <c r="B68" s="9"/>
      <c r="C68" s="8">
        <v>7.26</v>
      </c>
      <c r="D68" s="11">
        <v>0.45</v>
      </c>
      <c r="E68" s="3">
        <f t="shared" si="4"/>
        <v>3.9929999999999999</v>
      </c>
      <c r="F68" s="8">
        <f t="shared" si="5"/>
        <v>7.2599999999999989</v>
      </c>
      <c r="G68" s="6"/>
      <c r="H68" s="6"/>
    </row>
    <row r="69" spans="1:8" s="7" customFormat="1" ht="21" customHeight="1">
      <c r="A69" s="6" t="s">
        <v>16</v>
      </c>
      <c r="B69" s="9"/>
      <c r="C69" s="8">
        <v>8.4600000000000009</v>
      </c>
      <c r="D69" s="11">
        <v>0.45</v>
      </c>
      <c r="E69" s="3">
        <f t="shared" si="4"/>
        <v>4.6530000000000005</v>
      </c>
      <c r="F69" s="8">
        <f t="shared" si="5"/>
        <v>8.4600000000000009</v>
      </c>
      <c r="G69" s="6"/>
      <c r="H69" s="6"/>
    </row>
    <row r="70" spans="1:8" s="7" customFormat="1" ht="21" customHeight="1">
      <c r="A70" s="6" t="s">
        <v>15</v>
      </c>
      <c r="B70" s="9"/>
      <c r="C70" s="8">
        <v>3.06</v>
      </c>
      <c r="D70" s="11">
        <v>0.45</v>
      </c>
      <c r="E70" s="3">
        <f t="shared" si="4"/>
        <v>1.6830000000000001</v>
      </c>
      <c r="F70" s="8">
        <f t="shared" si="5"/>
        <v>3.06</v>
      </c>
      <c r="G70" s="6"/>
      <c r="H70" s="6"/>
    </row>
    <row r="71" spans="1:8" s="7" customFormat="1" ht="21" customHeight="1">
      <c r="A71" s="6" t="s">
        <v>14</v>
      </c>
      <c r="B71" s="9"/>
      <c r="C71" s="8">
        <v>18.2</v>
      </c>
      <c r="D71" s="11">
        <v>0.45</v>
      </c>
      <c r="E71" s="3">
        <f t="shared" si="4"/>
        <v>10.01</v>
      </c>
      <c r="F71" s="8">
        <f t="shared" si="5"/>
        <v>18.2</v>
      </c>
      <c r="G71" s="6"/>
      <c r="H71" s="6"/>
    </row>
    <row r="72" spans="1:8" s="7" customFormat="1" ht="21" customHeight="1">
      <c r="A72" s="6" t="s">
        <v>13</v>
      </c>
      <c r="B72" s="9"/>
      <c r="C72" s="8">
        <v>11.46</v>
      </c>
      <c r="D72" s="11">
        <v>0.45</v>
      </c>
      <c r="E72" s="3">
        <f t="shared" si="4"/>
        <v>6.3029999999999999</v>
      </c>
      <c r="F72" s="8">
        <f t="shared" si="5"/>
        <v>11.459999999999999</v>
      </c>
      <c r="G72" s="6"/>
      <c r="H72" s="6"/>
    </row>
    <row r="73" spans="1:8" s="7" customFormat="1" ht="21" customHeight="1">
      <c r="A73" s="6" t="s">
        <v>12</v>
      </c>
      <c r="B73" s="9"/>
      <c r="C73" s="8">
        <v>5.72</v>
      </c>
      <c r="D73" s="11">
        <v>0.45</v>
      </c>
      <c r="E73" s="3">
        <f t="shared" si="4"/>
        <v>3.1459999999999999</v>
      </c>
      <c r="F73" s="8">
        <f t="shared" si="5"/>
        <v>5.72</v>
      </c>
      <c r="G73" s="6"/>
      <c r="H73" s="6"/>
    </row>
    <row r="74" spans="1:8" s="7" customFormat="1" ht="21" customHeight="1">
      <c r="A74" s="6" t="s">
        <v>11</v>
      </c>
      <c r="B74" s="9"/>
      <c r="C74" s="8">
        <v>13.74</v>
      </c>
      <c r="D74" s="11">
        <v>0.45</v>
      </c>
      <c r="E74" s="3">
        <f t="shared" ref="E74:E84" si="6">C74-(C74*D74)</f>
        <v>7.5570000000000004</v>
      </c>
      <c r="F74" s="8">
        <f t="shared" si="5"/>
        <v>13.74</v>
      </c>
      <c r="G74" s="6"/>
      <c r="H74" s="6"/>
    </row>
    <row r="75" spans="1:8" s="7" customFormat="1" ht="21" customHeight="1">
      <c r="A75" s="6" t="s">
        <v>10</v>
      </c>
      <c r="B75" s="9"/>
      <c r="C75" s="8">
        <v>12.42</v>
      </c>
      <c r="D75" s="11">
        <v>0.45</v>
      </c>
      <c r="E75" s="3">
        <f t="shared" si="6"/>
        <v>6.8309999999999995</v>
      </c>
      <c r="F75" s="8">
        <f t="shared" si="5"/>
        <v>12.419999999999998</v>
      </c>
      <c r="G75" s="6"/>
      <c r="H75" s="6"/>
    </row>
    <row r="76" spans="1:8" s="7" customFormat="1" ht="21" customHeight="1">
      <c r="A76" s="6" t="s">
        <v>9</v>
      </c>
      <c r="B76" s="9"/>
      <c r="C76" s="8">
        <v>39.78</v>
      </c>
      <c r="D76" s="11">
        <v>0.45</v>
      </c>
      <c r="E76" s="3">
        <f t="shared" si="6"/>
        <v>21.879000000000001</v>
      </c>
      <c r="F76" s="8">
        <f t="shared" si="5"/>
        <v>39.78</v>
      </c>
      <c r="G76" s="6"/>
      <c r="H76" s="6"/>
    </row>
    <row r="77" spans="1:8" s="7" customFormat="1" ht="21" customHeight="1">
      <c r="A77" s="6" t="s">
        <v>8</v>
      </c>
      <c r="B77" s="9"/>
      <c r="C77" s="8">
        <v>13.64</v>
      </c>
      <c r="D77" s="11">
        <v>0.45</v>
      </c>
      <c r="E77" s="3">
        <f t="shared" si="6"/>
        <v>7.5019999999999998</v>
      </c>
      <c r="F77" s="8">
        <f t="shared" si="5"/>
        <v>13.639999999999999</v>
      </c>
      <c r="G77" s="6"/>
      <c r="H77" s="6"/>
    </row>
    <row r="78" spans="1:8" s="7" customFormat="1" ht="21" customHeight="1">
      <c r="A78" s="6" t="s">
        <v>7</v>
      </c>
      <c r="B78" s="9"/>
      <c r="C78" s="8">
        <v>23.9</v>
      </c>
      <c r="D78" s="11">
        <v>0.45</v>
      </c>
      <c r="E78" s="3">
        <f t="shared" si="6"/>
        <v>13.145</v>
      </c>
      <c r="F78" s="8">
        <f t="shared" si="5"/>
        <v>23.9</v>
      </c>
      <c r="G78" s="6"/>
      <c r="H78" s="6"/>
    </row>
    <row r="79" spans="1:8" s="7" customFormat="1" ht="21" customHeight="1">
      <c r="A79" s="6" t="s">
        <v>6</v>
      </c>
      <c r="B79" s="9"/>
      <c r="C79" s="8">
        <v>47.62</v>
      </c>
      <c r="D79" s="11">
        <v>0.45</v>
      </c>
      <c r="E79" s="3">
        <f t="shared" si="6"/>
        <v>26.190999999999999</v>
      </c>
      <c r="F79" s="8">
        <f t="shared" si="5"/>
        <v>47.62</v>
      </c>
      <c r="G79" s="6"/>
      <c r="H79" s="6"/>
    </row>
    <row r="80" spans="1:8" s="7" customFormat="1" ht="21" customHeight="1">
      <c r="A80" s="6" t="s">
        <v>5</v>
      </c>
      <c r="B80" s="9"/>
      <c r="C80" s="8">
        <v>0.98</v>
      </c>
      <c r="D80" s="11">
        <v>0.45</v>
      </c>
      <c r="E80" s="3">
        <f t="shared" si="6"/>
        <v>0.53899999999999992</v>
      </c>
      <c r="F80" s="8">
        <f t="shared" si="5"/>
        <v>0.97999999999999976</v>
      </c>
      <c r="G80" s="6"/>
      <c r="H80" s="6"/>
    </row>
    <row r="81" spans="1:8" s="7" customFormat="1" ht="21" customHeight="1">
      <c r="A81" s="6" t="s">
        <v>4</v>
      </c>
      <c r="B81" s="9"/>
      <c r="C81" s="8">
        <v>0.98</v>
      </c>
      <c r="D81" s="11">
        <v>0.45</v>
      </c>
      <c r="E81" s="3">
        <f t="shared" si="6"/>
        <v>0.53899999999999992</v>
      </c>
      <c r="F81" s="8">
        <f t="shared" si="5"/>
        <v>0.97999999999999976</v>
      </c>
      <c r="G81" s="6"/>
      <c r="H81" s="6"/>
    </row>
    <row r="82" spans="1:8" s="7" customFormat="1" ht="21" customHeight="1">
      <c r="A82" s="6" t="s">
        <v>3</v>
      </c>
      <c r="B82" s="9"/>
      <c r="C82" s="8">
        <v>0.98</v>
      </c>
      <c r="D82" s="11">
        <v>0.45</v>
      </c>
      <c r="E82" s="3">
        <f t="shared" si="6"/>
        <v>0.53899999999999992</v>
      </c>
      <c r="F82" s="8">
        <f t="shared" si="5"/>
        <v>0.97999999999999976</v>
      </c>
      <c r="G82" s="6"/>
      <c r="H82" s="6"/>
    </row>
    <row r="83" spans="1:8" s="7" customFormat="1" ht="21" customHeight="1">
      <c r="A83" s="6" t="s">
        <v>2</v>
      </c>
      <c r="B83" s="9"/>
      <c r="C83" s="8">
        <v>18.7</v>
      </c>
      <c r="D83" s="11">
        <v>0.45</v>
      </c>
      <c r="E83" s="3">
        <f t="shared" si="6"/>
        <v>10.285</v>
      </c>
      <c r="F83" s="8">
        <f t="shared" si="5"/>
        <v>18.7</v>
      </c>
      <c r="G83" s="6"/>
      <c r="H83" s="6"/>
    </row>
    <row r="84" spans="1:8" s="7" customFormat="1" ht="21" customHeight="1">
      <c r="A84" s="6" t="s">
        <v>1</v>
      </c>
      <c r="B84" s="9"/>
      <c r="C84" s="8">
        <v>1.59</v>
      </c>
      <c r="D84" s="11">
        <v>0.45</v>
      </c>
      <c r="E84" s="3">
        <f t="shared" si="6"/>
        <v>0.87450000000000006</v>
      </c>
      <c r="F84" s="8">
        <f t="shared" si="5"/>
        <v>1.59</v>
      </c>
      <c r="G84" s="6"/>
      <c r="H84" s="6"/>
    </row>
  </sheetData>
  <sortState ref="A2:H84">
    <sortCondition ref="A2:A84"/>
  </sortState>
  <phoneticPr fontId="3" type="noConversion"/>
  <pageMargins left="0.70000000000000007" right="0.70000000000000007" top="0.75000000000000011" bottom="0.75000000000000011" header="0.30000000000000004" footer="0.30000000000000004"/>
  <headerFooter>
    <oddHeader>&amp;L&amp;"Calibri,Gras italique"&amp;14&amp;K000000HY'DPM&amp;C&amp;"Cambria,Gras italique"&amp;24&amp;U&amp;K000000BASE DE DONNEES ARTICLES</oddHeader>
    <oddFooter>&amp;R&amp;"Calibri,Normal"&amp;K000000Fait le 10 avril 2014_x000D_Edité le &amp;D_x000D_&amp;P/&amp;N</oddFooter>
  </headerFooter>
  <extLst>
    <ext xmlns:mx="http://schemas.microsoft.com/office/mac/excel/2008/main" uri="{64002731-A6B0-56B0-2670-7721B7C09600}">
      <mx:PLV Mode="0" OnePage="0" WScale="7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1"/>
  <sheetViews>
    <sheetView workbookViewId="0">
      <selection activeCell="D5" sqref="D5"/>
    </sheetView>
  </sheetViews>
  <sheetFormatPr baseColWidth="10" defaultRowHeight="15"/>
  <sheetData>
    <row r="1" spans="1:3">
      <c r="A1" s="6" t="s">
        <v>12</v>
      </c>
      <c r="B1" s="9"/>
      <c r="C1" s="8">
        <v>5.72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5"/>
  <sheetViews>
    <sheetView workbookViewId="0">
      <selection sqref="A1:B4"/>
    </sheetView>
  </sheetViews>
  <sheetFormatPr baseColWidth="10" defaultRowHeight="15"/>
  <sheetData>
    <row r="1" spans="1:2">
      <c r="A1" s="39"/>
      <c r="B1" s="40"/>
    </row>
    <row r="2" spans="1:2">
      <c r="A2" s="39"/>
      <c r="B2" s="39"/>
    </row>
    <row r="3" spans="1:2">
      <c r="A3" s="39"/>
      <c r="B3" s="39"/>
    </row>
    <row r="4" spans="1:2">
      <c r="A4" s="39"/>
      <c r="B4" s="39"/>
    </row>
    <row r="5" spans="1:2">
      <c r="A5" s="39"/>
      <c r="B5" s="39" t="s">
        <v>108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0.39997558519241921"/>
  </sheetPr>
  <dimension ref="A1:G54"/>
  <sheetViews>
    <sheetView showGridLines="0" zoomScale="70" zoomScaleNormal="70" zoomScalePageLayoutView="70" workbookViewId="0">
      <selection activeCell="H6" sqref="H6"/>
    </sheetView>
  </sheetViews>
  <sheetFormatPr baseColWidth="10" defaultColWidth="9.140625" defaultRowHeight="12.75"/>
  <cols>
    <col min="1" max="1" width="14.28515625" style="14" customWidth="1"/>
    <col min="2" max="2" width="104.42578125" style="14" bestFit="1" customWidth="1"/>
    <col min="3" max="3" width="15.7109375" style="26" customWidth="1"/>
    <col min="4" max="16384" width="9.140625" style="14"/>
  </cols>
  <sheetData>
    <row r="1" spans="1:7" s="13" customFormat="1" ht="14.25">
      <c r="A1" s="30"/>
      <c r="B1" s="31" t="s">
        <v>92</v>
      </c>
      <c r="C1" s="30"/>
      <c r="E1" s="13" t="s">
        <v>102</v>
      </c>
    </row>
    <row r="2" spans="1:7" ht="36" customHeight="1">
      <c r="A2" s="36" t="str">
        <f>"TARIF - "&amp;G2</f>
        <v>TARIF - Trucmuch</v>
      </c>
      <c r="B2" s="36"/>
      <c r="C2" s="36"/>
      <c r="E2" s="38" t="s">
        <v>106</v>
      </c>
      <c r="G2" s="38" t="s">
        <v>107</v>
      </c>
    </row>
    <row r="3" spans="1:7" ht="21" customHeight="1">
      <c r="A3" s="37" t="s">
        <v>101</v>
      </c>
      <c r="B3" s="37"/>
      <c r="C3" s="37"/>
    </row>
    <row r="4" spans="1:7" ht="35.25" customHeight="1" thickBot="1">
      <c r="A4" s="15"/>
      <c r="B4" s="22"/>
      <c r="C4" s="15"/>
      <c r="D4" s="22"/>
      <c r="E4" s="15"/>
      <c r="F4" s="22"/>
      <c r="G4" s="15"/>
    </row>
    <row r="5" spans="1:7" s="16" customFormat="1" ht="68.25" thickBot="1">
      <c r="A5" s="27" t="s">
        <v>93</v>
      </c>
      <c r="B5" s="29" t="s">
        <v>94</v>
      </c>
      <c r="C5" s="28" t="s">
        <v>91</v>
      </c>
    </row>
    <row r="6" spans="1:7" s="19" customFormat="1" ht="24" customHeight="1">
      <c r="A6" s="17" t="s">
        <v>24</v>
      </c>
      <c r="B6" s="18">
        <f>VLOOKUP(A6,'PU ACHAT HT'!A2:H84,2,TRUE)</f>
        <v>0</v>
      </c>
      <c r="C6" s="23">
        <f>VLOOKUP(A6,BDARTICLES,6,TRUE)</f>
        <v>7.54</v>
      </c>
    </row>
    <row r="7" spans="1:7" s="19" customFormat="1" ht="24" customHeight="1">
      <c r="A7" s="20" t="s">
        <v>23</v>
      </c>
      <c r="B7" s="21">
        <f>VLOOKUP(A7,'PU ACHAT HT'!A3:H85,2,TRUE)</f>
        <v>0</v>
      </c>
      <c r="C7" s="24">
        <f t="shared" ref="C6:C36" si="0">VLOOKUP(A7,BDARTICLES,6,TRUE)</f>
        <v>2.16</v>
      </c>
    </row>
    <row r="8" spans="1:7" s="19" customFormat="1" ht="24" customHeight="1">
      <c r="A8" s="17" t="s">
        <v>22</v>
      </c>
      <c r="B8" s="18">
        <f>VLOOKUP(A8,'PU ACHAT HT'!A4:H86,2,TRUE)</f>
        <v>0</v>
      </c>
      <c r="C8" s="25">
        <f t="shared" si="0"/>
        <v>2.3199999999999994</v>
      </c>
    </row>
    <row r="9" spans="1:7" s="19" customFormat="1" ht="24" customHeight="1">
      <c r="A9" s="20" t="s">
        <v>21</v>
      </c>
      <c r="B9" s="21">
        <f>VLOOKUP(A9,'PU ACHAT HT'!A5:H87,2,TRUE)</f>
        <v>0</v>
      </c>
      <c r="C9" s="24">
        <f t="shared" si="0"/>
        <v>5.919999999999999</v>
      </c>
    </row>
    <row r="10" spans="1:7" s="19" customFormat="1" ht="24" customHeight="1">
      <c r="A10" s="17" t="s">
        <v>20</v>
      </c>
      <c r="B10" s="18">
        <f>VLOOKUP(A10,'PU ACHAT HT'!A6:H88,2,TRUE)</f>
        <v>0</v>
      </c>
      <c r="C10" s="25">
        <f t="shared" si="0"/>
        <v>7.2999999999999989</v>
      </c>
    </row>
    <row r="11" spans="1:7" s="19" customFormat="1" ht="24" customHeight="1">
      <c r="A11" s="20" t="s">
        <v>19</v>
      </c>
      <c r="B11" s="21">
        <f>VLOOKUP(A11,'PU ACHAT HT'!A7:H89,2,TRUE)</f>
        <v>0</v>
      </c>
      <c r="C11" s="24">
        <f t="shared" si="0"/>
        <v>4.3999999999999995</v>
      </c>
    </row>
    <row r="12" spans="1:7" s="19" customFormat="1" ht="24" customHeight="1">
      <c r="A12" s="17" t="s">
        <v>18</v>
      </c>
      <c r="B12" s="18">
        <f>VLOOKUP(A12,'PU ACHAT HT'!A8:H90,2,TRUE)</f>
        <v>0</v>
      </c>
      <c r="C12" s="25">
        <f t="shared" si="0"/>
        <v>4.82</v>
      </c>
    </row>
    <row r="13" spans="1:7" s="19" customFormat="1" ht="24" customHeight="1">
      <c r="A13" s="20" t="s">
        <v>17</v>
      </c>
      <c r="B13" s="21">
        <f>VLOOKUP(A13,'PU ACHAT HT'!A9:H91,2,TRUE)</f>
        <v>0</v>
      </c>
      <c r="C13" s="24">
        <f t="shared" si="0"/>
        <v>7.2599999999999989</v>
      </c>
    </row>
    <row r="14" spans="1:7" s="19" customFormat="1" ht="24" customHeight="1">
      <c r="A14" s="17" t="s">
        <v>16</v>
      </c>
      <c r="B14" s="18">
        <f>VLOOKUP(A14,'PU ACHAT HT'!A10:H92,2,TRUE)</f>
        <v>0</v>
      </c>
      <c r="C14" s="25">
        <f t="shared" si="0"/>
        <v>8.4600000000000009</v>
      </c>
    </row>
    <row r="15" spans="1:7" s="19" customFormat="1" ht="24" customHeight="1">
      <c r="A15" s="20" t="s">
        <v>15</v>
      </c>
      <c r="B15" s="21">
        <f>VLOOKUP(A15,'PU ACHAT HT'!A11:H93,2,TRUE)</f>
        <v>0</v>
      </c>
      <c r="C15" s="24">
        <f t="shared" si="0"/>
        <v>3.06</v>
      </c>
    </row>
    <row r="16" spans="1:7" s="19" customFormat="1" ht="24" customHeight="1">
      <c r="A16" s="17" t="s">
        <v>14</v>
      </c>
      <c r="B16" s="18">
        <f>VLOOKUP(A16,'PU ACHAT HT'!A12:H94,2,TRUE)</f>
        <v>0</v>
      </c>
      <c r="C16" s="25">
        <f t="shared" si="0"/>
        <v>18.2</v>
      </c>
    </row>
    <row r="17" spans="1:3" s="19" customFormat="1" ht="24" customHeight="1">
      <c r="A17" s="20" t="s">
        <v>13</v>
      </c>
      <c r="B17" s="21">
        <f>VLOOKUP(A17,'PU ACHAT HT'!A13:H95,2,TRUE)</f>
        <v>0</v>
      </c>
      <c r="C17" s="24">
        <f t="shared" si="0"/>
        <v>11.459999999999999</v>
      </c>
    </row>
    <row r="18" spans="1:3" s="19" customFormat="1" ht="24" customHeight="1">
      <c r="A18" s="17" t="s">
        <v>12</v>
      </c>
      <c r="B18" s="18">
        <f>VLOOKUP(A18,'PU ACHAT HT'!A14:H96,2,TRUE)</f>
        <v>0</v>
      </c>
      <c r="C18" s="25">
        <f t="shared" si="0"/>
        <v>5.72</v>
      </c>
    </row>
    <row r="19" spans="1:3" s="19" customFormat="1" ht="24" customHeight="1">
      <c r="A19" s="20" t="s">
        <v>11</v>
      </c>
      <c r="B19" s="21">
        <f>VLOOKUP(A19,'PU ACHAT HT'!A15:H97,2,TRUE)</f>
        <v>0</v>
      </c>
      <c r="C19" s="24">
        <f t="shared" si="0"/>
        <v>13.74</v>
      </c>
    </row>
    <row r="20" spans="1:3" s="19" customFormat="1" ht="24" customHeight="1">
      <c r="A20" s="17" t="s">
        <v>10</v>
      </c>
      <c r="B20" s="18">
        <f>VLOOKUP(A20,'PU ACHAT HT'!A16:H98,2,TRUE)</f>
        <v>0</v>
      </c>
      <c r="C20" s="25">
        <f t="shared" si="0"/>
        <v>12.419999999999998</v>
      </c>
    </row>
    <row r="21" spans="1:3" s="19" customFormat="1" ht="24" customHeight="1">
      <c r="A21" s="20" t="s">
        <v>9</v>
      </c>
      <c r="B21" s="21">
        <f>VLOOKUP(A21,'PU ACHAT HT'!A17:H99,2,TRUE)</f>
        <v>0</v>
      </c>
      <c r="C21" s="24">
        <f t="shared" si="0"/>
        <v>39.78</v>
      </c>
    </row>
    <row r="22" spans="1:3" s="19" customFormat="1" ht="24" customHeight="1">
      <c r="A22" s="17" t="s">
        <v>8</v>
      </c>
      <c r="B22" s="18">
        <f>VLOOKUP(A22,'PU ACHAT HT'!A18:H100,2,TRUE)</f>
        <v>0</v>
      </c>
      <c r="C22" s="25">
        <f t="shared" si="0"/>
        <v>13.639999999999999</v>
      </c>
    </row>
    <row r="23" spans="1:3" s="19" customFormat="1" ht="24" customHeight="1">
      <c r="A23" s="20" t="s">
        <v>7</v>
      </c>
      <c r="B23" s="21">
        <f>VLOOKUP(A23,'PU ACHAT HT'!A19:H101,2,TRUE)</f>
        <v>0</v>
      </c>
      <c r="C23" s="24">
        <f t="shared" si="0"/>
        <v>23.9</v>
      </c>
    </row>
    <row r="24" spans="1:3" s="19" customFormat="1" ht="24" customHeight="1">
      <c r="A24" s="17" t="s">
        <v>6</v>
      </c>
      <c r="B24" s="18">
        <f>VLOOKUP(A24,'PU ACHAT HT'!A20:H102,2,TRUE)</f>
        <v>0</v>
      </c>
      <c r="C24" s="25">
        <f t="shared" si="0"/>
        <v>47.62</v>
      </c>
    </row>
    <row r="25" spans="1:3" s="19" customFormat="1" ht="24" customHeight="1">
      <c r="A25" s="20" t="s">
        <v>5</v>
      </c>
      <c r="B25" s="21">
        <f>VLOOKUP(A25,'PU ACHAT HT'!A21:H103,2,TRUE)</f>
        <v>0</v>
      </c>
      <c r="C25" s="24">
        <f t="shared" si="0"/>
        <v>0.97999999999999976</v>
      </c>
    </row>
    <row r="26" spans="1:3" s="19" customFormat="1" ht="24" customHeight="1">
      <c r="A26" s="17" t="s">
        <v>4</v>
      </c>
      <c r="B26" s="18">
        <f>VLOOKUP(A26,'PU ACHAT HT'!A22:H104,2,TRUE)</f>
        <v>0</v>
      </c>
      <c r="C26" s="25">
        <f t="shared" si="0"/>
        <v>0.97999999999999976</v>
      </c>
    </row>
    <row r="27" spans="1:3" s="19" customFormat="1" ht="24" customHeight="1">
      <c r="A27" s="20" t="s">
        <v>3</v>
      </c>
      <c r="B27" s="21">
        <f>VLOOKUP(A27,'PU ACHAT HT'!A23:H105,2,TRUE)</f>
        <v>0</v>
      </c>
      <c r="C27" s="24">
        <f t="shared" si="0"/>
        <v>0.97999999999999976</v>
      </c>
    </row>
    <row r="28" spans="1:3" s="19" customFormat="1" ht="24" customHeight="1">
      <c r="A28" s="17" t="s">
        <v>2</v>
      </c>
      <c r="B28" s="18">
        <f>VLOOKUP(A28,'PU ACHAT HT'!A24:H106,2,TRUE)</f>
        <v>0</v>
      </c>
      <c r="C28" s="25">
        <f t="shared" si="0"/>
        <v>18.7</v>
      </c>
    </row>
    <row r="29" spans="1:3" s="19" customFormat="1" ht="24" customHeight="1">
      <c r="A29" s="20" t="s">
        <v>1</v>
      </c>
      <c r="B29" s="21">
        <f>VLOOKUP(A29,'PU ACHAT HT'!A25:H107,2,TRUE)</f>
        <v>0</v>
      </c>
      <c r="C29" s="24">
        <f t="shared" si="0"/>
        <v>1.59</v>
      </c>
    </row>
    <row r="30" spans="1:3" s="19" customFormat="1" ht="24" customHeight="1">
      <c r="A30" s="17"/>
      <c r="B30" s="18" t="e">
        <f>VLOOKUP(A30,'PU ACHAT HT'!A26:H108,2,TRUE)</f>
        <v>#N/A</v>
      </c>
      <c r="C30" s="25" t="e">
        <f t="shared" si="0"/>
        <v>#N/A</v>
      </c>
    </row>
    <row r="31" spans="1:3" s="19" customFormat="1" ht="24" customHeight="1">
      <c r="A31" s="20"/>
      <c r="B31" s="21" t="e">
        <f>VLOOKUP(A31,'PU ACHAT HT'!A27:H109,2,TRUE)</f>
        <v>#N/A</v>
      </c>
      <c r="C31" s="24" t="e">
        <f t="shared" si="0"/>
        <v>#N/A</v>
      </c>
    </row>
    <row r="32" spans="1:3" s="19" customFormat="1" ht="24" customHeight="1">
      <c r="A32" s="17"/>
      <c r="B32" s="18" t="e">
        <f>VLOOKUP(A32,'PU ACHAT HT'!A28:H110,2,TRUE)</f>
        <v>#N/A</v>
      </c>
      <c r="C32" s="25" t="e">
        <f t="shared" si="0"/>
        <v>#N/A</v>
      </c>
    </row>
    <row r="33" spans="1:3" s="19" customFormat="1" ht="24" customHeight="1">
      <c r="A33" s="20"/>
      <c r="B33" s="21" t="e">
        <f>VLOOKUP(A33,'PU ACHAT HT'!A29:H111,2,TRUE)</f>
        <v>#N/A</v>
      </c>
      <c r="C33" s="24" t="e">
        <f t="shared" si="0"/>
        <v>#N/A</v>
      </c>
    </row>
    <row r="34" spans="1:3" s="19" customFormat="1" ht="24" customHeight="1">
      <c r="A34" s="17"/>
      <c r="B34" s="18" t="e">
        <f>VLOOKUP(A34,'PU ACHAT HT'!A30:H112,2,TRUE)</f>
        <v>#N/A</v>
      </c>
      <c r="C34" s="25" t="e">
        <f t="shared" si="0"/>
        <v>#N/A</v>
      </c>
    </row>
    <row r="35" spans="1:3" s="19" customFormat="1" ht="24" customHeight="1">
      <c r="A35" s="20"/>
      <c r="B35" s="21" t="e">
        <f>VLOOKUP(A35,'PU ACHAT HT'!A31:H113,2,TRUE)</f>
        <v>#N/A</v>
      </c>
      <c r="C35" s="24" t="e">
        <f t="shared" si="0"/>
        <v>#N/A</v>
      </c>
    </row>
    <row r="36" spans="1:3" s="19" customFormat="1" ht="24" customHeight="1">
      <c r="A36" s="17"/>
      <c r="B36" s="18" t="e">
        <f>VLOOKUP(A36,'PU ACHAT HT'!A32:H114,2,TRUE)</f>
        <v>#N/A</v>
      </c>
      <c r="C36" s="25" t="e">
        <f t="shared" si="0"/>
        <v>#N/A</v>
      </c>
    </row>
    <row r="54" spans="1:1">
      <c r="A54" s="31"/>
    </row>
  </sheetData>
  <mergeCells count="2">
    <mergeCell ref="A2:C2"/>
    <mergeCell ref="A3:C3"/>
  </mergeCells>
  <phoneticPr fontId="3" type="noConversion"/>
  <printOptions horizontalCentered="1"/>
  <pageMargins left="0.39000000000000007" right="0.39000000000000007" top="0.2" bottom="0.2" header="0.51" footer="0.51"/>
  <pageSetup paperSize="9" scale="65" orientation="portrait"/>
  <headerFooter>
    <oddFooter>&amp;R&amp;"Calibri,Normal"&amp;K000000Fait le 14 avril 2014_x000D_Edité le &amp;D_x000D_&amp;P/&amp;N</oddFooter>
  </headerFooter>
  <extLst>
    <ext xmlns:mx="http://schemas.microsoft.com/office/mac/excel/2008/main" uri="{64002731-A6B0-56B0-2670-7721B7C09600}">
      <mx:PLV Mode="0" OnePage="0" WScale="65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0.39997558519241921"/>
  </sheetPr>
  <dimension ref="A1:F58"/>
  <sheetViews>
    <sheetView showGridLines="0" topLeftCell="A34" zoomScale="70" zoomScaleNormal="70" zoomScalePageLayoutView="70" workbookViewId="0">
      <selection activeCell="C63" sqref="C63"/>
    </sheetView>
  </sheetViews>
  <sheetFormatPr baseColWidth="10" defaultColWidth="9.140625" defaultRowHeight="12.75"/>
  <cols>
    <col min="1" max="2" width="14.28515625" style="14" customWidth="1"/>
    <col min="3" max="3" width="104.42578125" style="14" bestFit="1" customWidth="1"/>
    <col min="4" max="4" width="15.7109375" style="26" customWidth="1"/>
    <col min="5" max="16384" width="9.140625" style="14"/>
  </cols>
  <sheetData>
    <row r="1" spans="1:6" s="13" customFormat="1" ht="14.25">
      <c r="A1" s="30"/>
      <c r="B1" s="30"/>
      <c r="C1" s="31" t="s">
        <v>92</v>
      </c>
      <c r="D1" s="30"/>
      <c r="F1" s="13" t="s">
        <v>105</v>
      </c>
    </row>
    <row r="2" spans="1:6" ht="36" customHeight="1">
      <c r="A2" s="36" t="s">
        <v>103</v>
      </c>
      <c r="B2" s="36"/>
      <c r="C2" s="36"/>
      <c r="D2" s="36"/>
    </row>
    <row r="3" spans="1:6" ht="21" customHeight="1">
      <c r="A3" s="37" t="s">
        <v>101</v>
      </c>
      <c r="B3" s="37"/>
      <c r="C3" s="37"/>
      <c r="D3" s="37"/>
    </row>
    <row r="4" spans="1:6" ht="35.25" customHeight="1" thickBot="1">
      <c r="A4" s="15"/>
      <c r="B4" s="15"/>
      <c r="C4" s="22"/>
    </row>
    <row r="5" spans="1:6" s="16" customFormat="1" ht="68.25" thickBot="1">
      <c r="A5" s="27" t="s">
        <v>93</v>
      </c>
      <c r="B5" s="33"/>
      <c r="C5" s="29" t="s">
        <v>94</v>
      </c>
      <c r="D5" s="28" t="s">
        <v>91</v>
      </c>
    </row>
    <row r="6" spans="1:6" s="19" customFormat="1" ht="24" customHeight="1">
      <c r="A6" s="17" t="s">
        <v>0</v>
      </c>
      <c r="B6" s="34"/>
      <c r="C6" s="18">
        <f>VLOOKUP(A6,'PU ACHAT HT'!A2:H84,2,TRUE)</f>
        <v>0</v>
      </c>
      <c r="D6" s="23">
        <f t="shared" ref="D6" si="0">VLOOKUP(A6,BDARTICLES,6,TRUE)</f>
        <v>10.190909090909091</v>
      </c>
    </row>
    <row r="7" spans="1:6" s="19" customFormat="1" ht="24" customHeight="1">
      <c r="A7" s="20" t="s">
        <v>35</v>
      </c>
      <c r="B7" s="35"/>
      <c r="C7" s="21">
        <f>VLOOKUP(A7,'PU ACHAT HT'!A3:H85,2,TRUE)</f>
        <v>0</v>
      </c>
      <c r="D7" s="24">
        <f t="shared" ref="D7:D57" si="1">VLOOKUP(A7,BDARTICLES,6,TRUE)</f>
        <v>10.190909090909091</v>
      </c>
    </row>
    <row r="8" spans="1:6" s="19" customFormat="1" ht="24" customHeight="1">
      <c r="A8" s="17" t="s">
        <v>36</v>
      </c>
      <c r="B8" s="34"/>
      <c r="C8" s="18">
        <f>VLOOKUP(A8,'PU ACHAT HT'!A4:H86,2,TRUE)</f>
        <v>0</v>
      </c>
      <c r="D8" s="25">
        <f t="shared" si="1"/>
        <v>10.190909090909091</v>
      </c>
    </row>
    <row r="9" spans="1:6" s="19" customFormat="1" ht="24" customHeight="1">
      <c r="A9" s="20" t="s">
        <v>37</v>
      </c>
      <c r="B9" s="35"/>
      <c r="C9" s="21">
        <f>VLOOKUP(A9,'PU ACHAT HT'!A5:H87,2,TRUE)</f>
        <v>0</v>
      </c>
      <c r="D9" s="24">
        <f t="shared" si="1"/>
        <v>10.190909090909091</v>
      </c>
    </row>
    <row r="10" spans="1:6" s="19" customFormat="1" ht="24" customHeight="1">
      <c r="A10" s="17" t="s">
        <v>38</v>
      </c>
      <c r="B10" s="34"/>
      <c r="C10" s="18">
        <f>VLOOKUP(A10,'PU ACHAT HT'!A6:H88,2,TRUE)</f>
        <v>0</v>
      </c>
      <c r="D10" s="25">
        <f t="shared" si="1"/>
        <v>10.254545454545454</v>
      </c>
    </row>
    <row r="11" spans="1:6" s="19" customFormat="1" ht="24" customHeight="1">
      <c r="A11" s="20" t="s">
        <v>39</v>
      </c>
      <c r="B11" s="35"/>
      <c r="C11" s="21">
        <f>VLOOKUP(A11,'PU ACHAT HT'!A7:H89,2,TRUE)</f>
        <v>0</v>
      </c>
      <c r="D11" s="24">
        <f t="shared" si="1"/>
        <v>18.745454545454546</v>
      </c>
    </row>
    <row r="12" spans="1:6" s="19" customFormat="1" ht="24" customHeight="1">
      <c r="A12" s="17" t="s">
        <v>40</v>
      </c>
      <c r="B12" s="34"/>
      <c r="C12" s="18">
        <f>VLOOKUP(A12,'PU ACHAT HT'!A8:H90,2,TRUE)</f>
        <v>0</v>
      </c>
      <c r="D12" s="25">
        <f t="shared" si="1"/>
        <v>11.654545454545454</v>
      </c>
    </row>
    <row r="13" spans="1:6" s="19" customFormat="1" ht="24" customHeight="1">
      <c r="A13" s="20" t="s">
        <v>41</v>
      </c>
      <c r="B13" s="35"/>
      <c r="C13" s="21">
        <f>VLOOKUP(A13,'PU ACHAT HT'!A9:H91,2,TRUE)</f>
        <v>0</v>
      </c>
      <c r="D13" s="24">
        <f t="shared" si="1"/>
        <v>24.999999999999996</v>
      </c>
    </row>
    <row r="14" spans="1:6" s="19" customFormat="1" ht="24" customHeight="1">
      <c r="A14" s="17" t="s">
        <v>42</v>
      </c>
      <c r="B14" s="34"/>
      <c r="C14" s="18">
        <f>VLOOKUP(A14,'PU ACHAT HT'!A10:H92,2,TRUE)</f>
        <v>0</v>
      </c>
      <c r="D14" s="25">
        <f t="shared" si="1"/>
        <v>18.381818181818179</v>
      </c>
    </row>
    <row r="15" spans="1:6" s="19" customFormat="1" ht="24" customHeight="1">
      <c r="A15" s="20" t="s">
        <v>43</v>
      </c>
      <c r="B15" s="35"/>
      <c r="C15" s="21">
        <f>VLOOKUP(A15,'PU ACHAT HT'!A11:H93,2,TRUE)</f>
        <v>0</v>
      </c>
      <c r="D15" s="24">
        <f t="shared" si="1"/>
        <v>24.803636363636361</v>
      </c>
    </row>
    <row r="16" spans="1:6" s="19" customFormat="1" ht="24" customHeight="1">
      <c r="A16" s="17" t="s">
        <v>84</v>
      </c>
      <c r="B16" s="34"/>
      <c r="C16" s="18">
        <f>VLOOKUP(A16,'PU ACHAT HT'!A12:H94,2,TRUE)</f>
        <v>0</v>
      </c>
      <c r="D16" s="25">
        <f t="shared" si="1"/>
        <v>23.872727272727271</v>
      </c>
    </row>
    <row r="17" spans="1:4" s="19" customFormat="1" ht="24" customHeight="1">
      <c r="A17" s="20" t="s">
        <v>44</v>
      </c>
      <c r="B17" s="35"/>
      <c r="C17" s="21">
        <f>VLOOKUP(A17,'PU ACHAT HT'!A13:H95,2,TRUE)</f>
        <v>0</v>
      </c>
      <c r="D17" s="24">
        <f t="shared" si="1"/>
        <v>24.254545454545454</v>
      </c>
    </row>
    <row r="18" spans="1:4" s="19" customFormat="1" ht="24" customHeight="1">
      <c r="A18" s="17" t="s">
        <v>45</v>
      </c>
      <c r="B18" s="34"/>
      <c r="C18" s="18">
        <f>VLOOKUP(A18,'PU ACHAT HT'!A14:H96,2,TRUE)</f>
        <v>0</v>
      </c>
      <c r="D18" s="25">
        <f t="shared" si="1"/>
        <v>19.127272727272725</v>
      </c>
    </row>
    <row r="19" spans="1:4" s="19" customFormat="1" ht="24" customHeight="1">
      <c r="A19" s="20" t="s">
        <v>46</v>
      </c>
      <c r="B19" s="35"/>
      <c r="C19" s="21">
        <f>VLOOKUP(A19,'PU ACHAT HT'!A15:H97,2,TRUE)</f>
        <v>0</v>
      </c>
      <c r="D19" s="24">
        <f t="shared" si="1"/>
        <v>16.8</v>
      </c>
    </row>
    <row r="20" spans="1:4" s="19" customFormat="1" ht="24" customHeight="1">
      <c r="A20" s="17" t="s">
        <v>47</v>
      </c>
      <c r="B20" s="34"/>
      <c r="C20" s="18">
        <f>VLOOKUP(A20,'PU ACHAT HT'!A16:H98,2,TRUE)</f>
        <v>0</v>
      </c>
      <c r="D20" s="25">
        <f t="shared" si="1"/>
        <v>18.563636363636363</v>
      </c>
    </row>
    <row r="21" spans="1:4" s="19" customFormat="1" ht="24" customHeight="1">
      <c r="A21" s="20" t="s">
        <v>48</v>
      </c>
      <c r="B21" s="35"/>
      <c r="C21" s="21">
        <f>VLOOKUP(A21,'PU ACHAT HT'!A17:H99,2,TRUE)</f>
        <v>0</v>
      </c>
      <c r="D21" s="24">
        <f t="shared" si="1"/>
        <v>34.327272727272721</v>
      </c>
    </row>
    <row r="22" spans="1:4" s="19" customFormat="1" ht="24" customHeight="1">
      <c r="A22" s="17" t="s">
        <v>49</v>
      </c>
      <c r="B22" s="34"/>
      <c r="C22" s="18">
        <f>VLOOKUP(A22,'PU ACHAT HT'!A18:H100,2,TRUE)</f>
        <v>0</v>
      </c>
      <c r="D22" s="25">
        <f t="shared" si="1"/>
        <v>45.054545454545455</v>
      </c>
    </row>
    <row r="23" spans="1:4" s="19" customFormat="1" ht="24" customHeight="1">
      <c r="A23" s="20" t="s">
        <v>50</v>
      </c>
      <c r="B23" s="35"/>
      <c r="C23" s="21">
        <f>VLOOKUP(A23,'PU ACHAT HT'!A19:H101,2,TRUE)</f>
        <v>0</v>
      </c>
      <c r="D23" s="24">
        <f t="shared" si="1"/>
        <v>74.527272727272731</v>
      </c>
    </row>
    <row r="24" spans="1:4" s="19" customFormat="1" ht="24" customHeight="1">
      <c r="A24" s="17" t="s">
        <v>51</v>
      </c>
      <c r="B24" s="34"/>
      <c r="C24" s="18">
        <f>VLOOKUP(A24,'PU ACHAT HT'!A20:H102,2,TRUE)</f>
        <v>0</v>
      </c>
      <c r="D24" s="25">
        <f t="shared" si="1"/>
        <v>47.763636363636358</v>
      </c>
    </row>
    <row r="25" spans="1:4" s="19" customFormat="1" ht="24" customHeight="1">
      <c r="A25" s="20" t="s">
        <v>52</v>
      </c>
      <c r="B25" s="35"/>
      <c r="C25" s="21">
        <f>VLOOKUP(A25,'PU ACHAT HT'!A21:H103,2,TRUE)</f>
        <v>0</v>
      </c>
      <c r="D25" s="24">
        <f t="shared" si="1"/>
        <v>19.127272727272725</v>
      </c>
    </row>
    <row r="26" spans="1:4" s="19" customFormat="1" ht="24" customHeight="1">
      <c r="A26" s="17" t="s">
        <v>53</v>
      </c>
      <c r="B26" s="34"/>
      <c r="C26" s="18">
        <f>VLOOKUP(A26,'PU ACHAT HT'!A22:H104,2,TRUE)</f>
        <v>0</v>
      </c>
      <c r="D26" s="25">
        <f t="shared" si="1"/>
        <v>24.999999999999996</v>
      </c>
    </row>
    <row r="27" spans="1:4" s="19" customFormat="1" ht="24" customHeight="1">
      <c r="A27" s="20" t="s">
        <v>54</v>
      </c>
      <c r="B27" s="35"/>
      <c r="C27" s="21">
        <f>VLOOKUP(A27,'PU ACHAT HT'!A23:H105,2,TRUE)</f>
        <v>0</v>
      </c>
      <c r="D27" s="24">
        <f t="shared" si="1"/>
        <v>23.981818181818181</v>
      </c>
    </row>
    <row r="28" spans="1:4" s="19" customFormat="1" ht="24" customHeight="1">
      <c r="A28" s="17" t="s">
        <v>55</v>
      </c>
      <c r="B28" s="34"/>
      <c r="C28" s="18">
        <f>VLOOKUP(A28,'PU ACHAT HT'!A24:H106,2,TRUE)</f>
        <v>0</v>
      </c>
      <c r="D28" s="25">
        <f t="shared" si="1"/>
        <v>2.9090909090909092</v>
      </c>
    </row>
    <row r="29" spans="1:4" s="19" customFormat="1" ht="24" customHeight="1">
      <c r="A29" s="20" t="s">
        <v>56</v>
      </c>
      <c r="B29" s="35"/>
      <c r="C29" s="21">
        <f>VLOOKUP(A29,'PU ACHAT HT'!A25:H107,2,TRUE)</f>
        <v>0</v>
      </c>
      <c r="D29" s="24">
        <f t="shared" si="1"/>
        <v>2.9090909090909092</v>
      </c>
    </row>
    <row r="30" spans="1:4" s="19" customFormat="1" ht="24" customHeight="1">
      <c r="A30" s="17" t="s">
        <v>57</v>
      </c>
      <c r="B30" s="34"/>
      <c r="C30" s="18">
        <f>VLOOKUP(A30,'PU ACHAT HT'!A26:H108,2,TRUE)</f>
        <v>0</v>
      </c>
      <c r="D30" s="25">
        <f t="shared" si="1"/>
        <v>2.9090909090909092</v>
      </c>
    </row>
    <row r="31" spans="1:4" s="19" customFormat="1" ht="24" customHeight="1">
      <c r="A31" s="20" t="s">
        <v>58</v>
      </c>
      <c r="B31" s="35"/>
      <c r="C31" s="21">
        <f>VLOOKUP(A31,'PU ACHAT HT'!A27:H109,2,TRUE)</f>
        <v>0</v>
      </c>
      <c r="D31" s="24">
        <f t="shared" si="1"/>
        <v>2.9090909090909092</v>
      </c>
    </row>
    <row r="32" spans="1:4" s="19" customFormat="1" ht="24" customHeight="1">
      <c r="A32" s="17" t="s">
        <v>59</v>
      </c>
      <c r="B32" s="34"/>
      <c r="C32" s="18">
        <f>VLOOKUP(A32,'PU ACHAT HT'!A28:H110,2,TRUE)</f>
        <v>0</v>
      </c>
      <c r="D32" s="25">
        <f t="shared" si="1"/>
        <v>6.8181818181818175</v>
      </c>
    </row>
    <row r="33" spans="1:4" s="19" customFormat="1" ht="24" customHeight="1">
      <c r="A33" s="20" t="s">
        <v>95</v>
      </c>
      <c r="B33" s="35"/>
      <c r="C33" s="21">
        <f>VLOOKUP(A33,'PU ACHAT HT'!A29:H111,2,TRUE)</f>
        <v>0</v>
      </c>
      <c r="D33" s="24">
        <f t="shared" si="1"/>
        <v>6.8181818181818175</v>
      </c>
    </row>
    <row r="34" spans="1:4" s="19" customFormat="1" ht="24" customHeight="1">
      <c r="A34" s="17" t="s">
        <v>60</v>
      </c>
      <c r="B34" s="34"/>
      <c r="C34" s="18">
        <f>VLOOKUP(A34,'PU ACHAT HT'!A30:H112,2,TRUE)</f>
        <v>0</v>
      </c>
      <c r="D34" s="25">
        <f t="shared" si="1"/>
        <v>6.8181818181818175</v>
      </c>
    </row>
    <row r="35" spans="1:4" s="19" customFormat="1" ht="24" customHeight="1">
      <c r="A35" s="20" t="s">
        <v>61</v>
      </c>
      <c r="B35" s="35"/>
      <c r="C35" s="21">
        <f>VLOOKUP(A35,'PU ACHAT HT'!A31:H113,2,TRUE)</f>
        <v>0</v>
      </c>
      <c r="D35" s="24">
        <f t="shared" si="1"/>
        <v>17.2</v>
      </c>
    </row>
    <row r="36" spans="1:4" s="19" customFormat="1" ht="24" customHeight="1">
      <c r="A36" s="17" t="s">
        <v>62</v>
      </c>
      <c r="B36" s="34"/>
      <c r="C36" s="18">
        <f>VLOOKUP(A36,'PU ACHAT HT'!A32:H114,2,TRUE)</f>
        <v>0</v>
      </c>
      <c r="D36" s="25">
        <f t="shared" si="1"/>
        <v>17.2</v>
      </c>
    </row>
    <row r="37" spans="1:4" s="19" customFormat="1" ht="24" customHeight="1">
      <c r="A37" s="20" t="s">
        <v>63</v>
      </c>
      <c r="B37" s="35"/>
      <c r="C37" s="21">
        <f>VLOOKUP(A37,'PU ACHAT HT'!A33:H115,2,TRUE)</f>
        <v>0</v>
      </c>
      <c r="D37" s="24">
        <f t="shared" si="1"/>
        <v>17.2</v>
      </c>
    </row>
    <row r="38" spans="1:4" s="19" customFormat="1" ht="24" customHeight="1">
      <c r="A38" s="17" t="s">
        <v>64</v>
      </c>
      <c r="B38" s="34"/>
      <c r="C38" s="18">
        <f>VLOOKUP(A38,'PU ACHAT HT'!A34:H116,2,TRUE)</f>
        <v>0</v>
      </c>
      <c r="D38" s="25">
        <f t="shared" si="1"/>
        <v>17.2</v>
      </c>
    </row>
    <row r="39" spans="1:4" s="19" customFormat="1" ht="24" customHeight="1">
      <c r="A39" s="20" t="s">
        <v>65</v>
      </c>
      <c r="B39" s="35"/>
      <c r="C39" s="21">
        <f>VLOOKUP(A39,'PU ACHAT HT'!A35:H117,2,TRUE)</f>
        <v>0</v>
      </c>
      <c r="D39" s="24">
        <f t="shared" si="1"/>
        <v>3.5272727272727269</v>
      </c>
    </row>
    <row r="40" spans="1:4" s="19" customFormat="1" ht="24" customHeight="1">
      <c r="A40" s="17" t="s">
        <v>66</v>
      </c>
      <c r="B40" s="34"/>
      <c r="C40" s="18">
        <f>VLOOKUP(A40,'PU ACHAT HT'!A36:H118,2,TRUE)</f>
        <v>0</v>
      </c>
      <c r="D40" s="25">
        <f t="shared" si="1"/>
        <v>3.1636363636363636</v>
      </c>
    </row>
    <row r="41" spans="1:4" s="19" customFormat="1" ht="24" customHeight="1">
      <c r="A41" s="20" t="s">
        <v>67</v>
      </c>
      <c r="B41" s="35"/>
      <c r="C41" s="21">
        <f>VLOOKUP(A41,'PU ACHAT HT'!A37:H119,2,TRUE)</f>
        <v>0</v>
      </c>
      <c r="D41" s="24">
        <f t="shared" si="1"/>
        <v>2.0181818181818181</v>
      </c>
    </row>
    <row r="42" spans="1:4" s="19" customFormat="1" ht="24" customHeight="1">
      <c r="A42" s="17" t="s">
        <v>68</v>
      </c>
      <c r="B42" s="34"/>
      <c r="C42" s="18">
        <f>VLOOKUP(A42,'PU ACHAT HT'!A38:H120,2,TRUE)</f>
        <v>0</v>
      </c>
      <c r="D42" s="25">
        <f t="shared" si="1"/>
        <v>3.2545454545454544</v>
      </c>
    </row>
    <row r="43" spans="1:4" s="19" customFormat="1" ht="24" customHeight="1">
      <c r="A43" s="20" t="s">
        <v>69</v>
      </c>
      <c r="B43" s="35"/>
      <c r="C43" s="21">
        <f>VLOOKUP(A43,'PU ACHAT HT'!A39:H121,2,TRUE)</f>
        <v>0</v>
      </c>
      <c r="D43" s="24">
        <f t="shared" si="1"/>
        <v>4.5818181818181811</v>
      </c>
    </row>
    <row r="44" spans="1:4" s="19" customFormat="1" ht="24" customHeight="1">
      <c r="A44" s="17" t="s">
        <v>70</v>
      </c>
      <c r="B44" s="34"/>
      <c r="C44" s="18">
        <f>VLOOKUP(A44,'PU ACHAT HT'!A40:H122,2,TRUE)</f>
        <v>0</v>
      </c>
      <c r="D44" s="25">
        <f t="shared" si="1"/>
        <v>2.8181818181818179</v>
      </c>
    </row>
    <row r="45" spans="1:4" s="19" customFormat="1" ht="24" customHeight="1">
      <c r="A45" s="20" t="s">
        <v>71</v>
      </c>
      <c r="B45" s="35"/>
      <c r="C45" s="21">
        <f>VLOOKUP(A45,'PU ACHAT HT'!A41:H123,2,TRUE)</f>
        <v>0</v>
      </c>
      <c r="D45" s="24">
        <f t="shared" si="1"/>
        <v>3.6727272727272724</v>
      </c>
    </row>
    <row r="46" spans="1:4" s="19" customFormat="1" ht="24" customHeight="1">
      <c r="A46" s="17" t="s">
        <v>72</v>
      </c>
      <c r="B46" s="34"/>
      <c r="C46" s="18">
        <f>VLOOKUP(A46,'PU ACHAT HT'!A42:H124,2,TRUE)</f>
        <v>0</v>
      </c>
      <c r="D46" s="25">
        <f t="shared" si="1"/>
        <v>18</v>
      </c>
    </row>
    <row r="47" spans="1:4" s="19" customFormat="1" ht="24" customHeight="1">
      <c r="A47" s="20" t="s">
        <v>73</v>
      </c>
      <c r="B47" s="35"/>
      <c r="C47" s="21">
        <f>VLOOKUP(A47,'PU ACHAT HT'!A43:H125,2,TRUE)</f>
        <v>0</v>
      </c>
      <c r="D47" s="24">
        <f t="shared" si="1"/>
        <v>14.654545454545454</v>
      </c>
    </row>
    <row r="48" spans="1:4" s="19" customFormat="1" ht="24" customHeight="1">
      <c r="A48" s="17" t="s">
        <v>74</v>
      </c>
      <c r="B48" s="34"/>
      <c r="C48" s="18">
        <f>VLOOKUP(A48,'PU ACHAT HT'!A44:H126,2,TRUE)</f>
        <v>0</v>
      </c>
      <c r="D48" s="25">
        <f t="shared" si="1"/>
        <v>5.5272727272727264</v>
      </c>
    </row>
    <row r="49" spans="1:4" s="19" customFormat="1" ht="24" customHeight="1">
      <c r="A49" s="20" t="s">
        <v>75</v>
      </c>
      <c r="B49" s="35"/>
      <c r="C49" s="21">
        <f>VLOOKUP(A49,'PU ACHAT HT'!A45:H127,2,TRUE)</f>
        <v>0</v>
      </c>
      <c r="D49" s="24">
        <f t="shared" si="1"/>
        <v>14.454545454545453</v>
      </c>
    </row>
    <row r="50" spans="1:4" s="19" customFormat="1" ht="24" customHeight="1">
      <c r="A50" s="17" t="s">
        <v>76</v>
      </c>
      <c r="B50" s="34"/>
      <c r="C50" s="18">
        <f>VLOOKUP(A50,'PU ACHAT HT'!A46:H128,2,TRUE)</f>
        <v>0</v>
      </c>
      <c r="D50" s="25">
        <f t="shared" si="1"/>
        <v>7.7454545454545443</v>
      </c>
    </row>
    <row r="51" spans="1:4" s="19" customFormat="1" ht="24" customHeight="1">
      <c r="A51" s="20" t="s">
        <v>77</v>
      </c>
      <c r="B51" s="35"/>
      <c r="C51" s="21">
        <f>VLOOKUP(A51,'PU ACHAT HT'!A47:H129,2,TRUE)</f>
        <v>0</v>
      </c>
      <c r="D51" s="24">
        <f t="shared" si="1"/>
        <v>2.0727272727272723</v>
      </c>
    </row>
    <row r="52" spans="1:4" s="19" customFormat="1" ht="24" customHeight="1">
      <c r="A52" s="17" t="s">
        <v>78</v>
      </c>
      <c r="B52" s="34"/>
      <c r="C52" s="18">
        <f>VLOOKUP(A52,'PU ACHAT HT'!A48:H130,2,TRUE)</f>
        <v>0</v>
      </c>
      <c r="D52" s="25">
        <f t="shared" si="1"/>
        <v>27.27272727272727</v>
      </c>
    </row>
    <row r="53" spans="1:4" s="19" customFormat="1" ht="24" customHeight="1">
      <c r="A53" s="20" t="s">
        <v>79</v>
      </c>
      <c r="B53" s="35"/>
      <c r="C53" s="21">
        <f>VLOOKUP(A53,'PU ACHAT HT'!A49:H131,2,TRUE)</f>
        <v>0</v>
      </c>
      <c r="D53" s="24">
        <f t="shared" si="1"/>
        <v>9.6909090909090896</v>
      </c>
    </row>
    <row r="54" spans="1:4" s="19" customFormat="1" ht="24" customHeight="1">
      <c r="A54" s="17" t="s">
        <v>80</v>
      </c>
      <c r="B54" s="34"/>
      <c r="C54" s="18">
        <f>VLOOKUP(A54,'PU ACHAT HT'!A50:H132,2,TRUE)</f>
        <v>0</v>
      </c>
      <c r="D54" s="25">
        <f t="shared" si="1"/>
        <v>10.472727272727271</v>
      </c>
    </row>
    <row r="55" spans="1:4" s="19" customFormat="1" ht="24" customHeight="1">
      <c r="A55" s="20" t="s">
        <v>81</v>
      </c>
      <c r="B55" s="35"/>
      <c r="C55" s="21">
        <f>VLOOKUP(A55,'PU ACHAT HT'!A51:H133,2,TRUE)</f>
        <v>0</v>
      </c>
      <c r="D55" s="24">
        <f t="shared" si="1"/>
        <v>2.0109090909090908</v>
      </c>
    </row>
    <row r="56" spans="1:4" s="19" customFormat="1" ht="24" customHeight="1">
      <c r="A56" s="17" t="s">
        <v>82</v>
      </c>
      <c r="B56" s="34"/>
      <c r="C56" s="18">
        <f>VLOOKUP(A56,'PU ACHAT HT'!A52:H134,2,TRUE)</f>
        <v>0</v>
      </c>
      <c r="D56" s="25">
        <f t="shared" si="1"/>
        <v>3.7036363636363632</v>
      </c>
    </row>
    <row r="57" spans="1:4" s="19" customFormat="1" ht="24" customHeight="1">
      <c r="A57" s="20" t="s">
        <v>83</v>
      </c>
      <c r="B57" s="35"/>
      <c r="C57" s="21">
        <f>VLOOKUP(A57,'PU ACHAT HT'!A53:H135,2,TRUE)</f>
        <v>0</v>
      </c>
      <c r="D57" s="24">
        <f t="shared" si="1"/>
        <v>60.963636363636361</v>
      </c>
    </row>
    <row r="58" spans="1:4" ht="14.25">
      <c r="A58" s="6" t="s">
        <v>14</v>
      </c>
      <c r="B58" s="9"/>
      <c r="C58" s="8">
        <v>18.2</v>
      </c>
    </row>
  </sheetData>
  <mergeCells count="2">
    <mergeCell ref="A2:D2"/>
    <mergeCell ref="A3:D3"/>
  </mergeCells>
  <phoneticPr fontId="3" type="noConversion"/>
  <printOptions horizontalCentered="1"/>
  <pageMargins left="0.39000000000000007" right="0.39000000000000007" top="0.2" bottom="0.2" header="0.51" footer="0.51"/>
  <pageSetup paperSize="9" scale="65" orientation="portrait"/>
  <headerFooter>
    <oddFooter>&amp;R&amp;"Calibri,Normal"&amp;K000000Fait le 14 avril 2014_x000D_Edité le &amp;D_x000D_&amp;P/&amp;N</oddFooter>
  </headerFooter>
  <extLst>
    <ext xmlns:mx="http://schemas.microsoft.com/office/mac/excel/2008/main" uri="{64002731-A6B0-56B0-2670-7721B7C09600}">
      <mx:PLV Mode="0" OnePage="0" WScale="65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0.39997558519241921"/>
  </sheetPr>
  <dimension ref="A1:E57"/>
  <sheetViews>
    <sheetView showGridLines="0" tabSelected="1" topLeftCell="A44" zoomScale="70" zoomScaleNormal="70" zoomScalePageLayoutView="70" workbookViewId="0">
      <selection activeCell="B73" sqref="B73"/>
    </sheetView>
  </sheetViews>
  <sheetFormatPr baseColWidth="10" defaultColWidth="9.140625" defaultRowHeight="12.75"/>
  <cols>
    <col min="1" max="1" width="14.28515625" style="14" customWidth="1"/>
    <col min="2" max="2" width="104.42578125" style="14" bestFit="1" customWidth="1"/>
    <col min="3" max="3" width="15.7109375" style="26" customWidth="1"/>
    <col min="4" max="16384" width="9.140625" style="14"/>
  </cols>
  <sheetData>
    <row r="1" spans="1:5" s="13" customFormat="1" ht="14.25">
      <c r="A1" s="30"/>
      <c r="B1" s="31" t="s">
        <v>92</v>
      </c>
      <c r="C1" s="30"/>
      <c r="E1" s="13" t="s">
        <v>104</v>
      </c>
    </row>
    <row r="2" spans="1:5" ht="36" customHeight="1">
      <c r="A2" s="36" t="s">
        <v>103</v>
      </c>
      <c r="B2" s="36"/>
      <c r="C2" s="36"/>
    </row>
    <row r="3" spans="1:5" ht="21" customHeight="1">
      <c r="A3" s="37" t="s">
        <v>17</v>
      </c>
      <c r="B3" s="37"/>
      <c r="C3" s="37"/>
    </row>
    <row r="4" spans="1:5" ht="35.25" customHeight="1" thickBot="1">
      <c r="A4" s="15"/>
      <c r="B4" s="22"/>
    </row>
    <row r="5" spans="1:5" s="16" customFormat="1" ht="68.25" thickBot="1">
      <c r="A5" s="27" t="s">
        <v>93</v>
      </c>
      <c r="B5" s="29" t="s">
        <v>94</v>
      </c>
      <c r="C5" s="28" t="s">
        <v>91</v>
      </c>
    </row>
    <row r="6" spans="1:5" s="19" customFormat="1" ht="24" customHeight="1">
      <c r="A6" s="17" t="s">
        <v>0</v>
      </c>
      <c r="B6" s="18">
        <f>VLOOKUP(A6,'PU ACHAT HT'!A2:H84,2,TRUE)</f>
        <v>0</v>
      </c>
      <c r="C6" s="23">
        <f t="shared" ref="C6:C57" si="0">VLOOKUP(A6,BDARTICLES,6,TRUE)</f>
        <v>10.190909090909091</v>
      </c>
    </row>
    <row r="7" spans="1:5" s="19" customFormat="1" ht="24" customHeight="1">
      <c r="A7" s="20" t="s">
        <v>35</v>
      </c>
      <c r="B7" s="21">
        <f>VLOOKUP(A7,'PU ACHAT HT'!A3:H85,2,TRUE)</f>
        <v>0</v>
      </c>
      <c r="C7" s="24">
        <f t="shared" si="0"/>
        <v>10.190909090909091</v>
      </c>
    </row>
    <row r="8" spans="1:5" s="19" customFormat="1" ht="24" customHeight="1">
      <c r="A8" s="17" t="s">
        <v>36</v>
      </c>
      <c r="B8" s="18">
        <f>VLOOKUP(A8,'PU ACHAT HT'!A4:H86,2,TRUE)</f>
        <v>0</v>
      </c>
      <c r="C8" s="25">
        <f t="shared" si="0"/>
        <v>10.190909090909091</v>
      </c>
    </row>
    <row r="9" spans="1:5" s="19" customFormat="1" ht="24" customHeight="1">
      <c r="A9" s="20" t="s">
        <v>37</v>
      </c>
      <c r="B9" s="21">
        <f>VLOOKUP(A9,'PU ACHAT HT'!A5:H87,2,TRUE)</f>
        <v>0</v>
      </c>
      <c r="C9" s="24">
        <f t="shared" si="0"/>
        <v>10.190909090909091</v>
      </c>
    </row>
    <row r="10" spans="1:5" s="19" customFormat="1" ht="24" customHeight="1">
      <c r="A10" s="17" t="s">
        <v>38</v>
      </c>
      <c r="B10" s="18">
        <f>VLOOKUP(A10,'PU ACHAT HT'!A6:H88,2,TRUE)</f>
        <v>0</v>
      </c>
      <c r="C10" s="25">
        <f t="shared" si="0"/>
        <v>10.254545454545454</v>
      </c>
    </row>
    <row r="11" spans="1:5" s="19" customFormat="1" ht="24" customHeight="1">
      <c r="A11" s="20" t="s">
        <v>39</v>
      </c>
      <c r="B11" s="21">
        <f>VLOOKUP(A11,'PU ACHAT HT'!A7:H89,2,TRUE)</f>
        <v>0</v>
      </c>
      <c r="C11" s="24">
        <f t="shared" si="0"/>
        <v>18.745454545454546</v>
      </c>
    </row>
    <row r="12" spans="1:5" s="19" customFormat="1" ht="24" customHeight="1">
      <c r="A12" s="17" t="s">
        <v>40</v>
      </c>
      <c r="B12" s="18">
        <f>VLOOKUP(A12,'PU ACHAT HT'!A8:H90,2,TRUE)</f>
        <v>0</v>
      </c>
      <c r="C12" s="25">
        <f t="shared" si="0"/>
        <v>11.654545454545454</v>
      </c>
    </row>
    <row r="13" spans="1:5" s="19" customFormat="1" ht="24" customHeight="1">
      <c r="A13" s="20" t="s">
        <v>41</v>
      </c>
      <c r="B13" s="21">
        <f>VLOOKUP(A13,'PU ACHAT HT'!A9:H91,2,TRUE)</f>
        <v>0</v>
      </c>
      <c r="C13" s="24">
        <f t="shared" si="0"/>
        <v>24.999999999999996</v>
      </c>
    </row>
    <row r="14" spans="1:5" s="19" customFormat="1" ht="24" customHeight="1">
      <c r="A14" s="17" t="s">
        <v>42</v>
      </c>
      <c r="B14" s="18">
        <f>VLOOKUP(A14,'PU ACHAT HT'!A10:H92,2,TRUE)</f>
        <v>0</v>
      </c>
      <c r="C14" s="25">
        <f t="shared" si="0"/>
        <v>18.381818181818179</v>
      </c>
    </row>
    <row r="15" spans="1:5" s="19" customFormat="1" ht="24" customHeight="1">
      <c r="A15" s="20" t="s">
        <v>43</v>
      </c>
      <c r="B15" s="21">
        <f>VLOOKUP(A15,'PU ACHAT HT'!A11:H93,2,TRUE)</f>
        <v>0</v>
      </c>
      <c r="C15" s="24">
        <f t="shared" si="0"/>
        <v>24.803636363636361</v>
      </c>
    </row>
    <row r="16" spans="1:5" s="19" customFormat="1" ht="24" customHeight="1">
      <c r="A16" s="17" t="s">
        <v>84</v>
      </c>
      <c r="B16" s="18">
        <f>VLOOKUP(A16,'PU ACHAT HT'!A12:H94,2,TRUE)</f>
        <v>0</v>
      </c>
      <c r="C16" s="25">
        <f t="shared" si="0"/>
        <v>23.872727272727271</v>
      </c>
    </row>
    <row r="17" spans="1:3" s="19" customFormat="1" ht="24" customHeight="1">
      <c r="A17" s="20" t="s">
        <v>44</v>
      </c>
      <c r="B17" s="21">
        <f>VLOOKUP(A17,'PU ACHAT HT'!A13:H95,2,TRUE)</f>
        <v>0</v>
      </c>
      <c r="C17" s="24">
        <f t="shared" si="0"/>
        <v>24.254545454545454</v>
      </c>
    </row>
    <row r="18" spans="1:3" s="19" customFormat="1" ht="24" customHeight="1">
      <c r="A18" s="17" t="s">
        <v>45</v>
      </c>
      <c r="B18" s="18">
        <f>VLOOKUP(A18,'PU ACHAT HT'!A14:H96,2,TRUE)</f>
        <v>0</v>
      </c>
      <c r="C18" s="25">
        <f t="shared" si="0"/>
        <v>19.127272727272725</v>
      </c>
    </row>
    <row r="19" spans="1:3" s="19" customFormat="1" ht="24" customHeight="1">
      <c r="A19" s="20" t="s">
        <v>46</v>
      </c>
      <c r="B19" s="21">
        <f>VLOOKUP(A19,'PU ACHAT HT'!A15:H97,2,TRUE)</f>
        <v>0</v>
      </c>
      <c r="C19" s="24">
        <f t="shared" si="0"/>
        <v>16.8</v>
      </c>
    </row>
    <row r="20" spans="1:3" s="19" customFormat="1" ht="24" customHeight="1">
      <c r="A20" s="17" t="s">
        <v>47</v>
      </c>
      <c r="B20" s="18">
        <f>VLOOKUP(A20,'PU ACHAT HT'!A16:H98,2,TRUE)</f>
        <v>0</v>
      </c>
      <c r="C20" s="25">
        <f t="shared" si="0"/>
        <v>18.563636363636363</v>
      </c>
    </row>
    <row r="21" spans="1:3" s="19" customFormat="1" ht="24" customHeight="1">
      <c r="A21" s="20" t="s">
        <v>48</v>
      </c>
      <c r="B21" s="21">
        <f>VLOOKUP(A21,'PU ACHAT HT'!A17:H99,2,TRUE)</f>
        <v>0</v>
      </c>
      <c r="C21" s="24">
        <f t="shared" si="0"/>
        <v>34.327272727272721</v>
      </c>
    </row>
    <row r="22" spans="1:3" s="19" customFormat="1" ht="24" customHeight="1">
      <c r="A22" s="17" t="s">
        <v>49</v>
      </c>
      <c r="B22" s="18">
        <f>VLOOKUP(A22,'PU ACHAT HT'!A18:H100,2,TRUE)</f>
        <v>0</v>
      </c>
      <c r="C22" s="25">
        <f t="shared" si="0"/>
        <v>45.054545454545455</v>
      </c>
    </row>
    <row r="23" spans="1:3" s="19" customFormat="1" ht="24" customHeight="1">
      <c r="A23" s="20" t="s">
        <v>50</v>
      </c>
      <c r="B23" s="21">
        <f>VLOOKUP(A23,'PU ACHAT HT'!A19:H101,2,TRUE)</f>
        <v>0</v>
      </c>
      <c r="C23" s="24">
        <f t="shared" si="0"/>
        <v>74.527272727272731</v>
      </c>
    </row>
    <row r="24" spans="1:3" s="19" customFormat="1" ht="24" customHeight="1">
      <c r="A24" s="17" t="s">
        <v>51</v>
      </c>
      <c r="B24" s="18">
        <f>VLOOKUP(A24,'PU ACHAT HT'!A20:H102,2,TRUE)</f>
        <v>0</v>
      </c>
      <c r="C24" s="25">
        <f t="shared" si="0"/>
        <v>47.763636363636358</v>
      </c>
    </row>
    <row r="25" spans="1:3" s="19" customFormat="1" ht="24" customHeight="1">
      <c r="A25" s="20" t="s">
        <v>52</v>
      </c>
      <c r="B25" s="21">
        <f>VLOOKUP(A25,'PU ACHAT HT'!A21:H103,2,TRUE)</f>
        <v>0</v>
      </c>
      <c r="C25" s="24">
        <f t="shared" si="0"/>
        <v>19.127272727272725</v>
      </c>
    </row>
    <row r="26" spans="1:3" s="19" customFormat="1" ht="24" customHeight="1">
      <c r="A26" s="17" t="s">
        <v>53</v>
      </c>
      <c r="B26" s="18">
        <f>VLOOKUP(A26,'PU ACHAT HT'!A22:H104,2,TRUE)</f>
        <v>0</v>
      </c>
      <c r="C26" s="25">
        <f t="shared" si="0"/>
        <v>24.999999999999996</v>
      </c>
    </row>
    <row r="27" spans="1:3" s="19" customFormat="1" ht="24" customHeight="1">
      <c r="A27" s="20" t="s">
        <v>54</v>
      </c>
      <c r="B27" s="21">
        <f>VLOOKUP(A27,'PU ACHAT HT'!A23:H105,2,TRUE)</f>
        <v>0</v>
      </c>
      <c r="C27" s="24">
        <f t="shared" si="0"/>
        <v>23.981818181818181</v>
      </c>
    </row>
    <row r="28" spans="1:3" s="19" customFormat="1" ht="24" customHeight="1">
      <c r="A28" s="17" t="s">
        <v>55</v>
      </c>
      <c r="B28" s="18">
        <f>VLOOKUP(A28,'PU ACHAT HT'!A24:H106,2,TRUE)</f>
        <v>0</v>
      </c>
      <c r="C28" s="25">
        <f t="shared" si="0"/>
        <v>2.9090909090909092</v>
      </c>
    </row>
    <row r="29" spans="1:3" s="19" customFormat="1" ht="24" customHeight="1">
      <c r="A29" s="20" t="s">
        <v>56</v>
      </c>
      <c r="B29" s="21">
        <f>VLOOKUP(A29,'PU ACHAT HT'!A25:H107,2,TRUE)</f>
        <v>0</v>
      </c>
      <c r="C29" s="24">
        <f t="shared" si="0"/>
        <v>2.9090909090909092</v>
      </c>
    </row>
    <row r="30" spans="1:3" s="19" customFormat="1" ht="24" customHeight="1">
      <c r="A30" s="17" t="s">
        <v>57</v>
      </c>
      <c r="B30" s="18">
        <f>VLOOKUP(A30,'PU ACHAT HT'!A26:H108,2,TRUE)</f>
        <v>0</v>
      </c>
      <c r="C30" s="25">
        <f t="shared" si="0"/>
        <v>2.9090909090909092</v>
      </c>
    </row>
    <row r="31" spans="1:3" s="19" customFormat="1" ht="24" customHeight="1">
      <c r="A31" s="20" t="s">
        <v>58</v>
      </c>
      <c r="B31" s="21">
        <f>VLOOKUP(A31,'PU ACHAT HT'!A27:H109,2,TRUE)</f>
        <v>0</v>
      </c>
      <c r="C31" s="24">
        <f t="shared" si="0"/>
        <v>2.9090909090909092</v>
      </c>
    </row>
    <row r="32" spans="1:3" s="19" customFormat="1" ht="24" customHeight="1">
      <c r="A32" s="17" t="s">
        <v>59</v>
      </c>
      <c r="B32" s="18">
        <f>VLOOKUP(A32,'PU ACHAT HT'!A28:H110,2,TRUE)</f>
        <v>0</v>
      </c>
      <c r="C32" s="25">
        <f t="shared" si="0"/>
        <v>6.8181818181818175</v>
      </c>
    </row>
    <row r="33" spans="1:3" s="19" customFormat="1" ht="24" customHeight="1">
      <c r="A33" s="20" t="s">
        <v>95</v>
      </c>
      <c r="B33" s="21">
        <f>VLOOKUP(A33,'PU ACHAT HT'!A29:H111,2,TRUE)</f>
        <v>0</v>
      </c>
      <c r="C33" s="24">
        <f t="shared" si="0"/>
        <v>6.8181818181818175</v>
      </c>
    </row>
    <row r="34" spans="1:3" s="19" customFormat="1" ht="24" customHeight="1">
      <c r="A34" s="17" t="s">
        <v>60</v>
      </c>
      <c r="B34" s="18">
        <f>VLOOKUP(A34,'PU ACHAT HT'!A30:H112,2,TRUE)</f>
        <v>0</v>
      </c>
      <c r="C34" s="25">
        <f t="shared" si="0"/>
        <v>6.8181818181818175</v>
      </c>
    </row>
    <row r="35" spans="1:3" s="19" customFormat="1" ht="24" customHeight="1">
      <c r="A35" s="20" t="s">
        <v>61</v>
      </c>
      <c r="B35" s="21">
        <f>VLOOKUP(A35,'PU ACHAT HT'!A31:H113,2,TRUE)</f>
        <v>0</v>
      </c>
      <c r="C35" s="24">
        <f t="shared" si="0"/>
        <v>17.2</v>
      </c>
    </row>
    <row r="36" spans="1:3" s="19" customFormat="1" ht="24" customHeight="1">
      <c r="A36" s="17" t="s">
        <v>62</v>
      </c>
      <c r="B36" s="18">
        <f>VLOOKUP(A36,'PU ACHAT HT'!A32:H114,2,TRUE)</f>
        <v>0</v>
      </c>
      <c r="C36" s="25">
        <f t="shared" si="0"/>
        <v>17.2</v>
      </c>
    </row>
    <row r="37" spans="1:3" s="19" customFormat="1" ht="24" customHeight="1">
      <c r="A37" s="20" t="s">
        <v>63</v>
      </c>
      <c r="B37" s="21">
        <f>VLOOKUP(A37,'PU ACHAT HT'!A33:H115,2,TRUE)</f>
        <v>0</v>
      </c>
      <c r="C37" s="24">
        <f t="shared" si="0"/>
        <v>17.2</v>
      </c>
    </row>
    <row r="38" spans="1:3" s="19" customFormat="1" ht="24" customHeight="1">
      <c r="A38" s="17" t="s">
        <v>64</v>
      </c>
      <c r="B38" s="18">
        <f>VLOOKUP(A38,'PU ACHAT HT'!A34:H116,2,TRUE)</f>
        <v>0</v>
      </c>
      <c r="C38" s="25">
        <f t="shared" si="0"/>
        <v>17.2</v>
      </c>
    </row>
    <row r="39" spans="1:3" s="19" customFormat="1" ht="24" customHeight="1">
      <c r="A39" s="20" t="s">
        <v>65</v>
      </c>
      <c r="B39" s="21">
        <f>VLOOKUP(A39,'PU ACHAT HT'!A35:H117,2,TRUE)</f>
        <v>0</v>
      </c>
      <c r="C39" s="24">
        <f t="shared" si="0"/>
        <v>3.5272727272727269</v>
      </c>
    </row>
    <row r="40" spans="1:3" s="19" customFormat="1" ht="24" customHeight="1">
      <c r="A40" s="17" t="s">
        <v>66</v>
      </c>
      <c r="B40" s="18">
        <f>VLOOKUP(A40,'PU ACHAT HT'!A36:H118,2,TRUE)</f>
        <v>0</v>
      </c>
      <c r="C40" s="25">
        <f t="shared" si="0"/>
        <v>3.1636363636363636</v>
      </c>
    </row>
    <row r="41" spans="1:3" s="19" customFormat="1" ht="24" customHeight="1">
      <c r="A41" s="20" t="s">
        <v>67</v>
      </c>
      <c r="B41" s="21">
        <f>VLOOKUP(A41,'PU ACHAT HT'!A37:H119,2,TRUE)</f>
        <v>0</v>
      </c>
      <c r="C41" s="24">
        <f t="shared" si="0"/>
        <v>2.0181818181818181</v>
      </c>
    </row>
    <row r="42" spans="1:3" s="19" customFormat="1" ht="24" customHeight="1">
      <c r="A42" s="17" t="s">
        <v>68</v>
      </c>
      <c r="B42" s="18">
        <f>VLOOKUP(A42,'PU ACHAT HT'!A38:H120,2,TRUE)</f>
        <v>0</v>
      </c>
      <c r="C42" s="25">
        <f t="shared" si="0"/>
        <v>3.2545454545454544</v>
      </c>
    </row>
    <row r="43" spans="1:3" s="19" customFormat="1" ht="24" customHeight="1">
      <c r="A43" s="20" t="s">
        <v>69</v>
      </c>
      <c r="B43" s="21">
        <f>VLOOKUP(A43,'PU ACHAT HT'!A39:H121,2,TRUE)</f>
        <v>0</v>
      </c>
      <c r="C43" s="24">
        <f t="shared" si="0"/>
        <v>4.5818181818181811</v>
      </c>
    </row>
    <row r="44" spans="1:3" s="19" customFormat="1" ht="24" customHeight="1">
      <c r="A44" s="17" t="s">
        <v>70</v>
      </c>
      <c r="B44" s="18">
        <f>VLOOKUP(A44,'PU ACHAT HT'!A40:H122,2,TRUE)</f>
        <v>0</v>
      </c>
      <c r="C44" s="25">
        <f t="shared" si="0"/>
        <v>2.8181818181818179</v>
      </c>
    </row>
    <row r="45" spans="1:3" s="19" customFormat="1" ht="24" customHeight="1">
      <c r="A45" s="20" t="s">
        <v>71</v>
      </c>
      <c r="B45" s="21">
        <f>VLOOKUP(A45,'PU ACHAT HT'!A41:H123,2,TRUE)</f>
        <v>0</v>
      </c>
      <c r="C45" s="24">
        <f t="shared" si="0"/>
        <v>3.6727272727272724</v>
      </c>
    </row>
    <row r="46" spans="1:3" s="19" customFormat="1" ht="24" customHeight="1">
      <c r="A46" s="17" t="s">
        <v>72</v>
      </c>
      <c r="B46" s="18">
        <f>VLOOKUP(A46,'PU ACHAT HT'!A42:H124,2,TRUE)</f>
        <v>0</v>
      </c>
      <c r="C46" s="25">
        <f t="shared" si="0"/>
        <v>18</v>
      </c>
    </row>
    <row r="47" spans="1:3" s="19" customFormat="1" ht="24" customHeight="1">
      <c r="A47" s="20" t="s">
        <v>73</v>
      </c>
      <c r="B47" s="21">
        <f>VLOOKUP(A47,'PU ACHAT HT'!A43:H125,2,TRUE)</f>
        <v>0</v>
      </c>
      <c r="C47" s="24">
        <f t="shared" si="0"/>
        <v>14.654545454545454</v>
      </c>
    </row>
    <row r="48" spans="1:3" s="19" customFormat="1" ht="24" customHeight="1">
      <c r="A48" s="17" t="s">
        <v>74</v>
      </c>
      <c r="B48" s="18">
        <f>VLOOKUP(A48,'PU ACHAT HT'!A44:H126,2,TRUE)</f>
        <v>0</v>
      </c>
      <c r="C48" s="25">
        <f t="shared" si="0"/>
        <v>5.5272727272727264</v>
      </c>
    </row>
    <row r="49" spans="1:3" s="19" customFormat="1" ht="24" customHeight="1">
      <c r="A49" s="20" t="s">
        <v>75</v>
      </c>
      <c r="B49" s="21">
        <f>VLOOKUP(A49,'PU ACHAT HT'!A45:H127,2,TRUE)</f>
        <v>0</v>
      </c>
      <c r="C49" s="24">
        <f t="shared" si="0"/>
        <v>14.454545454545453</v>
      </c>
    </row>
    <row r="50" spans="1:3" s="19" customFormat="1" ht="24" customHeight="1">
      <c r="A50" s="17" t="s">
        <v>76</v>
      </c>
      <c r="B50" s="18">
        <f>VLOOKUP(A50,'PU ACHAT HT'!A46:H128,2,TRUE)</f>
        <v>0</v>
      </c>
      <c r="C50" s="25">
        <f t="shared" si="0"/>
        <v>7.7454545454545443</v>
      </c>
    </row>
    <row r="51" spans="1:3" s="19" customFormat="1" ht="24" customHeight="1">
      <c r="A51" s="20" t="s">
        <v>77</v>
      </c>
      <c r="B51" s="21">
        <f>VLOOKUP(A51,'PU ACHAT HT'!A47:H129,2,TRUE)</f>
        <v>0</v>
      </c>
      <c r="C51" s="24">
        <f t="shared" si="0"/>
        <v>2.0727272727272723</v>
      </c>
    </row>
    <row r="52" spans="1:3" s="19" customFormat="1" ht="24" customHeight="1">
      <c r="A52" s="17" t="s">
        <v>78</v>
      </c>
      <c r="B52" s="18">
        <f>VLOOKUP(A52,'PU ACHAT HT'!A48:H130,2,TRUE)</f>
        <v>0</v>
      </c>
      <c r="C52" s="25">
        <f t="shared" si="0"/>
        <v>27.27272727272727</v>
      </c>
    </row>
    <row r="53" spans="1:3" s="19" customFormat="1" ht="24" customHeight="1">
      <c r="A53" s="20" t="s">
        <v>79</v>
      </c>
      <c r="B53" s="21">
        <f>VLOOKUP(A53,'PU ACHAT HT'!A49:H131,2,TRUE)</f>
        <v>0</v>
      </c>
      <c r="C53" s="24">
        <f t="shared" si="0"/>
        <v>9.6909090909090896</v>
      </c>
    </row>
    <row r="54" spans="1:3" s="19" customFormat="1" ht="24" customHeight="1">
      <c r="A54" s="17" t="s">
        <v>80</v>
      </c>
      <c r="B54" s="18">
        <f>VLOOKUP(A54,'PU ACHAT HT'!A50:H132,2,TRUE)</f>
        <v>0</v>
      </c>
      <c r="C54" s="25">
        <f t="shared" si="0"/>
        <v>10.472727272727271</v>
      </c>
    </row>
    <row r="55" spans="1:3" s="19" customFormat="1" ht="24" customHeight="1">
      <c r="A55" s="20" t="s">
        <v>81</v>
      </c>
      <c r="B55" s="21">
        <f>VLOOKUP(A55,'PU ACHAT HT'!A51:H133,2,TRUE)</f>
        <v>0</v>
      </c>
      <c r="C55" s="24">
        <f t="shared" si="0"/>
        <v>2.0109090909090908</v>
      </c>
    </row>
    <row r="56" spans="1:3" s="19" customFormat="1" ht="24" customHeight="1">
      <c r="A56" s="17" t="s">
        <v>82</v>
      </c>
      <c r="B56" s="18">
        <f>VLOOKUP(A56,'PU ACHAT HT'!A52:H134,2,TRUE)</f>
        <v>0</v>
      </c>
      <c r="C56" s="25">
        <f t="shared" si="0"/>
        <v>3.7036363636363632</v>
      </c>
    </row>
    <row r="57" spans="1:3" s="19" customFormat="1" ht="24" customHeight="1">
      <c r="A57" s="20" t="s">
        <v>83</v>
      </c>
      <c r="B57" s="21">
        <f>VLOOKUP(A57,'PU ACHAT HT'!A53:H135,2,TRUE)</f>
        <v>0</v>
      </c>
      <c r="C57" s="24">
        <f t="shared" si="0"/>
        <v>60.963636363636361</v>
      </c>
    </row>
  </sheetData>
  <mergeCells count="2">
    <mergeCell ref="A2:C2"/>
    <mergeCell ref="A3:C3"/>
  </mergeCells>
  <printOptions horizontalCentered="1"/>
  <pageMargins left="0.39000000000000007" right="0.39000000000000007" top="0.2" bottom="0.2" header="0.51" footer="0.51"/>
  <pageSetup paperSize="9" scale="65" orientation="portrait"/>
  <headerFooter>
    <oddFooter>&amp;R&amp;"Calibri,Normal"&amp;K000000Fait le 14 avril 2014_x000D_Edité le &amp;D_x000D_&amp;P/&amp;N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4"/>
  <sheetViews>
    <sheetView workbookViewId="0">
      <selection activeCell="A2" sqref="A2:B4"/>
    </sheetView>
  </sheetViews>
  <sheetFormatPr baseColWidth="10" defaultRowHeight="15"/>
  <sheetData>
    <row r="1" spans="1:2">
      <c r="A1" s="32" t="s">
        <v>99</v>
      </c>
      <c r="B1" s="32" t="s">
        <v>100</v>
      </c>
    </row>
    <row r="2" spans="1:2">
      <c r="A2" s="32" t="s">
        <v>96</v>
      </c>
      <c r="B2" s="32">
        <v>401003</v>
      </c>
    </row>
    <row r="3" spans="1:2">
      <c r="A3" s="32" t="s">
        <v>98</v>
      </c>
      <c r="B3" s="32">
        <v>401002</v>
      </c>
    </row>
    <row r="4" spans="1:2">
      <c r="A4" s="32" t="s">
        <v>97</v>
      </c>
      <c r="B4" s="32">
        <v>401001</v>
      </c>
    </row>
  </sheetData>
  <sortState ref="A2:B4">
    <sortCondition ref="A2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PU ACHAT HT</vt:lpstr>
      <vt:lpstr>Feuil2</vt:lpstr>
      <vt:lpstr>Feuil1</vt:lpstr>
      <vt:lpstr>Trucmuch</vt:lpstr>
      <vt:lpstr>401002</vt:lpstr>
      <vt:lpstr>401003</vt:lpstr>
      <vt:lpstr>FOURNISSEUR</vt:lpstr>
      <vt:lpstr>BDARTICLES</vt:lpstr>
      <vt:lpstr>'401002'!Impression_des_titres</vt:lpstr>
      <vt:lpstr>'401003'!Impression_des_titres</vt:lpstr>
      <vt:lpstr>'PU ACHAT HT'!Impression_des_titres</vt:lpstr>
      <vt:lpstr>Trucmuch!Impression_des_titres</vt:lpstr>
      <vt:lpstr>SP10BLC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Gracete</dc:creator>
  <cp:lastModifiedBy>Emile.Riou</cp:lastModifiedBy>
  <cp:lastPrinted>2014-04-14T14:12:44Z</cp:lastPrinted>
  <dcterms:created xsi:type="dcterms:W3CDTF">2014-04-04T09:22:27Z</dcterms:created>
  <dcterms:modified xsi:type="dcterms:W3CDTF">2014-04-16T11:30:54Z</dcterms:modified>
</cp:coreProperties>
</file>