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17520" windowHeight="6345"/>
  </bookViews>
  <sheets>
    <sheet name="Mouvements" sheetId="1" r:id="rId1"/>
  </sheets>
  <definedNames>
    <definedName name="catergorie">Mouvements!$X$2:$X$3</definedName>
    <definedName name="genre">Mouvements!$AA$2:$AA$3</definedName>
    <definedName name="lieu">Mouvements!$Y$2:$Y$4</definedName>
    <definedName name="reglement">Mouvements!$Z$2:$Z$5</definedName>
    <definedName name="tva">Mouvements!$AB$2:$AB$3</definedName>
    <definedName name="_xlnm.Print_Area" localSheetId="0">Mouvements!$A$1:$AB$15</definedName>
  </definedNames>
  <calcPr calcId="125725"/>
</workbook>
</file>

<file path=xl/calcChain.xml><?xml version="1.0" encoding="utf-8"?>
<calcChain xmlns="http://schemas.openxmlformats.org/spreadsheetml/2006/main">
  <c r="S17" i="1"/>
  <c r="R17"/>
  <c r="P17"/>
  <c r="U17" s="1"/>
  <c r="V17" s="1"/>
  <c r="S16"/>
  <c r="R16"/>
  <c r="P16"/>
  <c r="U16" s="1"/>
  <c r="V16" s="1"/>
  <c r="S15"/>
  <c r="R15"/>
  <c r="P15"/>
  <c r="U15" s="1"/>
  <c r="V15" s="1"/>
  <c r="S14"/>
  <c r="R14"/>
  <c r="P14"/>
  <c r="U14" s="1"/>
  <c r="V14" s="1"/>
  <c r="S13"/>
  <c r="R13"/>
  <c r="P13"/>
  <c r="U13" s="1"/>
  <c r="V13" s="1"/>
  <c r="S12"/>
  <c r="R12"/>
  <c r="P12"/>
  <c r="U12" s="1"/>
  <c r="V12" s="1"/>
  <c r="S4"/>
  <c r="S5"/>
  <c r="S6"/>
  <c r="S7"/>
  <c r="S8"/>
  <c r="S9"/>
  <c r="S10"/>
  <c r="S11"/>
  <c r="R5"/>
  <c r="R6"/>
  <c r="R7"/>
  <c r="R8"/>
  <c r="R9"/>
  <c r="R10"/>
  <c r="R11"/>
  <c r="R4"/>
  <c r="P5" l="1"/>
  <c r="P6"/>
  <c r="P7"/>
  <c r="U7" s="1"/>
  <c r="V7" s="1"/>
  <c r="W7" s="1"/>
  <c r="P8"/>
  <c r="U8" s="1"/>
  <c r="V8" s="1"/>
  <c r="W8" s="1"/>
  <c r="P9"/>
  <c r="U9" s="1"/>
  <c r="V9" s="1"/>
  <c r="W9" s="1"/>
  <c r="P10"/>
  <c r="U10" s="1"/>
  <c r="V10" s="1"/>
  <c r="W10" s="1"/>
  <c r="P11"/>
  <c r="U11" s="1"/>
  <c r="V11" s="1"/>
  <c r="W11" s="1"/>
  <c r="P4"/>
  <c r="U6" l="1"/>
  <c r="V6" s="1"/>
  <c r="W6" s="1"/>
  <c r="U5"/>
  <c r="V5" s="1"/>
  <c r="W5" s="1"/>
  <c r="U4"/>
  <c r="V4" s="1"/>
  <c r="W4" s="1"/>
</calcChain>
</file>

<file path=xl/sharedStrings.xml><?xml version="1.0" encoding="utf-8"?>
<sst xmlns="http://schemas.openxmlformats.org/spreadsheetml/2006/main" count="121" uniqueCount="56">
  <si>
    <t>Date d'achat ou de l'apport</t>
  </si>
  <si>
    <t>Nom, prénom ou dénomination sociale</t>
  </si>
  <si>
    <t>Genre</t>
  </si>
  <si>
    <t>N° immatriculation</t>
  </si>
  <si>
    <t>Prix d'achat ou de valeur vénale</t>
  </si>
  <si>
    <t>SORTIE</t>
  </si>
  <si>
    <t>Mode de règlement</t>
  </si>
  <si>
    <t>Changement d'immatriculation</t>
  </si>
  <si>
    <t>Prix de vente</t>
  </si>
  <si>
    <t>Lieu d'achat</t>
  </si>
  <si>
    <t>Lieu de vente</t>
  </si>
  <si>
    <t>Professionnel ou Particulier</t>
  </si>
  <si>
    <t>Particulier</t>
  </si>
  <si>
    <t>Professionnel</t>
  </si>
  <si>
    <t>France</t>
  </si>
  <si>
    <t>UE</t>
  </si>
  <si>
    <t>Hors CEE</t>
  </si>
  <si>
    <t>CHQ</t>
  </si>
  <si>
    <t>VIRT</t>
  </si>
  <si>
    <t>ESP</t>
  </si>
  <si>
    <t>Date de vente</t>
  </si>
  <si>
    <t>VU</t>
  </si>
  <si>
    <t>VP</t>
  </si>
  <si>
    <t>Régime TVA</t>
  </si>
  <si>
    <t>Soumis à TVA (O/N)</t>
  </si>
  <si>
    <t>OUI</t>
  </si>
  <si>
    <t>NON</t>
  </si>
  <si>
    <t>Numéro d'ordre</t>
  </si>
  <si>
    <t>655abd67</t>
  </si>
  <si>
    <t>367bv92</t>
  </si>
  <si>
    <t>aj bd 95</t>
  </si>
  <si>
    <t xml:space="preserve">anc vh </t>
  </si>
  <si>
    <t>kdjhf</t>
  </si>
  <si>
    <t>hqgfkhjqoit</t>
  </si>
  <si>
    <t>ngfkl</t>
  </si>
  <si>
    <t>jgfkj</t>
  </si>
  <si>
    <t xml:space="preserve">Mme DUPONT </t>
  </si>
  <si>
    <t>ARS SARL</t>
  </si>
  <si>
    <t xml:space="preserve">M. DURAND </t>
  </si>
  <si>
    <t xml:space="preserve">PEUGEOT </t>
  </si>
  <si>
    <t xml:space="preserve">RENAULT </t>
  </si>
  <si>
    <t xml:space="preserve">M. SPUNTZ </t>
  </si>
  <si>
    <t xml:space="preserve">Mlle ARNOLD </t>
  </si>
  <si>
    <t>DIVERS</t>
  </si>
  <si>
    <t>Marge TTC</t>
  </si>
  <si>
    <t>Tva sur marge</t>
  </si>
  <si>
    <t>Marge HT</t>
  </si>
  <si>
    <t>Mme KUNTZ</t>
  </si>
  <si>
    <t>M. SCHMITT</t>
  </si>
  <si>
    <t>SARIL</t>
  </si>
  <si>
    <t>IMPACT</t>
  </si>
  <si>
    <t>Ventes  en stock</t>
  </si>
  <si>
    <t>Achats en stocks</t>
  </si>
  <si>
    <t>fr inv</t>
  </si>
  <si>
    <t>1</t>
  </si>
  <si>
    <t>26/06/2013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</si>
</sst>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Border="1"/>
    <xf numFmtId="0" fontId="0" fillId="0" borderId="1" xfId="0" applyBorder="1" applyAlignment="1">
      <alignment horizontal="left" wrapText="1"/>
    </xf>
    <xf numFmtId="0" fontId="0" fillId="2" borderId="1" xfId="0" applyFill="1" applyBorder="1" applyAlignment="1">
      <alignment horizontal="center"/>
    </xf>
    <xf numFmtId="4" fontId="0" fillId="2" borderId="1" xfId="0" applyNumberFormat="1" applyFill="1" applyBorder="1" applyAlignment="1">
      <alignment horizontal="right"/>
    </xf>
    <xf numFmtId="4" fontId="0" fillId="0" borderId="0" xfId="0" applyNumberFormat="1"/>
    <xf numFmtId="0" fontId="0" fillId="2" borderId="1" xfId="0" applyNumberFormat="1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4" fontId="0" fillId="0" borderId="10" xfId="0" applyNumberFormat="1" applyBorder="1" applyAlignment="1">
      <alignment horizontal="center"/>
    </xf>
    <xf numFmtId="4" fontId="0" fillId="0" borderId="12" xfId="0" applyNumberFormat="1" applyBorder="1" applyAlignment="1">
      <alignment horizontal="center"/>
    </xf>
    <xf numFmtId="4" fontId="0" fillId="0" borderId="12" xfId="0" applyNumberFormat="1" applyBorder="1" applyAlignment="1">
      <alignment wrapText="1"/>
    </xf>
    <xf numFmtId="4" fontId="0" fillId="0" borderId="13" xfId="0" applyNumberFormat="1" applyBorder="1" applyAlignment="1">
      <alignment horizontal="center"/>
    </xf>
    <xf numFmtId="4" fontId="0" fillId="0" borderId="13" xfId="0" applyNumberFormat="1" applyBorder="1" applyAlignment="1">
      <alignment wrapText="1"/>
    </xf>
    <xf numFmtId="164" fontId="0" fillId="0" borderId="13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4" fontId="1" fillId="2" borderId="6" xfId="0" applyNumberFormat="1" applyFont="1" applyFill="1" applyBorder="1" applyAlignment="1">
      <alignment horizontal="center" vertical="center"/>
    </xf>
    <xf numFmtId="4" fontId="1" fillId="2" borderId="7" xfId="0" applyNumberFormat="1" applyFont="1" applyFill="1" applyBorder="1" applyAlignment="1">
      <alignment horizontal="center" vertical="center"/>
    </xf>
    <xf numFmtId="4" fontId="1" fillId="2" borderId="8" xfId="0" applyNumberFormat="1" applyFont="1" applyFill="1" applyBorder="1" applyAlignment="1">
      <alignment horizontal="center" vertical="center" wrapText="1"/>
    </xf>
    <xf numFmtId="4" fontId="1" fillId="2" borderId="9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B17"/>
  <sheetViews>
    <sheetView tabSelected="1" workbookViewId="0">
      <selection activeCell="F12" sqref="F12"/>
    </sheetView>
  </sheetViews>
  <sheetFormatPr baseColWidth="10" defaultRowHeight="15"/>
  <cols>
    <col min="1" max="2" width="21" style="7" customWidth="1"/>
    <col min="3" max="3" width="20.7109375" style="7" customWidth="1"/>
    <col min="4" max="4" width="15.7109375" style="7" customWidth="1"/>
    <col min="5" max="6" width="14.140625" style="7" customWidth="1"/>
    <col min="7" max="7" width="11.42578125" style="7"/>
    <col min="8" max="8" width="15.7109375" style="7" customWidth="1"/>
    <col min="9" max="9" width="14.85546875" style="7" customWidth="1"/>
    <col min="10" max="10" width="11.42578125" style="7"/>
    <col min="11" max="11" width="14.7109375" customWidth="1"/>
    <col min="12" max="12" width="20.7109375" customWidth="1"/>
    <col min="13" max="14" width="15.7109375" customWidth="1"/>
    <col min="15" max="15" width="16.7109375" customWidth="1"/>
    <col min="16" max="16" width="17.42578125" customWidth="1"/>
    <col min="18" max="19" width="11.42578125" hidden="1" customWidth="1"/>
    <col min="24" max="24" width="13.28515625" customWidth="1"/>
    <col min="25" max="28" width="11.42578125" customWidth="1"/>
  </cols>
  <sheetData>
    <row r="1" spans="1:28" ht="107.25" customHeight="1">
      <c r="A1" s="20"/>
      <c r="B1" s="20"/>
      <c r="C1" s="20"/>
      <c r="D1" s="20"/>
      <c r="E1" s="20"/>
      <c r="F1" s="20"/>
      <c r="G1" s="20"/>
      <c r="H1" s="20"/>
      <c r="I1" s="20"/>
      <c r="J1" s="20"/>
      <c r="K1" s="21" t="s">
        <v>5</v>
      </c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3"/>
    </row>
    <row r="2" spans="1:28">
      <c r="A2" s="19" t="s">
        <v>27</v>
      </c>
      <c r="B2" s="19" t="s">
        <v>0</v>
      </c>
      <c r="C2" s="19" t="s">
        <v>1</v>
      </c>
      <c r="D2" s="19" t="s">
        <v>11</v>
      </c>
      <c r="E2" s="19" t="s">
        <v>9</v>
      </c>
      <c r="F2" s="19" t="s">
        <v>24</v>
      </c>
      <c r="G2" s="26" t="s">
        <v>2</v>
      </c>
      <c r="H2" s="28" t="s">
        <v>3</v>
      </c>
      <c r="I2" s="19" t="s">
        <v>4</v>
      </c>
      <c r="J2" s="19" t="s">
        <v>6</v>
      </c>
      <c r="K2" s="18" t="s">
        <v>20</v>
      </c>
      <c r="L2" s="18" t="s">
        <v>1</v>
      </c>
      <c r="M2" s="18" t="s">
        <v>11</v>
      </c>
      <c r="N2" s="18" t="s">
        <v>10</v>
      </c>
      <c r="O2" s="18" t="s">
        <v>7</v>
      </c>
      <c r="P2" s="18" t="s">
        <v>23</v>
      </c>
      <c r="Q2" s="18" t="s">
        <v>8</v>
      </c>
      <c r="R2" s="18" t="s">
        <v>51</v>
      </c>
      <c r="S2" s="18" t="s">
        <v>52</v>
      </c>
      <c r="T2" s="18" t="s">
        <v>6</v>
      </c>
      <c r="U2" s="24" t="s">
        <v>44</v>
      </c>
      <c r="V2" s="24" t="s">
        <v>45</v>
      </c>
      <c r="W2" s="24" t="s">
        <v>46</v>
      </c>
      <c r="X2" t="s">
        <v>12</v>
      </c>
      <c r="Y2" t="s">
        <v>14</v>
      </c>
      <c r="Z2" t="s">
        <v>17</v>
      </c>
      <c r="AA2" t="s">
        <v>21</v>
      </c>
      <c r="AB2" t="s">
        <v>25</v>
      </c>
    </row>
    <row r="3" spans="1:28" ht="30" customHeight="1">
      <c r="A3" s="19"/>
      <c r="B3" s="19"/>
      <c r="C3" s="19"/>
      <c r="D3" s="19"/>
      <c r="E3" s="19"/>
      <c r="F3" s="19"/>
      <c r="G3" s="27"/>
      <c r="H3" s="29"/>
      <c r="I3" s="19"/>
      <c r="J3" s="19"/>
      <c r="K3" s="18"/>
      <c r="L3" s="18"/>
      <c r="M3" s="18"/>
      <c r="N3" s="18"/>
      <c r="O3" s="18"/>
      <c r="P3" s="18"/>
      <c r="Q3" s="18"/>
      <c r="R3" s="18"/>
      <c r="S3" s="18"/>
      <c r="T3" s="18"/>
      <c r="U3" s="25"/>
      <c r="V3" s="25"/>
      <c r="W3" s="25"/>
      <c r="X3" t="s">
        <v>13</v>
      </c>
      <c r="Y3" t="s">
        <v>15</v>
      </c>
      <c r="Z3" t="s">
        <v>19</v>
      </c>
      <c r="AA3" t="s">
        <v>22</v>
      </c>
      <c r="AB3" t="s">
        <v>26</v>
      </c>
    </row>
    <row r="4" spans="1:28">
      <c r="A4" s="16">
        <v>1</v>
      </c>
      <c r="B4" s="15">
        <v>40193</v>
      </c>
      <c r="C4" s="12" t="s">
        <v>53</v>
      </c>
      <c r="D4" s="11" t="s">
        <v>13</v>
      </c>
      <c r="E4" s="10" t="s">
        <v>15</v>
      </c>
      <c r="F4" s="9" t="s">
        <v>26</v>
      </c>
      <c r="G4" s="9" t="s">
        <v>22</v>
      </c>
      <c r="H4" s="9" t="s">
        <v>28</v>
      </c>
      <c r="I4" s="3">
        <v>10000</v>
      </c>
      <c r="J4" s="9" t="s">
        <v>18</v>
      </c>
      <c r="K4" s="1">
        <v>41305</v>
      </c>
      <c r="L4" s="4" t="s">
        <v>47</v>
      </c>
      <c r="M4" s="2" t="s">
        <v>12</v>
      </c>
      <c r="N4" s="2" t="s">
        <v>14</v>
      </c>
      <c r="O4" s="2"/>
      <c r="P4" s="5" t="str">
        <f>IF(Q4=0,"",IF(E4="hors cee","Exonération de Tva",IF(F4="non","Tva sur marge",IF(AND(F4="oui",E4="ue"),"Vente exonérée",IF(F4="oui","Tva sur PV",IF(F4="","","Exonération de Tva"))))))</f>
        <v>Tva sur marge</v>
      </c>
      <c r="Q4" s="3">
        <v>15000</v>
      </c>
      <c r="R4" s="8" t="e">
        <f>IF(K4="",1,IF(K4&gt;#REF!,1,0))</f>
        <v>#REF!</v>
      </c>
      <c r="S4" s="8" t="e">
        <f>IF(#REF!&lt;=Mouvements!B4,1,0)</f>
        <v>#REF!</v>
      </c>
      <c r="T4" s="2" t="s">
        <v>19</v>
      </c>
      <c r="U4" s="6">
        <f>IF(P4="Tva sur marge",Q4-I4,"")</f>
        <v>5000</v>
      </c>
      <c r="V4" s="6">
        <f>IF(U4="","",U4*0.196)</f>
        <v>980</v>
      </c>
      <c r="W4" s="6">
        <f>IF(V4="","",U4-V4)</f>
        <v>4020</v>
      </c>
      <c r="Y4" t="s">
        <v>16</v>
      </c>
      <c r="Z4" t="s">
        <v>18</v>
      </c>
    </row>
    <row r="5" spans="1:28">
      <c r="A5" s="17">
        <v>2</v>
      </c>
      <c r="B5" s="15">
        <v>41289</v>
      </c>
      <c r="C5" s="14" t="s">
        <v>36</v>
      </c>
      <c r="D5" s="13" t="s">
        <v>12</v>
      </c>
      <c r="E5" s="10" t="s">
        <v>14</v>
      </c>
      <c r="F5" s="9" t="s">
        <v>26</v>
      </c>
      <c r="G5" s="9" t="s">
        <v>22</v>
      </c>
      <c r="H5" s="9" t="s">
        <v>29</v>
      </c>
      <c r="I5" s="3">
        <v>5000</v>
      </c>
      <c r="J5" s="9" t="s">
        <v>19</v>
      </c>
      <c r="K5" s="1">
        <v>41305</v>
      </c>
      <c r="L5" s="4" t="s">
        <v>48</v>
      </c>
      <c r="M5" s="2" t="s">
        <v>12</v>
      </c>
      <c r="N5" s="2" t="s">
        <v>14</v>
      </c>
      <c r="O5" s="2"/>
      <c r="P5" s="5" t="str">
        <f t="shared" ref="P5:P11" si="0">IF(Q5=0,"",IF(E5="hors cee","Exonération de Tva",IF(F5="non","Tva sur marge",IF(AND(F5="oui",E5="ue"),"Vente exonérée",IF(F5="oui","Tva sur PV",IF(F5="","","Exonération de Tva"))))))</f>
        <v>Tva sur marge</v>
      </c>
      <c r="Q5" s="3">
        <v>20000</v>
      </c>
      <c r="R5" s="8" t="e">
        <f>IF(K5="",1,IF(K5&gt;#REF!,1,0))</f>
        <v>#REF!</v>
      </c>
      <c r="S5" s="8" t="e">
        <f>IF(#REF!&lt;=Mouvements!B5,1,0)</f>
        <v>#REF!</v>
      </c>
      <c r="T5" s="2" t="s">
        <v>18</v>
      </c>
      <c r="U5" s="6">
        <f t="shared" ref="U5:U11" si="1">IF(P5="Tva sur marge",Q5-I5,"")</f>
        <v>15000</v>
      </c>
      <c r="V5" s="6">
        <f t="shared" ref="V5:V11" si="2">IF(U5="","",U5*0.196)</f>
        <v>2940</v>
      </c>
      <c r="W5" s="6">
        <f t="shared" ref="W5:W11" si="3">IF(V5="","",U5-V5)</f>
        <v>12060</v>
      </c>
      <c r="Z5" t="s">
        <v>43</v>
      </c>
    </row>
    <row r="6" spans="1:28">
      <c r="A6" s="17">
        <v>3</v>
      </c>
      <c r="B6" s="15">
        <v>41289</v>
      </c>
      <c r="C6" s="14" t="s">
        <v>37</v>
      </c>
      <c r="D6" s="13" t="s">
        <v>13</v>
      </c>
      <c r="E6" s="10" t="s">
        <v>14</v>
      </c>
      <c r="F6" s="9" t="s">
        <v>25</v>
      </c>
      <c r="G6" s="9" t="s">
        <v>21</v>
      </c>
      <c r="H6" s="9" t="s">
        <v>30</v>
      </c>
      <c r="I6" s="3">
        <v>20000</v>
      </c>
      <c r="J6" s="9" t="s">
        <v>18</v>
      </c>
      <c r="K6" s="1">
        <v>41333</v>
      </c>
      <c r="L6" s="4" t="s">
        <v>49</v>
      </c>
      <c r="M6" s="2" t="s">
        <v>13</v>
      </c>
      <c r="N6" s="2" t="s">
        <v>14</v>
      </c>
      <c r="O6" s="2"/>
      <c r="P6" s="5" t="str">
        <f t="shared" si="0"/>
        <v>Tva sur PV</v>
      </c>
      <c r="Q6" s="3">
        <v>1196</v>
      </c>
      <c r="R6" s="8" t="e">
        <f>IF(K6="",1,IF(K6&gt;#REF!,1,0))</f>
        <v>#REF!</v>
      </c>
      <c r="S6" s="8" t="e">
        <f>IF(#REF!&lt;=Mouvements!B6,1,0)</f>
        <v>#REF!</v>
      </c>
      <c r="T6" s="2" t="s">
        <v>17</v>
      </c>
      <c r="U6" s="6" t="str">
        <f t="shared" si="1"/>
        <v/>
      </c>
      <c r="V6" s="6" t="str">
        <f t="shared" si="2"/>
        <v/>
      </c>
      <c r="W6" s="6" t="str">
        <f t="shared" si="3"/>
        <v/>
      </c>
    </row>
    <row r="7" spans="1:28">
      <c r="A7" s="17">
        <v>4</v>
      </c>
      <c r="B7" s="15">
        <v>41289</v>
      </c>
      <c r="C7" s="14" t="s">
        <v>38</v>
      </c>
      <c r="D7" s="13" t="s">
        <v>13</v>
      </c>
      <c r="E7" s="10" t="s">
        <v>15</v>
      </c>
      <c r="F7" s="9" t="s">
        <v>25</v>
      </c>
      <c r="G7" s="9" t="s">
        <v>22</v>
      </c>
      <c r="H7" s="9" t="s">
        <v>31</v>
      </c>
      <c r="I7" s="3">
        <v>25000</v>
      </c>
      <c r="J7" s="9" t="s">
        <v>17</v>
      </c>
      <c r="K7" s="1">
        <v>41394</v>
      </c>
      <c r="L7" s="4" t="s">
        <v>50</v>
      </c>
      <c r="M7" s="2" t="s">
        <v>13</v>
      </c>
      <c r="N7" s="2" t="s">
        <v>15</v>
      </c>
      <c r="O7" s="2"/>
      <c r="P7" s="5" t="str">
        <f t="shared" si="0"/>
        <v>Vente exonérée</v>
      </c>
      <c r="Q7" s="3">
        <v>30000</v>
      </c>
      <c r="R7" s="8" t="e">
        <f>IF(K7="",1,IF(K7&gt;#REF!,1,0))</f>
        <v>#REF!</v>
      </c>
      <c r="S7" s="8" t="e">
        <f>IF(#REF!&lt;=Mouvements!B7,1,0)</f>
        <v>#REF!</v>
      </c>
      <c r="T7" s="2" t="s">
        <v>43</v>
      </c>
      <c r="U7" s="6" t="str">
        <f t="shared" si="1"/>
        <v/>
      </c>
      <c r="V7" s="6" t="str">
        <f t="shared" si="2"/>
        <v/>
      </c>
      <c r="W7" s="6" t="str">
        <f t="shared" si="3"/>
        <v/>
      </c>
    </row>
    <row r="8" spans="1:28">
      <c r="A8" s="17">
        <v>5</v>
      </c>
      <c r="B8" s="15">
        <v>40694</v>
      </c>
      <c r="C8" s="14" t="s">
        <v>39</v>
      </c>
      <c r="D8" s="13" t="s">
        <v>13</v>
      </c>
      <c r="E8" s="10" t="s">
        <v>16</v>
      </c>
      <c r="F8" s="9" t="s">
        <v>26</v>
      </c>
      <c r="G8" s="9" t="s">
        <v>21</v>
      </c>
      <c r="H8" s="9" t="s">
        <v>32</v>
      </c>
      <c r="I8" s="3">
        <v>5000</v>
      </c>
      <c r="J8" s="9" t="s">
        <v>17</v>
      </c>
      <c r="K8" s="1">
        <v>41425</v>
      </c>
      <c r="L8" s="4" t="s">
        <v>47</v>
      </c>
      <c r="M8" s="2" t="s">
        <v>12</v>
      </c>
      <c r="N8" s="2" t="s">
        <v>14</v>
      </c>
      <c r="O8" s="2"/>
      <c r="P8" s="5" t="str">
        <f t="shared" si="0"/>
        <v>Exonération de Tva</v>
      </c>
      <c r="Q8" s="3">
        <v>7500</v>
      </c>
      <c r="R8" s="8" t="e">
        <f>IF(K8="",1,IF(K8&gt;#REF!,1,0))</f>
        <v>#REF!</v>
      </c>
      <c r="S8" s="8" t="e">
        <f>IF(#REF!&lt;=Mouvements!B8,1,0)</f>
        <v>#REF!</v>
      </c>
      <c r="T8" s="2" t="s">
        <v>19</v>
      </c>
      <c r="U8" s="6" t="str">
        <f t="shared" si="1"/>
        <v/>
      </c>
      <c r="V8" s="6" t="str">
        <f t="shared" si="2"/>
        <v/>
      </c>
      <c r="W8" s="6" t="str">
        <f t="shared" si="3"/>
        <v/>
      </c>
    </row>
    <row r="9" spans="1:28">
      <c r="A9" s="17">
        <v>6</v>
      </c>
      <c r="B9" s="15">
        <v>41090</v>
      </c>
      <c r="C9" s="14" t="s">
        <v>40</v>
      </c>
      <c r="D9" s="13" t="s">
        <v>13</v>
      </c>
      <c r="E9" s="10" t="s">
        <v>14</v>
      </c>
      <c r="F9" s="9" t="s">
        <v>26</v>
      </c>
      <c r="G9" s="9" t="s">
        <v>22</v>
      </c>
      <c r="H9" s="9" t="s">
        <v>33</v>
      </c>
      <c r="I9" s="3">
        <v>6000</v>
      </c>
      <c r="J9" s="9" t="s">
        <v>18</v>
      </c>
      <c r="K9" s="1"/>
      <c r="L9" s="4"/>
      <c r="M9" s="2"/>
      <c r="N9" s="2"/>
      <c r="O9" s="2"/>
      <c r="P9" s="5" t="str">
        <f t="shared" si="0"/>
        <v/>
      </c>
      <c r="Q9" s="3"/>
      <c r="R9" s="8">
        <f>IF(K9="",1,IF(K9&gt;#REF!,1,0))</f>
        <v>1</v>
      </c>
      <c r="S9" s="8" t="e">
        <f>IF(#REF!&lt;=Mouvements!B9,1,0)</f>
        <v>#REF!</v>
      </c>
      <c r="T9" s="2"/>
      <c r="U9" s="6" t="str">
        <f t="shared" si="1"/>
        <v/>
      </c>
      <c r="V9" s="6" t="str">
        <f t="shared" si="2"/>
        <v/>
      </c>
      <c r="W9" s="6" t="str">
        <f t="shared" si="3"/>
        <v/>
      </c>
    </row>
    <row r="10" spans="1:28">
      <c r="A10" s="17">
        <v>7</v>
      </c>
      <c r="B10" s="15">
        <v>40085</v>
      </c>
      <c r="C10" s="14" t="s">
        <v>42</v>
      </c>
      <c r="D10" s="13" t="s">
        <v>12</v>
      </c>
      <c r="E10" s="10" t="s">
        <v>15</v>
      </c>
      <c r="F10" s="9" t="s">
        <v>26</v>
      </c>
      <c r="G10" s="9" t="s">
        <v>21</v>
      </c>
      <c r="H10" s="9" t="s">
        <v>34</v>
      </c>
      <c r="I10" s="3">
        <v>3500</v>
      </c>
      <c r="J10" s="9" t="s">
        <v>19</v>
      </c>
      <c r="K10" s="1"/>
      <c r="L10" s="4"/>
      <c r="M10" s="2"/>
      <c r="N10" s="2"/>
      <c r="O10" s="2"/>
      <c r="P10" s="5" t="str">
        <f t="shared" si="0"/>
        <v/>
      </c>
      <c r="Q10" s="3"/>
      <c r="R10" s="8">
        <f>IF(K10="",1,IF(K10&gt;#REF!,1,0))</f>
        <v>1</v>
      </c>
      <c r="S10" s="8" t="e">
        <f>IF(#REF!&lt;=Mouvements!B10,1,0)</f>
        <v>#REF!</v>
      </c>
      <c r="T10" s="2"/>
      <c r="U10" s="6" t="str">
        <f t="shared" si="1"/>
        <v/>
      </c>
      <c r="V10" s="6" t="str">
        <f t="shared" si="2"/>
        <v/>
      </c>
      <c r="W10" s="6" t="str">
        <f t="shared" si="3"/>
        <v/>
      </c>
    </row>
    <row r="11" spans="1:28">
      <c r="A11" s="17">
        <v>8</v>
      </c>
      <c r="B11" s="15">
        <v>41274</v>
      </c>
      <c r="C11" s="14" t="s">
        <v>41</v>
      </c>
      <c r="D11" s="13" t="s">
        <v>12</v>
      </c>
      <c r="E11" s="10" t="s">
        <v>16</v>
      </c>
      <c r="F11" s="9" t="s">
        <v>26</v>
      </c>
      <c r="G11" s="9" t="s">
        <v>22</v>
      </c>
      <c r="H11" s="9" t="s">
        <v>35</v>
      </c>
      <c r="I11" s="3">
        <v>1000</v>
      </c>
      <c r="J11" s="9" t="s">
        <v>19</v>
      </c>
      <c r="K11" s="1"/>
      <c r="L11" s="4"/>
      <c r="M11" s="2"/>
      <c r="N11" s="2"/>
      <c r="O11" s="2"/>
      <c r="P11" s="5" t="str">
        <f t="shared" si="0"/>
        <v/>
      </c>
      <c r="Q11" s="3"/>
      <c r="R11" s="8">
        <f>IF(K11="",1,IF(K11&gt;#REF!,1,0))</f>
        <v>1</v>
      </c>
      <c r="S11" s="8" t="e">
        <f>IF(#REF!&lt;=Mouvements!B11,1,0)</f>
        <v>#REF!</v>
      </c>
      <c r="T11" s="2"/>
      <c r="U11" s="6" t="str">
        <f t="shared" si="1"/>
        <v/>
      </c>
      <c r="V11" s="6" t="str">
        <f t="shared" si="2"/>
        <v/>
      </c>
      <c r="W11" s="6" t="str">
        <f t="shared" si="3"/>
        <v/>
      </c>
    </row>
    <row r="12" spans="1:28">
      <c r="A12" s="17">
        <v>1</v>
      </c>
      <c r="B12" s="15" t="s">
        <v>55</v>
      </c>
      <c r="C12" s="14" t="s">
        <v>54</v>
      </c>
      <c r="D12" s="13" t="s">
        <v>13</v>
      </c>
      <c r="E12" s="10" t="s">
        <v>15</v>
      </c>
      <c r="F12" s="9" t="s">
        <v>26</v>
      </c>
      <c r="G12" s="9" t="s">
        <v>22</v>
      </c>
      <c r="H12" s="9" t="s">
        <v>54</v>
      </c>
      <c r="I12" s="3">
        <v>1</v>
      </c>
      <c r="J12" s="30" t="s">
        <v>43</v>
      </c>
      <c r="K12" s="1"/>
      <c r="L12" s="4"/>
      <c r="M12" s="2"/>
      <c r="N12" s="2"/>
      <c r="O12" s="2"/>
      <c r="P12" s="5" t="str">
        <f t="shared" ref="P12:P17" si="4">IF(Q12=0,"",IF(E12="hors cee","Exonération de Tva",IF(F12="non","Tva sur marge",IF(AND(F12="oui",E12="ue"),"Vente exonérée",IF(F12="oui","Tva sur PV",IF(F12="","","Exonération de Tva"))))))</f>
        <v/>
      </c>
      <c r="Q12" s="3"/>
      <c r="R12" s="8">
        <f>IF(K12="",1,IF(K12&gt;#REF!,1,0))</f>
        <v>1</v>
      </c>
      <c r="S12" s="8" t="e">
        <f>IF(#REF!&lt;=Mouvements!B12,1,0)</f>
        <v>#REF!</v>
      </c>
      <c r="T12" s="2"/>
      <c r="U12" s="6" t="str">
        <f t="shared" ref="U12:U17" si="5">IF(P12="Tva sur marge",Q12-I12,"")</f>
        <v/>
      </c>
      <c r="V12" s="6" t="str">
        <f t="shared" ref="V12:V17" si="6">IF(U12="","",U12*0.196)</f>
        <v/>
      </c>
      <c r="W12" s="6"/>
    </row>
    <row r="13" spans="1:28">
      <c r="A13" s="17"/>
      <c r="B13" s="15"/>
      <c r="C13" s="14"/>
      <c r="D13" s="13"/>
      <c r="E13" s="10"/>
      <c r="F13" s="9"/>
      <c r="G13" s="9"/>
      <c r="H13" s="9"/>
      <c r="I13" s="3"/>
      <c r="J13" s="9"/>
      <c r="K13" s="1"/>
      <c r="L13" s="4"/>
      <c r="M13" s="2"/>
      <c r="N13" s="2"/>
      <c r="O13" s="2"/>
      <c r="P13" s="5" t="str">
        <f t="shared" si="4"/>
        <v/>
      </c>
      <c r="Q13" s="3"/>
      <c r="R13" s="8">
        <f>IF(K13="",1,IF(K13&gt;#REF!,1,0))</f>
        <v>1</v>
      </c>
      <c r="S13" s="8" t="e">
        <f>IF(#REF!&lt;=Mouvements!B13,1,0)</f>
        <v>#REF!</v>
      </c>
      <c r="T13" s="2"/>
      <c r="U13" s="6" t="str">
        <f t="shared" si="5"/>
        <v/>
      </c>
      <c r="V13" s="6" t="str">
        <f t="shared" si="6"/>
        <v/>
      </c>
      <c r="W13" s="6"/>
    </row>
    <row r="14" spans="1:28">
      <c r="A14" s="17"/>
      <c r="B14" s="15"/>
      <c r="C14" s="14"/>
      <c r="D14" s="13"/>
      <c r="E14" s="10"/>
      <c r="F14" s="9"/>
      <c r="G14" s="9"/>
      <c r="H14" s="9"/>
      <c r="I14" s="3"/>
      <c r="J14" s="9"/>
      <c r="K14" s="1"/>
      <c r="L14" s="4"/>
      <c r="M14" s="2"/>
      <c r="N14" s="2"/>
      <c r="O14" s="2"/>
      <c r="P14" s="5" t="str">
        <f t="shared" si="4"/>
        <v/>
      </c>
      <c r="Q14" s="3"/>
      <c r="R14" s="8">
        <f>IF(K14="",1,IF(K14&gt;#REF!,1,0))</f>
        <v>1</v>
      </c>
      <c r="S14" s="8" t="e">
        <f>IF(#REF!&lt;=Mouvements!B14,1,0)</f>
        <v>#REF!</v>
      </c>
      <c r="T14" s="2"/>
      <c r="U14" s="6" t="str">
        <f t="shared" si="5"/>
        <v/>
      </c>
      <c r="V14" s="6" t="str">
        <f t="shared" si="6"/>
        <v/>
      </c>
      <c r="W14" s="6"/>
    </row>
    <row r="15" spans="1:28">
      <c r="A15" s="17"/>
      <c r="B15" s="15"/>
      <c r="C15" s="14"/>
      <c r="D15" s="13"/>
      <c r="E15" s="10"/>
      <c r="F15" s="9"/>
      <c r="G15" s="9"/>
      <c r="H15" s="9"/>
      <c r="I15" s="3"/>
      <c r="J15" s="9"/>
      <c r="K15" s="1"/>
      <c r="L15" s="4"/>
      <c r="M15" s="2"/>
      <c r="N15" s="2"/>
      <c r="O15" s="2"/>
      <c r="P15" s="5" t="str">
        <f t="shared" si="4"/>
        <v/>
      </c>
      <c r="Q15" s="3"/>
      <c r="R15" s="8">
        <f>IF(K15="",1,IF(K15&gt;#REF!,1,0))</f>
        <v>1</v>
      </c>
      <c r="S15" s="8" t="e">
        <f>IF(#REF!&lt;=Mouvements!B15,1,0)</f>
        <v>#REF!</v>
      </c>
      <c r="T15" s="2"/>
      <c r="U15" s="6" t="str">
        <f t="shared" si="5"/>
        <v/>
      </c>
      <c r="V15" s="6" t="str">
        <f t="shared" si="6"/>
        <v/>
      </c>
      <c r="W15" s="6"/>
    </row>
    <row r="16" spans="1:28">
      <c r="A16" s="17"/>
      <c r="B16" s="15"/>
      <c r="C16" s="14"/>
      <c r="D16" s="13"/>
      <c r="E16" s="10"/>
      <c r="F16" s="9"/>
      <c r="G16" s="9"/>
      <c r="H16" s="9"/>
      <c r="I16" s="3"/>
      <c r="J16" s="9"/>
      <c r="K16" s="1"/>
      <c r="L16" s="4"/>
      <c r="M16" s="2"/>
      <c r="N16" s="2"/>
      <c r="O16" s="2"/>
      <c r="P16" s="5" t="str">
        <f t="shared" si="4"/>
        <v/>
      </c>
      <c r="Q16" s="3"/>
      <c r="R16" s="8">
        <f>IF(K16="",1,IF(K16&gt;#REF!,1,0))</f>
        <v>1</v>
      </c>
      <c r="S16" s="8" t="e">
        <f>IF(#REF!&lt;=Mouvements!B16,1,0)</f>
        <v>#REF!</v>
      </c>
      <c r="T16" s="2"/>
      <c r="U16" s="6" t="str">
        <f t="shared" si="5"/>
        <v/>
      </c>
      <c r="V16" s="6" t="str">
        <f t="shared" si="6"/>
        <v/>
      </c>
      <c r="W16" s="6"/>
    </row>
    <row r="17" spans="1:23">
      <c r="A17" s="17"/>
      <c r="B17" s="15"/>
      <c r="C17" s="14"/>
      <c r="D17" s="13"/>
      <c r="E17" s="10"/>
      <c r="F17" s="9"/>
      <c r="G17" s="9"/>
      <c r="H17" s="9"/>
      <c r="I17" s="3"/>
      <c r="J17" s="9"/>
      <c r="K17" s="1"/>
      <c r="L17" s="4"/>
      <c r="M17" s="2"/>
      <c r="N17" s="2"/>
      <c r="O17" s="2"/>
      <c r="P17" s="5" t="str">
        <f t="shared" si="4"/>
        <v/>
      </c>
      <c r="Q17" s="3"/>
      <c r="R17" s="8">
        <f>IF(K17="",1,IF(K17&gt;#REF!,1,0))</f>
        <v>1</v>
      </c>
      <c r="S17" s="8" t="e">
        <f>IF(#REF!&lt;=Mouvements!B17,1,0)</f>
        <v>#REF!</v>
      </c>
      <c r="T17" s="2"/>
      <c r="U17" s="6" t="str">
        <f t="shared" si="5"/>
        <v/>
      </c>
      <c r="V17" s="6" t="str">
        <f t="shared" si="6"/>
        <v/>
      </c>
      <c r="W17" s="6"/>
    </row>
  </sheetData>
  <mergeCells count="25">
    <mergeCell ref="B2:B3"/>
    <mergeCell ref="N2:N3"/>
    <mergeCell ref="E2:E3"/>
    <mergeCell ref="F2:F3"/>
    <mergeCell ref="G2:G3"/>
    <mergeCell ref="H2:H3"/>
    <mergeCell ref="K2:K3"/>
    <mergeCell ref="L2:L3"/>
    <mergeCell ref="I2:I3"/>
    <mergeCell ref="S2:S3"/>
    <mergeCell ref="C2:C3"/>
    <mergeCell ref="J2:J3"/>
    <mergeCell ref="A1:J1"/>
    <mergeCell ref="A2:A3"/>
    <mergeCell ref="K1:W1"/>
    <mergeCell ref="W2:W3"/>
    <mergeCell ref="T2:T3"/>
    <mergeCell ref="R2:R3"/>
    <mergeCell ref="V2:V3"/>
    <mergeCell ref="O2:O3"/>
    <mergeCell ref="Q2:Q3"/>
    <mergeCell ref="P2:P3"/>
    <mergeCell ref="U2:U3"/>
    <mergeCell ref="D2:D3"/>
    <mergeCell ref="M2:M3"/>
  </mergeCells>
  <phoneticPr fontId="0" type="noConversion"/>
  <dataValidations count="8">
    <dataValidation type="list" allowBlank="1" showInputMessage="1" showErrorMessage="1" sqref="T4:T17 J4:J11">
      <formula1>reglement</formula1>
    </dataValidation>
    <dataValidation type="date" allowBlank="1" showInputMessage="1" showErrorMessage="1" sqref="K4:K17">
      <formula1>41275</formula1>
      <formula2>44196</formula2>
    </dataValidation>
    <dataValidation type="list" allowBlank="1" showInputMessage="1" showErrorMessage="1" sqref="M4:M17 D4:D11">
      <formula1>catergorie</formula1>
    </dataValidation>
    <dataValidation type="list" allowBlank="1" showInputMessage="1" showErrorMessage="1" sqref="N4:N17 E4:E11">
      <formula1>lieu</formula1>
    </dataValidation>
    <dataValidation type="list" allowBlank="1" showInputMessage="1" showErrorMessage="1" sqref="G4:G11">
      <formula1>genre</formula1>
    </dataValidation>
    <dataValidation type="list" allowBlank="1" showInputMessage="1" showErrorMessage="1" sqref="F4:F11">
      <formula1>tva</formula1>
    </dataValidation>
    <dataValidation type="whole" allowBlank="1" showInputMessage="1" showErrorMessage="1" sqref="A4:A10">
      <formula1>1</formula1>
      <formula2>10000</formula2>
    </dataValidation>
    <dataValidation type="date" allowBlank="1" showInputMessage="1" showErrorMessage="1" sqref="B4:B11">
      <formula1>39814</formula1>
      <formula2>44196</formula2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4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Mouvements</vt:lpstr>
      <vt:lpstr>catergorie</vt:lpstr>
      <vt:lpstr>genre</vt:lpstr>
      <vt:lpstr>lieu</vt:lpstr>
      <vt:lpstr>reglement</vt:lpstr>
      <vt:lpstr>tva</vt:lpstr>
      <vt:lpstr>Mouvements!Zone_d_impression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tlang</dc:creator>
  <cp:lastModifiedBy>tania LANG</cp:lastModifiedBy>
  <cp:lastPrinted>2013-07-12T19:23:52Z</cp:lastPrinted>
  <dcterms:created xsi:type="dcterms:W3CDTF">2012-12-20T09:35:28Z</dcterms:created>
  <dcterms:modified xsi:type="dcterms:W3CDTF">2013-07-29T06:21:13Z</dcterms:modified>
</cp:coreProperties>
</file>