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120" windowWidth="13932" windowHeight="7872"/>
  </bookViews>
  <sheets>
    <sheet name="relevé" sheetId="3" r:id="rId1"/>
    <sheet name="liste de janvier" sheetId="5" r:id="rId2"/>
    <sheet name="liste de février " sheetId="7" r:id="rId3"/>
    <sheet name="liste de mars " sheetId="8" r:id="rId4"/>
    <sheet name="liste de décembre" sheetId="9" r:id="rId5"/>
  </sheets>
  <definedNames>
    <definedName name="_xlnm.Print_Titles" localSheetId="0">relevé!#REF!</definedName>
    <definedName name="noms">Tableau134[Nom Prenom]</definedName>
  </definedNames>
  <calcPr calcId="144525"/>
</workbook>
</file>

<file path=xl/calcChain.xml><?xml version="1.0" encoding="utf-8"?>
<calcChain xmlns="http://schemas.openxmlformats.org/spreadsheetml/2006/main">
  <c r="E17" i="9" l="1"/>
  <c r="F17" i="9" s="1"/>
  <c r="E16" i="9"/>
  <c r="F16" i="9" s="1"/>
  <c r="E15" i="9"/>
  <c r="F15" i="9" s="1"/>
  <c r="E14" i="9"/>
  <c r="F14" i="9" s="1"/>
  <c r="E13" i="9"/>
  <c r="F13" i="9" s="1"/>
  <c r="E12" i="9"/>
  <c r="F12" i="9" s="1"/>
  <c r="E11" i="9"/>
  <c r="F11" i="9" s="1"/>
  <c r="E10" i="9"/>
  <c r="F10" i="9" s="1"/>
  <c r="E9" i="9"/>
  <c r="F9" i="9" s="1"/>
  <c r="E8" i="9"/>
  <c r="F8" i="9" s="1"/>
  <c r="E7" i="9"/>
  <c r="F7" i="9" s="1"/>
  <c r="E6" i="9"/>
  <c r="F6" i="9" s="1"/>
  <c r="E5" i="9"/>
  <c r="F5" i="9" s="1"/>
  <c r="E4" i="9"/>
  <c r="F4" i="9" s="1"/>
  <c r="E3" i="9"/>
  <c r="F3" i="9" s="1"/>
  <c r="E2" i="9"/>
  <c r="F2" i="9" s="1"/>
  <c r="I18" i="5" l="1"/>
  <c r="F3" i="5"/>
  <c r="S16" i="3" s="1"/>
  <c r="F2" i="5"/>
  <c r="S13" i="3" l="1"/>
  <c r="S9" i="3"/>
  <c r="S5" i="3"/>
  <c r="S2" i="3"/>
  <c r="S12" i="3"/>
  <c r="S8" i="3"/>
  <c r="S4" i="3"/>
  <c r="S15" i="3"/>
  <c r="S11" i="3"/>
  <c r="S7" i="3"/>
  <c r="S3" i="3"/>
  <c r="S14" i="3"/>
  <c r="S10" i="3"/>
  <c r="S6" i="3"/>
  <c r="AF3" i="3"/>
  <c r="AF4" i="3"/>
  <c r="AF5" i="3"/>
  <c r="AF6" i="3"/>
  <c r="AF7" i="3"/>
  <c r="AF8" i="3"/>
  <c r="AF9" i="3"/>
  <c r="AF10" i="3"/>
  <c r="AF11" i="3"/>
  <c r="AF12" i="3"/>
  <c r="AF13" i="3"/>
  <c r="AF14" i="3"/>
  <c r="AF15" i="3"/>
  <c r="AF2" i="3"/>
  <c r="E2" i="5"/>
  <c r="E3" i="5"/>
  <c r="U3" i="5" s="1"/>
  <c r="E4" i="5"/>
  <c r="F4" i="5" s="1"/>
  <c r="U4" i="5" s="1"/>
  <c r="E5" i="5"/>
  <c r="F5" i="5" s="1"/>
  <c r="U5" i="5" s="1"/>
  <c r="E6" i="5"/>
  <c r="F6" i="5" s="1"/>
  <c r="U6" i="5" s="1"/>
  <c r="E7" i="5"/>
  <c r="F7" i="5" s="1"/>
  <c r="U7" i="5" s="1"/>
  <c r="E8" i="5"/>
  <c r="F8" i="5" s="1"/>
  <c r="U8" i="5" s="1"/>
  <c r="E9" i="5"/>
  <c r="F9" i="5" s="1"/>
  <c r="U9" i="5" s="1"/>
  <c r="E10" i="5"/>
  <c r="F10" i="5" s="1"/>
  <c r="U10" i="5" s="1"/>
  <c r="E11" i="5"/>
  <c r="F11" i="5" s="1"/>
  <c r="U11" i="5" s="1"/>
  <c r="E12" i="5"/>
  <c r="F12" i="5" s="1"/>
  <c r="U12" i="5" s="1"/>
  <c r="E13" i="5"/>
  <c r="F13" i="5" s="1"/>
  <c r="U13" i="5" s="1"/>
  <c r="E14" i="5"/>
  <c r="F14" i="5" s="1"/>
  <c r="U14" i="5" s="1"/>
  <c r="E15" i="5"/>
  <c r="F15" i="5" s="1"/>
  <c r="U15" i="5" s="1"/>
  <c r="E16" i="5"/>
  <c r="F16" i="5" s="1"/>
  <c r="U16" i="5" s="1"/>
  <c r="S17" i="3" l="1"/>
  <c r="U2" i="5"/>
</calcChain>
</file>

<file path=xl/sharedStrings.xml><?xml version="1.0" encoding="utf-8"?>
<sst xmlns="http://schemas.openxmlformats.org/spreadsheetml/2006/main" count="307" uniqueCount="105">
  <si>
    <t>Annee</t>
  </si>
  <si>
    <t>Nom Prenom</t>
  </si>
  <si>
    <t>Code Service</t>
  </si>
  <si>
    <t>Statut spécial</t>
  </si>
  <si>
    <t>Grade</t>
  </si>
  <si>
    <t>Date Anc. Péc.</t>
  </si>
  <si>
    <t>Code Cycle</t>
  </si>
  <si>
    <t>Eqtp Théor.</t>
  </si>
  <si>
    <t>Eqtp presté</t>
  </si>
  <si>
    <t>Eqtp payé</t>
  </si>
  <si>
    <t>No Reg Nat</t>
  </si>
  <si>
    <t>Liste Is</t>
  </si>
  <si>
    <t>N</t>
  </si>
  <si>
    <t>A0-113</t>
  </si>
  <si>
    <t>D2</t>
  </si>
  <si>
    <t>C10</t>
  </si>
  <si>
    <t>928/11131-01</t>
  </si>
  <si>
    <t>F2</t>
  </si>
  <si>
    <t>C1</t>
  </si>
  <si>
    <t>A4</t>
  </si>
  <si>
    <t>104/11110-01</t>
  </si>
  <si>
    <t>C9</t>
  </si>
  <si>
    <t>928/11111-01</t>
  </si>
  <si>
    <t>1382/11141-01</t>
  </si>
  <si>
    <t>A0-556</t>
  </si>
  <si>
    <t>8351/11130-01/AIE</t>
  </si>
  <si>
    <t>C15</t>
  </si>
  <si>
    <t>84511/11111-01</t>
  </si>
  <si>
    <t>C21</t>
  </si>
  <si>
    <t>831/11110-01</t>
  </si>
  <si>
    <t>831/11130-01</t>
  </si>
  <si>
    <t>A2</t>
  </si>
  <si>
    <t>C12</t>
  </si>
  <si>
    <t>8013/11130-01</t>
  </si>
  <si>
    <t>O</t>
  </si>
  <si>
    <t>831/11131-01</t>
  </si>
  <si>
    <t>84511/11131-01</t>
  </si>
  <si>
    <t>C2</t>
  </si>
  <si>
    <t>831/11111-01</t>
  </si>
  <si>
    <t>C6</t>
  </si>
  <si>
    <t xml:space="preserve">janvier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</si>
  <si>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</si>
  <si>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</si>
  <si>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</si>
  <si>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</si>
  <si>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</si>
  <si>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</si>
  <si>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</si>
  <si>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</si>
  <si>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</si>
  <si>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</si>
  <si>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</si>
  <si>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SERVICE</t>
  </si>
  <si>
    <t>CATEGORIE</t>
  </si>
  <si>
    <t>ARTICLE</t>
  </si>
  <si>
    <t>Nom, prénom</t>
  </si>
  <si>
    <t>St.</t>
  </si>
  <si>
    <t>Janv</t>
  </si>
  <si>
    <t>Févr</t>
  </si>
  <si>
    <t>Mars</t>
  </si>
  <si>
    <t>Avril</t>
  </si>
  <si>
    <t>Mai</t>
  </si>
  <si>
    <t>Juin</t>
  </si>
  <si>
    <t>Juill</t>
  </si>
  <si>
    <t>Août</t>
  </si>
  <si>
    <t>Sept</t>
  </si>
  <si>
    <t>Oct</t>
  </si>
  <si>
    <t>Nov</t>
  </si>
  <si>
    <t>Déc</t>
  </si>
  <si>
    <t>Maribel</t>
  </si>
  <si>
    <t>D</t>
  </si>
  <si>
    <t>suppression ,</t>
  </si>
  <si>
    <t>Jan</t>
  </si>
  <si>
    <t>supvide</t>
  </si>
  <si>
    <t>jean  pierre</t>
  </si>
  <si>
    <t xml:space="preserve">jean charles </t>
  </si>
  <si>
    <t>dimitri bac</t>
  </si>
  <si>
    <t>helo j</t>
  </si>
  <si>
    <t>teddy rine</t>
  </si>
  <si>
    <t>emilie fam</t>
  </si>
  <si>
    <t>couteau aig</t>
  </si>
  <si>
    <t>tricour k</t>
  </si>
  <si>
    <t>evelyne everi</t>
  </si>
  <si>
    <t>evelyne marchan</t>
  </si>
  <si>
    <t>capuchon rouge</t>
  </si>
  <si>
    <t>capuchon vert</t>
  </si>
  <si>
    <t>vert pomme</t>
  </si>
  <si>
    <t>groseille orange</t>
  </si>
  <si>
    <t>groseille rouge</t>
  </si>
  <si>
    <t xml:space="preserve">Type </t>
  </si>
  <si>
    <t xml:space="preserve">Dénomination </t>
  </si>
  <si>
    <t>bar</t>
  </si>
  <si>
    <t>ec</t>
  </si>
  <si>
    <t>bar2</t>
  </si>
  <si>
    <t>jean pierre</t>
  </si>
  <si>
    <t>jean charles</t>
  </si>
  <si>
    <t>FONCTION</t>
  </si>
  <si>
    <t xml:space="preserve">TABLEAU DE DEPART </t>
  </si>
  <si>
    <t xml:space="preserve">CAPUCHON MERVEILLE </t>
  </si>
  <si>
    <t>chaque mois je recois une liste avec tous les mois écoulés</t>
  </si>
  <si>
    <t>13700/11110-01</t>
  </si>
  <si>
    <t xml:space="preserve">je voudrais récupérer les données dans ce tableau ci a condition que le nom et la fonction correspondent pour le meme mois sinon afficher anomalie </t>
  </si>
  <si>
    <t xml:space="preserve">ne se trouve pas dans la liste de départ </t>
  </si>
  <si>
    <t xml:space="preserve">change d'article en courant d'année </t>
  </si>
  <si>
    <t xml:space="preserve">je voudrais également tenir compte de la colonne D ( fonction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</si>
</sst>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/>
    <xf numFmtId="0" fontId="0" fillId="33" borderId="0" xfId="0" applyFill="1"/>
    <xf numFmtId="0" fontId="0" fillId="33" borderId="0" xfId="0" applyNumberFormat="1" applyFill="1"/>
    <xf numFmtId="0" fontId="16" fillId="34" borderId="0" xfId="0" applyNumberFormat="1" applyFont="1" applyFill="1"/>
    <xf numFmtId="0" fontId="0" fillId="35" borderId="0" xfId="0" applyFill="1"/>
    <xf numFmtId="0" fontId="0" fillId="35" borderId="0" xfId="0" applyNumberFormat="1" applyFill="1"/>
    <xf numFmtId="0" fontId="0" fillId="36" borderId="0" xfId="0" applyFill="1"/>
    <xf numFmtId="0" fontId="0" fillId="36" borderId="0" xfId="0" applyNumberFormat="1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1">
    <dxf>
      <numFmt numFmtId="0" formatCode="General"/>
    </dxf>
    <dxf>
      <numFmt numFmtId="0" formatCode="General"/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</dxf>
    <dxf>
      <numFmt numFmtId="19" formatCode="d/mm/yyyy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numFmt numFmtId="0" formatCode="General"/>
    </dxf>
    <dxf>
      <numFmt numFmtId="19" formatCode="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au134" displayName="Tableau134" ref="A1:AD17" totalsRowCount="1">
  <autoFilter ref="A1:AD16"/>
  <tableColumns count="30">
    <tableColumn id="7" name="Annee"/>
    <tableColumn id="10" name="Nom Prenom"/>
    <tableColumn id="18" name="Code Service"/>
    <tableColumn id="20" name="FONCTION"/>
    <tableColumn id="22" name="Type "/>
    <tableColumn id="23" name="Dénomination "/>
    <tableColumn id="25" name="Statut spécial"/>
    <tableColumn id="26" name="Grade"/>
    <tableColumn id="28" name="bar"/>
    <tableColumn id="29" name="ec"/>
    <tableColumn id="30" name="bar2"/>
    <tableColumn id="32" name="Date Anc. Péc." dataDxfId="30" totalsRowDxfId="14"/>
    <tableColumn id="33" name="Code Cycle"/>
    <tableColumn id="41" name="Eqtp Théor."/>
    <tableColumn id="42" name="Eqtp presté"/>
    <tableColumn id="43" name="Eqtp payé"/>
    <tableColumn id="55" name="No Reg Nat"/>
    <tableColumn id="56" name="Liste Is"/>
    <tableColumn id="2" name="janvier " totalsRowFunction="sum" dataDxfId="29" totalsRowDxfId="13">
      <calculatedColumnFormula>INDEX(Tableau1[Janv],MATCH(Tableau134[[#This Row],[Nom Prenom]],Tableau1[supvide],0))</calculatedColumnFormula>
    </tableColumn>
    <tableColumn id="3" name="février" dataDxfId="28" totalsRowDxfId="12"/>
    <tableColumn id="4" name="mars" dataDxfId="27" totalsRowDxfId="11"/>
    <tableColumn id="5" name="avril" dataDxfId="26" totalsRowDxfId="10"/>
    <tableColumn id="6" name="mai" dataDxfId="25" totalsRowDxfId="9"/>
    <tableColumn id="8" name="juin" dataDxfId="24" totalsRowDxfId="8"/>
    <tableColumn id="9" name="juillet" dataDxfId="23" totalsRowDxfId="7"/>
    <tableColumn id="16" name="août" dataDxfId="22" totalsRowDxfId="6"/>
    <tableColumn id="17" name="septembre" dataDxfId="21" totalsRowDxfId="5"/>
    <tableColumn id="21" name="octobre" dataDxfId="20" totalsRowDxfId="4"/>
    <tableColumn id="24" name="novembre" dataDxfId="19" totalsRowDxfId="3"/>
    <tableColumn id="27" name="décembre" dataDxfId="18" totalsRowDxfId="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U16" totalsRowShown="0">
  <autoFilter ref="A1:U16"/>
  <tableColumns count="21">
    <tableColumn id="1" name="SERVICE"/>
    <tableColumn id="2" name="CATEGORIE"/>
    <tableColumn id="3" name="ARTICLE"/>
    <tableColumn id="4" name="Nom, prénom"/>
    <tableColumn id="19" name="suppression ," dataDxfId="17">
      <calculatedColumnFormula>SUBSTITUTE(Tableau1[[#This Row],[Nom, prénom]],","," ")</calculatedColumnFormula>
    </tableColumn>
    <tableColumn id="21" name="supvide" dataDxfId="16">
      <calculatedColumnFormula>TRIM(Tableau1[[#This Row],[suppression ,]])</calculatedColumnFormula>
    </tableColumn>
    <tableColumn id="5" name="Grade"/>
    <tableColumn id="6" name="St."/>
    <tableColumn id="7" name="Janv"/>
    <tableColumn id="8" name="Févr"/>
    <tableColumn id="9" name="Mars"/>
    <tableColumn id="10" name="Avril"/>
    <tableColumn id="11" name="Mai"/>
    <tableColumn id="12" name="Juin"/>
    <tableColumn id="13" name="Juill"/>
    <tableColumn id="14" name="Août"/>
    <tableColumn id="15" name="Sept"/>
    <tableColumn id="16" name="Oct"/>
    <tableColumn id="17" name="Nov"/>
    <tableColumn id="18" name="Déc"/>
    <tableColumn id="20" name="Jan" dataDxfId="15">
      <calculatedColumnFormula>LEN(Tableau1[[#This Row],[supvide]])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A1:T17" totalsRowShown="0">
  <autoFilter ref="A1:T17"/>
  <tableColumns count="20">
    <tableColumn id="1" name="SERVICE"/>
    <tableColumn id="2" name="CATEGORIE"/>
    <tableColumn id="3" name="ARTICLE"/>
    <tableColumn id="4" name="Nom, prénom"/>
    <tableColumn id="19" name="suppression ," dataDxfId="1">
      <calculatedColumnFormula>SUBSTITUTE(Tableau13[[#This Row],[Nom, prénom]],","," ")</calculatedColumnFormula>
    </tableColumn>
    <tableColumn id="21" name="supvide" dataDxfId="0">
      <calculatedColumnFormula>TRIM(Tableau13[[#This Row],[suppression ,]])</calculatedColumnFormula>
    </tableColumn>
    <tableColumn id="5" name="Grade"/>
    <tableColumn id="6" name="St."/>
    <tableColumn id="7" name="Janv"/>
    <tableColumn id="8" name="Févr"/>
    <tableColumn id="9" name="Mars"/>
    <tableColumn id="10" name="Avril"/>
    <tableColumn id="11" name="Mai"/>
    <tableColumn id="12" name="Juin"/>
    <tableColumn id="13" name="Juill"/>
    <tableColumn id="14" name="Août"/>
    <tableColumn id="15" name="Sept"/>
    <tableColumn id="16" name="Oct"/>
    <tableColumn id="17" name="Nov"/>
    <tableColumn id="18" name="Déc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8"/>
  <sheetViews>
    <sheetView tabSelected="1" workbookViewId="0">
      <pane xSplit="3" ySplit="1" topLeftCell="D2" activePane="bottomRight" state="frozen"/>
      <selection pane="topRight" activeCell="J1" sqref="J1"/>
      <selection pane="bottomLeft" activeCell="A2" sqref="A2"/>
      <selection pane="bottomRight" activeCell="S21" sqref="S21"/>
    </sheetView>
  </sheetViews>
  <sheetFormatPr baseColWidth="10" defaultColWidth="11.5546875" defaultRowHeight="14.4" x14ac:dyDescent="0.3"/>
  <cols>
    <col min="1" max="1" width="11.5546875" style="3"/>
    <col min="2" max="2" width="22.6640625" style="3" customWidth="1"/>
    <col min="3" max="3" width="14.5546875" style="3" customWidth="1"/>
    <col min="4" max="4" width="25.33203125" style="3" customWidth="1"/>
    <col min="5" max="5" width="5.6640625" style="3" hidden="1" customWidth="1"/>
    <col min="6" max="6" width="13.77734375" style="3" hidden="1" customWidth="1"/>
    <col min="7" max="7" width="10.33203125" style="3" hidden="1" customWidth="1"/>
    <col min="8" max="8" width="0" style="3" hidden="1" customWidth="1"/>
    <col min="9" max="9" width="8.33203125" style="3" hidden="1" customWidth="1"/>
    <col min="10" max="10" width="14.5546875" style="3" hidden="1" customWidth="1"/>
    <col min="11" max="11" width="15" style="3" hidden="1" customWidth="1"/>
    <col min="12" max="12" width="15.6640625" style="3" hidden="1" customWidth="1"/>
    <col min="13" max="13" width="12.88671875" style="3" hidden="1" customWidth="1"/>
    <col min="14" max="15" width="13.33203125" style="3" hidden="1" customWidth="1"/>
    <col min="16" max="16" width="11.88671875" style="3" hidden="1" customWidth="1"/>
    <col min="17" max="17" width="13" style="3" hidden="1" customWidth="1"/>
    <col min="18" max="18" width="27.33203125" style="3" hidden="1" customWidth="1"/>
    <col min="19" max="16384" width="11.5546875" style="3"/>
  </cols>
  <sheetData>
    <row r="1" spans="1:32" x14ac:dyDescent="0.3">
      <c r="A1" s="3" t="s">
        <v>0</v>
      </c>
      <c r="B1" s="3" t="s">
        <v>1</v>
      </c>
      <c r="C1" s="3" t="s">
        <v>2</v>
      </c>
      <c r="D1" s="3" t="s">
        <v>96</v>
      </c>
      <c r="E1" s="3" t="s">
        <v>89</v>
      </c>
      <c r="F1" s="3" t="s">
        <v>90</v>
      </c>
      <c r="G1" s="3" t="s">
        <v>3</v>
      </c>
      <c r="H1" s="3" t="s">
        <v>4</v>
      </c>
      <c r="I1" s="3" t="s">
        <v>91</v>
      </c>
      <c r="J1" s="3" t="s">
        <v>92</v>
      </c>
      <c r="K1" s="3" t="s">
        <v>93</v>
      </c>
      <c r="L1" s="3" t="s">
        <v>5</v>
      </c>
      <c r="M1" s="3" t="s">
        <v>6</v>
      </c>
      <c r="N1" s="3" t="s">
        <v>7</v>
      </c>
      <c r="O1" s="3" t="s">
        <v>8</v>
      </c>
      <c r="P1" s="3" t="s">
        <v>9</v>
      </c>
      <c r="Q1" s="3" t="s">
        <v>10</v>
      </c>
      <c r="R1" s="3" t="s">
        <v>11</v>
      </c>
      <c r="S1" s="3" t="s">
        <v>40</v>
      </c>
      <c r="T1" s="3" t="s">
        <v>51</v>
      </c>
      <c r="U1" s="3" t="s">
        <v>41</v>
      </c>
      <c r="V1" s="3" t="s">
        <v>42</v>
      </c>
      <c r="W1" s="3" t="s">
        <v>43</v>
      </c>
      <c r="X1" s="3" t="s">
        <v>44</v>
      </c>
      <c r="Y1" s="3" t="s">
        <v>45</v>
      </c>
      <c r="Z1" s="3" t="s">
        <v>46</v>
      </c>
      <c r="AA1" s="3" t="s">
        <v>47</v>
      </c>
      <c r="AB1" s="3" t="s">
        <v>48</v>
      </c>
      <c r="AC1" s="3" t="s">
        <v>49</v>
      </c>
      <c r="AD1" s="3" t="s">
        <v>50</v>
      </c>
    </row>
    <row r="2" spans="1:32" x14ac:dyDescent="0.3">
      <c r="A2" s="3">
        <v>2016</v>
      </c>
      <c r="B2" s="3" t="s">
        <v>94</v>
      </c>
      <c r="C2" s="3" t="s">
        <v>19</v>
      </c>
      <c r="D2" s="3" t="s">
        <v>20</v>
      </c>
      <c r="I2" s="3" t="s">
        <v>12</v>
      </c>
      <c r="L2" s="1">
        <v>35339</v>
      </c>
      <c r="M2" s="3" t="s">
        <v>13</v>
      </c>
      <c r="N2" s="3">
        <v>1</v>
      </c>
      <c r="O2" s="3">
        <v>1</v>
      </c>
      <c r="P2" s="3">
        <v>1</v>
      </c>
      <c r="Q2" s="3">
        <v>61111811524</v>
      </c>
      <c r="S2" s="5">
        <f>INDEX(Tableau1[Janv],MATCH(Tableau134[[#This Row],[Nom Prenom]],Tableau1[supvide],0))</f>
        <v>1</v>
      </c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F2" s="3">
        <f>LEN(Tableau134[[#This Row],[Nom Prenom]])</f>
        <v>11</v>
      </c>
    </row>
    <row r="3" spans="1:32" x14ac:dyDescent="0.3">
      <c r="A3" s="3">
        <v>2016</v>
      </c>
      <c r="B3" s="3" t="s">
        <v>95</v>
      </c>
      <c r="C3" s="3" t="s">
        <v>21</v>
      </c>
      <c r="D3" s="3" t="s">
        <v>22</v>
      </c>
      <c r="I3" s="3" t="s">
        <v>12</v>
      </c>
      <c r="L3" s="1">
        <v>39083</v>
      </c>
      <c r="M3" s="3" t="s">
        <v>13</v>
      </c>
      <c r="N3" s="3">
        <v>1</v>
      </c>
      <c r="O3" s="3">
        <v>1</v>
      </c>
      <c r="P3" s="3">
        <v>1</v>
      </c>
      <c r="Q3" s="3">
        <v>82010520318</v>
      </c>
      <c r="S3" s="5">
        <f>INDEX(Tableau1[Janv],MATCH(Tableau134[[#This Row],[Nom Prenom]],Tableau1[supvide],0))</f>
        <v>0</v>
      </c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F3" s="3">
        <f>LEN(Tableau134[[#This Row],[Nom Prenom]])</f>
        <v>12</v>
      </c>
    </row>
    <row r="4" spans="1:32" x14ac:dyDescent="0.3">
      <c r="A4" s="3">
        <v>2016</v>
      </c>
      <c r="B4" s="3" t="s">
        <v>76</v>
      </c>
      <c r="C4" s="3" t="s">
        <v>17</v>
      </c>
      <c r="D4" s="3" t="s">
        <v>23</v>
      </c>
      <c r="I4" s="3" t="s">
        <v>12</v>
      </c>
      <c r="L4" s="1">
        <v>39965</v>
      </c>
      <c r="M4" s="3" t="s">
        <v>13</v>
      </c>
      <c r="N4" s="3">
        <v>1</v>
      </c>
      <c r="O4" s="3">
        <v>1</v>
      </c>
      <c r="P4" s="3">
        <v>1</v>
      </c>
      <c r="Q4" s="3">
        <v>66042862348</v>
      </c>
      <c r="S4" s="5">
        <f>INDEX(Tableau1[Janv],MATCH(Tableau134[[#This Row],[Nom Prenom]],Tableau1[supvide],0))</f>
        <v>1</v>
      </c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F4" s="3">
        <f>LEN(Tableau134[[#This Row],[Nom Prenom]])</f>
        <v>11</v>
      </c>
    </row>
    <row r="5" spans="1:32" x14ac:dyDescent="0.3">
      <c r="A5" s="3">
        <v>2016</v>
      </c>
      <c r="B5" s="3" t="s">
        <v>77</v>
      </c>
      <c r="C5" s="3" t="s">
        <v>14</v>
      </c>
      <c r="D5" s="3" t="s">
        <v>25</v>
      </c>
      <c r="I5" s="3" t="s">
        <v>12</v>
      </c>
      <c r="L5" s="1">
        <v>37104</v>
      </c>
      <c r="M5" s="3" t="s">
        <v>13</v>
      </c>
      <c r="N5" s="3">
        <v>1</v>
      </c>
      <c r="O5" s="3">
        <v>0.8</v>
      </c>
      <c r="P5" s="3">
        <v>0.8</v>
      </c>
      <c r="Q5" s="3">
        <v>79011818469</v>
      </c>
      <c r="S5" s="5">
        <f>INDEX(Tableau1[Janv],MATCH(Tableau134[[#This Row],[Nom Prenom]],Tableau1[supvide],0))</f>
        <v>0.8</v>
      </c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F5" s="3">
        <f>LEN(Tableau134[[#This Row],[Nom Prenom]])</f>
        <v>6</v>
      </c>
    </row>
    <row r="6" spans="1:32" x14ac:dyDescent="0.3">
      <c r="A6" s="3">
        <v>2016</v>
      </c>
      <c r="B6" s="3" t="s">
        <v>78</v>
      </c>
      <c r="C6" s="3" t="s">
        <v>26</v>
      </c>
      <c r="D6" s="3" t="s">
        <v>27</v>
      </c>
      <c r="I6" s="3" t="s">
        <v>34</v>
      </c>
      <c r="L6" s="1">
        <v>38292</v>
      </c>
      <c r="M6" s="3" t="s">
        <v>13</v>
      </c>
      <c r="N6" s="3">
        <v>1</v>
      </c>
      <c r="O6" s="3">
        <v>0.8</v>
      </c>
      <c r="P6" s="3">
        <v>0.8</v>
      </c>
      <c r="Q6" s="3">
        <v>83073122060</v>
      </c>
      <c r="S6" s="5">
        <f>INDEX(Tableau1[Janv],MATCH(Tableau134[[#This Row],[Nom Prenom]],Tableau1[supvide],0))</f>
        <v>0.8</v>
      </c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F6" s="3">
        <f>LEN(Tableau134[[#This Row],[Nom Prenom]])</f>
        <v>10</v>
      </c>
    </row>
    <row r="7" spans="1:32" x14ac:dyDescent="0.3">
      <c r="A7" s="3">
        <v>2016</v>
      </c>
      <c r="B7" s="3" t="s">
        <v>79</v>
      </c>
      <c r="C7" s="3" t="s">
        <v>28</v>
      </c>
      <c r="D7" s="3" t="s">
        <v>29</v>
      </c>
      <c r="I7" s="3" t="s">
        <v>12</v>
      </c>
      <c r="L7" s="1">
        <v>36100</v>
      </c>
      <c r="M7" s="3" t="s">
        <v>13</v>
      </c>
      <c r="N7" s="3">
        <v>1</v>
      </c>
      <c r="O7" s="3">
        <v>1</v>
      </c>
      <c r="P7" s="3">
        <v>1</v>
      </c>
      <c r="Q7" s="3">
        <v>76081839637</v>
      </c>
      <c r="S7" s="5">
        <f>INDEX(Tableau1[Janv],MATCH(Tableau134[[#This Row],[Nom Prenom]],Tableau1[supvide],0))</f>
        <v>1</v>
      </c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F7" s="3">
        <f>LEN(Tableau134[[#This Row],[Nom Prenom]])</f>
        <v>10</v>
      </c>
    </row>
    <row r="8" spans="1:32" x14ac:dyDescent="0.3">
      <c r="A8" s="3">
        <v>2016</v>
      </c>
      <c r="B8" s="3" t="s">
        <v>80</v>
      </c>
      <c r="C8" s="3" t="s">
        <v>18</v>
      </c>
      <c r="D8" s="3" t="s">
        <v>30</v>
      </c>
      <c r="I8" s="3" t="s">
        <v>12</v>
      </c>
      <c r="L8" s="1">
        <v>38899</v>
      </c>
      <c r="M8" s="3" t="s">
        <v>13</v>
      </c>
      <c r="N8" s="3">
        <v>1</v>
      </c>
      <c r="O8" s="3">
        <v>1</v>
      </c>
      <c r="P8" s="3">
        <v>1</v>
      </c>
      <c r="Q8" s="3">
        <v>84051918673</v>
      </c>
      <c r="S8" s="5">
        <f>INDEX(Tableau1[Janv],MATCH(Tableau134[[#This Row],[Nom Prenom]],Tableau1[supvide],0))</f>
        <v>1</v>
      </c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F8" s="3">
        <f>LEN(Tableau134[[#This Row],[Nom Prenom]])</f>
        <v>11</v>
      </c>
    </row>
    <row r="9" spans="1:32" x14ac:dyDescent="0.3">
      <c r="A9" s="3">
        <v>2016</v>
      </c>
      <c r="B9" s="3" t="s">
        <v>81</v>
      </c>
      <c r="C9" s="3" t="s">
        <v>32</v>
      </c>
      <c r="D9" s="3" t="s">
        <v>33</v>
      </c>
      <c r="I9" s="3" t="s">
        <v>12</v>
      </c>
      <c r="L9" s="1">
        <v>38018</v>
      </c>
      <c r="M9" s="3" t="s">
        <v>13</v>
      </c>
      <c r="N9" s="3">
        <v>1</v>
      </c>
      <c r="O9" s="3">
        <v>1</v>
      </c>
      <c r="P9" s="3">
        <v>1</v>
      </c>
      <c r="Q9" s="3">
        <v>82100551263</v>
      </c>
      <c r="S9" s="5">
        <f>INDEX(Tableau1[Janv],MATCH(Tableau134[[#This Row],[Nom Prenom]],Tableau1[supvide],0))</f>
        <v>1</v>
      </c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F9" s="3">
        <f>LEN(Tableau134[[#This Row],[Nom Prenom]])</f>
        <v>9</v>
      </c>
    </row>
    <row r="10" spans="1:32" x14ac:dyDescent="0.3">
      <c r="A10" s="3">
        <v>2016</v>
      </c>
      <c r="B10" s="3" t="s">
        <v>82</v>
      </c>
      <c r="C10" s="3" t="s">
        <v>15</v>
      </c>
      <c r="D10" s="3" t="s">
        <v>16</v>
      </c>
      <c r="I10" s="3" t="s">
        <v>34</v>
      </c>
      <c r="L10" s="1">
        <v>38534</v>
      </c>
      <c r="M10" s="3" t="s">
        <v>13</v>
      </c>
      <c r="N10" s="3">
        <v>1</v>
      </c>
      <c r="O10" s="3">
        <v>0.8</v>
      </c>
      <c r="P10" s="3">
        <v>0.8</v>
      </c>
      <c r="Q10" s="3">
        <v>78502401292</v>
      </c>
      <c r="S10" s="5">
        <f>INDEX(Tableau1[Janv],MATCH(Tableau134[[#This Row],[Nom Prenom]],Tableau1[supvide],0))</f>
        <v>0.8</v>
      </c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F10" s="3">
        <f>LEN(Tableau134[[#This Row],[Nom Prenom]])</f>
        <v>13</v>
      </c>
    </row>
    <row r="11" spans="1:32" x14ac:dyDescent="0.3">
      <c r="A11" s="3">
        <v>2016</v>
      </c>
      <c r="B11" s="3" t="s">
        <v>83</v>
      </c>
      <c r="C11" s="3" t="s">
        <v>26</v>
      </c>
      <c r="D11" s="3" t="s">
        <v>35</v>
      </c>
      <c r="I11" s="3" t="s">
        <v>34</v>
      </c>
      <c r="L11" s="1">
        <v>36130</v>
      </c>
      <c r="M11" s="3" t="s">
        <v>24</v>
      </c>
      <c r="N11" s="3">
        <v>0.5</v>
      </c>
      <c r="O11" s="3">
        <v>0.4</v>
      </c>
      <c r="P11" s="3">
        <v>0.4</v>
      </c>
      <c r="Q11" s="3">
        <v>77042622855</v>
      </c>
      <c r="S11" s="5">
        <f>INDEX(Tableau1[Janv],MATCH(Tableau134[[#This Row],[Nom Prenom]],Tableau1[supvide],0))</f>
        <v>0.8</v>
      </c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F11" s="3">
        <f>LEN(Tableau134[[#This Row],[Nom Prenom]])</f>
        <v>15</v>
      </c>
    </row>
    <row r="12" spans="1:32" x14ac:dyDescent="0.3">
      <c r="A12" s="3">
        <v>2016</v>
      </c>
      <c r="B12" s="3" t="s">
        <v>84</v>
      </c>
      <c r="C12" s="3" t="s">
        <v>18</v>
      </c>
      <c r="D12" s="3" t="s">
        <v>30</v>
      </c>
      <c r="I12" s="3" t="s">
        <v>12</v>
      </c>
      <c r="L12" s="1">
        <v>36465</v>
      </c>
      <c r="M12" s="3" t="s">
        <v>13</v>
      </c>
      <c r="N12" s="3">
        <v>1</v>
      </c>
      <c r="O12" s="3">
        <v>1</v>
      </c>
      <c r="P12" s="3">
        <v>1</v>
      </c>
      <c r="Q12" s="3">
        <v>74032526278</v>
      </c>
      <c r="S12" s="5">
        <f>INDEX(Tableau1[Janv],MATCH(Tableau134[[#This Row],[Nom Prenom]],Tableau1[supvide],0))</f>
        <v>1</v>
      </c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F12" s="3">
        <f>LEN(Tableau134[[#This Row],[Nom Prenom]])</f>
        <v>14</v>
      </c>
    </row>
    <row r="13" spans="1:32" x14ac:dyDescent="0.3">
      <c r="A13" s="3">
        <v>2016</v>
      </c>
      <c r="B13" s="3" t="s">
        <v>85</v>
      </c>
      <c r="C13" s="3" t="s">
        <v>18</v>
      </c>
      <c r="D13" s="3" t="s">
        <v>35</v>
      </c>
      <c r="I13" s="3" t="s">
        <v>12</v>
      </c>
      <c r="L13" s="1">
        <v>42278</v>
      </c>
      <c r="M13" s="3" t="s">
        <v>13</v>
      </c>
      <c r="N13" s="3">
        <v>1</v>
      </c>
      <c r="O13" s="3">
        <v>1</v>
      </c>
      <c r="P13" s="3">
        <v>1</v>
      </c>
      <c r="Q13" s="3">
        <v>91112538478</v>
      </c>
      <c r="S13" s="5">
        <f>INDEX(Tableau1[Janv],MATCH(Tableau134[[#This Row],[Nom Prenom]],Tableau1[supvide],0))</f>
        <v>1</v>
      </c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F13" s="3">
        <f>LEN(Tableau134[[#This Row],[Nom Prenom]])</f>
        <v>13</v>
      </c>
    </row>
    <row r="14" spans="1:32" x14ac:dyDescent="0.3">
      <c r="A14" s="3">
        <v>2016</v>
      </c>
      <c r="B14" s="3" t="s">
        <v>86</v>
      </c>
      <c r="C14" s="3" t="s">
        <v>37</v>
      </c>
      <c r="D14" s="3" t="s">
        <v>38</v>
      </c>
      <c r="I14" s="3" t="s">
        <v>34</v>
      </c>
      <c r="L14" s="1">
        <v>38047</v>
      </c>
      <c r="M14" s="3" t="s">
        <v>13</v>
      </c>
      <c r="N14" s="3">
        <v>1</v>
      </c>
      <c r="O14" s="3">
        <v>1</v>
      </c>
      <c r="P14" s="3">
        <v>1</v>
      </c>
      <c r="Q14" s="3">
        <v>83111826842</v>
      </c>
      <c r="S14" s="5">
        <f>INDEX(Tableau1[Janv],MATCH(Tableau134[[#This Row],[Nom Prenom]],Tableau1[supvide],0))</f>
        <v>1</v>
      </c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F14" s="3">
        <f>LEN(Tableau134[[#This Row],[Nom Prenom]])</f>
        <v>10</v>
      </c>
    </row>
    <row r="15" spans="1:32" x14ac:dyDescent="0.3">
      <c r="A15" s="3">
        <v>2016</v>
      </c>
      <c r="B15" s="3" t="s">
        <v>87</v>
      </c>
      <c r="C15" s="3" t="s">
        <v>31</v>
      </c>
      <c r="D15" s="3" t="s">
        <v>20</v>
      </c>
      <c r="I15" s="3" t="s">
        <v>12</v>
      </c>
      <c r="L15" s="1">
        <v>36831</v>
      </c>
      <c r="M15" s="3" t="s">
        <v>13</v>
      </c>
      <c r="N15" s="3">
        <v>1</v>
      </c>
      <c r="O15" s="3">
        <v>0.8</v>
      </c>
      <c r="P15" s="3">
        <v>0.8</v>
      </c>
      <c r="Q15" s="3">
        <v>76021024003</v>
      </c>
      <c r="S15" s="5">
        <f>INDEX(Tableau1[Janv],MATCH(Tableau134[[#This Row],[Nom Prenom]],Tableau1[supvide],0))</f>
        <v>0</v>
      </c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F15" s="3">
        <f>LEN(Tableau134[[#This Row],[Nom Prenom]])</f>
        <v>16</v>
      </c>
    </row>
    <row r="16" spans="1:32" x14ac:dyDescent="0.3">
      <c r="A16" s="3">
        <v>2016</v>
      </c>
      <c r="B16" s="3" t="s">
        <v>88</v>
      </c>
      <c r="C16" s="3" t="s">
        <v>26</v>
      </c>
      <c r="D16" s="3" t="s">
        <v>36</v>
      </c>
      <c r="I16" s="3" t="s">
        <v>12</v>
      </c>
      <c r="L16" s="1">
        <v>41030</v>
      </c>
      <c r="M16" s="3" t="s">
        <v>13</v>
      </c>
      <c r="N16" s="3">
        <v>1</v>
      </c>
      <c r="O16" s="3">
        <v>1</v>
      </c>
      <c r="P16" s="3">
        <v>1</v>
      </c>
      <c r="Q16" s="3">
        <v>87102945290</v>
      </c>
      <c r="S16" s="5">
        <f>INDEX(Tableau1[Janv],MATCH(Tableau134[[#This Row],[Nom Prenom]],Tableau1[supvide],0))</f>
        <v>0.8</v>
      </c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2:30" x14ac:dyDescent="0.3">
      <c r="L17" s="1"/>
      <c r="S17" s="6">
        <f>SUBTOTAL(109,Tableau134[[janvier ]])</f>
        <v>12</v>
      </c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9" spans="2:30" x14ac:dyDescent="0.3">
      <c r="S19" s="3" t="s">
        <v>104</v>
      </c>
    </row>
    <row r="26" spans="2:30" x14ac:dyDescent="0.3">
      <c r="B26" s="3" t="s">
        <v>97</v>
      </c>
    </row>
    <row r="27" spans="2:30" x14ac:dyDescent="0.3">
      <c r="B27" s="3" t="s">
        <v>99</v>
      </c>
    </row>
    <row r="28" spans="2:30" x14ac:dyDescent="0.3">
      <c r="B28" s="3" t="s">
        <v>101</v>
      </c>
    </row>
  </sheetData>
  <pageMargins left="0.70866141732283472" right="0.70866141732283472" top="0.74803149606299213" bottom="0.74803149606299213" header="0.31496062992125984" footer="0.31496062992125984"/>
  <pageSetup paperSize="8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topLeftCell="B1" workbookViewId="0">
      <selection activeCell="C29" sqref="C29"/>
    </sheetView>
  </sheetViews>
  <sheetFormatPr baseColWidth="10" defaultColWidth="11.44140625" defaultRowHeight="14.4" x14ac:dyDescent="0.3"/>
  <cols>
    <col min="1" max="1" width="11.44140625" style="3"/>
    <col min="2" max="2" width="13" style="3" customWidth="1"/>
    <col min="3" max="3" width="18" style="3" customWidth="1"/>
    <col min="4" max="6" width="18.33203125" style="3" customWidth="1"/>
    <col min="7" max="7" width="10.6640625" style="3" customWidth="1"/>
    <col min="8" max="16384" width="11.44140625" style="3"/>
  </cols>
  <sheetData>
    <row r="1" spans="1:21" x14ac:dyDescent="0.3">
      <c r="A1" s="3" t="s">
        <v>52</v>
      </c>
      <c r="B1" s="3" t="s">
        <v>53</v>
      </c>
      <c r="C1" s="3" t="s">
        <v>54</v>
      </c>
      <c r="D1" s="3" t="s">
        <v>55</v>
      </c>
      <c r="E1" s="3" t="s">
        <v>71</v>
      </c>
      <c r="F1" s="3" t="s">
        <v>73</v>
      </c>
      <c r="G1" s="3" t="s">
        <v>4</v>
      </c>
      <c r="H1" s="3" t="s">
        <v>56</v>
      </c>
      <c r="I1" s="3" t="s">
        <v>57</v>
      </c>
      <c r="J1" s="3" t="s">
        <v>58</v>
      </c>
      <c r="K1" s="3" t="s">
        <v>59</v>
      </c>
      <c r="L1" s="3" t="s">
        <v>60</v>
      </c>
      <c r="M1" s="3" t="s">
        <v>61</v>
      </c>
      <c r="N1" s="3" t="s">
        <v>62</v>
      </c>
      <c r="O1" s="3" t="s">
        <v>63</v>
      </c>
      <c r="P1" s="3" t="s">
        <v>64</v>
      </c>
      <c r="Q1" s="3" t="s">
        <v>65</v>
      </c>
      <c r="R1" s="3" t="s">
        <v>66</v>
      </c>
      <c r="S1" s="3" t="s">
        <v>67</v>
      </c>
      <c r="T1" s="3" t="s">
        <v>68</v>
      </c>
      <c r="U1" s="3" t="s">
        <v>72</v>
      </c>
    </row>
    <row r="2" spans="1:21" x14ac:dyDescent="0.3">
      <c r="A2" s="3" t="s">
        <v>19</v>
      </c>
      <c r="B2" s="3" t="s">
        <v>69</v>
      </c>
      <c r="C2" s="3" t="s">
        <v>20</v>
      </c>
      <c r="D2" s="3" t="s">
        <v>74</v>
      </c>
      <c r="E2" s="2" t="str">
        <f>SUBSTITUTE(Tableau1[[#This Row],[Nom, prénom]],","," ")</f>
        <v>jean  pierre</v>
      </c>
      <c r="F2" s="2" t="str">
        <f>TRIM(Tableau1[[#This Row],[suppression ,]])</f>
        <v>jean pierre</v>
      </c>
      <c r="H2" s="3" t="s">
        <v>70</v>
      </c>
      <c r="I2" s="3">
        <v>1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2">
        <f>LEN(Tableau1[[#This Row],[supvide]])</f>
        <v>11</v>
      </c>
    </row>
    <row r="3" spans="1:21" x14ac:dyDescent="0.3">
      <c r="A3" s="3" t="s">
        <v>21</v>
      </c>
      <c r="B3" s="3" t="s">
        <v>69</v>
      </c>
      <c r="C3" s="3" t="s">
        <v>22</v>
      </c>
      <c r="D3" s="3" t="s">
        <v>75</v>
      </c>
      <c r="E3" s="2" t="str">
        <f>SUBSTITUTE(Tableau1[[#This Row],[Nom, prénom]],","," ")</f>
        <v xml:space="preserve">jean charles </v>
      </c>
      <c r="F3" s="2" t="str">
        <f>TRIM(Tableau1[[#This Row],[suppression ,]])</f>
        <v>jean charles</v>
      </c>
      <c r="H3" s="3" t="s">
        <v>12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2">
        <f>LEN(Tableau1[[#This Row],[supvide]])</f>
        <v>12</v>
      </c>
    </row>
    <row r="4" spans="1:21" x14ac:dyDescent="0.3">
      <c r="A4" s="3" t="s">
        <v>17</v>
      </c>
      <c r="B4" s="3" t="s">
        <v>69</v>
      </c>
      <c r="C4" s="3" t="s">
        <v>23</v>
      </c>
      <c r="D4" s="3" t="s">
        <v>76</v>
      </c>
      <c r="E4" s="2" t="str">
        <f>SUBSTITUTE(Tableau1[[#This Row],[Nom, prénom]],","," ")</f>
        <v>dimitri bac</v>
      </c>
      <c r="F4" s="2" t="str">
        <f>TRIM(Tableau1[[#This Row],[suppression ,]])</f>
        <v>dimitri bac</v>
      </c>
      <c r="H4" s="3" t="s">
        <v>12</v>
      </c>
      <c r="I4" s="3">
        <v>1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2">
        <f>LEN(Tableau1[[#This Row],[supvide]])</f>
        <v>11</v>
      </c>
    </row>
    <row r="5" spans="1:21" x14ac:dyDescent="0.3">
      <c r="A5" s="3" t="s">
        <v>14</v>
      </c>
      <c r="B5" s="3" t="s">
        <v>69</v>
      </c>
      <c r="C5" s="3" t="s">
        <v>25</v>
      </c>
      <c r="D5" s="3" t="s">
        <v>77</v>
      </c>
      <c r="E5" s="2" t="str">
        <f>SUBSTITUTE(Tableau1[[#This Row],[Nom, prénom]],","," ")</f>
        <v>helo j</v>
      </c>
      <c r="F5" s="2" t="str">
        <f>TRIM(Tableau1[[#This Row],[suppression ,]])</f>
        <v>helo j</v>
      </c>
      <c r="H5" s="3" t="s">
        <v>70</v>
      </c>
      <c r="I5" s="3">
        <v>0.8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2">
        <f>LEN(Tableau1[[#This Row],[supvide]])</f>
        <v>6</v>
      </c>
    </row>
    <row r="6" spans="1:21" x14ac:dyDescent="0.3">
      <c r="A6" s="3" t="s">
        <v>26</v>
      </c>
      <c r="B6" s="3" t="s">
        <v>69</v>
      </c>
      <c r="C6" s="3" t="s">
        <v>27</v>
      </c>
      <c r="D6" s="3" t="s">
        <v>78</v>
      </c>
      <c r="E6" s="2" t="str">
        <f>SUBSTITUTE(Tableau1[[#This Row],[Nom, prénom]],","," ")</f>
        <v>teddy rine</v>
      </c>
      <c r="F6" s="2" t="str">
        <f>TRIM(Tableau1[[#This Row],[suppression ,]])</f>
        <v>teddy rine</v>
      </c>
      <c r="H6" s="3" t="s">
        <v>12</v>
      </c>
      <c r="I6" s="3">
        <v>0.8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2">
        <f>LEN(Tableau1[[#This Row],[supvide]])</f>
        <v>10</v>
      </c>
    </row>
    <row r="7" spans="1:21" x14ac:dyDescent="0.3">
      <c r="A7" s="3" t="s">
        <v>28</v>
      </c>
      <c r="B7" s="3" t="s">
        <v>69</v>
      </c>
      <c r="C7" s="3" t="s">
        <v>29</v>
      </c>
      <c r="D7" s="3" t="s">
        <v>79</v>
      </c>
      <c r="E7" s="2" t="str">
        <f>SUBSTITUTE(Tableau1[[#This Row],[Nom, prénom]],","," ")</f>
        <v>emilie fam</v>
      </c>
      <c r="F7" s="2" t="str">
        <f>TRIM(Tableau1[[#This Row],[suppression ,]])</f>
        <v>emilie fam</v>
      </c>
      <c r="H7" s="3" t="s">
        <v>70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2">
        <f>LEN(Tableau1[[#This Row],[supvide]])</f>
        <v>10</v>
      </c>
    </row>
    <row r="8" spans="1:21" x14ac:dyDescent="0.3">
      <c r="A8" s="3" t="s">
        <v>18</v>
      </c>
      <c r="B8" s="3" t="s">
        <v>69</v>
      </c>
      <c r="C8" s="3" t="s">
        <v>30</v>
      </c>
      <c r="D8" s="3" t="s">
        <v>80</v>
      </c>
      <c r="E8" s="2" t="str">
        <f>SUBSTITUTE(Tableau1[[#This Row],[Nom, prénom]],","," ")</f>
        <v>couteau aig</v>
      </c>
      <c r="F8" s="2" t="str">
        <f>TRIM(Tableau1[[#This Row],[suppression ,]])</f>
        <v>couteau aig</v>
      </c>
      <c r="H8" s="3" t="s">
        <v>70</v>
      </c>
      <c r="I8" s="3">
        <v>1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2">
        <f>LEN(Tableau1[[#This Row],[supvide]])</f>
        <v>11</v>
      </c>
    </row>
    <row r="9" spans="1:21" x14ac:dyDescent="0.3">
      <c r="A9" s="3" t="s">
        <v>32</v>
      </c>
      <c r="B9" s="3" t="s">
        <v>69</v>
      </c>
      <c r="C9" s="3" t="s">
        <v>33</v>
      </c>
      <c r="D9" s="3" t="s">
        <v>81</v>
      </c>
      <c r="E9" s="2" t="str">
        <f>SUBSTITUTE(Tableau1[[#This Row],[Nom, prénom]],","," ")</f>
        <v>tricour k</v>
      </c>
      <c r="F9" s="2" t="str">
        <f>TRIM(Tableau1[[#This Row],[suppression ,]])</f>
        <v>tricour k</v>
      </c>
      <c r="H9" s="3" t="s">
        <v>70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2">
        <f>LEN(Tableau1[[#This Row],[supvide]])</f>
        <v>9</v>
      </c>
    </row>
    <row r="10" spans="1:21" x14ac:dyDescent="0.3">
      <c r="A10" s="3" t="s">
        <v>15</v>
      </c>
      <c r="B10" s="3" t="s">
        <v>69</v>
      </c>
      <c r="C10" s="3" t="s">
        <v>16</v>
      </c>
      <c r="D10" s="3" t="s">
        <v>82</v>
      </c>
      <c r="E10" s="2" t="str">
        <f>SUBSTITUTE(Tableau1[[#This Row],[Nom, prénom]],","," ")</f>
        <v>evelyne everi</v>
      </c>
      <c r="F10" s="2" t="str">
        <f>TRIM(Tableau1[[#This Row],[suppression ,]])</f>
        <v>evelyne everi</v>
      </c>
      <c r="H10" s="3" t="s">
        <v>12</v>
      </c>
      <c r="I10" s="3">
        <v>0.8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2">
        <f>LEN(Tableau1[[#This Row],[supvide]])</f>
        <v>13</v>
      </c>
    </row>
    <row r="11" spans="1:21" x14ac:dyDescent="0.3">
      <c r="A11" s="3" t="s">
        <v>26</v>
      </c>
      <c r="B11" s="3" t="s">
        <v>69</v>
      </c>
      <c r="C11" s="3" t="s">
        <v>35</v>
      </c>
      <c r="D11" s="3" t="s">
        <v>83</v>
      </c>
      <c r="E11" s="2" t="str">
        <f>SUBSTITUTE(Tableau1[[#This Row],[Nom, prénom]],","," ")</f>
        <v>evelyne marchan</v>
      </c>
      <c r="F11" s="2" t="str">
        <f>TRIM(Tableau1[[#This Row],[suppression ,]])</f>
        <v>evelyne marchan</v>
      </c>
      <c r="H11" s="3" t="s">
        <v>12</v>
      </c>
      <c r="I11" s="3">
        <v>0.8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2">
        <f>LEN(Tableau1[[#This Row],[supvide]])</f>
        <v>15</v>
      </c>
    </row>
    <row r="12" spans="1:21" x14ac:dyDescent="0.3">
      <c r="A12" s="3" t="s">
        <v>18</v>
      </c>
      <c r="B12" s="3" t="s">
        <v>69</v>
      </c>
      <c r="C12" s="3" t="s">
        <v>30</v>
      </c>
      <c r="D12" s="3" t="s">
        <v>84</v>
      </c>
      <c r="E12" s="2" t="str">
        <f>SUBSTITUTE(Tableau1[[#This Row],[Nom, prénom]],","," ")</f>
        <v>capuchon rouge</v>
      </c>
      <c r="F12" s="2" t="str">
        <f>TRIM(Tableau1[[#This Row],[suppression ,]])</f>
        <v>capuchon rouge</v>
      </c>
      <c r="H12" s="3" t="s">
        <v>70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2">
        <f>LEN(Tableau1[[#This Row],[supvide]])</f>
        <v>14</v>
      </c>
    </row>
    <row r="13" spans="1:21" x14ac:dyDescent="0.3">
      <c r="A13" s="3" t="s">
        <v>18</v>
      </c>
      <c r="B13" s="3" t="s">
        <v>69</v>
      </c>
      <c r="C13" s="3" t="s">
        <v>35</v>
      </c>
      <c r="D13" s="3" t="s">
        <v>85</v>
      </c>
      <c r="E13" s="2" t="str">
        <f>SUBSTITUTE(Tableau1[[#This Row],[Nom, prénom]],","," ")</f>
        <v>capuchon vert</v>
      </c>
      <c r="F13" s="2" t="str">
        <f>TRIM(Tableau1[[#This Row],[suppression ,]])</f>
        <v>capuchon vert</v>
      </c>
      <c r="H13" s="3" t="s">
        <v>12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2">
        <f>LEN(Tableau1[[#This Row],[supvide]])</f>
        <v>13</v>
      </c>
    </row>
    <row r="14" spans="1:21" x14ac:dyDescent="0.3">
      <c r="A14" s="3" t="s">
        <v>37</v>
      </c>
      <c r="B14" s="3" t="s">
        <v>69</v>
      </c>
      <c r="C14" s="3" t="s">
        <v>38</v>
      </c>
      <c r="D14" s="3" t="s">
        <v>86</v>
      </c>
      <c r="E14" s="2" t="str">
        <f>SUBSTITUTE(Tableau1[[#This Row],[Nom, prénom]],","," ")</f>
        <v>vert pomme</v>
      </c>
      <c r="F14" s="2" t="str">
        <f>TRIM(Tableau1[[#This Row],[suppression ,]])</f>
        <v>vert pomme</v>
      </c>
      <c r="H14" s="3" t="s">
        <v>12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2">
        <f>LEN(Tableau1[[#This Row],[supvide]])</f>
        <v>10</v>
      </c>
    </row>
    <row r="15" spans="1:21" x14ac:dyDescent="0.3">
      <c r="A15" s="3" t="s">
        <v>39</v>
      </c>
      <c r="B15" s="3" t="s">
        <v>69</v>
      </c>
      <c r="C15" s="3" t="s">
        <v>29</v>
      </c>
      <c r="D15" s="3" t="s">
        <v>87</v>
      </c>
      <c r="E15" s="2" t="str">
        <f>SUBSTITUTE(Tableau1[[#This Row],[Nom, prénom]],","," ")</f>
        <v>groseille orange</v>
      </c>
      <c r="F15" s="2" t="str">
        <f>TRIM(Tableau1[[#This Row],[suppression ,]])</f>
        <v>groseille orange</v>
      </c>
      <c r="H15" s="3" t="s">
        <v>70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2">
        <f>LEN(Tableau1[[#This Row],[supvide]])</f>
        <v>16</v>
      </c>
    </row>
    <row r="16" spans="1:21" x14ac:dyDescent="0.3">
      <c r="A16" s="3" t="s">
        <v>31</v>
      </c>
      <c r="B16" s="3" t="s">
        <v>69</v>
      </c>
      <c r="C16" s="3" t="s">
        <v>20</v>
      </c>
      <c r="D16" s="3" t="s">
        <v>88</v>
      </c>
      <c r="E16" s="2" t="str">
        <f>SUBSTITUTE(Tableau1[[#This Row],[Nom, prénom]],","," ")</f>
        <v>groseille rouge</v>
      </c>
      <c r="F16" s="2" t="str">
        <f>TRIM(Tableau1[[#This Row],[suppression ,]])</f>
        <v>groseille rouge</v>
      </c>
      <c r="H16" s="3" t="s">
        <v>70</v>
      </c>
      <c r="I16" s="3">
        <v>0.8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2">
        <f>LEN(Tableau1[[#This Row],[supvide]])</f>
        <v>15</v>
      </c>
    </row>
    <row r="18" spans="9:9" x14ac:dyDescent="0.3">
      <c r="I18" s="3">
        <f>SUM(Tableau1[Janv])</f>
        <v>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4" sqref="C14"/>
    </sheetView>
  </sheetViews>
  <sheetFormatPr baseColWidth="10" defaultRowHeight="14.4" x14ac:dyDescent="0.3"/>
  <cols>
    <col min="1" max="16384" width="11.5546875" style="3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7" sqref="C27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I26" sqref="I26"/>
    </sheetView>
  </sheetViews>
  <sheetFormatPr baseColWidth="10" defaultRowHeight="14.4" x14ac:dyDescent="0.3"/>
  <cols>
    <col min="3" max="3" width="18.21875" customWidth="1"/>
    <col min="4" max="4" width="16.88671875" hidden="1" customWidth="1"/>
    <col min="5" max="5" width="0" hidden="1" customWidth="1"/>
    <col min="6" max="6" width="23.109375" customWidth="1"/>
    <col min="7" max="8" width="0" hidden="1" customWidth="1"/>
  </cols>
  <sheetData>
    <row r="1" spans="1:20" s="3" customFormat="1" x14ac:dyDescent="0.3">
      <c r="A1" s="3" t="s">
        <v>52</v>
      </c>
      <c r="B1" s="3" t="s">
        <v>53</v>
      </c>
      <c r="C1" s="3" t="s">
        <v>54</v>
      </c>
      <c r="D1" s="3" t="s">
        <v>55</v>
      </c>
      <c r="E1" s="3" t="s">
        <v>71</v>
      </c>
      <c r="F1" s="3" t="s">
        <v>73</v>
      </c>
      <c r="G1" s="3" t="s">
        <v>4</v>
      </c>
      <c r="H1" s="3" t="s">
        <v>56</v>
      </c>
      <c r="I1" s="3" t="s">
        <v>57</v>
      </c>
      <c r="J1" s="3" t="s">
        <v>58</v>
      </c>
      <c r="K1" s="3" t="s">
        <v>59</v>
      </c>
      <c r="L1" s="3" t="s">
        <v>60</v>
      </c>
      <c r="M1" s="3" t="s">
        <v>61</v>
      </c>
      <c r="N1" s="3" t="s">
        <v>62</v>
      </c>
      <c r="O1" s="3" t="s">
        <v>63</v>
      </c>
      <c r="P1" s="3" t="s">
        <v>64</v>
      </c>
      <c r="Q1" s="3" t="s">
        <v>65</v>
      </c>
      <c r="R1" s="3" t="s">
        <v>66</v>
      </c>
      <c r="S1" s="3" t="s">
        <v>67</v>
      </c>
      <c r="T1" s="3" t="s">
        <v>68</v>
      </c>
    </row>
    <row r="2" spans="1:20" s="3" customFormat="1" x14ac:dyDescent="0.3">
      <c r="A2" s="3" t="s">
        <v>19</v>
      </c>
      <c r="B2" s="3" t="s">
        <v>69</v>
      </c>
      <c r="C2" s="3" t="s">
        <v>20</v>
      </c>
      <c r="D2" s="3" t="s">
        <v>74</v>
      </c>
      <c r="E2" s="2" t="str">
        <f>SUBSTITUTE(Tableau13[[#This Row],[Nom, prénom]],","," ")</f>
        <v>jean  pierre</v>
      </c>
      <c r="F2" s="2" t="str">
        <f>TRIM(Tableau13[[#This Row],[suppression ,]])</f>
        <v>jean pierre</v>
      </c>
      <c r="H2" s="3" t="s">
        <v>70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1</v>
      </c>
    </row>
    <row r="3" spans="1:20" s="3" customFormat="1" x14ac:dyDescent="0.3">
      <c r="A3" s="3" t="s">
        <v>21</v>
      </c>
      <c r="B3" s="3" t="s">
        <v>69</v>
      </c>
      <c r="C3" s="3" t="s">
        <v>22</v>
      </c>
      <c r="D3" s="3" t="s">
        <v>75</v>
      </c>
      <c r="E3" s="2" t="str">
        <f>SUBSTITUTE(Tableau13[[#This Row],[Nom, prénom]],","," ")</f>
        <v xml:space="preserve">jean charles </v>
      </c>
      <c r="F3" s="2" t="str">
        <f>TRIM(Tableau13[[#This Row],[suppression ,]])</f>
        <v>jean charles</v>
      </c>
      <c r="H3" s="3" t="s">
        <v>12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0.5</v>
      </c>
      <c r="P3" s="3">
        <v>0</v>
      </c>
      <c r="Q3" s="3">
        <v>0</v>
      </c>
      <c r="R3" s="3">
        <v>0</v>
      </c>
      <c r="S3" s="3">
        <v>0</v>
      </c>
      <c r="T3" s="3">
        <v>0</v>
      </c>
    </row>
    <row r="4" spans="1:20" s="3" customFormat="1" x14ac:dyDescent="0.3">
      <c r="A4" s="3" t="s">
        <v>17</v>
      </c>
      <c r="B4" s="3" t="s">
        <v>69</v>
      </c>
      <c r="C4" s="3" t="s">
        <v>23</v>
      </c>
      <c r="D4" s="3" t="s">
        <v>76</v>
      </c>
      <c r="E4" s="2" t="str">
        <f>SUBSTITUTE(Tableau13[[#This Row],[Nom, prénom]],","," ")</f>
        <v>dimitri bac</v>
      </c>
      <c r="F4" s="2" t="str">
        <f>TRIM(Tableau13[[#This Row],[suppression ,]])</f>
        <v>dimitri bac</v>
      </c>
      <c r="H4" s="3" t="s">
        <v>12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</row>
    <row r="5" spans="1:20" s="3" customFormat="1" x14ac:dyDescent="0.3">
      <c r="A5" s="3" t="s">
        <v>14</v>
      </c>
      <c r="B5" s="3" t="s">
        <v>69</v>
      </c>
      <c r="C5" s="3" t="s">
        <v>25</v>
      </c>
      <c r="D5" s="3" t="s">
        <v>77</v>
      </c>
      <c r="E5" s="2" t="str">
        <f>SUBSTITUTE(Tableau13[[#This Row],[Nom, prénom]],","," ")</f>
        <v>helo j</v>
      </c>
      <c r="F5" s="2" t="str">
        <f>TRIM(Tableau13[[#This Row],[suppression ,]])</f>
        <v>helo j</v>
      </c>
      <c r="H5" s="3" t="s">
        <v>70</v>
      </c>
      <c r="I5" s="3">
        <v>0.8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</row>
    <row r="6" spans="1:20" s="3" customFormat="1" x14ac:dyDescent="0.3">
      <c r="A6" s="3" t="s">
        <v>26</v>
      </c>
      <c r="B6" s="3" t="s">
        <v>69</v>
      </c>
      <c r="C6" s="3" t="s">
        <v>27</v>
      </c>
      <c r="D6" s="3" t="s">
        <v>78</v>
      </c>
      <c r="E6" s="2" t="str">
        <f>SUBSTITUTE(Tableau13[[#This Row],[Nom, prénom]],","," ")</f>
        <v>teddy rine</v>
      </c>
      <c r="F6" s="2" t="str">
        <f>TRIM(Tableau13[[#This Row],[suppression ,]])</f>
        <v>teddy rine</v>
      </c>
      <c r="H6" s="3" t="s">
        <v>12</v>
      </c>
      <c r="I6" s="3">
        <v>0.8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</row>
    <row r="7" spans="1:20" s="3" customFormat="1" x14ac:dyDescent="0.3">
      <c r="A7" s="3" t="s">
        <v>28</v>
      </c>
      <c r="B7" s="3" t="s">
        <v>69</v>
      </c>
      <c r="C7" s="3" t="s">
        <v>29</v>
      </c>
      <c r="D7" s="3" t="s">
        <v>79</v>
      </c>
      <c r="E7" s="2" t="str">
        <f>SUBSTITUTE(Tableau13[[#This Row],[Nom, prénom]],","," ")</f>
        <v>emilie fam</v>
      </c>
      <c r="F7" s="2" t="str">
        <f>TRIM(Tableau13[[#This Row],[suppression ,]])</f>
        <v>emilie fam</v>
      </c>
      <c r="H7" s="3" t="s">
        <v>70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</row>
    <row r="8" spans="1:20" s="3" customFormat="1" x14ac:dyDescent="0.3">
      <c r="A8" s="3" t="s">
        <v>18</v>
      </c>
      <c r="B8" s="3" t="s">
        <v>69</v>
      </c>
      <c r="C8" s="3" t="s">
        <v>30</v>
      </c>
      <c r="D8" s="3" t="s">
        <v>80</v>
      </c>
      <c r="E8" s="2" t="str">
        <f>SUBSTITUTE(Tableau13[[#This Row],[Nom, prénom]],","," ")</f>
        <v>couteau aig</v>
      </c>
      <c r="F8" s="2" t="str">
        <f>TRIM(Tableau13[[#This Row],[suppression ,]])</f>
        <v>couteau aig</v>
      </c>
      <c r="H8" s="3" t="s">
        <v>70</v>
      </c>
      <c r="I8" s="3">
        <v>1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</row>
    <row r="9" spans="1:20" s="3" customFormat="1" x14ac:dyDescent="0.3">
      <c r="A9" s="3" t="s">
        <v>32</v>
      </c>
      <c r="B9" s="3" t="s">
        <v>69</v>
      </c>
      <c r="C9" s="3" t="s">
        <v>33</v>
      </c>
      <c r="D9" s="3" t="s">
        <v>81</v>
      </c>
      <c r="E9" s="2" t="str">
        <f>SUBSTITUTE(Tableau13[[#This Row],[Nom, prénom]],","," ")</f>
        <v>tricour k</v>
      </c>
      <c r="F9" s="2" t="str">
        <f>TRIM(Tableau13[[#This Row],[suppression ,]])</f>
        <v>tricour k</v>
      </c>
      <c r="H9" s="3" t="s">
        <v>70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</row>
    <row r="10" spans="1:20" s="3" customFormat="1" x14ac:dyDescent="0.3">
      <c r="A10" s="3" t="s">
        <v>15</v>
      </c>
      <c r="B10" s="3" t="s">
        <v>69</v>
      </c>
      <c r="C10" s="3" t="s">
        <v>16</v>
      </c>
      <c r="D10" s="3" t="s">
        <v>82</v>
      </c>
      <c r="E10" s="2" t="str">
        <f>SUBSTITUTE(Tableau13[[#This Row],[Nom, prénom]],","," ")</f>
        <v>evelyne everi</v>
      </c>
      <c r="F10" s="2" t="str">
        <f>TRIM(Tableau13[[#This Row],[suppression ,]])</f>
        <v>evelyne everi</v>
      </c>
      <c r="H10" s="3" t="s">
        <v>12</v>
      </c>
      <c r="I10" s="3">
        <v>0.8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</row>
    <row r="11" spans="1:20" s="3" customFormat="1" x14ac:dyDescent="0.3">
      <c r="A11" s="3" t="s">
        <v>26</v>
      </c>
      <c r="B11" s="3" t="s">
        <v>69</v>
      </c>
      <c r="C11" s="3" t="s">
        <v>35</v>
      </c>
      <c r="D11" s="3" t="s">
        <v>83</v>
      </c>
      <c r="E11" s="2" t="str">
        <f>SUBSTITUTE(Tableau13[[#This Row],[Nom, prénom]],","," ")</f>
        <v>evelyne marchan</v>
      </c>
      <c r="F11" s="2" t="str">
        <f>TRIM(Tableau13[[#This Row],[suppression ,]])</f>
        <v>evelyne marchan</v>
      </c>
      <c r="H11" s="3" t="s">
        <v>12</v>
      </c>
      <c r="I11" s="3">
        <v>0.8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</row>
    <row r="12" spans="1:20" s="3" customFormat="1" x14ac:dyDescent="0.3">
      <c r="A12" s="3" t="s">
        <v>18</v>
      </c>
      <c r="B12" s="3" t="s">
        <v>69</v>
      </c>
      <c r="C12" s="3" t="s">
        <v>30</v>
      </c>
      <c r="D12" s="3" t="s">
        <v>84</v>
      </c>
      <c r="E12" s="2" t="str">
        <f>SUBSTITUTE(Tableau13[[#This Row],[Nom, prénom]],","," ")</f>
        <v>capuchon rouge</v>
      </c>
      <c r="F12" s="2" t="str">
        <f>TRIM(Tableau13[[#This Row],[suppression ,]])</f>
        <v>capuchon rouge</v>
      </c>
      <c r="H12" s="3" t="s">
        <v>70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</row>
    <row r="13" spans="1:20" s="3" customFormat="1" x14ac:dyDescent="0.3">
      <c r="A13" s="7" t="s">
        <v>18</v>
      </c>
      <c r="B13" s="7" t="s">
        <v>69</v>
      </c>
      <c r="C13" s="7" t="s">
        <v>35</v>
      </c>
      <c r="D13" s="7" t="s">
        <v>98</v>
      </c>
      <c r="E13" s="8" t="str">
        <f>SUBSTITUTE(Tableau13[[#This Row],[Nom, prénom]],","," ")</f>
        <v xml:space="preserve">CAPUCHON MERVEILLE </v>
      </c>
      <c r="F13" s="8" t="str">
        <f>TRIM(Tableau13[[#This Row],[suppression ,]])</f>
        <v>CAPUCHON MERVEILLE</v>
      </c>
      <c r="G13" s="7"/>
      <c r="H13" s="7" t="s">
        <v>12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1</v>
      </c>
      <c r="Q13" s="7">
        <v>1</v>
      </c>
      <c r="R13" s="7">
        <v>1</v>
      </c>
      <c r="S13" s="7">
        <v>1</v>
      </c>
      <c r="T13" s="7">
        <v>1</v>
      </c>
    </row>
    <row r="14" spans="1:20" s="3" customFormat="1" x14ac:dyDescent="0.3">
      <c r="A14" s="3" t="s">
        <v>37</v>
      </c>
      <c r="B14" s="3" t="s">
        <v>69</v>
      </c>
      <c r="C14" s="3" t="s">
        <v>38</v>
      </c>
      <c r="D14" s="3" t="s">
        <v>86</v>
      </c>
      <c r="E14" s="2" t="str">
        <f>SUBSTITUTE(Tableau13[[#This Row],[Nom, prénom]],","," ")</f>
        <v>vert pomme</v>
      </c>
      <c r="F14" s="2" t="str">
        <f>TRIM(Tableau13[[#This Row],[suppression ,]])</f>
        <v>vert pomme</v>
      </c>
      <c r="H14" s="3" t="s">
        <v>12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0" s="3" customFormat="1" x14ac:dyDescent="0.3">
      <c r="A15" s="3" t="s">
        <v>39</v>
      </c>
      <c r="B15" s="3" t="s">
        <v>69</v>
      </c>
      <c r="C15" s="3" t="s">
        <v>29</v>
      </c>
      <c r="D15" s="3" t="s">
        <v>87</v>
      </c>
      <c r="E15" s="2" t="str">
        <f>SUBSTITUTE(Tableau13[[#This Row],[Nom, prénom]],","," ")</f>
        <v>groseille orange</v>
      </c>
      <c r="F15" s="2" t="str">
        <f>TRIM(Tableau13[[#This Row],[suppression ,]])</f>
        <v>groseille orange</v>
      </c>
      <c r="H15" s="3" t="s">
        <v>70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</row>
    <row r="16" spans="1:20" s="3" customFormat="1" x14ac:dyDescent="0.3">
      <c r="A16" s="9" t="s">
        <v>31</v>
      </c>
      <c r="B16" s="9" t="s">
        <v>69</v>
      </c>
      <c r="C16" s="9" t="s">
        <v>20</v>
      </c>
      <c r="D16" s="9" t="s">
        <v>88</v>
      </c>
      <c r="E16" s="10" t="str">
        <f>SUBSTITUTE(Tableau13[[#This Row],[Nom, prénom]],","," ")</f>
        <v>groseille rouge</v>
      </c>
      <c r="F16" s="10" t="str">
        <f>TRIM(Tableau13[[#This Row],[suppression ,]])</f>
        <v>groseille rouge</v>
      </c>
      <c r="G16" s="9"/>
      <c r="H16" s="9" t="s">
        <v>70</v>
      </c>
      <c r="I16" s="9">
        <v>0.8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3" customFormat="1" x14ac:dyDescent="0.3">
      <c r="A17" s="9" t="s">
        <v>31</v>
      </c>
      <c r="B17" s="9" t="s">
        <v>69</v>
      </c>
      <c r="C17" s="9" t="s">
        <v>100</v>
      </c>
      <c r="D17" s="9" t="s">
        <v>88</v>
      </c>
      <c r="E17" s="10" t="str">
        <f>SUBSTITUTE(Tableau13[[#This Row],[Nom, prénom]],","," ")</f>
        <v>groseille rouge</v>
      </c>
      <c r="F17" s="10" t="str">
        <f>TRIM(Tableau13[[#This Row],[suppression ,]])</f>
        <v>groseille rouge</v>
      </c>
      <c r="G17" s="9"/>
      <c r="H17" s="9" t="s">
        <v>70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1</v>
      </c>
      <c r="P17" s="9">
        <v>1</v>
      </c>
      <c r="Q17" s="9">
        <v>1</v>
      </c>
      <c r="R17" s="9">
        <v>1</v>
      </c>
      <c r="S17" s="9">
        <v>1</v>
      </c>
      <c r="T17" s="9">
        <v>1</v>
      </c>
    </row>
    <row r="22" spans="1:20" x14ac:dyDescent="0.3">
      <c r="C22" s="7"/>
      <c r="F22" t="s">
        <v>102</v>
      </c>
    </row>
    <row r="24" spans="1:20" x14ac:dyDescent="0.3">
      <c r="C24" s="9"/>
      <c r="F24" t="s">
        <v>103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relevé</vt:lpstr>
      <vt:lpstr>liste de janvier</vt:lpstr>
      <vt:lpstr>liste de février </vt:lpstr>
      <vt:lpstr>liste de mars </vt:lpstr>
      <vt:lpstr>liste de décembre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herurb</cp:lastModifiedBy>
  <cp:lastPrinted>2016-01-28T15:06:49Z</cp:lastPrinted>
  <dcterms:created xsi:type="dcterms:W3CDTF">2016-01-19T13:42:22Z</dcterms:created>
  <dcterms:modified xsi:type="dcterms:W3CDTF">2016-02-29T13:50:18Z</dcterms:modified>
</cp:coreProperties>
</file>