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1604" yWindow="48" windowWidth="11448" windowHeight="9528" tabRatio="941"/>
    <workbookView xWindow="-228" yWindow="-108" windowWidth="11616" windowHeight="9672" activeTab="1"/>
  </bookViews>
  <sheets>
    <sheet name="données " sheetId="6" r:id="rId1"/>
    <sheet name="tableau " sheetId="7" r:id="rId2"/>
  </sheets>
  <definedNames>
    <definedName name="_xlnm._FilterDatabase" localSheetId="1" hidden="1">'tableau '!$A$1:$WVY$8</definedName>
    <definedName name="brutindexé">#REF!</definedName>
    <definedName name="péculevac">#REF!</definedName>
    <definedName name="progsociale">#REF!</definedName>
    <definedName name="simulationbrut">#REF!</definedName>
    <definedName name="simulationpecule">#REF!</definedName>
    <definedName name="totalbrutréel">#REF!</definedName>
    <definedName name="totalchargespatréel">#REF!</definedName>
    <definedName name="totalréel">#REF!</definedName>
    <definedName name="totalsimulation">#REF!</definedName>
  </definedNames>
  <calcPr calcId="144525"/>
</workbook>
</file>

<file path=xl/calcChain.xml><?xml version="1.0" encoding="utf-8"?>
<calcChain xmlns="http://schemas.openxmlformats.org/spreadsheetml/2006/main">
  <c r="R4" i="7" l="1"/>
  <c r="R3" i="7"/>
  <c r="R2" i="7"/>
  <c r="O3" i="7"/>
  <c r="O4" i="7"/>
  <c r="O5" i="7"/>
  <c r="O6" i="7"/>
  <c r="O7" i="7"/>
  <c r="O8" i="7"/>
  <c r="O2" i="7"/>
  <c r="M8" i="7" l="1"/>
  <c r="L8" i="7"/>
  <c r="N8" i="7" s="1"/>
  <c r="M7" i="7"/>
  <c r="L7" i="7"/>
  <c r="N7" i="7" s="1"/>
  <c r="M6" i="7"/>
  <c r="L6" i="7"/>
  <c r="N6" i="7" s="1"/>
  <c r="M5" i="7"/>
  <c r="L5" i="7"/>
  <c r="M4" i="7"/>
  <c r="L4" i="7"/>
  <c r="N4" i="7" s="1"/>
  <c r="M3" i="7"/>
  <c r="L3" i="7"/>
  <c r="M2" i="7"/>
  <c r="L2" i="7"/>
  <c r="N2" i="7" s="1"/>
  <c r="N5" i="7" l="1"/>
  <c r="N3" i="7"/>
</calcChain>
</file>

<file path=xl/sharedStrings.xml><?xml version="1.0" encoding="utf-8"?>
<sst xmlns="http://schemas.openxmlformats.org/spreadsheetml/2006/main" count="98" uniqueCount="61">
  <si>
    <t>A1</t>
  </si>
  <si>
    <t>Z23</t>
  </si>
  <si>
    <t>Z7</t>
  </si>
  <si>
    <t>B1</t>
  </si>
  <si>
    <t>an</t>
  </si>
  <si>
    <t>Z1</t>
  </si>
  <si>
    <t>Z1 0</t>
  </si>
  <si>
    <t>Z1 1</t>
  </si>
  <si>
    <t>Z1 2</t>
  </si>
  <si>
    <t>Z1 3</t>
  </si>
  <si>
    <t>Z1 4</t>
  </si>
  <si>
    <t>Z1 5</t>
  </si>
  <si>
    <t>Z1 6</t>
  </si>
  <si>
    <t>Z1 7</t>
  </si>
  <si>
    <t>Z1 8</t>
  </si>
  <si>
    <t>Z1 9</t>
  </si>
  <si>
    <t>Z1 10</t>
  </si>
  <si>
    <t>Z1 11</t>
  </si>
  <si>
    <t>Z1 12</t>
  </si>
  <si>
    <t>Z1 13</t>
  </si>
  <si>
    <t>Z1 14</t>
  </si>
  <si>
    <t>Z1 15</t>
  </si>
  <si>
    <t>Z1 16</t>
  </si>
  <si>
    <t>Z1 17</t>
  </si>
  <si>
    <t>Z1 18</t>
  </si>
  <si>
    <t>Z1 19</t>
  </si>
  <si>
    <t>Z1 20</t>
  </si>
  <si>
    <t>Z1 21</t>
  </si>
  <si>
    <t>Z1 22</t>
  </si>
  <si>
    <t>Z1 23</t>
  </si>
  <si>
    <t>Z1 24</t>
  </si>
  <si>
    <t>Z1 25</t>
  </si>
  <si>
    <t>Z1 26</t>
  </si>
  <si>
    <t>Z1 27</t>
  </si>
  <si>
    <t>Z1 28</t>
  </si>
  <si>
    <t>Z1 29</t>
  </si>
  <si>
    <t>Z1 30</t>
  </si>
  <si>
    <t>Z1 31</t>
  </si>
  <si>
    <t xml:space="preserve">total </t>
  </si>
  <si>
    <t>-</t>
  </si>
  <si>
    <t>Subside Annuel CF 2014 / Agent</t>
  </si>
  <si>
    <t xml:space="preserve">Revalorisation barêmique CF 2014 / Agent </t>
  </si>
  <si>
    <t>Total Subide Annuel CF 2014 / Agent</t>
  </si>
  <si>
    <t>Z04</t>
  </si>
  <si>
    <t>ECHELLE</t>
  </si>
  <si>
    <t>ECHELLE AN</t>
  </si>
  <si>
    <t xml:space="preserve">GRADE </t>
  </si>
  <si>
    <t>r</t>
  </si>
  <si>
    <t>g</t>
  </si>
  <si>
    <t>gg</t>
  </si>
  <si>
    <t>tt</t>
  </si>
  <si>
    <t>Ancienneté secteur</t>
  </si>
  <si>
    <t>test 1</t>
  </si>
  <si>
    <t>test 2</t>
  </si>
  <si>
    <t>ttt</t>
  </si>
  <si>
    <t>ttttt</t>
  </si>
  <si>
    <t>ECF</t>
  </si>
  <si>
    <t>RETROUVER LES DONNES SUR BASE DE LA COLONNE e ET k  à insérer dans la colonne O par rapport au données</t>
  </si>
  <si>
    <t>jeanot</t>
  </si>
  <si>
    <t>pierot</t>
  </si>
  <si>
    <t>dimitri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</si>
</sst>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theme="4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00B0F0"/>
        <bgColor theme="4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ck">
        <color theme="0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  <xf numFmtId="0" fontId="19" fillId="0" borderId="0"/>
  </cellStyleXfs>
  <cellXfs count="34">
    <xf numFmtId="0" fontId="0" fillId="0" borderId="0" xfId="0"/>
    <xf numFmtId="0" fontId="16" fillId="0" borderId="0" xfId="0" applyFont="1"/>
    <xf numFmtId="0" fontId="0" fillId="35" borderId="0" xfId="0" applyFill="1"/>
    <xf numFmtId="0" fontId="0" fillId="0" borderId="0" xfId="0" applyFill="1" applyAlignment="1">
      <alignment vertical="center"/>
    </xf>
    <xf numFmtId="17" fontId="20" fillId="0" borderId="10" xfId="0" applyNumberFormat="1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0" fontId="20" fillId="39" borderId="10" xfId="0" applyFont="1" applyFill="1" applyBorder="1" applyAlignment="1">
      <alignment horizontal="center" vertical="center" wrapText="1"/>
    </xf>
    <xf numFmtId="0" fontId="20" fillId="39" borderId="12" xfId="0" applyFont="1" applyFill="1" applyBorder="1" applyAlignment="1">
      <alignment horizontal="center" vertical="center" wrapText="1"/>
    </xf>
    <xf numFmtId="0" fontId="0" fillId="40" borderId="13" xfId="0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vertic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left" vertical="center"/>
    </xf>
    <xf numFmtId="4" fontId="21" fillId="39" borderId="10" xfId="0" applyNumberFormat="1" applyFont="1" applyFill="1" applyBorder="1" applyAlignment="1">
      <alignment horizontal="right" vertical="center"/>
    </xf>
    <xf numFmtId="4" fontId="21" fillId="39" borderId="12" xfId="0" applyNumberFormat="1" applyFont="1" applyFill="1" applyBorder="1" applyAlignment="1">
      <alignment horizontal="right" vertical="center"/>
    </xf>
    <xf numFmtId="4" fontId="0" fillId="40" borderId="14" xfId="0" applyNumberFormat="1" applyFill="1" applyBorder="1" applyAlignment="1">
      <alignment vertical="center"/>
    </xf>
    <xf numFmtId="4" fontId="0" fillId="40" borderId="14" xfId="0" quotePrefix="1" applyNumberFormat="1" applyFill="1" applyBorder="1" applyAlignment="1">
      <alignment vertical="center"/>
    </xf>
    <xf numFmtId="0" fontId="21" fillId="34" borderId="10" xfId="0" applyFont="1" applyFill="1" applyBorder="1" applyAlignment="1">
      <alignment horizontal="center" vertical="center" wrapText="1"/>
    </xf>
    <xf numFmtId="0" fontId="21" fillId="34" borderId="10" xfId="0" applyFont="1" applyFill="1" applyBorder="1" applyAlignment="1">
      <alignment horizontal="center" vertical="center"/>
    </xf>
    <xf numFmtId="0" fontId="13" fillId="41" borderId="0" xfId="0" applyFont="1" applyFill="1" applyBorder="1"/>
    <xf numFmtId="0" fontId="13" fillId="41" borderId="15" xfId="0" applyFont="1" applyFill="1" applyBorder="1"/>
    <xf numFmtId="0" fontId="13" fillId="41" borderId="16" xfId="0" applyFont="1" applyFill="1" applyBorder="1" applyAlignment="1">
      <alignment horizontal="center"/>
    </xf>
    <xf numFmtId="0" fontId="16" fillId="36" borderId="17" xfId="0" applyFont="1" applyFill="1" applyBorder="1" applyAlignment="1">
      <alignment horizontal="center"/>
    </xf>
    <xf numFmtId="0" fontId="16" fillId="42" borderId="19" xfId="0" applyFont="1" applyFill="1" applyBorder="1"/>
    <xf numFmtId="0" fontId="18" fillId="33" borderId="17" xfId="42" applyNumberFormat="1" applyFont="1" applyFill="1" applyBorder="1" applyAlignment="1">
      <alignment horizontal="center"/>
    </xf>
    <xf numFmtId="0" fontId="16" fillId="43" borderId="19" xfId="0" applyFont="1" applyFill="1" applyBorder="1"/>
    <xf numFmtId="0" fontId="13" fillId="44" borderId="15" xfId="0" applyFont="1" applyFill="1" applyBorder="1"/>
    <xf numFmtId="0" fontId="16" fillId="45" borderId="18" xfId="0" applyFont="1" applyFill="1" applyBorder="1" applyAlignment="1">
      <alignment horizontal="center"/>
    </xf>
    <xf numFmtId="0" fontId="16" fillId="46" borderId="19" xfId="0" applyFont="1" applyFill="1" applyBorder="1" applyAlignment="1">
      <alignment horizontal="center"/>
    </xf>
    <xf numFmtId="0" fontId="16" fillId="45" borderId="19" xfId="0" applyFont="1" applyFill="1" applyBorder="1" applyAlignment="1">
      <alignment horizontal="center"/>
    </xf>
    <xf numFmtId="0" fontId="0" fillId="37" borderId="0" xfId="0" applyFill="1"/>
    <xf numFmtId="4" fontId="22" fillId="38" borderId="11" xfId="0" applyNumberFormat="1" applyFont="1" applyFill="1" applyBorder="1"/>
    <xf numFmtId="4" fontId="23" fillId="38" borderId="11" xfId="0" applyNumberFormat="1" applyFont="1" applyFill="1" applyBorder="1"/>
    <xf numFmtId="4" fontId="23" fillId="35" borderId="0" xfId="0" applyNumberFormat="1" applyFont="1" applyFill="1"/>
    <xf numFmtId="4" fontId="0" fillId="0" borderId="0" xfId="0" applyNumberFormat="1" applyFill="1" applyAlignment="1">
      <alignment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Normal 2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topLeftCell="G1" workbookViewId="0">
      <pane ySplit="1" topLeftCell="A20" activePane="bottomLeft" state="frozen"/>
      <selection pane="bottomLeft" activeCell="K23" sqref="K23"/>
    </sheetView>
    <sheetView workbookViewId="1">
      <selection activeCell="F16" sqref="F16"/>
    </sheetView>
  </sheetViews>
  <sheetFormatPr baseColWidth="10" defaultRowHeight="14.4" x14ac:dyDescent="0.3"/>
  <cols>
    <col min="2" max="2" width="11.5546875" style="29"/>
    <col min="3" max="3" width="13" style="1" customWidth="1"/>
    <col min="4" max="4" width="12.88671875" style="1" customWidth="1"/>
    <col min="5" max="5" width="11.5546875" style="32"/>
    <col min="6" max="6" width="11.5546875" style="2"/>
  </cols>
  <sheetData>
    <row r="1" spans="1:5" ht="15" thickBot="1" x14ac:dyDescent="0.35">
      <c r="A1" s="18" t="s">
        <v>46</v>
      </c>
      <c r="B1" s="25" t="s">
        <v>44</v>
      </c>
      <c r="C1" s="19" t="s">
        <v>45</v>
      </c>
      <c r="D1" s="20" t="s">
        <v>4</v>
      </c>
      <c r="E1" s="30" t="s">
        <v>38</v>
      </c>
    </row>
    <row r="2" spans="1:5" ht="16.2" thickTop="1" x14ac:dyDescent="0.3">
      <c r="A2" s="21"/>
      <c r="B2" s="26" t="s">
        <v>5</v>
      </c>
      <c r="C2" s="22" t="s">
        <v>6</v>
      </c>
      <c r="D2" s="23">
        <v>0</v>
      </c>
      <c r="E2" s="31">
        <v>38055.40507482618</v>
      </c>
    </row>
    <row r="3" spans="1:5" ht="15.6" x14ac:dyDescent="0.3">
      <c r="A3" s="21"/>
      <c r="B3" s="27" t="s">
        <v>43</v>
      </c>
      <c r="C3" s="24" t="s">
        <v>7</v>
      </c>
      <c r="D3" s="23">
        <v>1</v>
      </c>
      <c r="E3" s="31">
        <v>40256.721863151412</v>
      </c>
    </row>
    <row r="4" spans="1:5" ht="15.6" x14ac:dyDescent="0.3">
      <c r="A4" s="21"/>
      <c r="B4" s="28" t="s">
        <v>2</v>
      </c>
      <c r="C4" s="22" t="s">
        <v>8</v>
      </c>
      <c r="D4" s="23">
        <v>2</v>
      </c>
      <c r="E4" s="31">
        <v>40400.193161344934</v>
      </c>
    </row>
    <row r="5" spans="1:5" ht="15.6" x14ac:dyDescent="0.3">
      <c r="A5" s="21"/>
      <c r="B5" s="27" t="s">
        <v>5</v>
      </c>
      <c r="C5" s="24" t="s">
        <v>9</v>
      </c>
      <c r="D5" s="23">
        <v>3</v>
      </c>
      <c r="E5" s="31">
        <v>41458.077643481491</v>
      </c>
    </row>
    <row r="6" spans="1:5" ht="15.6" x14ac:dyDescent="0.3">
      <c r="A6" s="21"/>
      <c r="B6" s="28" t="s">
        <v>5</v>
      </c>
      <c r="C6" s="22" t="s">
        <v>10</v>
      </c>
      <c r="D6" s="23">
        <v>4</v>
      </c>
      <c r="E6" s="31">
        <v>41458.077643481491</v>
      </c>
    </row>
    <row r="7" spans="1:5" ht="15.6" x14ac:dyDescent="0.3">
      <c r="A7" s="21"/>
      <c r="B7" s="27" t="s">
        <v>5</v>
      </c>
      <c r="C7" s="24" t="s">
        <v>11</v>
      </c>
      <c r="D7" s="23">
        <v>5</v>
      </c>
      <c r="E7" s="31">
        <v>42515.984602713186</v>
      </c>
    </row>
    <row r="8" spans="1:5" ht="15.6" x14ac:dyDescent="0.3">
      <c r="A8" s="21"/>
      <c r="B8" s="28" t="s">
        <v>5</v>
      </c>
      <c r="C8" s="22" t="s">
        <v>12</v>
      </c>
      <c r="D8" s="23">
        <v>6</v>
      </c>
      <c r="E8" s="31">
        <v>42515.984602713186</v>
      </c>
    </row>
    <row r="9" spans="1:5" ht="15.6" x14ac:dyDescent="0.3">
      <c r="A9" s="21"/>
      <c r="B9" s="27" t="s">
        <v>5</v>
      </c>
      <c r="C9" s="24" t="s">
        <v>13</v>
      </c>
      <c r="D9" s="23">
        <v>7</v>
      </c>
      <c r="E9" s="31">
        <v>47197.76122374172</v>
      </c>
    </row>
    <row r="10" spans="1:5" ht="15.6" x14ac:dyDescent="0.3">
      <c r="A10" s="21"/>
      <c r="B10" s="28" t="s">
        <v>5</v>
      </c>
      <c r="C10" s="22" t="s">
        <v>14</v>
      </c>
      <c r="D10" s="23">
        <v>8</v>
      </c>
      <c r="E10" s="31">
        <v>47197.76122374172</v>
      </c>
    </row>
    <row r="11" spans="1:5" ht="15.6" x14ac:dyDescent="0.3">
      <c r="A11" s="21"/>
      <c r="B11" s="27" t="s">
        <v>5</v>
      </c>
      <c r="C11" s="24" t="s">
        <v>15</v>
      </c>
      <c r="D11" s="23">
        <v>9</v>
      </c>
      <c r="E11" s="31">
        <v>48512.693765746844</v>
      </c>
    </row>
    <row r="12" spans="1:5" ht="15.6" x14ac:dyDescent="0.3">
      <c r="A12" s="21"/>
      <c r="B12" s="28" t="s">
        <v>5</v>
      </c>
      <c r="C12" s="22" t="s">
        <v>16</v>
      </c>
      <c r="D12" s="23">
        <v>10</v>
      </c>
      <c r="E12" s="31">
        <v>49134.342785665067</v>
      </c>
    </row>
    <row r="13" spans="1:5" ht="15.6" x14ac:dyDescent="0.3">
      <c r="A13" s="21"/>
      <c r="B13" s="27" t="s">
        <v>5</v>
      </c>
      <c r="C13" s="24" t="s">
        <v>17</v>
      </c>
      <c r="D13" s="23">
        <v>11</v>
      </c>
      <c r="E13" s="31">
        <v>50449.320281860433</v>
      </c>
    </row>
    <row r="14" spans="1:5" ht="15.6" x14ac:dyDescent="0.3">
      <c r="A14" s="21"/>
      <c r="B14" s="28" t="s">
        <v>5</v>
      </c>
      <c r="C14" s="22" t="s">
        <v>18</v>
      </c>
      <c r="D14" s="23">
        <v>12</v>
      </c>
      <c r="E14" s="31">
        <v>50449.320281860433</v>
      </c>
    </row>
    <row r="15" spans="1:5" ht="15.6" x14ac:dyDescent="0.3">
      <c r="A15" s="21"/>
      <c r="B15" s="27" t="s">
        <v>5</v>
      </c>
      <c r="C15" s="24" t="s">
        <v>19</v>
      </c>
      <c r="D15" s="23">
        <v>13</v>
      </c>
      <c r="E15" s="31">
        <v>51716.488996721411</v>
      </c>
    </row>
    <row r="16" spans="1:5" ht="15.6" x14ac:dyDescent="0.3">
      <c r="A16" s="21"/>
      <c r="B16" s="28" t="s">
        <v>5</v>
      </c>
      <c r="C16" s="22" t="s">
        <v>20</v>
      </c>
      <c r="D16" s="23">
        <v>14</v>
      </c>
      <c r="E16" s="31">
        <v>51716.488996721411</v>
      </c>
    </row>
    <row r="17" spans="1:5" ht="15.6" x14ac:dyDescent="0.3">
      <c r="A17" s="21"/>
      <c r="B17" s="27" t="s">
        <v>5</v>
      </c>
      <c r="C17" s="24" t="s">
        <v>21</v>
      </c>
      <c r="D17" s="23">
        <v>15</v>
      </c>
      <c r="E17" s="31">
        <v>52983.657711582367</v>
      </c>
    </row>
    <row r="18" spans="1:5" ht="15.6" x14ac:dyDescent="0.3">
      <c r="A18" s="21"/>
      <c r="B18" s="28" t="s">
        <v>5</v>
      </c>
      <c r="C18" s="22" t="s">
        <v>22</v>
      </c>
      <c r="D18" s="23">
        <v>16</v>
      </c>
      <c r="E18" s="31">
        <v>56195.904330324542</v>
      </c>
    </row>
    <row r="19" spans="1:5" ht="15.6" x14ac:dyDescent="0.3">
      <c r="A19" s="21"/>
      <c r="B19" s="27" t="s">
        <v>5</v>
      </c>
      <c r="C19" s="24" t="s">
        <v>23</v>
      </c>
      <c r="D19" s="23">
        <v>17</v>
      </c>
      <c r="E19" s="31">
        <v>57463.073045185505</v>
      </c>
    </row>
    <row r="20" spans="1:5" ht="15.6" x14ac:dyDescent="0.3">
      <c r="A20" s="21"/>
      <c r="B20" s="28" t="s">
        <v>1</v>
      </c>
      <c r="C20" s="22" t="s">
        <v>24</v>
      </c>
      <c r="D20" s="23">
        <v>18</v>
      </c>
      <c r="E20" s="31">
        <v>57463.073045185505</v>
      </c>
    </row>
    <row r="21" spans="1:5" ht="15.6" x14ac:dyDescent="0.3">
      <c r="A21" s="21"/>
      <c r="B21" s="27" t="s">
        <v>5</v>
      </c>
      <c r="C21" s="24" t="s">
        <v>25</v>
      </c>
      <c r="D21" s="23">
        <v>19</v>
      </c>
      <c r="E21" s="31">
        <v>58730.241760046461</v>
      </c>
    </row>
    <row r="22" spans="1:5" ht="15.6" x14ac:dyDescent="0.3">
      <c r="A22" s="21"/>
      <c r="B22" s="28" t="s">
        <v>5</v>
      </c>
      <c r="C22" s="22" t="s">
        <v>26</v>
      </c>
      <c r="D22" s="23">
        <v>20</v>
      </c>
      <c r="E22" s="31">
        <v>58730.241760046461</v>
      </c>
    </row>
    <row r="23" spans="1:5" ht="15.6" x14ac:dyDescent="0.3">
      <c r="A23" s="21"/>
      <c r="B23" s="27" t="s">
        <v>5</v>
      </c>
      <c r="C23" s="24" t="s">
        <v>27</v>
      </c>
      <c r="D23" s="23">
        <v>21</v>
      </c>
      <c r="E23" s="31">
        <v>59997.432952002549</v>
      </c>
    </row>
    <row r="24" spans="1:5" ht="15.6" x14ac:dyDescent="0.3">
      <c r="A24" s="21"/>
      <c r="B24" s="28" t="s">
        <v>5</v>
      </c>
      <c r="C24" s="22" t="s">
        <v>28</v>
      </c>
      <c r="D24" s="23">
        <v>22</v>
      </c>
      <c r="E24" s="31">
        <v>59997.432952002549</v>
      </c>
    </row>
    <row r="25" spans="1:5" ht="15.6" x14ac:dyDescent="0.3">
      <c r="A25" s="21"/>
      <c r="B25" s="27" t="s">
        <v>5</v>
      </c>
      <c r="C25" s="24" t="s">
        <v>29</v>
      </c>
      <c r="D25" s="23">
        <v>23</v>
      </c>
      <c r="E25" s="31">
        <v>61264.601666863513</v>
      </c>
    </row>
    <row r="26" spans="1:5" ht="15.6" x14ac:dyDescent="0.3">
      <c r="A26" s="21"/>
      <c r="B26" s="28" t="s">
        <v>5</v>
      </c>
      <c r="C26" s="22" t="s">
        <v>30</v>
      </c>
      <c r="D26" s="23">
        <v>24</v>
      </c>
      <c r="E26" s="31">
        <v>61264.601666863513</v>
      </c>
    </row>
    <row r="27" spans="1:5" ht="15.6" x14ac:dyDescent="0.3">
      <c r="A27" s="21"/>
      <c r="B27" s="27" t="s">
        <v>5</v>
      </c>
      <c r="C27" s="24" t="s">
        <v>31</v>
      </c>
      <c r="D27" s="23">
        <v>25</v>
      </c>
      <c r="E27" s="31">
        <v>62531.815335914725</v>
      </c>
    </row>
    <row r="28" spans="1:5" ht="15.6" x14ac:dyDescent="0.3">
      <c r="A28" s="21"/>
      <c r="B28" s="28" t="s">
        <v>5</v>
      </c>
      <c r="C28" s="22" t="s">
        <v>32</v>
      </c>
      <c r="D28" s="23">
        <v>26</v>
      </c>
      <c r="E28" s="31">
        <v>62531.815335914725</v>
      </c>
    </row>
    <row r="29" spans="1:5" ht="15.6" x14ac:dyDescent="0.3">
      <c r="A29" s="21"/>
      <c r="B29" s="27" t="s">
        <v>5</v>
      </c>
      <c r="C29" s="24" t="s">
        <v>33</v>
      </c>
      <c r="D29" s="23">
        <v>27</v>
      </c>
      <c r="E29" s="31">
        <v>63798.961573680564</v>
      </c>
    </row>
    <row r="30" spans="1:5" ht="15.6" x14ac:dyDescent="0.3">
      <c r="A30" s="21"/>
      <c r="B30" s="28" t="s">
        <v>5</v>
      </c>
      <c r="C30" s="22" t="s">
        <v>34</v>
      </c>
      <c r="D30" s="23">
        <v>28</v>
      </c>
      <c r="E30" s="31">
        <v>63798.961573680564</v>
      </c>
    </row>
    <row r="31" spans="1:5" ht="15.6" x14ac:dyDescent="0.3">
      <c r="A31" s="21"/>
      <c r="B31" s="27" t="s">
        <v>5</v>
      </c>
      <c r="C31" s="24" t="s">
        <v>35</v>
      </c>
      <c r="D31" s="23">
        <v>29</v>
      </c>
      <c r="E31" s="31">
        <v>64133.600565926376</v>
      </c>
    </row>
    <row r="32" spans="1:5" ht="15.6" x14ac:dyDescent="0.3">
      <c r="A32" s="21"/>
      <c r="B32" s="28" t="s">
        <v>5</v>
      </c>
      <c r="C32" s="22" t="s">
        <v>36</v>
      </c>
      <c r="D32" s="23">
        <v>30</v>
      </c>
      <c r="E32" s="31">
        <v>64133.600565926376</v>
      </c>
    </row>
    <row r="33" spans="1:5" ht="15.6" x14ac:dyDescent="0.3">
      <c r="A33" s="21"/>
      <c r="B33" s="27" t="s">
        <v>5</v>
      </c>
      <c r="C33" s="24" t="s">
        <v>37</v>
      </c>
      <c r="D33" s="23">
        <v>31</v>
      </c>
      <c r="E33" s="31">
        <v>64133.600565926376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workbookViewId="0">
      <selection activeCell="D6" sqref="D6:E6"/>
    </sheetView>
    <sheetView tabSelected="1" workbookViewId="1">
      <selection activeCell="C11" sqref="C11"/>
    </sheetView>
  </sheetViews>
  <sheetFormatPr baseColWidth="10" defaultColWidth="11.44140625" defaultRowHeight="14.4" x14ac:dyDescent="0.3"/>
  <cols>
    <col min="1" max="1" width="18.109375" style="3" customWidth="1"/>
    <col min="2" max="2" width="11.88671875" style="3" customWidth="1"/>
    <col min="3" max="3" width="4.109375" style="3" bestFit="1" customWidth="1"/>
    <col min="4" max="4" width="4.109375" style="3" customWidth="1"/>
    <col min="5" max="5" width="10.88671875" style="3" customWidth="1"/>
    <col min="6" max="6" width="9.33203125" style="3" hidden="1" customWidth="1"/>
    <col min="7" max="7" width="11.33203125" style="3" hidden="1" customWidth="1"/>
    <col min="8" max="8" width="19.5546875" style="3" hidden="1" customWidth="1"/>
    <col min="9" max="9" width="4.44140625" style="3" hidden="1" customWidth="1"/>
    <col min="10" max="10" width="6.6640625" style="3" hidden="1" customWidth="1"/>
    <col min="11" max="11" width="11.33203125" style="3" bestFit="1" customWidth="1"/>
    <col min="12" max="13" width="15.6640625" style="3" hidden="1" customWidth="1"/>
    <col min="14" max="14" width="0.88671875" style="3" hidden="1" customWidth="1"/>
    <col min="15" max="16" width="14.88671875" style="3" customWidth="1"/>
    <col min="17" max="17" width="2.44140625" style="3" customWidth="1"/>
    <col min="18" max="257" width="11.44140625" style="3"/>
    <col min="258" max="258" width="18.109375" style="3" customWidth="1"/>
    <col min="259" max="259" width="11.88671875" style="3" customWidth="1"/>
    <col min="260" max="260" width="4.109375" style="3" bestFit="1" customWidth="1"/>
    <col min="261" max="261" width="9.33203125" style="3" bestFit="1" customWidth="1"/>
    <col min="262" max="262" width="11.33203125" style="3" bestFit="1" customWidth="1"/>
    <col min="263" max="263" width="19.5546875" style="3" customWidth="1"/>
    <col min="264" max="264" width="4.44140625" style="3" bestFit="1" customWidth="1"/>
    <col min="265" max="265" width="6.6640625" style="3" customWidth="1"/>
    <col min="266" max="266" width="11.33203125" style="3" bestFit="1" customWidth="1"/>
    <col min="267" max="269" width="15.6640625" style="3" customWidth="1"/>
    <col min="270" max="271" width="14.88671875" style="3" customWidth="1"/>
    <col min="272" max="272" width="2.44140625" style="3" customWidth="1"/>
    <col min="273" max="273" width="23.109375" style="3" customWidth="1"/>
    <col min="274" max="513" width="11.44140625" style="3"/>
    <col min="514" max="514" width="18.109375" style="3" customWidth="1"/>
    <col min="515" max="515" width="11.88671875" style="3" customWidth="1"/>
    <col min="516" max="516" width="4.109375" style="3" bestFit="1" customWidth="1"/>
    <col min="517" max="517" width="9.33203125" style="3" bestFit="1" customWidth="1"/>
    <col min="518" max="518" width="11.33203125" style="3" bestFit="1" customWidth="1"/>
    <col min="519" max="519" width="19.5546875" style="3" customWidth="1"/>
    <col min="520" max="520" width="4.44140625" style="3" bestFit="1" customWidth="1"/>
    <col min="521" max="521" width="6.6640625" style="3" customWidth="1"/>
    <col min="522" max="522" width="11.33203125" style="3" bestFit="1" customWidth="1"/>
    <col min="523" max="525" width="15.6640625" style="3" customWidth="1"/>
    <col min="526" max="527" width="14.88671875" style="3" customWidth="1"/>
    <col min="528" max="528" width="2.44140625" style="3" customWidth="1"/>
    <col min="529" max="529" width="23.109375" style="3" customWidth="1"/>
    <col min="530" max="769" width="11.44140625" style="3"/>
    <col min="770" max="770" width="18.109375" style="3" customWidth="1"/>
    <col min="771" max="771" width="11.88671875" style="3" customWidth="1"/>
    <col min="772" max="772" width="4.109375" style="3" bestFit="1" customWidth="1"/>
    <col min="773" max="773" width="9.33203125" style="3" bestFit="1" customWidth="1"/>
    <col min="774" max="774" width="11.33203125" style="3" bestFit="1" customWidth="1"/>
    <col min="775" max="775" width="19.5546875" style="3" customWidth="1"/>
    <col min="776" max="776" width="4.44140625" style="3" bestFit="1" customWidth="1"/>
    <col min="777" max="777" width="6.6640625" style="3" customWidth="1"/>
    <col min="778" max="778" width="11.33203125" style="3" bestFit="1" customWidth="1"/>
    <col min="779" max="781" width="15.6640625" style="3" customWidth="1"/>
    <col min="782" max="783" width="14.88671875" style="3" customWidth="1"/>
    <col min="784" max="784" width="2.44140625" style="3" customWidth="1"/>
    <col min="785" max="785" width="23.109375" style="3" customWidth="1"/>
    <col min="786" max="1025" width="11.44140625" style="3"/>
    <col min="1026" max="1026" width="18.109375" style="3" customWidth="1"/>
    <col min="1027" max="1027" width="11.88671875" style="3" customWidth="1"/>
    <col min="1028" max="1028" width="4.109375" style="3" bestFit="1" customWidth="1"/>
    <col min="1029" max="1029" width="9.33203125" style="3" bestFit="1" customWidth="1"/>
    <col min="1030" max="1030" width="11.33203125" style="3" bestFit="1" customWidth="1"/>
    <col min="1031" max="1031" width="19.5546875" style="3" customWidth="1"/>
    <col min="1032" max="1032" width="4.44140625" style="3" bestFit="1" customWidth="1"/>
    <col min="1033" max="1033" width="6.6640625" style="3" customWidth="1"/>
    <col min="1034" max="1034" width="11.33203125" style="3" bestFit="1" customWidth="1"/>
    <col min="1035" max="1037" width="15.6640625" style="3" customWidth="1"/>
    <col min="1038" max="1039" width="14.88671875" style="3" customWidth="1"/>
    <col min="1040" max="1040" width="2.44140625" style="3" customWidth="1"/>
    <col min="1041" max="1041" width="23.109375" style="3" customWidth="1"/>
    <col min="1042" max="1281" width="11.44140625" style="3"/>
    <col min="1282" max="1282" width="18.109375" style="3" customWidth="1"/>
    <col min="1283" max="1283" width="11.88671875" style="3" customWidth="1"/>
    <col min="1284" max="1284" width="4.109375" style="3" bestFit="1" customWidth="1"/>
    <col min="1285" max="1285" width="9.33203125" style="3" bestFit="1" customWidth="1"/>
    <col min="1286" max="1286" width="11.33203125" style="3" bestFit="1" customWidth="1"/>
    <col min="1287" max="1287" width="19.5546875" style="3" customWidth="1"/>
    <col min="1288" max="1288" width="4.44140625" style="3" bestFit="1" customWidth="1"/>
    <col min="1289" max="1289" width="6.6640625" style="3" customWidth="1"/>
    <col min="1290" max="1290" width="11.33203125" style="3" bestFit="1" customWidth="1"/>
    <col min="1291" max="1293" width="15.6640625" style="3" customWidth="1"/>
    <col min="1294" max="1295" width="14.88671875" style="3" customWidth="1"/>
    <col min="1296" max="1296" width="2.44140625" style="3" customWidth="1"/>
    <col min="1297" max="1297" width="23.109375" style="3" customWidth="1"/>
    <col min="1298" max="1537" width="11.44140625" style="3"/>
    <col min="1538" max="1538" width="18.109375" style="3" customWidth="1"/>
    <col min="1539" max="1539" width="11.88671875" style="3" customWidth="1"/>
    <col min="1540" max="1540" width="4.109375" style="3" bestFit="1" customWidth="1"/>
    <col min="1541" max="1541" width="9.33203125" style="3" bestFit="1" customWidth="1"/>
    <col min="1542" max="1542" width="11.33203125" style="3" bestFit="1" customWidth="1"/>
    <col min="1543" max="1543" width="19.5546875" style="3" customWidth="1"/>
    <col min="1544" max="1544" width="4.44140625" style="3" bestFit="1" customWidth="1"/>
    <col min="1545" max="1545" width="6.6640625" style="3" customWidth="1"/>
    <col min="1546" max="1546" width="11.33203125" style="3" bestFit="1" customWidth="1"/>
    <col min="1547" max="1549" width="15.6640625" style="3" customWidth="1"/>
    <col min="1550" max="1551" width="14.88671875" style="3" customWidth="1"/>
    <col min="1552" max="1552" width="2.44140625" style="3" customWidth="1"/>
    <col min="1553" max="1553" width="23.109375" style="3" customWidth="1"/>
    <col min="1554" max="1793" width="11.44140625" style="3"/>
    <col min="1794" max="1794" width="18.109375" style="3" customWidth="1"/>
    <col min="1795" max="1795" width="11.88671875" style="3" customWidth="1"/>
    <col min="1796" max="1796" width="4.109375" style="3" bestFit="1" customWidth="1"/>
    <col min="1797" max="1797" width="9.33203125" style="3" bestFit="1" customWidth="1"/>
    <col min="1798" max="1798" width="11.33203125" style="3" bestFit="1" customWidth="1"/>
    <col min="1799" max="1799" width="19.5546875" style="3" customWidth="1"/>
    <col min="1800" max="1800" width="4.44140625" style="3" bestFit="1" customWidth="1"/>
    <col min="1801" max="1801" width="6.6640625" style="3" customWidth="1"/>
    <col min="1802" max="1802" width="11.33203125" style="3" bestFit="1" customWidth="1"/>
    <col min="1803" max="1805" width="15.6640625" style="3" customWidth="1"/>
    <col min="1806" max="1807" width="14.88671875" style="3" customWidth="1"/>
    <col min="1808" max="1808" width="2.44140625" style="3" customWidth="1"/>
    <col min="1809" max="1809" width="23.109375" style="3" customWidth="1"/>
    <col min="1810" max="2049" width="11.44140625" style="3"/>
    <col min="2050" max="2050" width="18.109375" style="3" customWidth="1"/>
    <col min="2051" max="2051" width="11.88671875" style="3" customWidth="1"/>
    <col min="2052" max="2052" width="4.109375" style="3" bestFit="1" customWidth="1"/>
    <col min="2053" max="2053" width="9.33203125" style="3" bestFit="1" customWidth="1"/>
    <col min="2054" max="2054" width="11.33203125" style="3" bestFit="1" customWidth="1"/>
    <col min="2055" max="2055" width="19.5546875" style="3" customWidth="1"/>
    <col min="2056" max="2056" width="4.44140625" style="3" bestFit="1" customWidth="1"/>
    <col min="2057" max="2057" width="6.6640625" style="3" customWidth="1"/>
    <col min="2058" max="2058" width="11.33203125" style="3" bestFit="1" customWidth="1"/>
    <col min="2059" max="2061" width="15.6640625" style="3" customWidth="1"/>
    <col min="2062" max="2063" width="14.88671875" style="3" customWidth="1"/>
    <col min="2064" max="2064" width="2.44140625" style="3" customWidth="1"/>
    <col min="2065" max="2065" width="23.109375" style="3" customWidth="1"/>
    <col min="2066" max="2305" width="11.44140625" style="3"/>
    <col min="2306" max="2306" width="18.109375" style="3" customWidth="1"/>
    <col min="2307" max="2307" width="11.88671875" style="3" customWidth="1"/>
    <col min="2308" max="2308" width="4.109375" style="3" bestFit="1" customWidth="1"/>
    <col min="2309" max="2309" width="9.33203125" style="3" bestFit="1" customWidth="1"/>
    <col min="2310" max="2310" width="11.33203125" style="3" bestFit="1" customWidth="1"/>
    <col min="2311" max="2311" width="19.5546875" style="3" customWidth="1"/>
    <col min="2312" max="2312" width="4.44140625" style="3" bestFit="1" customWidth="1"/>
    <col min="2313" max="2313" width="6.6640625" style="3" customWidth="1"/>
    <col min="2314" max="2314" width="11.33203125" style="3" bestFit="1" customWidth="1"/>
    <col min="2315" max="2317" width="15.6640625" style="3" customWidth="1"/>
    <col min="2318" max="2319" width="14.88671875" style="3" customWidth="1"/>
    <col min="2320" max="2320" width="2.44140625" style="3" customWidth="1"/>
    <col min="2321" max="2321" width="23.109375" style="3" customWidth="1"/>
    <col min="2322" max="2561" width="11.44140625" style="3"/>
    <col min="2562" max="2562" width="18.109375" style="3" customWidth="1"/>
    <col min="2563" max="2563" width="11.88671875" style="3" customWidth="1"/>
    <col min="2564" max="2564" width="4.109375" style="3" bestFit="1" customWidth="1"/>
    <col min="2565" max="2565" width="9.33203125" style="3" bestFit="1" customWidth="1"/>
    <col min="2566" max="2566" width="11.33203125" style="3" bestFit="1" customWidth="1"/>
    <col min="2567" max="2567" width="19.5546875" style="3" customWidth="1"/>
    <col min="2568" max="2568" width="4.44140625" style="3" bestFit="1" customWidth="1"/>
    <col min="2569" max="2569" width="6.6640625" style="3" customWidth="1"/>
    <col min="2570" max="2570" width="11.33203125" style="3" bestFit="1" customWidth="1"/>
    <col min="2571" max="2573" width="15.6640625" style="3" customWidth="1"/>
    <col min="2574" max="2575" width="14.88671875" style="3" customWidth="1"/>
    <col min="2576" max="2576" width="2.44140625" style="3" customWidth="1"/>
    <col min="2577" max="2577" width="23.109375" style="3" customWidth="1"/>
    <col min="2578" max="2817" width="11.44140625" style="3"/>
    <col min="2818" max="2818" width="18.109375" style="3" customWidth="1"/>
    <col min="2819" max="2819" width="11.88671875" style="3" customWidth="1"/>
    <col min="2820" max="2820" width="4.109375" style="3" bestFit="1" customWidth="1"/>
    <col min="2821" max="2821" width="9.33203125" style="3" bestFit="1" customWidth="1"/>
    <col min="2822" max="2822" width="11.33203125" style="3" bestFit="1" customWidth="1"/>
    <col min="2823" max="2823" width="19.5546875" style="3" customWidth="1"/>
    <col min="2824" max="2824" width="4.44140625" style="3" bestFit="1" customWidth="1"/>
    <col min="2825" max="2825" width="6.6640625" style="3" customWidth="1"/>
    <col min="2826" max="2826" width="11.33203125" style="3" bestFit="1" customWidth="1"/>
    <col min="2827" max="2829" width="15.6640625" style="3" customWidth="1"/>
    <col min="2830" max="2831" width="14.88671875" style="3" customWidth="1"/>
    <col min="2832" max="2832" width="2.44140625" style="3" customWidth="1"/>
    <col min="2833" max="2833" width="23.109375" style="3" customWidth="1"/>
    <col min="2834" max="3073" width="11.44140625" style="3"/>
    <col min="3074" max="3074" width="18.109375" style="3" customWidth="1"/>
    <col min="3075" max="3075" width="11.88671875" style="3" customWidth="1"/>
    <col min="3076" max="3076" width="4.109375" style="3" bestFit="1" customWidth="1"/>
    <col min="3077" max="3077" width="9.33203125" style="3" bestFit="1" customWidth="1"/>
    <col min="3078" max="3078" width="11.33203125" style="3" bestFit="1" customWidth="1"/>
    <col min="3079" max="3079" width="19.5546875" style="3" customWidth="1"/>
    <col min="3080" max="3080" width="4.44140625" style="3" bestFit="1" customWidth="1"/>
    <col min="3081" max="3081" width="6.6640625" style="3" customWidth="1"/>
    <col min="3082" max="3082" width="11.33203125" style="3" bestFit="1" customWidth="1"/>
    <col min="3083" max="3085" width="15.6640625" style="3" customWidth="1"/>
    <col min="3086" max="3087" width="14.88671875" style="3" customWidth="1"/>
    <col min="3088" max="3088" width="2.44140625" style="3" customWidth="1"/>
    <col min="3089" max="3089" width="23.109375" style="3" customWidth="1"/>
    <col min="3090" max="3329" width="11.44140625" style="3"/>
    <col min="3330" max="3330" width="18.109375" style="3" customWidth="1"/>
    <col min="3331" max="3331" width="11.88671875" style="3" customWidth="1"/>
    <col min="3332" max="3332" width="4.109375" style="3" bestFit="1" customWidth="1"/>
    <col min="3333" max="3333" width="9.33203125" style="3" bestFit="1" customWidth="1"/>
    <col min="3334" max="3334" width="11.33203125" style="3" bestFit="1" customWidth="1"/>
    <col min="3335" max="3335" width="19.5546875" style="3" customWidth="1"/>
    <col min="3336" max="3336" width="4.44140625" style="3" bestFit="1" customWidth="1"/>
    <col min="3337" max="3337" width="6.6640625" style="3" customWidth="1"/>
    <col min="3338" max="3338" width="11.33203125" style="3" bestFit="1" customWidth="1"/>
    <col min="3339" max="3341" width="15.6640625" style="3" customWidth="1"/>
    <col min="3342" max="3343" width="14.88671875" style="3" customWidth="1"/>
    <col min="3344" max="3344" width="2.44140625" style="3" customWidth="1"/>
    <col min="3345" max="3345" width="23.109375" style="3" customWidth="1"/>
    <col min="3346" max="3585" width="11.44140625" style="3"/>
    <col min="3586" max="3586" width="18.109375" style="3" customWidth="1"/>
    <col min="3587" max="3587" width="11.88671875" style="3" customWidth="1"/>
    <col min="3588" max="3588" width="4.109375" style="3" bestFit="1" customWidth="1"/>
    <col min="3589" max="3589" width="9.33203125" style="3" bestFit="1" customWidth="1"/>
    <col min="3590" max="3590" width="11.33203125" style="3" bestFit="1" customWidth="1"/>
    <col min="3591" max="3591" width="19.5546875" style="3" customWidth="1"/>
    <col min="3592" max="3592" width="4.44140625" style="3" bestFit="1" customWidth="1"/>
    <col min="3593" max="3593" width="6.6640625" style="3" customWidth="1"/>
    <col min="3594" max="3594" width="11.33203125" style="3" bestFit="1" customWidth="1"/>
    <col min="3595" max="3597" width="15.6640625" style="3" customWidth="1"/>
    <col min="3598" max="3599" width="14.88671875" style="3" customWidth="1"/>
    <col min="3600" max="3600" width="2.44140625" style="3" customWidth="1"/>
    <col min="3601" max="3601" width="23.109375" style="3" customWidth="1"/>
    <col min="3602" max="3841" width="11.44140625" style="3"/>
    <col min="3842" max="3842" width="18.109375" style="3" customWidth="1"/>
    <col min="3843" max="3843" width="11.88671875" style="3" customWidth="1"/>
    <col min="3844" max="3844" width="4.109375" style="3" bestFit="1" customWidth="1"/>
    <col min="3845" max="3845" width="9.33203125" style="3" bestFit="1" customWidth="1"/>
    <col min="3846" max="3846" width="11.33203125" style="3" bestFit="1" customWidth="1"/>
    <col min="3847" max="3847" width="19.5546875" style="3" customWidth="1"/>
    <col min="3848" max="3848" width="4.44140625" style="3" bestFit="1" customWidth="1"/>
    <col min="3849" max="3849" width="6.6640625" style="3" customWidth="1"/>
    <col min="3850" max="3850" width="11.33203125" style="3" bestFit="1" customWidth="1"/>
    <col min="3851" max="3853" width="15.6640625" style="3" customWidth="1"/>
    <col min="3854" max="3855" width="14.88671875" style="3" customWidth="1"/>
    <col min="3856" max="3856" width="2.44140625" style="3" customWidth="1"/>
    <col min="3857" max="3857" width="23.109375" style="3" customWidth="1"/>
    <col min="3858" max="4097" width="11.44140625" style="3"/>
    <col min="4098" max="4098" width="18.109375" style="3" customWidth="1"/>
    <col min="4099" max="4099" width="11.88671875" style="3" customWidth="1"/>
    <col min="4100" max="4100" width="4.109375" style="3" bestFit="1" customWidth="1"/>
    <col min="4101" max="4101" width="9.33203125" style="3" bestFit="1" customWidth="1"/>
    <col min="4102" max="4102" width="11.33203125" style="3" bestFit="1" customWidth="1"/>
    <col min="4103" max="4103" width="19.5546875" style="3" customWidth="1"/>
    <col min="4104" max="4104" width="4.44140625" style="3" bestFit="1" customWidth="1"/>
    <col min="4105" max="4105" width="6.6640625" style="3" customWidth="1"/>
    <col min="4106" max="4106" width="11.33203125" style="3" bestFit="1" customWidth="1"/>
    <col min="4107" max="4109" width="15.6640625" style="3" customWidth="1"/>
    <col min="4110" max="4111" width="14.88671875" style="3" customWidth="1"/>
    <col min="4112" max="4112" width="2.44140625" style="3" customWidth="1"/>
    <col min="4113" max="4113" width="23.109375" style="3" customWidth="1"/>
    <col min="4114" max="4353" width="11.44140625" style="3"/>
    <col min="4354" max="4354" width="18.109375" style="3" customWidth="1"/>
    <col min="4355" max="4355" width="11.88671875" style="3" customWidth="1"/>
    <col min="4356" max="4356" width="4.109375" style="3" bestFit="1" customWidth="1"/>
    <col min="4357" max="4357" width="9.33203125" style="3" bestFit="1" customWidth="1"/>
    <col min="4358" max="4358" width="11.33203125" style="3" bestFit="1" customWidth="1"/>
    <col min="4359" max="4359" width="19.5546875" style="3" customWidth="1"/>
    <col min="4360" max="4360" width="4.44140625" style="3" bestFit="1" customWidth="1"/>
    <col min="4361" max="4361" width="6.6640625" style="3" customWidth="1"/>
    <col min="4362" max="4362" width="11.33203125" style="3" bestFit="1" customWidth="1"/>
    <col min="4363" max="4365" width="15.6640625" style="3" customWidth="1"/>
    <col min="4366" max="4367" width="14.88671875" style="3" customWidth="1"/>
    <col min="4368" max="4368" width="2.44140625" style="3" customWidth="1"/>
    <col min="4369" max="4369" width="23.109375" style="3" customWidth="1"/>
    <col min="4370" max="4609" width="11.44140625" style="3"/>
    <col min="4610" max="4610" width="18.109375" style="3" customWidth="1"/>
    <col min="4611" max="4611" width="11.88671875" style="3" customWidth="1"/>
    <col min="4612" max="4612" width="4.109375" style="3" bestFit="1" customWidth="1"/>
    <col min="4613" max="4613" width="9.33203125" style="3" bestFit="1" customWidth="1"/>
    <col min="4614" max="4614" width="11.33203125" style="3" bestFit="1" customWidth="1"/>
    <col min="4615" max="4615" width="19.5546875" style="3" customWidth="1"/>
    <col min="4616" max="4616" width="4.44140625" style="3" bestFit="1" customWidth="1"/>
    <col min="4617" max="4617" width="6.6640625" style="3" customWidth="1"/>
    <col min="4618" max="4618" width="11.33203125" style="3" bestFit="1" customWidth="1"/>
    <col min="4619" max="4621" width="15.6640625" style="3" customWidth="1"/>
    <col min="4622" max="4623" width="14.88671875" style="3" customWidth="1"/>
    <col min="4624" max="4624" width="2.44140625" style="3" customWidth="1"/>
    <col min="4625" max="4625" width="23.109375" style="3" customWidth="1"/>
    <col min="4626" max="4865" width="11.44140625" style="3"/>
    <col min="4866" max="4866" width="18.109375" style="3" customWidth="1"/>
    <col min="4867" max="4867" width="11.88671875" style="3" customWidth="1"/>
    <col min="4868" max="4868" width="4.109375" style="3" bestFit="1" customWidth="1"/>
    <col min="4869" max="4869" width="9.33203125" style="3" bestFit="1" customWidth="1"/>
    <col min="4870" max="4870" width="11.33203125" style="3" bestFit="1" customWidth="1"/>
    <col min="4871" max="4871" width="19.5546875" style="3" customWidth="1"/>
    <col min="4872" max="4872" width="4.44140625" style="3" bestFit="1" customWidth="1"/>
    <col min="4873" max="4873" width="6.6640625" style="3" customWidth="1"/>
    <col min="4874" max="4874" width="11.33203125" style="3" bestFit="1" customWidth="1"/>
    <col min="4875" max="4877" width="15.6640625" style="3" customWidth="1"/>
    <col min="4878" max="4879" width="14.88671875" style="3" customWidth="1"/>
    <col min="4880" max="4880" width="2.44140625" style="3" customWidth="1"/>
    <col min="4881" max="4881" width="23.109375" style="3" customWidth="1"/>
    <col min="4882" max="5121" width="11.44140625" style="3"/>
    <col min="5122" max="5122" width="18.109375" style="3" customWidth="1"/>
    <col min="5123" max="5123" width="11.88671875" style="3" customWidth="1"/>
    <col min="5124" max="5124" width="4.109375" style="3" bestFit="1" customWidth="1"/>
    <col min="5125" max="5125" width="9.33203125" style="3" bestFit="1" customWidth="1"/>
    <col min="5126" max="5126" width="11.33203125" style="3" bestFit="1" customWidth="1"/>
    <col min="5127" max="5127" width="19.5546875" style="3" customWidth="1"/>
    <col min="5128" max="5128" width="4.44140625" style="3" bestFit="1" customWidth="1"/>
    <col min="5129" max="5129" width="6.6640625" style="3" customWidth="1"/>
    <col min="5130" max="5130" width="11.33203125" style="3" bestFit="1" customWidth="1"/>
    <col min="5131" max="5133" width="15.6640625" style="3" customWidth="1"/>
    <col min="5134" max="5135" width="14.88671875" style="3" customWidth="1"/>
    <col min="5136" max="5136" width="2.44140625" style="3" customWidth="1"/>
    <col min="5137" max="5137" width="23.109375" style="3" customWidth="1"/>
    <col min="5138" max="5377" width="11.44140625" style="3"/>
    <col min="5378" max="5378" width="18.109375" style="3" customWidth="1"/>
    <col min="5379" max="5379" width="11.88671875" style="3" customWidth="1"/>
    <col min="5380" max="5380" width="4.109375" style="3" bestFit="1" customWidth="1"/>
    <col min="5381" max="5381" width="9.33203125" style="3" bestFit="1" customWidth="1"/>
    <col min="5382" max="5382" width="11.33203125" style="3" bestFit="1" customWidth="1"/>
    <col min="5383" max="5383" width="19.5546875" style="3" customWidth="1"/>
    <col min="5384" max="5384" width="4.44140625" style="3" bestFit="1" customWidth="1"/>
    <col min="5385" max="5385" width="6.6640625" style="3" customWidth="1"/>
    <col min="5386" max="5386" width="11.33203125" style="3" bestFit="1" customWidth="1"/>
    <col min="5387" max="5389" width="15.6640625" style="3" customWidth="1"/>
    <col min="5390" max="5391" width="14.88671875" style="3" customWidth="1"/>
    <col min="5392" max="5392" width="2.44140625" style="3" customWidth="1"/>
    <col min="5393" max="5393" width="23.109375" style="3" customWidth="1"/>
    <col min="5394" max="5633" width="11.44140625" style="3"/>
    <col min="5634" max="5634" width="18.109375" style="3" customWidth="1"/>
    <col min="5635" max="5635" width="11.88671875" style="3" customWidth="1"/>
    <col min="5636" max="5636" width="4.109375" style="3" bestFit="1" customWidth="1"/>
    <col min="5637" max="5637" width="9.33203125" style="3" bestFit="1" customWidth="1"/>
    <col min="5638" max="5638" width="11.33203125" style="3" bestFit="1" customWidth="1"/>
    <col min="5639" max="5639" width="19.5546875" style="3" customWidth="1"/>
    <col min="5640" max="5640" width="4.44140625" style="3" bestFit="1" customWidth="1"/>
    <col min="5641" max="5641" width="6.6640625" style="3" customWidth="1"/>
    <col min="5642" max="5642" width="11.33203125" style="3" bestFit="1" customWidth="1"/>
    <col min="5643" max="5645" width="15.6640625" style="3" customWidth="1"/>
    <col min="5646" max="5647" width="14.88671875" style="3" customWidth="1"/>
    <col min="5648" max="5648" width="2.44140625" style="3" customWidth="1"/>
    <col min="5649" max="5649" width="23.109375" style="3" customWidth="1"/>
    <col min="5650" max="5889" width="11.44140625" style="3"/>
    <col min="5890" max="5890" width="18.109375" style="3" customWidth="1"/>
    <col min="5891" max="5891" width="11.88671875" style="3" customWidth="1"/>
    <col min="5892" max="5892" width="4.109375" style="3" bestFit="1" customWidth="1"/>
    <col min="5893" max="5893" width="9.33203125" style="3" bestFit="1" customWidth="1"/>
    <col min="5894" max="5894" width="11.33203125" style="3" bestFit="1" customWidth="1"/>
    <col min="5895" max="5895" width="19.5546875" style="3" customWidth="1"/>
    <col min="5896" max="5896" width="4.44140625" style="3" bestFit="1" customWidth="1"/>
    <col min="5897" max="5897" width="6.6640625" style="3" customWidth="1"/>
    <col min="5898" max="5898" width="11.33203125" style="3" bestFit="1" customWidth="1"/>
    <col min="5899" max="5901" width="15.6640625" style="3" customWidth="1"/>
    <col min="5902" max="5903" width="14.88671875" style="3" customWidth="1"/>
    <col min="5904" max="5904" width="2.44140625" style="3" customWidth="1"/>
    <col min="5905" max="5905" width="23.109375" style="3" customWidth="1"/>
    <col min="5906" max="6145" width="11.44140625" style="3"/>
    <col min="6146" max="6146" width="18.109375" style="3" customWidth="1"/>
    <col min="6147" max="6147" width="11.88671875" style="3" customWidth="1"/>
    <col min="6148" max="6148" width="4.109375" style="3" bestFit="1" customWidth="1"/>
    <col min="6149" max="6149" width="9.33203125" style="3" bestFit="1" customWidth="1"/>
    <col min="6150" max="6150" width="11.33203125" style="3" bestFit="1" customWidth="1"/>
    <col min="6151" max="6151" width="19.5546875" style="3" customWidth="1"/>
    <col min="6152" max="6152" width="4.44140625" style="3" bestFit="1" customWidth="1"/>
    <col min="6153" max="6153" width="6.6640625" style="3" customWidth="1"/>
    <col min="6154" max="6154" width="11.33203125" style="3" bestFit="1" customWidth="1"/>
    <col min="6155" max="6157" width="15.6640625" style="3" customWidth="1"/>
    <col min="6158" max="6159" width="14.88671875" style="3" customWidth="1"/>
    <col min="6160" max="6160" width="2.44140625" style="3" customWidth="1"/>
    <col min="6161" max="6161" width="23.109375" style="3" customWidth="1"/>
    <col min="6162" max="6401" width="11.44140625" style="3"/>
    <col min="6402" max="6402" width="18.109375" style="3" customWidth="1"/>
    <col min="6403" max="6403" width="11.88671875" style="3" customWidth="1"/>
    <col min="6404" max="6404" width="4.109375" style="3" bestFit="1" customWidth="1"/>
    <col min="6405" max="6405" width="9.33203125" style="3" bestFit="1" customWidth="1"/>
    <col min="6406" max="6406" width="11.33203125" style="3" bestFit="1" customWidth="1"/>
    <col min="6407" max="6407" width="19.5546875" style="3" customWidth="1"/>
    <col min="6408" max="6408" width="4.44140625" style="3" bestFit="1" customWidth="1"/>
    <col min="6409" max="6409" width="6.6640625" style="3" customWidth="1"/>
    <col min="6410" max="6410" width="11.33203125" style="3" bestFit="1" customWidth="1"/>
    <col min="6411" max="6413" width="15.6640625" style="3" customWidth="1"/>
    <col min="6414" max="6415" width="14.88671875" style="3" customWidth="1"/>
    <col min="6416" max="6416" width="2.44140625" style="3" customWidth="1"/>
    <col min="6417" max="6417" width="23.109375" style="3" customWidth="1"/>
    <col min="6418" max="6657" width="11.44140625" style="3"/>
    <col min="6658" max="6658" width="18.109375" style="3" customWidth="1"/>
    <col min="6659" max="6659" width="11.88671875" style="3" customWidth="1"/>
    <col min="6660" max="6660" width="4.109375" style="3" bestFit="1" customWidth="1"/>
    <col min="6661" max="6661" width="9.33203125" style="3" bestFit="1" customWidth="1"/>
    <col min="6662" max="6662" width="11.33203125" style="3" bestFit="1" customWidth="1"/>
    <col min="6663" max="6663" width="19.5546875" style="3" customWidth="1"/>
    <col min="6664" max="6664" width="4.44140625" style="3" bestFit="1" customWidth="1"/>
    <col min="6665" max="6665" width="6.6640625" style="3" customWidth="1"/>
    <col min="6666" max="6666" width="11.33203125" style="3" bestFit="1" customWidth="1"/>
    <col min="6667" max="6669" width="15.6640625" style="3" customWidth="1"/>
    <col min="6670" max="6671" width="14.88671875" style="3" customWidth="1"/>
    <col min="6672" max="6672" width="2.44140625" style="3" customWidth="1"/>
    <col min="6673" max="6673" width="23.109375" style="3" customWidth="1"/>
    <col min="6674" max="6913" width="11.44140625" style="3"/>
    <col min="6914" max="6914" width="18.109375" style="3" customWidth="1"/>
    <col min="6915" max="6915" width="11.88671875" style="3" customWidth="1"/>
    <col min="6916" max="6916" width="4.109375" style="3" bestFit="1" customWidth="1"/>
    <col min="6917" max="6917" width="9.33203125" style="3" bestFit="1" customWidth="1"/>
    <col min="6918" max="6918" width="11.33203125" style="3" bestFit="1" customWidth="1"/>
    <col min="6919" max="6919" width="19.5546875" style="3" customWidth="1"/>
    <col min="6920" max="6920" width="4.44140625" style="3" bestFit="1" customWidth="1"/>
    <col min="6921" max="6921" width="6.6640625" style="3" customWidth="1"/>
    <col min="6922" max="6922" width="11.33203125" style="3" bestFit="1" customWidth="1"/>
    <col min="6923" max="6925" width="15.6640625" style="3" customWidth="1"/>
    <col min="6926" max="6927" width="14.88671875" style="3" customWidth="1"/>
    <col min="6928" max="6928" width="2.44140625" style="3" customWidth="1"/>
    <col min="6929" max="6929" width="23.109375" style="3" customWidth="1"/>
    <col min="6930" max="7169" width="11.44140625" style="3"/>
    <col min="7170" max="7170" width="18.109375" style="3" customWidth="1"/>
    <col min="7171" max="7171" width="11.88671875" style="3" customWidth="1"/>
    <col min="7172" max="7172" width="4.109375" style="3" bestFit="1" customWidth="1"/>
    <col min="7173" max="7173" width="9.33203125" style="3" bestFit="1" customWidth="1"/>
    <col min="7174" max="7174" width="11.33203125" style="3" bestFit="1" customWidth="1"/>
    <col min="7175" max="7175" width="19.5546875" style="3" customWidth="1"/>
    <col min="7176" max="7176" width="4.44140625" style="3" bestFit="1" customWidth="1"/>
    <col min="7177" max="7177" width="6.6640625" style="3" customWidth="1"/>
    <col min="7178" max="7178" width="11.33203125" style="3" bestFit="1" customWidth="1"/>
    <col min="7179" max="7181" width="15.6640625" style="3" customWidth="1"/>
    <col min="7182" max="7183" width="14.88671875" style="3" customWidth="1"/>
    <col min="7184" max="7184" width="2.44140625" style="3" customWidth="1"/>
    <col min="7185" max="7185" width="23.109375" style="3" customWidth="1"/>
    <col min="7186" max="7425" width="11.44140625" style="3"/>
    <col min="7426" max="7426" width="18.109375" style="3" customWidth="1"/>
    <col min="7427" max="7427" width="11.88671875" style="3" customWidth="1"/>
    <col min="7428" max="7428" width="4.109375" style="3" bestFit="1" customWidth="1"/>
    <col min="7429" max="7429" width="9.33203125" style="3" bestFit="1" customWidth="1"/>
    <col min="7430" max="7430" width="11.33203125" style="3" bestFit="1" customWidth="1"/>
    <col min="7431" max="7431" width="19.5546875" style="3" customWidth="1"/>
    <col min="7432" max="7432" width="4.44140625" style="3" bestFit="1" customWidth="1"/>
    <col min="7433" max="7433" width="6.6640625" style="3" customWidth="1"/>
    <col min="7434" max="7434" width="11.33203125" style="3" bestFit="1" customWidth="1"/>
    <col min="7435" max="7437" width="15.6640625" style="3" customWidth="1"/>
    <col min="7438" max="7439" width="14.88671875" style="3" customWidth="1"/>
    <col min="7440" max="7440" width="2.44140625" style="3" customWidth="1"/>
    <col min="7441" max="7441" width="23.109375" style="3" customWidth="1"/>
    <col min="7442" max="7681" width="11.44140625" style="3"/>
    <col min="7682" max="7682" width="18.109375" style="3" customWidth="1"/>
    <col min="7683" max="7683" width="11.88671875" style="3" customWidth="1"/>
    <col min="7684" max="7684" width="4.109375" style="3" bestFit="1" customWidth="1"/>
    <col min="7685" max="7685" width="9.33203125" style="3" bestFit="1" customWidth="1"/>
    <col min="7686" max="7686" width="11.33203125" style="3" bestFit="1" customWidth="1"/>
    <col min="7687" max="7687" width="19.5546875" style="3" customWidth="1"/>
    <col min="7688" max="7688" width="4.44140625" style="3" bestFit="1" customWidth="1"/>
    <col min="7689" max="7689" width="6.6640625" style="3" customWidth="1"/>
    <col min="7690" max="7690" width="11.33203125" style="3" bestFit="1" customWidth="1"/>
    <col min="7691" max="7693" width="15.6640625" style="3" customWidth="1"/>
    <col min="7694" max="7695" width="14.88671875" style="3" customWidth="1"/>
    <col min="7696" max="7696" width="2.44140625" style="3" customWidth="1"/>
    <col min="7697" max="7697" width="23.109375" style="3" customWidth="1"/>
    <col min="7698" max="7937" width="11.44140625" style="3"/>
    <col min="7938" max="7938" width="18.109375" style="3" customWidth="1"/>
    <col min="7939" max="7939" width="11.88671875" style="3" customWidth="1"/>
    <col min="7940" max="7940" width="4.109375" style="3" bestFit="1" customWidth="1"/>
    <col min="7941" max="7941" width="9.33203125" style="3" bestFit="1" customWidth="1"/>
    <col min="7942" max="7942" width="11.33203125" style="3" bestFit="1" customWidth="1"/>
    <col min="7943" max="7943" width="19.5546875" style="3" customWidth="1"/>
    <col min="7944" max="7944" width="4.44140625" style="3" bestFit="1" customWidth="1"/>
    <col min="7945" max="7945" width="6.6640625" style="3" customWidth="1"/>
    <col min="7946" max="7946" width="11.33203125" style="3" bestFit="1" customWidth="1"/>
    <col min="7947" max="7949" width="15.6640625" style="3" customWidth="1"/>
    <col min="7950" max="7951" width="14.88671875" style="3" customWidth="1"/>
    <col min="7952" max="7952" width="2.44140625" style="3" customWidth="1"/>
    <col min="7953" max="7953" width="23.109375" style="3" customWidth="1"/>
    <col min="7954" max="8193" width="11.44140625" style="3"/>
    <col min="8194" max="8194" width="18.109375" style="3" customWidth="1"/>
    <col min="8195" max="8195" width="11.88671875" style="3" customWidth="1"/>
    <col min="8196" max="8196" width="4.109375" style="3" bestFit="1" customWidth="1"/>
    <col min="8197" max="8197" width="9.33203125" style="3" bestFit="1" customWidth="1"/>
    <col min="8198" max="8198" width="11.33203125" style="3" bestFit="1" customWidth="1"/>
    <col min="8199" max="8199" width="19.5546875" style="3" customWidth="1"/>
    <col min="8200" max="8200" width="4.44140625" style="3" bestFit="1" customWidth="1"/>
    <col min="8201" max="8201" width="6.6640625" style="3" customWidth="1"/>
    <col min="8202" max="8202" width="11.33203125" style="3" bestFit="1" customWidth="1"/>
    <col min="8203" max="8205" width="15.6640625" style="3" customWidth="1"/>
    <col min="8206" max="8207" width="14.88671875" style="3" customWidth="1"/>
    <col min="8208" max="8208" width="2.44140625" style="3" customWidth="1"/>
    <col min="8209" max="8209" width="23.109375" style="3" customWidth="1"/>
    <col min="8210" max="8449" width="11.44140625" style="3"/>
    <col min="8450" max="8450" width="18.109375" style="3" customWidth="1"/>
    <col min="8451" max="8451" width="11.88671875" style="3" customWidth="1"/>
    <col min="8452" max="8452" width="4.109375" style="3" bestFit="1" customWidth="1"/>
    <col min="8453" max="8453" width="9.33203125" style="3" bestFit="1" customWidth="1"/>
    <col min="8454" max="8454" width="11.33203125" style="3" bestFit="1" customWidth="1"/>
    <col min="8455" max="8455" width="19.5546875" style="3" customWidth="1"/>
    <col min="8456" max="8456" width="4.44140625" style="3" bestFit="1" customWidth="1"/>
    <col min="8457" max="8457" width="6.6640625" style="3" customWidth="1"/>
    <col min="8458" max="8458" width="11.33203125" style="3" bestFit="1" customWidth="1"/>
    <col min="8459" max="8461" width="15.6640625" style="3" customWidth="1"/>
    <col min="8462" max="8463" width="14.88671875" style="3" customWidth="1"/>
    <col min="8464" max="8464" width="2.44140625" style="3" customWidth="1"/>
    <col min="8465" max="8465" width="23.109375" style="3" customWidth="1"/>
    <col min="8466" max="8705" width="11.44140625" style="3"/>
    <col min="8706" max="8706" width="18.109375" style="3" customWidth="1"/>
    <col min="8707" max="8707" width="11.88671875" style="3" customWidth="1"/>
    <col min="8708" max="8708" width="4.109375" style="3" bestFit="1" customWidth="1"/>
    <col min="8709" max="8709" width="9.33203125" style="3" bestFit="1" customWidth="1"/>
    <col min="8710" max="8710" width="11.33203125" style="3" bestFit="1" customWidth="1"/>
    <col min="8711" max="8711" width="19.5546875" style="3" customWidth="1"/>
    <col min="8712" max="8712" width="4.44140625" style="3" bestFit="1" customWidth="1"/>
    <col min="8713" max="8713" width="6.6640625" style="3" customWidth="1"/>
    <col min="8714" max="8714" width="11.33203125" style="3" bestFit="1" customWidth="1"/>
    <col min="8715" max="8717" width="15.6640625" style="3" customWidth="1"/>
    <col min="8718" max="8719" width="14.88671875" style="3" customWidth="1"/>
    <col min="8720" max="8720" width="2.44140625" style="3" customWidth="1"/>
    <col min="8721" max="8721" width="23.109375" style="3" customWidth="1"/>
    <col min="8722" max="8961" width="11.44140625" style="3"/>
    <col min="8962" max="8962" width="18.109375" style="3" customWidth="1"/>
    <col min="8963" max="8963" width="11.88671875" style="3" customWidth="1"/>
    <col min="8964" max="8964" width="4.109375" style="3" bestFit="1" customWidth="1"/>
    <col min="8965" max="8965" width="9.33203125" style="3" bestFit="1" customWidth="1"/>
    <col min="8966" max="8966" width="11.33203125" style="3" bestFit="1" customWidth="1"/>
    <col min="8967" max="8967" width="19.5546875" style="3" customWidth="1"/>
    <col min="8968" max="8968" width="4.44140625" style="3" bestFit="1" customWidth="1"/>
    <col min="8969" max="8969" width="6.6640625" style="3" customWidth="1"/>
    <col min="8970" max="8970" width="11.33203125" style="3" bestFit="1" customWidth="1"/>
    <col min="8971" max="8973" width="15.6640625" style="3" customWidth="1"/>
    <col min="8974" max="8975" width="14.88671875" style="3" customWidth="1"/>
    <col min="8976" max="8976" width="2.44140625" style="3" customWidth="1"/>
    <col min="8977" max="8977" width="23.109375" style="3" customWidth="1"/>
    <col min="8978" max="9217" width="11.44140625" style="3"/>
    <col min="9218" max="9218" width="18.109375" style="3" customWidth="1"/>
    <col min="9219" max="9219" width="11.88671875" style="3" customWidth="1"/>
    <col min="9220" max="9220" width="4.109375" style="3" bestFit="1" customWidth="1"/>
    <col min="9221" max="9221" width="9.33203125" style="3" bestFit="1" customWidth="1"/>
    <col min="9222" max="9222" width="11.33203125" style="3" bestFit="1" customWidth="1"/>
    <col min="9223" max="9223" width="19.5546875" style="3" customWidth="1"/>
    <col min="9224" max="9224" width="4.44140625" style="3" bestFit="1" customWidth="1"/>
    <col min="9225" max="9225" width="6.6640625" style="3" customWidth="1"/>
    <col min="9226" max="9226" width="11.33203125" style="3" bestFit="1" customWidth="1"/>
    <col min="9227" max="9229" width="15.6640625" style="3" customWidth="1"/>
    <col min="9230" max="9231" width="14.88671875" style="3" customWidth="1"/>
    <col min="9232" max="9232" width="2.44140625" style="3" customWidth="1"/>
    <col min="9233" max="9233" width="23.109375" style="3" customWidth="1"/>
    <col min="9234" max="9473" width="11.44140625" style="3"/>
    <col min="9474" max="9474" width="18.109375" style="3" customWidth="1"/>
    <col min="9475" max="9475" width="11.88671875" style="3" customWidth="1"/>
    <col min="9476" max="9476" width="4.109375" style="3" bestFit="1" customWidth="1"/>
    <col min="9477" max="9477" width="9.33203125" style="3" bestFit="1" customWidth="1"/>
    <col min="9478" max="9478" width="11.33203125" style="3" bestFit="1" customWidth="1"/>
    <col min="9479" max="9479" width="19.5546875" style="3" customWidth="1"/>
    <col min="9480" max="9480" width="4.44140625" style="3" bestFit="1" customWidth="1"/>
    <col min="9481" max="9481" width="6.6640625" style="3" customWidth="1"/>
    <col min="9482" max="9482" width="11.33203125" style="3" bestFit="1" customWidth="1"/>
    <col min="9483" max="9485" width="15.6640625" style="3" customWidth="1"/>
    <col min="9486" max="9487" width="14.88671875" style="3" customWidth="1"/>
    <col min="9488" max="9488" width="2.44140625" style="3" customWidth="1"/>
    <col min="9489" max="9489" width="23.109375" style="3" customWidth="1"/>
    <col min="9490" max="9729" width="11.44140625" style="3"/>
    <col min="9730" max="9730" width="18.109375" style="3" customWidth="1"/>
    <col min="9731" max="9731" width="11.88671875" style="3" customWidth="1"/>
    <col min="9732" max="9732" width="4.109375" style="3" bestFit="1" customWidth="1"/>
    <col min="9733" max="9733" width="9.33203125" style="3" bestFit="1" customWidth="1"/>
    <col min="9734" max="9734" width="11.33203125" style="3" bestFit="1" customWidth="1"/>
    <col min="9735" max="9735" width="19.5546875" style="3" customWidth="1"/>
    <col min="9736" max="9736" width="4.44140625" style="3" bestFit="1" customWidth="1"/>
    <col min="9737" max="9737" width="6.6640625" style="3" customWidth="1"/>
    <col min="9738" max="9738" width="11.33203125" style="3" bestFit="1" customWidth="1"/>
    <col min="9739" max="9741" width="15.6640625" style="3" customWidth="1"/>
    <col min="9742" max="9743" width="14.88671875" style="3" customWidth="1"/>
    <col min="9744" max="9744" width="2.44140625" style="3" customWidth="1"/>
    <col min="9745" max="9745" width="23.109375" style="3" customWidth="1"/>
    <col min="9746" max="9985" width="11.44140625" style="3"/>
    <col min="9986" max="9986" width="18.109375" style="3" customWidth="1"/>
    <col min="9987" max="9987" width="11.88671875" style="3" customWidth="1"/>
    <col min="9988" max="9988" width="4.109375" style="3" bestFit="1" customWidth="1"/>
    <col min="9989" max="9989" width="9.33203125" style="3" bestFit="1" customWidth="1"/>
    <col min="9990" max="9990" width="11.33203125" style="3" bestFit="1" customWidth="1"/>
    <col min="9991" max="9991" width="19.5546875" style="3" customWidth="1"/>
    <col min="9992" max="9992" width="4.44140625" style="3" bestFit="1" customWidth="1"/>
    <col min="9993" max="9993" width="6.6640625" style="3" customWidth="1"/>
    <col min="9994" max="9994" width="11.33203125" style="3" bestFit="1" customWidth="1"/>
    <col min="9995" max="9997" width="15.6640625" style="3" customWidth="1"/>
    <col min="9998" max="9999" width="14.88671875" style="3" customWidth="1"/>
    <col min="10000" max="10000" width="2.44140625" style="3" customWidth="1"/>
    <col min="10001" max="10001" width="23.109375" style="3" customWidth="1"/>
    <col min="10002" max="10241" width="11.44140625" style="3"/>
    <col min="10242" max="10242" width="18.109375" style="3" customWidth="1"/>
    <col min="10243" max="10243" width="11.88671875" style="3" customWidth="1"/>
    <col min="10244" max="10244" width="4.109375" style="3" bestFit="1" customWidth="1"/>
    <col min="10245" max="10245" width="9.33203125" style="3" bestFit="1" customWidth="1"/>
    <col min="10246" max="10246" width="11.33203125" style="3" bestFit="1" customWidth="1"/>
    <col min="10247" max="10247" width="19.5546875" style="3" customWidth="1"/>
    <col min="10248" max="10248" width="4.44140625" style="3" bestFit="1" customWidth="1"/>
    <col min="10249" max="10249" width="6.6640625" style="3" customWidth="1"/>
    <col min="10250" max="10250" width="11.33203125" style="3" bestFit="1" customWidth="1"/>
    <col min="10251" max="10253" width="15.6640625" style="3" customWidth="1"/>
    <col min="10254" max="10255" width="14.88671875" style="3" customWidth="1"/>
    <col min="10256" max="10256" width="2.44140625" style="3" customWidth="1"/>
    <col min="10257" max="10257" width="23.109375" style="3" customWidth="1"/>
    <col min="10258" max="10497" width="11.44140625" style="3"/>
    <col min="10498" max="10498" width="18.109375" style="3" customWidth="1"/>
    <col min="10499" max="10499" width="11.88671875" style="3" customWidth="1"/>
    <col min="10500" max="10500" width="4.109375" style="3" bestFit="1" customWidth="1"/>
    <col min="10501" max="10501" width="9.33203125" style="3" bestFit="1" customWidth="1"/>
    <col min="10502" max="10502" width="11.33203125" style="3" bestFit="1" customWidth="1"/>
    <col min="10503" max="10503" width="19.5546875" style="3" customWidth="1"/>
    <col min="10504" max="10504" width="4.44140625" style="3" bestFit="1" customWidth="1"/>
    <col min="10505" max="10505" width="6.6640625" style="3" customWidth="1"/>
    <col min="10506" max="10506" width="11.33203125" style="3" bestFit="1" customWidth="1"/>
    <col min="10507" max="10509" width="15.6640625" style="3" customWidth="1"/>
    <col min="10510" max="10511" width="14.88671875" style="3" customWidth="1"/>
    <col min="10512" max="10512" width="2.44140625" style="3" customWidth="1"/>
    <col min="10513" max="10513" width="23.109375" style="3" customWidth="1"/>
    <col min="10514" max="10753" width="11.44140625" style="3"/>
    <col min="10754" max="10754" width="18.109375" style="3" customWidth="1"/>
    <col min="10755" max="10755" width="11.88671875" style="3" customWidth="1"/>
    <col min="10756" max="10756" width="4.109375" style="3" bestFit="1" customWidth="1"/>
    <col min="10757" max="10757" width="9.33203125" style="3" bestFit="1" customWidth="1"/>
    <col min="10758" max="10758" width="11.33203125" style="3" bestFit="1" customWidth="1"/>
    <col min="10759" max="10759" width="19.5546875" style="3" customWidth="1"/>
    <col min="10760" max="10760" width="4.44140625" style="3" bestFit="1" customWidth="1"/>
    <col min="10761" max="10761" width="6.6640625" style="3" customWidth="1"/>
    <col min="10762" max="10762" width="11.33203125" style="3" bestFit="1" customWidth="1"/>
    <col min="10763" max="10765" width="15.6640625" style="3" customWidth="1"/>
    <col min="10766" max="10767" width="14.88671875" style="3" customWidth="1"/>
    <col min="10768" max="10768" width="2.44140625" style="3" customWidth="1"/>
    <col min="10769" max="10769" width="23.109375" style="3" customWidth="1"/>
    <col min="10770" max="11009" width="11.44140625" style="3"/>
    <col min="11010" max="11010" width="18.109375" style="3" customWidth="1"/>
    <col min="11011" max="11011" width="11.88671875" style="3" customWidth="1"/>
    <col min="11012" max="11012" width="4.109375" style="3" bestFit="1" customWidth="1"/>
    <col min="11013" max="11013" width="9.33203125" style="3" bestFit="1" customWidth="1"/>
    <col min="11014" max="11014" width="11.33203125" style="3" bestFit="1" customWidth="1"/>
    <col min="11015" max="11015" width="19.5546875" style="3" customWidth="1"/>
    <col min="11016" max="11016" width="4.44140625" style="3" bestFit="1" customWidth="1"/>
    <col min="11017" max="11017" width="6.6640625" style="3" customWidth="1"/>
    <col min="11018" max="11018" width="11.33203125" style="3" bestFit="1" customWidth="1"/>
    <col min="11019" max="11021" width="15.6640625" style="3" customWidth="1"/>
    <col min="11022" max="11023" width="14.88671875" style="3" customWidth="1"/>
    <col min="11024" max="11024" width="2.44140625" style="3" customWidth="1"/>
    <col min="11025" max="11025" width="23.109375" style="3" customWidth="1"/>
    <col min="11026" max="11265" width="11.44140625" style="3"/>
    <col min="11266" max="11266" width="18.109375" style="3" customWidth="1"/>
    <col min="11267" max="11267" width="11.88671875" style="3" customWidth="1"/>
    <col min="11268" max="11268" width="4.109375" style="3" bestFit="1" customWidth="1"/>
    <col min="11269" max="11269" width="9.33203125" style="3" bestFit="1" customWidth="1"/>
    <col min="11270" max="11270" width="11.33203125" style="3" bestFit="1" customWidth="1"/>
    <col min="11271" max="11271" width="19.5546875" style="3" customWidth="1"/>
    <col min="11272" max="11272" width="4.44140625" style="3" bestFit="1" customWidth="1"/>
    <col min="11273" max="11273" width="6.6640625" style="3" customWidth="1"/>
    <col min="11274" max="11274" width="11.33203125" style="3" bestFit="1" customWidth="1"/>
    <col min="11275" max="11277" width="15.6640625" style="3" customWidth="1"/>
    <col min="11278" max="11279" width="14.88671875" style="3" customWidth="1"/>
    <col min="11280" max="11280" width="2.44140625" style="3" customWidth="1"/>
    <col min="11281" max="11281" width="23.109375" style="3" customWidth="1"/>
    <col min="11282" max="11521" width="11.44140625" style="3"/>
    <col min="11522" max="11522" width="18.109375" style="3" customWidth="1"/>
    <col min="11523" max="11523" width="11.88671875" style="3" customWidth="1"/>
    <col min="11524" max="11524" width="4.109375" style="3" bestFit="1" customWidth="1"/>
    <col min="11525" max="11525" width="9.33203125" style="3" bestFit="1" customWidth="1"/>
    <col min="11526" max="11526" width="11.33203125" style="3" bestFit="1" customWidth="1"/>
    <col min="11527" max="11527" width="19.5546875" style="3" customWidth="1"/>
    <col min="11528" max="11528" width="4.44140625" style="3" bestFit="1" customWidth="1"/>
    <col min="11529" max="11529" width="6.6640625" style="3" customWidth="1"/>
    <col min="11530" max="11530" width="11.33203125" style="3" bestFit="1" customWidth="1"/>
    <col min="11531" max="11533" width="15.6640625" style="3" customWidth="1"/>
    <col min="11534" max="11535" width="14.88671875" style="3" customWidth="1"/>
    <col min="11536" max="11536" width="2.44140625" style="3" customWidth="1"/>
    <col min="11537" max="11537" width="23.109375" style="3" customWidth="1"/>
    <col min="11538" max="11777" width="11.44140625" style="3"/>
    <col min="11778" max="11778" width="18.109375" style="3" customWidth="1"/>
    <col min="11779" max="11779" width="11.88671875" style="3" customWidth="1"/>
    <col min="11780" max="11780" width="4.109375" style="3" bestFit="1" customWidth="1"/>
    <col min="11781" max="11781" width="9.33203125" style="3" bestFit="1" customWidth="1"/>
    <col min="11782" max="11782" width="11.33203125" style="3" bestFit="1" customWidth="1"/>
    <col min="11783" max="11783" width="19.5546875" style="3" customWidth="1"/>
    <col min="11784" max="11784" width="4.44140625" style="3" bestFit="1" customWidth="1"/>
    <col min="11785" max="11785" width="6.6640625" style="3" customWidth="1"/>
    <col min="11786" max="11786" width="11.33203125" style="3" bestFit="1" customWidth="1"/>
    <col min="11787" max="11789" width="15.6640625" style="3" customWidth="1"/>
    <col min="11790" max="11791" width="14.88671875" style="3" customWidth="1"/>
    <col min="11792" max="11792" width="2.44140625" style="3" customWidth="1"/>
    <col min="11793" max="11793" width="23.109375" style="3" customWidth="1"/>
    <col min="11794" max="12033" width="11.44140625" style="3"/>
    <col min="12034" max="12034" width="18.109375" style="3" customWidth="1"/>
    <col min="12035" max="12035" width="11.88671875" style="3" customWidth="1"/>
    <col min="12036" max="12036" width="4.109375" style="3" bestFit="1" customWidth="1"/>
    <col min="12037" max="12037" width="9.33203125" style="3" bestFit="1" customWidth="1"/>
    <col min="12038" max="12038" width="11.33203125" style="3" bestFit="1" customWidth="1"/>
    <col min="12039" max="12039" width="19.5546875" style="3" customWidth="1"/>
    <col min="12040" max="12040" width="4.44140625" style="3" bestFit="1" customWidth="1"/>
    <col min="12041" max="12041" width="6.6640625" style="3" customWidth="1"/>
    <col min="12042" max="12042" width="11.33203125" style="3" bestFit="1" customWidth="1"/>
    <col min="12043" max="12045" width="15.6640625" style="3" customWidth="1"/>
    <col min="12046" max="12047" width="14.88671875" style="3" customWidth="1"/>
    <col min="12048" max="12048" width="2.44140625" style="3" customWidth="1"/>
    <col min="12049" max="12049" width="23.109375" style="3" customWidth="1"/>
    <col min="12050" max="12289" width="11.44140625" style="3"/>
    <col min="12290" max="12290" width="18.109375" style="3" customWidth="1"/>
    <col min="12291" max="12291" width="11.88671875" style="3" customWidth="1"/>
    <col min="12292" max="12292" width="4.109375" style="3" bestFit="1" customWidth="1"/>
    <col min="12293" max="12293" width="9.33203125" style="3" bestFit="1" customWidth="1"/>
    <col min="12294" max="12294" width="11.33203125" style="3" bestFit="1" customWidth="1"/>
    <col min="12295" max="12295" width="19.5546875" style="3" customWidth="1"/>
    <col min="12296" max="12296" width="4.44140625" style="3" bestFit="1" customWidth="1"/>
    <col min="12297" max="12297" width="6.6640625" style="3" customWidth="1"/>
    <col min="12298" max="12298" width="11.33203125" style="3" bestFit="1" customWidth="1"/>
    <col min="12299" max="12301" width="15.6640625" style="3" customWidth="1"/>
    <col min="12302" max="12303" width="14.88671875" style="3" customWidth="1"/>
    <col min="12304" max="12304" width="2.44140625" style="3" customWidth="1"/>
    <col min="12305" max="12305" width="23.109375" style="3" customWidth="1"/>
    <col min="12306" max="12545" width="11.44140625" style="3"/>
    <col min="12546" max="12546" width="18.109375" style="3" customWidth="1"/>
    <col min="12547" max="12547" width="11.88671875" style="3" customWidth="1"/>
    <col min="12548" max="12548" width="4.109375" style="3" bestFit="1" customWidth="1"/>
    <col min="12549" max="12549" width="9.33203125" style="3" bestFit="1" customWidth="1"/>
    <col min="12550" max="12550" width="11.33203125" style="3" bestFit="1" customWidth="1"/>
    <col min="12551" max="12551" width="19.5546875" style="3" customWidth="1"/>
    <col min="12552" max="12552" width="4.44140625" style="3" bestFit="1" customWidth="1"/>
    <col min="12553" max="12553" width="6.6640625" style="3" customWidth="1"/>
    <col min="12554" max="12554" width="11.33203125" style="3" bestFit="1" customWidth="1"/>
    <col min="12555" max="12557" width="15.6640625" style="3" customWidth="1"/>
    <col min="12558" max="12559" width="14.88671875" style="3" customWidth="1"/>
    <col min="12560" max="12560" width="2.44140625" style="3" customWidth="1"/>
    <col min="12561" max="12561" width="23.109375" style="3" customWidth="1"/>
    <col min="12562" max="12801" width="11.44140625" style="3"/>
    <col min="12802" max="12802" width="18.109375" style="3" customWidth="1"/>
    <col min="12803" max="12803" width="11.88671875" style="3" customWidth="1"/>
    <col min="12804" max="12804" width="4.109375" style="3" bestFit="1" customWidth="1"/>
    <col min="12805" max="12805" width="9.33203125" style="3" bestFit="1" customWidth="1"/>
    <col min="12806" max="12806" width="11.33203125" style="3" bestFit="1" customWidth="1"/>
    <col min="12807" max="12807" width="19.5546875" style="3" customWidth="1"/>
    <col min="12808" max="12808" width="4.44140625" style="3" bestFit="1" customWidth="1"/>
    <col min="12809" max="12809" width="6.6640625" style="3" customWidth="1"/>
    <col min="12810" max="12810" width="11.33203125" style="3" bestFit="1" customWidth="1"/>
    <col min="12811" max="12813" width="15.6640625" style="3" customWidth="1"/>
    <col min="12814" max="12815" width="14.88671875" style="3" customWidth="1"/>
    <col min="12816" max="12816" width="2.44140625" style="3" customWidth="1"/>
    <col min="12817" max="12817" width="23.109375" style="3" customWidth="1"/>
    <col min="12818" max="13057" width="11.44140625" style="3"/>
    <col min="13058" max="13058" width="18.109375" style="3" customWidth="1"/>
    <col min="13059" max="13059" width="11.88671875" style="3" customWidth="1"/>
    <col min="13060" max="13060" width="4.109375" style="3" bestFit="1" customWidth="1"/>
    <col min="13061" max="13061" width="9.33203125" style="3" bestFit="1" customWidth="1"/>
    <col min="13062" max="13062" width="11.33203125" style="3" bestFit="1" customWidth="1"/>
    <col min="13063" max="13063" width="19.5546875" style="3" customWidth="1"/>
    <col min="13064" max="13064" width="4.44140625" style="3" bestFit="1" customWidth="1"/>
    <col min="13065" max="13065" width="6.6640625" style="3" customWidth="1"/>
    <col min="13066" max="13066" width="11.33203125" style="3" bestFit="1" customWidth="1"/>
    <col min="13067" max="13069" width="15.6640625" style="3" customWidth="1"/>
    <col min="13070" max="13071" width="14.88671875" style="3" customWidth="1"/>
    <col min="13072" max="13072" width="2.44140625" style="3" customWidth="1"/>
    <col min="13073" max="13073" width="23.109375" style="3" customWidth="1"/>
    <col min="13074" max="13313" width="11.44140625" style="3"/>
    <col min="13314" max="13314" width="18.109375" style="3" customWidth="1"/>
    <col min="13315" max="13315" width="11.88671875" style="3" customWidth="1"/>
    <col min="13316" max="13316" width="4.109375" style="3" bestFit="1" customWidth="1"/>
    <col min="13317" max="13317" width="9.33203125" style="3" bestFit="1" customWidth="1"/>
    <col min="13318" max="13318" width="11.33203125" style="3" bestFit="1" customWidth="1"/>
    <col min="13319" max="13319" width="19.5546875" style="3" customWidth="1"/>
    <col min="13320" max="13320" width="4.44140625" style="3" bestFit="1" customWidth="1"/>
    <col min="13321" max="13321" width="6.6640625" style="3" customWidth="1"/>
    <col min="13322" max="13322" width="11.33203125" style="3" bestFit="1" customWidth="1"/>
    <col min="13323" max="13325" width="15.6640625" style="3" customWidth="1"/>
    <col min="13326" max="13327" width="14.88671875" style="3" customWidth="1"/>
    <col min="13328" max="13328" width="2.44140625" style="3" customWidth="1"/>
    <col min="13329" max="13329" width="23.109375" style="3" customWidth="1"/>
    <col min="13330" max="13569" width="11.44140625" style="3"/>
    <col min="13570" max="13570" width="18.109375" style="3" customWidth="1"/>
    <col min="13571" max="13571" width="11.88671875" style="3" customWidth="1"/>
    <col min="13572" max="13572" width="4.109375" style="3" bestFit="1" customWidth="1"/>
    <col min="13573" max="13573" width="9.33203125" style="3" bestFit="1" customWidth="1"/>
    <col min="13574" max="13574" width="11.33203125" style="3" bestFit="1" customWidth="1"/>
    <col min="13575" max="13575" width="19.5546875" style="3" customWidth="1"/>
    <col min="13576" max="13576" width="4.44140625" style="3" bestFit="1" customWidth="1"/>
    <col min="13577" max="13577" width="6.6640625" style="3" customWidth="1"/>
    <col min="13578" max="13578" width="11.33203125" style="3" bestFit="1" customWidth="1"/>
    <col min="13579" max="13581" width="15.6640625" style="3" customWidth="1"/>
    <col min="13582" max="13583" width="14.88671875" style="3" customWidth="1"/>
    <col min="13584" max="13584" width="2.44140625" style="3" customWidth="1"/>
    <col min="13585" max="13585" width="23.109375" style="3" customWidth="1"/>
    <col min="13586" max="13825" width="11.44140625" style="3"/>
    <col min="13826" max="13826" width="18.109375" style="3" customWidth="1"/>
    <col min="13827" max="13827" width="11.88671875" style="3" customWidth="1"/>
    <col min="13828" max="13828" width="4.109375" style="3" bestFit="1" customWidth="1"/>
    <col min="13829" max="13829" width="9.33203125" style="3" bestFit="1" customWidth="1"/>
    <col min="13830" max="13830" width="11.33203125" style="3" bestFit="1" customWidth="1"/>
    <col min="13831" max="13831" width="19.5546875" style="3" customWidth="1"/>
    <col min="13832" max="13832" width="4.44140625" style="3" bestFit="1" customWidth="1"/>
    <col min="13833" max="13833" width="6.6640625" style="3" customWidth="1"/>
    <col min="13834" max="13834" width="11.33203125" style="3" bestFit="1" customWidth="1"/>
    <col min="13835" max="13837" width="15.6640625" style="3" customWidth="1"/>
    <col min="13838" max="13839" width="14.88671875" style="3" customWidth="1"/>
    <col min="13840" max="13840" width="2.44140625" style="3" customWidth="1"/>
    <col min="13841" max="13841" width="23.109375" style="3" customWidth="1"/>
    <col min="13842" max="14081" width="11.44140625" style="3"/>
    <col min="14082" max="14082" width="18.109375" style="3" customWidth="1"/>
    <col min="14083" max="14083" width="11.88671875" style="3" customWidth="1"/>
    <col min="14084" max="14084" width="4.109375" style="3" bestFit="1" customWidth="1"/>
    <col min="14085" max="14085" width="9.33203125" style="3" bestFit="1" customWidth="1"/>
    <col min="14086" max="14086" width="11.33203125" style="3" bestFit="1" customWidth="1"/>
    <col min="14087" max="14087" width="19.5546875" style="3" customWidth="1"/>
    <col min="14088" max="14088" width="4.44140625" style="3" bestFit="1" customWidth="1"/>
    <col min="14089" max="14089" width="6.6640625" style="3" customWidth="1"/>
    <col min="14090" max="14090" width="11.33203125" style="3" bestFit="1" customWidth="1"/>
    <col min="14091" max="14093" width="15.6640625" style="3" customWidth="1"/>
    <col min="14094" max="14095" width="14.88671875" style="3" customWidth="1"/>
    <col min="14096" max="14096" width="2.44140625" style="3" customWidth="1"/>
    <col min="14097" max="14097" width="23.109375" style="3" customWidth="1"/>
    <col min="14098" max="14337" width="11.44140625" style="3"/>
    <col min="14338" max="14338" width="18.109375" style="3" customWidth="1"/>
    <col min="14339" max="14339" width="11.88671875" style="3" customWidth="1"/>
    <col min="14340" max="14340" width="4.109375" style="3" bestFit="1" customWidth="1"/>
    <col min="14341" max="14341" width="9.33203125" style="3" bestFit="1" customWidth="1"/>
    <col min="14342" max="14342" width="11.33203125" style="3" bestFit="1" customWidth="1"/>
    <col min="14343" max="14343" width="19.5546875" style="3" customWidth="1"/>
    <col min="14344" max="14344" width="4.44140625" style="3" bestFit="1" customWidth="1"/>
    <col min="14345" max="14345" width="6.6640625" style="3" customWidth="1"/>
    <col min="14346" max="14346" width="11.33203125" style="3" bestFit="1" customWidth="1"/>
    <col min="14347" max="14349" width="15.6640625" style="3" customWidth="1"/>
    <col min="14350" max="14351" width="14.88671875" style="3" customWidth="1"/>
    <col min="14352" max="14352" width="2.44140625" style="3" customWidth="1"/>
    <col min="14353" max="14353" width="23.109375" style="3" customWidth="1"/>
    <col min="14354" max="14593" width="11.44140625" style="3"/>
    <col min="14594" max="14594" width="18.109375" style="3" customWidth="1"/>
    <col min="14595" max="14595" width="11.88671875" style="3" customWidth="1"/>
    <col min="14596" max="14596" width="4.109375" style="3" bestFit="1" customWidth="1"/>
    <col min="14597" max="14597" width="9.33203125" style="3" bestFit="1" customWidth="1"/>
    <col min="14598" max="14598" width="11.33203125" style="3" bestFit="1" customWidth="1"/>
    <col min="14599" max="14599" width="19.5546875" style="3" customWidth="1"/>
    <col min="14600" max="14600" width="4.44140625" style="3" bestFit="1" customWidth="1"/>
    <col min="14601" max="14601" width="6.6640625" style="3" customWidth="1"/>
    <col min="14602" max="14602" width="11.33203125" style="3" bestFit="1" customWidth="1"/>
    <col min="14603" max="14605" width="15.6640625" style="3" customWidth="1"/>
    <col min="14606" max="14607" width="14.88671875" style="3" customWidth="1"/>
    <col min="14608" max="14608" width="2.44140625" style="3" customWidth="1"/>
    <col min="14609" max="14609" width="23.109375" style="3" customWidth="1"/>
    <col min="14610" max="14849" width="11.44140625" style="3"/>
    <col min="14850" max="14850" width="18.109375" style="3" customWidth="1"/>
    <col min="14851" max="14851" width="11.88671875" style="3" customWidth="1"/>
    <col min="14852" max="14852" width="4.109375" style="3" bestFit="1" customWidth="1"/>
    <col min="14853" max="14853" width="9.33203125" style="3" bestFit="1" customWidth="1"/>
    <col min="14854" max="14854" width="11.33203125" style="3" bestFit="1" customWidth="1"/>
    <col min="14855" max="14855" width="19.5546875" style="3" customWidth="1"/>
    <col min="14856" max="14856" width="4.44140625" style="3" bestFit="1" customWidth="1"/>
    <col min="14857" max="14857" width="6.6640625" style="3" customWidth="1"/>
    <col min="14858" max="14858" width="11.33203125" style="3" bestFit="1" customWidth="1"/>
    <col min="14859" max="14861" width="15.6640625" style="3" customWidth="1"/>
    <col min="14862" max="14863" width="14.88671875" style="3" customWidth="1"/>
    <col min="14864" max="14864" width="2.44140625" style="3" customWidth="1"/>
    <col min="14865" max="14865" width="23.109375" style="3" customWidth="1"/>
    <col min="14866" max="15105" width="11.44140625" style="3"/>
    <col min="15106" max="15106" width="18.109375" style="3" customWidth="1"/>
    <col min="15107" max="15107" width="11.88671875" style="3" customWidth="1"/>
    <col min="15108" max="15108" width="4.109375" style="3" bestFit="1" customWidth="1"/>
    <col min="15109" max="15109" width="9.33203125" style="3" bestFit="1" customWidth="1"/>
    <col min="15110" max="15110" width="11.33203125" style="3" bestFit="1" customWidth="1"/>
    <col min="15111" max="15111" width="19.5546875" style="3" customWidth="1"/>
    <col min="15112" max="15112" width="4.44140625" style="3" bestFit="1" customWidth="1"/>
    <col min="15113" max="15113" width="6.6640625" style="3" customWidth="1"/>
    <col min="15114" max="15114" width="11.33203125" style="3" bestFit="1" customWidth="1"/>
    <col min="15115" max="15117" width="15.6640625" style="3" customWidth="1"/>
    <col min="15118" max="15119" width="14.88671875" style="3" customWidth="1"/>
    <col min="15120" max="15120" width="2.44140625" style="3" customWidth="1"/>
    <col min="15121" max="15121" width="23.109375" style="3" customWidth="1"/>
    <col min="15122" max="15361" width="11.44140625" style="3"/>
    <col min="15362" max="15362" width="18.109375" style="3" customWidth="1"/>
    <col min="15363" max="15363" width="11.88671875" style="3" customWidth="1"/>
    <col min="15364" max="15364" width="4.109375" style="3" bestFit="1" customWidth="1"/>
    <col min="15365" max="15365" width="9.33203125" style="3" bestFit="1" customWidth="1"/>
    <col min="15366" max="15366" width="11.33203125" style="3" bestFit="1" customWidth="1"/>
    <col min="15367" max="15367" width="19.5546875" style="3" customWidth="1"/>
    <col min="15368" max="15368" width="4.44140625" style="3" bestFit="1" customWidth="1"/>
    <col min="15369" max="15369" width="6.6640625" style="3" customWidth="1"/>
    <col min="15370" max="15370" width="11.33203125" style="3" bestFit="1" customWidth="1"/>
    <col min="15371" max="15373" width="15.6640625" style="3" customWidth="1"/>
    <col min="15374" max="15375" width="14.88671875" style="3" customWidth="1"/>
    <col min="15376" max="15376" width="2.44140625" style="3" customWidth="1"/>
    <col min="15377" max="15377" width="23.109375" style="3" customWidth="1"/>
    <col min="15378" max="15617" width="11.44140625" style="3"/>
    <col min="15618" max="15618" width="18.109375" style="3" customWidth="1"/>
    <col min="15619" max="15619" width="11.88671875" style="3" customWidth="1"/>
    <col min="15620" max="15620" width="4.109375" style="3" bestFit="1" customWidth="1"/>
    <col min="15621" max="15621" width="9.33203125" style="3" bestFit="1" customWidth="1"/>
    <col min="15622" max="15622" width="11.33203125" style="3" bestFit="1" customWidth="1"/>
    <col min="15623" max="15623" width="19.5546875" style="3" customWidth="1"/>
    <col min="15624" max="15624" width="4.44140625" style="3" bestFit="1" customWidth="1"/>
    <col min="15625" max="15625" width="6.6640625" style="3" customWidth="1"/>
    <col min="15626" max="15626" width="11.33203125" style="3" bestFit="1" customWidth="1"/>
    <col min="15627" max="15629" width="15.6640625" style="3" customWidth="1"/>
    <col min="15630" max="15631" width="14.88671875" style="3" customWidth="1"/>
    <col min="15632" max="15632" width="2.44140625" style="3" customWidth="1"/>
    <col min="15633" max="15633" width="23.109375" style="3" customWidth="1"/>
    <col min="15634" max="15873" width="11.44140625" style="3"/>
    <col min="15874" max="15874" width="18.109375" style="3" customWidth="1"/>
    <col min="15875" max="15875" width="11.88671875" style="3" customWidth="1"/>
    <col min="15876" max="15876" width="4.109375" style="3" bestFit="1" customWidth="1"/>
    <col min="15877" max="15877" width="9.33203125" style="3" bestFit="1" customWidth="1"/>
    <col min="15878" max="15878" width="11.33203125" style="3" bestFit="1" customWidth="1"/>
    <col min="15879" max="15879" width="19.5546875" style="3" customWidth="1"/>
    <col min="15880" max="15880" width="4.44140625" style="3" bestFit="1" customWidth="1"/>
    <col min="15881" max="15881" width="6.6640625" style="3" customWidth="1"/>
    <col min="15882" max="15882" width="11.33203125" style="3" bestFit="1" customWidth="1"/>
    <col min="15883" max="15885" width="15.6640625" style="3" customWidth="1"/>
    <col min="15886" max="15887" width="14.88671875" style="3" customWidth="1"/>
    <col min="15888" max="15888" width="2.44140625" style="3" customWidth="1"/>
    <col min="15889" max="15889" width="23.109375" style="3" customWidth="1"/>
    <col min="15890" max="16129" width="11.44140625" style="3"/>
    <col min="16130" max="16130" width="18.109375" style="3" customWidth="1"/>
    <col min="16131" max="16131" width="11.88671875" style="3" customWidth="1"/>
    <col min="16132" max="16132" width="4.109375" style="3" bestFit="1" customWidth="1"/>
    <col min="16133" max="16133" width="9.33203125" style="3" bestFit="1" customWidth="1"/>
    <col min="16134" max="16134" width="11.33203125" style="3" bestFit="1" customWidth="1"/>
    <col min="16135" max="16135" width="19.5546875" style="3" customWidth="1"/>
    <col min="16136" max="16136" width="4.44140625" style="3" bestFit="1" customWidth="1"/>
    <col min="16137" max="16137" width="6.6640625" style="3" customWidth="1"/>
    <col min="16138" max="16138" width="11.33203125" style="3" bestFit="1" customWidth="1"/>
    <col min="16139" max="16141" width="15.6640625" style="3" customWidth="1"/>
    <col min="16142" max="16143" width="14.88671875" style="3" customWidth="1"/>
    <col min="16144" max="16144" width="2.44140625" style="3" customWidth="1"/>
    <col min="16145" max="16145" width="23.109375" style="3" customWidth="1"/>
    <col min="16146" max="16384" width="11.44140625" style="3"/>
  </cols>
  <sheetData>
    <row r="1" spans="1:18" ht="36.6" customHeight="1" thickTop="1" x14ac:dyDescent="0.3">
      <c r="A1" s="4" t="s">
        <v>48</v>
      </c>
      <c r="B1" s="4" t="s">
        <v>49</v>
      </c>
      <c r="C1" s="5" t="s">
        <v>50</v>
      </c>
      <c r="D1" s="5" t="s">
        <v>47</v>
      </c>
      <c r="E1" s="16" t="s">
        <v>56</v>
      </c>
      <c r="F1" s="5" t="s">
        <v>54</v>
      </c>
      <c r="G1" s="5" t="s">
        <v>55</v>
      </c>
      <c r="H1" s="5"/>
      <c r="I1" s="5" t="s">
        <v>39</v>
      </c>
      <c r="J1" s="5" t="s">
        <v>39</v>
      </c>
      <c r="K1" s="5" t="s">
        <v>51</v>
      </c>
      <c r="L1" s="6" t="s">
        <v>40</v>
      </c>
      <c r="M1" s="6" t="s">
        <v>41</v>
      </c>
      <c r="N1" s="7" t="s">
        <v>42</v>
      </c>
      <c r="O1" s="8" t="s">
        <v>52</v>
      </c>
      <c r="P1" s="8" t="s">
        <v>53</v>
      </c>
    </row>
    <row r="2" spans="1:18" x14ac:dyDescent="0.3">
      <c r="A2" s="9" t="s">
        <v>58</v>
      </c>
      <c r="B2" s="9"/>
      <c r="C2" s="10">
        <v>1</v>
      </c>
      <c r="D2" s="10"/>
      <c r="E2" s="17" t="s">
        <v>1</v>
      </c>
      <c r="F2" s="10"/>
      <c r="G2" s="10">
        <v>45</v>
      </c>
      <c r="H2" s="11"/>
      <c r="I2" s="10"/>
      <c r="J2" s="10"/>
      <c r="K2" s="10">
        <v>18</v>
      </c>
      <c r="L2" s="12">
        <f>(13841.1*1.6106)*1.6084</f>
        <v>35855.217851544003</v>
      </c>
      <c r="M2" s="12">
        <f>1.5*4513.92</f>
        <v>6770.88</v>
      </c>
      <c r="N2" s="13">
        <f t="shared" ref="N2:N8" si="0">L2+M2</f>
        <v>42626.097851544</v>
      </c>
      <c r="O2" s="15">
        <f>INDEX('données '!E2:E33,MATCH('tableau '!E2,'données '!B2:B33,0))</f>
        <v>57463.073045185505</v>
      </c>
      <c r="P2" s="14"/>
      <c r="R2" s="33">
        <f>'données '!E20</f>
        <v>57463.073045185505</v>
      </c>
    </row>
    <row r="3" spans="1:18" x14ac:dyDescent="0.3">
      <c r="A3" s="9" t="s">
        <v>59</v>
      </c>
      <c r="B3" s="9"/>
      <c r="C3" s="10">
        <v>1</v>
      </c>
      <c r="D3" s="10"/>
      <c r="E3" s="17" t="s">
        <v>43</v>
      </c>
      <c r="F3" s="10">
        <v>1</v>
      </c>
      <c r="G3" s="10"/>
      <c r="H3" s="11"/>
      <c r="I3" s="10"/>
      <c r="J3" s="10"/>
      <c r="K3" s="10">
        <v>1</v>
      </c>
      <c r="L3" s="12">
        <f>(21193.3*1.6106)*1.6084+((10126.29*1.6084)/22)</f>
        <v>55641.335227613818</v>
      </c>
      <c r="M3" s="12">
        <f>1.5*8620.7</f>
        <v>12931.050000000001</v>
      </c>
      <c r="N3" s="13">
        <f t="shared" si="0"/>
        <v>68572.38522761382</v>
      </c>
      <c r="O3" s="15">
        <f>INDEX('données '!E3:E34,MATCH('tableau '!E3,'données '!B3:B34,0))</f>
        <v>40256.721863151412</v>
      </c>
      <c r="P3" s="14"/>
      <c r="R3" s="33">
        <f>'données '!E3</f>
        <v>40256.721863151412</v>
      </c>
    </row>
    <row r="4" spans="1:18" x14ac:dyDescent="0.3">
      <c r="A4" s="9" t="s">
        <v>60</v>
      </c>
      <c r="B4" s="9"/>
      <c r="C4" s="10">
        <v>1</v>
      </c>
      <c r="D4" s="10" t="s">
        <v>0</v>
      </c>
      <c r="E4" s="17" t="s">
        <v>2</v>
      </c>
      <c r="F4" s="10"/>
      <c r="G4" s="10">
        <v>1</v>
      </c>
      <c r="H4" s="11"/>
      <c r="I4" s="10"/>
      <c r="J4" s="10"/>
      <c r="K4" s="10">
        <v>2</v>
      </c>
      <c r="L4" s="12">
        <f>(26049.39*1.6106)*1.6084</f>
        <v>67480.659293685603</v>
      </c>
      <c r="M4" s="12">
        <f>1.5*2354.42</f>
        <v>3531.63</v>
      </c>
      <c r="N4" s="13">
        <f t="shared" si="0"/>
        <v>71012.289293685608</v>
      </c>
      <c r="O4" s="15">
        <f>INDEX('données '!E4:E35,MATCH('tableau '!E4,'données '!B4:B35,0))</f>
        <v>40400.193161344934</v>
      </c>
      <c r="P4" s="14"/>
      <c r="R4" s="33">
        <f>'données '!E4</f>
        <v>40400.193161344934</v>
      </c>
    </row>
    <row r="5" spans="1:18" x14ac:dyDescent="0.3">
      <c r="A5" s="9"/>
      <c r="B5" s="9"/>
      <c r="C5" s="10">
        <v>1</v>
      </c>
      <c r="D5" s="10" t="s">
        <v>3</v>
      </c>
      <c r="E5" s="17" t="s">
        <v>5</v>
      </c>
      <c r="F5" s="10"/>
      <c r="G5" s="10">
        <v>1</v>
      </c>
      <c r="H5" s="11"/>
      <c r="I5" s="10"/>
      <c r="J5" s="10"/>
      <c r="K5" s="10">
        <v>16</v>
      </c>
      <c r="L5" s="12">
        <f>(19339.09*1.6106)*1.6084+((10126.29*1.6084)/22)</f>
        <v>50838.024544755426</v>
      </c>
      <c r="M5" s="12">
        <f>1.5*8969.99</f>
        <v>13454.985000000001</v>
      </c>
      <c r="N5" s="13">
        <f t="shared" si="0"/>
        <v>64293.009544755427</v>
      </c>
      <c r="O5" s="15">
        <f>INDEX('données '!E5:E36,MATCH('tableau '!E5,'données '!B5:B36,0))</f>
        <v>41458.077643481491</v>
      </c>
      <c r="P5" s="14"/>
    </row>
    <row r="6" spans="1:18" x14ac:dyDescent="0.3">
      <c r="A6" s="9"/>
      <c r="B6" s="9"/>
      <c r="C6" s="10">
        <v>1</v>
      </c>
      <c r="D6" s="10"/>
      <c r="E6" s="17" t="s">
        <v>5</v>
      </c>
      <c r="F6" s="10">
        <v>1</v>
      </c>
      <c r="G6" s="10"/>
      <c r="H6" s="11"/>
      <c r="I6" s="10"/>
      <c r="J6" s="10"/>
      <c r="K6" s="10">
        <v>22</v>
      </c>
      <c r="L6" s="12">
        <f>(21193.3*1.6106)*1.6084+((10126.29*1.6084)/22)</f>
        <v>55641.335227613818</v>
      </c>
      <c r="M6" s="12">
        <f>1.5*8707.96</f>
        <v>13061.939999999999</v>
      </c>
      <c r="N6" s="13">
        <f t="shared" si="0"/>
        <v>68703.27522761382</v>
      </c>
      <c r="O6" s="15">
        <f>INDEX('données '!E6:E37,MATCH('tableau '!E6,'données '!B6:B37,0))</f>
        <v>41458.077643481491</v>
      </c>
      <c r="P6" s="14"/>
    </row>
    <row r="7" spans="1:18" x14ac:dyDescent="0.3">
      <c r="A7" s="9"/>
      <c r="B7" s="9"/>
      <c r="C7" s="10">
        <v>1</v>
      </c>
      <c r="D7" s="10" t="s">
        <v>3</v>
      </c>
      <c r="E7" s="17" t="s">
        <v>5</v>
      </c>
      <c r="F7" s="10"/>
      <c r="G7" s="10">
        <v>1</v>
      </c>
      <c r="H7" s="11"/>
      <c r="I7" s="10"/>
      <c r="J7" s="10"/>
      <c r="K7" s="10">
        <v>13</v>
      </c>
      <c r="L7" s="12">
        <f>(18102.95*1.6106)*1.6084+((10126.29*1.6084)/22)</f>
        <v>47635.817422849825</v>
      </c>
      <c r="M7" s="12">
        <f>1.5*6758.78</f>
        <v>10138.17</v>
      </c>
      <c r="N7" s="13">
        <f t="shared" si="0"/>
        <v>57773.987422849823</v>
      </c>
      <c r="O7" s="15">
        <f>INDEX('données '!E7:E38,MATCH('tableau '!E7,'données '!B7:B38,0))</f>
        <v>42515.984602713186</v>
      </c>
      <c r="P7" s="14"/>
    </row>
    <row r="8" spans="1:18" x14ac:dyDescent="0.3">
      <c r="A8" s="9"/>
      <c r="B8" s="9"/>
      <c r="C8" s="10">
        <v>1</v>
      </c>
      <c r="D8" s="10"/>
      <c r="E8" s="17" t="s">
        <v>5</v>
      </c>
      <c r="F8" s="10">
        <v>1</v>
      </c>
      <c r="G8" s="10"/>
      <c r="H8" s="11"/>
      <c r="I8" s="10"/>
      <c r="J8" s="10"/>
      <c r="K8" s="10">
        <v>22</v>
      </c>
      <c r="L8" s="12">
        <f>(21193.3*1.6106)*1.6084+((10126.29*1.6084)/22)</f>
        <v>55641.335227613818</v>
      </c>
      <c r="M8" s="12">
        <f>1.5*8707.96</f>
        <v>13061.939999999999</v>
      </c>
      <c r="N8" s="13">
        <f t="shared" si="0"/>
        <v>68703.27522761382</v>
      </c>
      <c r="O8" s="15">
        <f>INDEX('données '!E8:E39,MATCH('tableau '!E8,'données '!B8:B39,0))</f>
        <v>42515.984602713186</v>
      </c>
      <c r="P8" s="14"/>
    </row>
    <row r="12" spans="1:18" x14ac:dyDescent="0.3">
      <c r="O12" s="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</vt:lpstr>
      <vt:lpstr>tableau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cp:lastPrinted>2015-05-22T11:48:32Z</cp:lastPrinted>
  <dcterms:created xsi:type="dcterms:W3CDTF">2015-04-02T12:39:05Z</dcterms:created>
  <dcterms:modified xsi:type="dcterms:W3CDTF">2015-07-02T11:45:38Z</dcterms:modified>
</cp:coreProperties>
</file>