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60" yWindow="96" windowWidth="13932" windowHeight="7812"/>
  </bookViews>
  <sheets>
    <sheet name="données " sheetId="6" r:id="rId1"/>
  </sheets>
  <definedNames>
    <definedName name="_xlnm.Print_Titles" localSheetId="0">'données '!$1:$1</definedName>
  </definedNames>
  <calcPr calcId="144525"/>
</workbook>
</file>

<file path=xl/calcChain.xml><?xml version="1.0" encoding="utf-8"?>
<calcChain xmlns="http://schemas.openxmlformats.org/spreadsheetml/2006/main">
  <c r="L32" i="6" l="1" a="1"/>
  <c r="L32" i="6" s="1"/>
  <c r="L24" i="6" a="1"/>
  <c r="L24" i="6" s="1"/>
  <c r="J13" i="6"/>
  <c r="L34" i="6" a="1"/>
  <c r="L34" i="6"/>
  <c r="L35" i="6" a="1"/>
  <c r="L35" i="6"/>
  <c r="L36" i="6" a="1"/>
  <c r="L36" i="6" s="1"/>
  <c r="L33" i="6" a="1"/>
  <c r="L33" i="6" s="1"/>
  <c r="N34" i="6" a="1"/>
  <c r="N34" i="6" s="1"/>
  <c r="M34" i="6" a="1"/>
  <c r="M34" i="6" s="1"/>
  <c r="N33" i="6" a="1"/>
  <c r="N33" i="6" s="1"/>
  <c r="M33" i="6" a="1"/>
  <c r="M33" i="6" s="1"/>
  <c r="N32" i="6" a="1"/>
  <c r="N32" i="6" s="1"/>
  <c r="M32" i="6" a="1"/>
  <c r="M32" i="6" s="1"/>
  <c r="L19" i="6"/>
  <c r="L25" i="6" a="1"/>
  <c r="L25" i="6" s="1"/>
  <c r="L26" i="6" a="1"/>
  <c r="L26" i="6" s="1"/>
  <c r="M16" i="6" l="1"/>
  <c r="N16" i="6"/>
  <c r="O16" i="6"/>
  <c r="P16" i="6"/>
  <c r="Q16" i="6"/>
  <c r="R16" i="6"/>
  <c r="L16" i="6"/>
  <c r="J2" i="6"/>
  <c r="J3" i="6"/>
  <c r="J4" i="6"/>
  <c r="J5" i="6"/>
  <c r="J6" i="6"/>
  <c r="J7" i="6"/>
  <c r="J8" i="6"/>
  <c r="J9" i="6"/>
  <c r="J10" i="6"/>
  <c r="J11" i="6"/>
  <c r="J12" i="6"/>
  <c r="J14" i="6"/>
  <c r="J15" i="6"/>
  <c r="P21" i="6" l="1"/>
  <c r="M19" i="6"/>
  <c r="P20" i="6"/>
  <c r="P24" i="6" a="1"/>
  <c r="P24" i="6" s="1"/>
  <c r="N24" i="6" a="1"/>
  <c r="N24" i="6" s="1"/>
  <c r="M26" i="6" a="1"/>
  <c r="M26" i="6" s="1"/>
  <c r="P26" i="6" a="1"/>
  <c r="P26" i="6" s="1"/>
  <c r="O26" i="6" a="1"/>
  <c r="O26" i="6" s="1"/>
  <c r="N26" i="6" a="1"/>
  <c r="N26" i="6" s="1"/>
  <c r="P25" i="6" a="1"/>
  <c r="P25" i="6" s="1"/>
  <c r="O25" i="6" a="1"/>
  <c r="O25" i="6" s="1"/>
  <c r="N25" i="6" a="1"/>
  <c r="N25" i="6" s="1"/>
  <c r="O24" i="6" a="1"/>
  <c r="O24" i="6" s="1"/>
  <c r="M24" i="6" a="1"/>
  <c r="M24" i="6" s="1"/>
  <c r="M25" i="6" a="1"/>
  <c r="M25" i="6" s="1"/>
  <c r="N19" i="6"/>
  <c r="M20" i="6"/>
  <c r="M21" i="6"/>
  <c r="O19" i="6"/>
  <c r="N20" i="6"/>
  <c r="N21" i="6"/>
  <c r="P19" i="6"/>
  <c r="O20" i="6"/>
  <c r="O21" i="6"/>
  <c r="L21" i="6"/>
  <c r="L20" i="6"/>
  <c r="P22" i="6" l="1"/>
  <c r="M22" i="6"/>
  <c r="O22" i="6"/>
  <c r="N22" i="6"/>
  <c r="L22" i="6"/>
</calcChain>
</file>

<file path=xl/sharedStrings.xml><?xml version="1.0" encoding="utf-8"?>
<sst xmlns="http://schemas.openxmlformats.org/spreadsheetml/2006/main" count="91" uniqueCount="41">
  <si>
    <t>Nom, prénom</t>
  </si>
  <si>
    <t>St.</t>
  </si>
  <si>
    <t>Janv</t>
  </si>
  <si>
    <t>Févr</t>
  </si>
  <si>
    <t>Mars</t>
  </si>
  <si>
    <t>Avril</t>
  </si>
  <si>
    <t>Mai</t>
  </si>
  <si>
    <t>Juin</t>
  </si>
  <si>
    <t>Juill</t>
  </si>
  <si>
    <t>Août</t>
  </si>
  <si>
    <t>Sept</t>
  </si>
  <si>
    <t>Oct</t>
  </si>
  <si>
    <t>Nov</t>
  </si>
  <si>
    <t>Déc</t>
  </si>
  <si>
    <t>N</t>
  </si>
  <si>
    <t>D</t>
  </si>
  <si>
    <t xml:space="preserve">total etp payés </t>
  </si>
  <si>
    <t>DOUBLON</t>
  </si>
  <si>
    <t>Type agent</t>
  </si>
  <si>
    <t>pers physiques</t>
  </si>
  <si>
    <t xml:space="preserve">Fonction </t>
  </si>
  <si>
    <t>Colonne1</t>
  </si>
  <si>
    <t>a</t>
  </si>
  <si>
    <t>b</t>
  </si>
  <si>
    <t>d</t>
  </si>
  <si>
    <t>e</t>
  </si>
  <si>
    <t xml:space="preserve">jean </t>
  </si>
  <si>
    <t>C</t>
  </si>
  <si>
    <t>A</t>
  </si>
  <si>
    <t>S</t>
  </si>
  <si>
    <t>DIMITRI</t>
  </si>
  <si>
    <t>PIERRE</t>
  </si>
  <si>
    <t>HELO</t>
  </si>
  <si>
    <t>France</t>
  </si>
  <si>
    <t>Italie</t>
  </si>
  <si>
    <t>ROME</t>
  </si>
  <si>
    <t>Année</t>
  </si>
  <si>
    <t>comment ajouter la conditions sur base de l'année également?</t>
  </si>
  <si>
    <t>tableau 1</t>
  </si>
  <si>
    <t>tableau 2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</si>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</sst>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9" tint="0.39997558519241921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0" fontId="0" fillId="0" borderId="0" xfId="0" applyNumberFormat="1"/>
    <xf numFmtId="0" fontId="0" fillId="33" borderId="10" xfId="0" quotePrefix="1" applyFill="1" applyBorder="1"/>
    <xf numFmtId="0" fontId="0" fillId="34" borderId="10" xfId="0" applyNumberFormat="1" applyFont="1" applyFill="1" applyBorder="1"/>
    <xf numFmtId="0" fontId="0" fillId="0" borderId="0" xfId="0" applyBorder="1"/>
    <xf numFmtId="0" fontId="0" fillId="0" borderId="0" xfId="0" applyNumberFormat="1" applyBorder="1"/>
    <xf numFmtId="0" fontId="0" fillId="35" borderId="10" xfId="0" applyNumberFormat="1" applyFont="1" applyFill="1" applyBorder="1"/>
    <xf numFmtId="0" fontId="0" fillId="36" borderId="10" xfId="0" applyFill="1" applyBorder="1"/>
    <xf numFmtId="0" fontId="18" fillId="0" borderId="10" xfId="0" applyFont="1" applyBorder="1"/>
    <xf numFmtId="0" fontId="0" fillId="0" borderId="0" xfId="0" applyAlignment="1">
      <alignment horizontal="center"/>
    </xf>
    <xf numFmtId="1" fontId="0" fillId="0" borderId="0" xfId="0" applyNumberFormat="1"/>
    <xf numFmtId="0" fontId="0" fillId="37" borderId="0" xfId="0" applyFill="1"/>
    <xf numFmtId="0" fontId="0" fillId="37" borderId="0" xfId="0" applyFill="1" applyAlignment="1">
      <alignment horizontal="left"/>
    </xf>
    <xf numFmtId="0" fontId="0" fillId="37" borderId="0" xfId="0" applyNumberFormat="1" applyFill="1"/>
    <xf numFmtId="0" fontId="0" fillId="0" borderId="0" xfId="0" applyAlignment="1">
      <alignment horizontal="left"/>
    </xf>
    <xf numFmtId="0" fontId="0" fillId="38" borderId="10" xfId="0" applyNumberFormat="1" applyFont="1" applyFill="1" applyBorder="1"/>
    <xf numFmtId="0" fontId="0" fillId="39" borderId="10" xfId="0" applyFill="1" applyBorder="1"/>
    <xf numFmtId="0" fontId="0" fillId="39" borderId="10" xfId="0" applyFill="1" applyBorder="1" applyAlignment="1">
      <alignment horizontal="left"/>
    </xf>
    <xf numFmtId="0" fontId="0" fillId="37" borderId="0" xfId="0" applyFill="1" applyBorder="1"/>
    <xf numFmtId="0" fontId="0" fillId="40" borderId="0" xfId="0" applyFill="1" applyBorder="1"/>
    <xf numFmtId="0" fontId="0" fillId="0" borderId="11" xfId="0" applyBorder="1"/>
    <xf numFmtId="0" fontId="0" fillId="0" borderId="12" xfId="0" applyBorder="1"/>
    <xf numFmtId="0" fontId="0" fillId="37" borderId="12" xfId="0" applyFill="1" applyBorder="1" applyAlignment="1">
      <alignment horizontal="left"/>
    </xf>
    <xf numFmtId="0" fontId="0" fillId="37" borderId="12" xfId="0" applyNumberFormat="1" applyFill="1" applyBorder="1"/>
    <xf numFmtId="0" fontId="0" fillId="37" borderId="12" xfId="0" applyFill="1" applyBorder="1"/>
    <xf numFmtId="0" fontId="0" fillId="37" borderId="13" xfId="0" applyNumberFormat="1" applyFill="1" applyBorder="1"/>
    <xf numFmtId="0" fontId="0" fillId="0" borderId="14" xfId="0" applyBorder="1"/>
    <xf numFmtId="0" fontId="0" fillId="37" borderId="0" xfId="0" applyFill="1" applyBorder="1" applyAlignment="1">
      <alignment horizontal="left"/>
    </xf>
    <xf numFmtId="0" fontId="0" fillId="37" borderId="0" xfId="0" applyNumberFormat="1" applyFill="1" applyBorder="1"/>
    <xf numFmtId="0" fontId="0" fillId="37" borderId="15" xfId="0" applyNumberFormat="1" applyFill="1" applyBorder="1"/>
    <xf numFmtId="0" fontId="0" fillId="39" borderId="16" xfId="0" applyFill="1" applyBorder="1"/>
    <xf numFmtId="0" fontId="0" fillId="41" borderId="14" xfId="0" applyFill="1" applyBorder="1"/>
    <xf numFmtId="0" fontId="0" fillId="39" borderId="16" xfId="0" applyNumberFormat="1" applyFill="1" applyBorder="1"/>
    <xf numFmtId="0" fontId="0" fillId="0" borderId="17" xfId="0" applyBorder="1"/>
    <xf numFmtId="0" fontId="0" fillId="0" borderId="18" xfId="0" applyBorder="1"/>
    <xf numFmtId="0" fontId="0" fillId="37" borderId="18" xfId="0" applyFill="1" applyBorder="1" applyAlignment="1">
      <alignment horizontal="left"/>
    </xf>
    <xf numFmtId="0" fontId="0" fillId="37" borderId="18" xfId="0" applyNumberFormat="1" applyFill="1" applyBorder="1"/>
    <xf numFmtId="0" fontId="0" fillId="37" borderId="18" xfId="0" applyFill="1" applyBorder="1"/>
    <xf numFmtId="0" fontId="0" fillId="37" borderId="19" xfId="0" applyNumberForma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7"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1" formatCode="0"/>
    </dxf>
    <dxf>
      <border diagonalUp="0" diagonalDown="0" outline="0">
        <left/>
        <right/>
        <top/>
        <bottom/>
      </border>
    </dxf>
    <dxf>
      <numFmt numFmtId="0" formatCode="General"/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</xdr:colOff>
      <xdr:row>29</xdr:row>
      <xdr:rowOff>45720</xdr:rowOff>
    </xdr:from>
    <xdr:to>
      <xdr:col>9</xdr:col>
      <xdr:colOff>807720</xdr:colOff>
      <xdr:row>31</xdr:row>
      <xdr:rowOff>76200</xdr:rowOff>
    </xdr:to>
    <xdr:cxnSp macro="">
      <xdr:nvCxnSpPr>
        <xdr:cNvPr id="3" name="Connecteur droit avec flèche 2"/>
        <xdr:cNvCxnSpPr/>
      </xdr:nvCxnSpPr>
      <xdr:spPr>
        <a:xfrm flipH="1">
          <a:off x="8100060" y="5349240"/>
          <a:ext cx="1165860" cy="3962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1:W16" totalsRowCount="1">
  <tableColumns count="23">
    <tableColumn id="1" name="e" totalsRowDxfId="26"/>
    <tableColumn id="2" name="d" totalsRowDxfId="25"/>
    <tableColumn id="23" name="Année" totalsRowDxfId="24"/>
    <tableColumn id="3" name="b" totalsRowDxfId="23"/>
    <tableColumn id="21" name="Fonction " dataDxfId="22" totalsRowDxfId="21"/>
    <tableColumn id="22" name="a" dataDxfId="20" totalsRowDxfId="19"/>
    <tableColumn id="4" name="Nom, prénom" totalsRowDxfId="18"/>
    <tableColumn id="5" name="Colonne1" totalsRowDxfId="17"/>
    <tableColumn id="6" name="St." totalsRowDxfId="16"/>
    <tableColumn id="19" name="DOUBLON" dataDxfId="15" totalsRowDxfId="14">
      <calculatedColumnFormula>IF(COUNTIF(Tableau2[Nom, prénom],Tableau2[[#This Row],[Nom, prénom]])&gt;1,"doublon","ok")</calculatedColumnFormula>
    </tableColumn>
    <tableColumn id="20" name="Type agent" dataDxfId="13" totalsRowDxfId="12"/>
    <tableColumn id="7" name="Janv" totalsRowFunction="sum" totalsRowDxfId="11"/>
    <tableColumn id="8" name="Févr" totalsRowFunction="sum" totalsRowDxfId="10"/>
    <tableColumn id="9" name="Mars" totalsRowFunction="sum" totalsRowDxfId="9"/>
    <tableColumn id="10" name="Avril" totalsRowFunction="sum" totalsRowDxfId="8"/>
    <tableColumn id="11" name="Mai" totalsRowFunction="sum" totalsRowDxfId="7"/>
    <tableColumn id="12" name="Juin" totalsRowFunction="sum" totalsRowDxfId="6"/>
    <tableColumn id="13" name="Juill" totalsRowFunction="sum" totalsRowDxfId="5"/>
    <tableColumn id="14" name="Août" totalsRowDxfId="4"/>
    <tableColumn id="15" name="Sept" totalsRowDxfId="3"/>
    <tableColumn id="16" name="Oct" totalsRowDxfId="2"/>
    <tableColumn id="17" name="Nov" totalsRowDxfId="1"/>
    <tableColumn id="18" name="Déc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70"/>
  <sheetViews>
    <sheetView tabSelected="1" topLeftCell="B1" workbookViewId="0">
      <pane ySplit="540" topLeftCell="A10" activePane="bottomLeft"/>
      <selection activeCell="C1" sqref="C1:C1048576"/>
      <selection pane="bottomLeft" activeCell="F24" sqref="F24"/>
    </sheetView>
  </sheetViews>
  <sheetFormatPr baseColWidth="10" defaultRowHeight="14.4" x14ac:dyDescent="0.3"/>
  <cols>
    <col min="1" max="1" width="8" customWidth="1"/>
    <col min="2" max="3" width="12.88671875" customWidth="1"/>
    <col min="4" max="4" width="19" customWidth="1"/>
    <col min="5" max="5" width="14" customWidth="1"/>
    <col min="6" max="6" width="23.109375" customWidth="1"/>
    <col min="7" max="7" width="14.21875" customWidth="1"/>
    <col min="8" max="8" width="19.5546875" customWidth="1"/>
    <col min="9" max="9" width="14.21875" customWidth="1"/>
    <col min="10" max="10" width="12.6640625" customWidth="1"/>
    <col min="11" max="11" width="14.21875" customWidth="1"/>
    <col min="12" max="12" width="14" customWidth="1"/>
    <col min="13" max="13" width="14.6640625" customWidth="1"/>
    <col min="14" max="14" width="14.21875" customWidth="1"/>
    <col min="15" max="15" width="13.6640625" hidden="1" customWidth="1"/>
    <col min="16" max="23" width="0" hidden="1" customWidth="1"/>
  </cols>
  <sheetData>
    <row r="1" spans="1:23" x14ac:dyDescent="0.3">
      <c r="A1" t="s">
        <v>25</v>
      </c>
      <c r="B1" t="s">
        <v>24</v>
      </c>
      <c r="C1" t="s">
        <v>36</v>
      </c>
      <c r="D1" t="s">
        <v>23</v>
      </c>
      <c r="E1" t="s">
        <v>20</v>
      </c>
      <c r="F1" t="s">
        <v>22</v>
      </c>
      <c r="G1" t="s">
        <v>0</v>
      </c>
      <c r="H1" t="s">
        <v>21</v>
      </c>
      <c r="I1" t="s">
        <v>1</v>
      </c>
      <c r="J1" t="s">
        <v>17</v>
      </c>
      <c r="K1" t="s">
        <v>18</v>
      </c>
      <c r="L1" t="s">
        <v>2</v>
      </c>
      <c r="M1" t="s">
        <v>3</v>
      </c>
      <c r="N1" t="s">
        <v>4</v>
      </c>
      <c r="O1" t="s">
        <v>5</v>
      </c>
      <c r="P1" t="s">
        <v>6</v>
      </c>
      <c r="Q1" t="s">
        <v>7</v>
      </c>
      <c r="R1" t="s">
        <v>8</v>
      </c>
      <c r="S1" t="s">
        <v>9</v>
      </c>
      <c r="T1" t="s">
        <v>10</v>
      </c>
      <c r="U1" t="s">
        <v>11</v>
      </c>
      <c r="V1" t="s">
        <v>12</v>
      </c>
      <c r="W1" t="s">
        <v>13</v>
      </c>
    </row>
    <row r="2" spans="1:23" x14ac:dyDescent="0.3">
      <c r="C2">
        <v>2011</v>
      </c>
      <c r="E2" s="1">
        <v>80194</v>
      </c>
      <c r="F2" s="10"/>
      <c r="G2" t="s">
        <v>26</v>
      </c>
      <c r="I2" t="s">
        <v>14</v>
      </c>
      <c r="J2" s="1" t="str">
        <f>IF(COUNTIF(Tableau2[Nom, prénom],Tableau2[[#This Row],[Nom, prénom]])&gt;1,"doublon","ok")</f>
        <v>doublon</v>
      </c>
      <c r="K2" s="1" t="s">
        <v>27</v>
      </c>
      <c r="L2">
        <v>0</v>
      </c>
      <c r="M2">
        <v>0</v>
      </c>
      <c r="N2">
        <v>0</v>
      </c>
      <c r="O2">
        <v>1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</row>
    <row r="3" spans="1:23" x14ac:dyDescent="0.3">
      <c r="C3">
        <v>2010</v>
      </c>
      <c r="E3" s="1">
        <v>80194</v>
      </c>
      <c r="F3" s="10"/>
      <c r="G3" t="s">
        <v>26</v>
      </c>
      <c r="I3" t="s">
        <v>14</v>
      </c>
      <c r="J3" s="1" t="str">
        <f>IF(COUNTIF(Tableau2[Nom, prénom],Tableau2[[#This Row],[Nom, prénom]])&gt;1,"doublon","ok")</f>
        <v>doublon</v>
      </c>
      <c r="K3" s="1" t="s">
        <v>28</v>
      </c>
      <c r="L3">
        <v>1</v>
      </c>
      <c r="M3">
        <v>1</v>
      </c>
      <c r="N3">
        <v>1</v>
      </c>
      <c r="O3">
        <v>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</row>
    <row r="4" spans="1:23" x14ac:dyDescent="0.3">
      <c r="C4">
        <v>2012</v>
      </c>
      <c r="E4" s="1">
        <v>80194</v>
      </c>
      <c r="F4" s="10"/>
      <c r="G4" t="s">
        <v>30</v>
      </c>
      <c r="I4" t="s">
        <v>14</v>
      </c>
      <c r="J4" s="1" t="str">
        <f>IF(COUNTIF(Tableau2[Nom, prénom],Tableau2[[#This Row],[Nom, prénom]])&gt;1,"doublon","ok")</f>
        <v>ok</v>
      </c>
      <c r="K4" s="1" t="s">
        <v>27</v>
      </c>
      <c r="L4">
        <v>1</v>
      </c>
      <c r="M4">
        <v>1</v>
      </c>
      <c r="N4">
        <v>1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</row>
    <row r="5" spans="1:23" x14ac:dyDescent="0.3">
      <c r="C5">
        <v>2013</v>
      </c>
      <c r="E5" s="1">
        <v>80194</v>
      </c>
      <c r="F5" s="10"/>
      <c r="G5" t="s">
        <v>31</v>
      </c>
      <c r="I5" t="s">
        <v>14</v>
      </c>
      <c r="J5" s="1" t="str">
        <f>IF(COUNTIF(Tableau2[Nom, prénom],Tableau2[[#This Row],[Nom, prénom]])&gt;1,"doublon","ok")</f>
        <v>doublon</v>
      </c>
      <c r="K5" s="1" t="s">
        <v>29</v>
      </c>
      <c r="L5">
        <v>1</v>
      </c>
      <c r="M5">
        <v>1</v>
      </c>
      <c r="N5">
        <v>1</v>
      </c>
      <c r="O5">
        <v>1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</row>
    <row r="6" spans="1:23" x14ac:dyDescent="0.3">
      <c r="C6">
        <v>2014</v>
      </c>
      <c r="E6" s="1">
        <v>8446</v>
      </c>
      <c r="F6" s="10"/>
      <c r="G6" t="s">
        <v>31</v>
      </c>
      <c r="I6" t="s">
        <v>15</v>
      </c>
      <c r="J6" s="1" t="str">
        <f>IF(COUNTIF(Tableau2[Nom, prénom],Tableau2[[#This Row],[Nom, prénom]])&gt;1,"doublon","ok")</f>
        <v>doublon</v>
      </c>
      <c r="K6" s="1" t="s">
        <v>27</v>
      </c>
      <c r="L6">
        <v>1</v>
      </c>
      <c r="M6">
        <v>0</v>
      </c>
      <c r="N6">
        <v>1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</row>
    <row r="7" spans="1:23" x14ac:dyDescent="0.3">
      <c r="C7">
        <v>2012</v>
      </c>
      <c r="E7" s="1">
        <v>8446</v>
      </c>
      <c r="F7" s="10"/>
      <c r="G7" t="s">
        <v>31</v>
      </c>
      <c r="I7" t="s">
        <v>15</v>
      </c>
      <c r="J7" s="1" t="str">
        <f>IF(COUNTIF(Tableau2[Nom, prénom],Tableau2[[#This Row],[Nom, prénom]])&gt;1,"doublon","ok")</f>
        <v>doublon</v>
      </c>
      <c r="K7" s="1" t="s">
        <v>28</v>
      </c>
      <c r="L7">
        <v>1</v>
      </c>
      <c r="M7">
        <v>1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</row>
    <row r="8" spans="1:23" x14ac:dyDescent="0.3">
      <c r="C8">
        <v>2012</v>
      </c>
      <c r="E8" s="1">
        <v>8446</v>
      </c>
      <c r="F8" s="10"/>
      <c r="G8" t="s">
        <v>32</v>
      </c>
      <c r="I8" t="s">
        <v>14</v>
      </c>
      <c r="J8" s="1" t="str">
        <f>IF(COUNTIF(Tableau2[Nom, prénom],Tableau2[[#This Row],[Nom, prénom]])&gt;1,"doublon","ok")</f>
        <v>ok</v>
      </c>
      <c r="K8" s="1" t="s">
        <v>28</v>
      </c>
      <c r="L8">
        <v>0</v>
      </c>
      <c r="M8">
        <v>0</v>
      </c>
      <c r="N8">
        <v>1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</row>
    <row r="9" spans="1:23" x14ac:dyDescent="0.3">
      <c r="C9">
        <v>2011</v>
      </c>
      <c r="E9" s="1">
        <v>8446</v>
      </c>
      <c r="F9" s="10"/>
      <c r="G9" t="s">
        <v>33</v>
      </c>
      <c r="I9" t="s">
        <v>14</v>
      </c>
      <c r="J9" s="1" t="str">
        <f>IF(COUNTIF(Tableau2[Nom, prénom],Tableau2[[#This Row],[Nom, prénom]])&gt;1,"doublon","ok")</f>
        <v>ok</v>
      </c>
      <c r="K9" s="1" t="s">
        <v>28</v>
      </c>
      <c r="L9">
        <v>1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</row>
    <row r="10" spans="1:23" x14ac:dyDescent="0.3">
      <c r="C10">
        <v>2012</v>
      </c>
      <c r="E10" s="1">
        <v>8446</v>
      </c>
      <c r="F10" s="10"/>
      <c r="G10" t="s">
        <v>34</v>
      </c>
      <c r="I10" t="s">
        <v>14</v>
      </c>
      <c r="J10" s="1" t="str">
        <f>IF(COUNTIF(Tableau2[Nom, prénom],Tableau2[[#This Row],[Nom, prénom]])&gt;1,"doublon","ok")</f>
        <v>ok</v>
      </c>
      <c r="K10" s="1" t="s">
        <v>28</v>
      </c>
      <c r="L10">
        <v>0</v>
      </c>
      <c r="M10">
        <v>0</v>
      </c>
      <c r="N10">
        <v>1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</row>
    <row r="11" spans="1:23" x14ac:dyDescent="0.3">
      <c r="C11">
        <v>2012</v>
      </c>
      <c r="E11" s="1">
        <v>8446</v>
      </c>
      <c r="F11" s="10"/>
      <c r="G11" t="s">
        <v>35</v>
      </c>
      <c r="I11" t="s">
        <v>14</v>
      </c>
      <c r="J11" s="1" t="str">
        <f>IF(COUNTIF(Tableau2[Nom, prénom],Tableau2[[#This Row],[Nom, prénom]])&gt;1,"doublon","ok")</f>
        <v>doublon</v>
      </c>
      <c r="K11" s="1" t="s">
        <v>29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</row>
    <row r="12" spans="1:23" x14ac:dyDescent="0.3">
      <c r="C12">
        <v>2011</v>
      </c>
      <c r="E12" s="1">
        <v>8446</v>
      </c>
      <c r="F12" s="10"/>
      <c r="G12" t="s">
        <v>35</v>
      </c>
      <c r="I12" t="s">
        <v>14</v>
      </c>
      <c r="J12" s="1" t="str">
        <f>IF(COUNTIF(Tableau2[Nom, prénom],Tableau2[[#This Row],[Nom, prénom]])&gt;1,"doublon","ok")</f>
        <v>doublon</v>
      </c>
      <c r="K12" s="1" t="s">
        <v>27</v>
      </c>
      <c r="L12">
        <v>1</v>
      </c>
      <c r="M12">
        <v>0</v>
      </c>
      <c r="N12">
        <v>1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</row>
    <row r="13" spans="1:23" x14ac:dyDescent="0.3">
      <c r="C13">
        <v>2013</v>
      </c>
      <c r="E13" s="1">
        <v>8446</v>
      </c>
      <c r="F13" s="10"/>
      <c r="G13" t="s">
        <v>35</v>
      </c>
      <c r="I13" t="s">
        <v>14</v>
      </c>
      <c r="J13" s="1" t="str">
        <f>IF(COUNTIF(Tableau2[Nom, prénom],Tableau2[[#This Row],[Nom, prénom]])&gt;1,"doublon","ok")</f>
        <v>doublon</v>
      </c>
      <c r="K13" s="1" t="s">
        <v>29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</row>
    <row r="14" spans="1:23" x14ac:dyDescent="0.3">
      <c r="C14">
        <v>2014</v>
      </c>
      <c r="E14" s="1">
        <v>8446</v>
      </c>
      <c r="F14" s="10"/>
      <c r="G14" t="s">
        <v>35</v>
      </c>
      <c r="I14" t="s">
        <v>14</v>
      </c>
      <c r="J14" s="1" t="str">
        <f>IF(COUNTIF(Tableau2[Nom, prénom],Tableau2[[#This Row],[Nom, prénom]])&gt;1,"doublon","ok")</f>
        <v>doublon</v>
      </c>
      <c r="K14" s="1" t="s">
        <v>29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3">
      <c r="C15">
        <v>2010</v>
      </c>
      <c r="E15" s="1">
        <v>8446</v>
      </c>
      <c r="F15" s="10"/>
      <c r="G15" t="s">
        <v>35</v>
      </c>
      <c r="I15" t="s">
        <v>14</v>
      </c>
      <c r="J15" s="1" t="str">
        <f>IF(COUNTIF(Tableau2[Nom, prénom],Tableau2[[#This Row],[Nom, prénom]])&gt;1,"doublon","ok")</f>
        <v>doublon</v>
      </c>
      <c r="K15" s="1" t="s">
        <v>29</v>
      </c>
      <c r="L15">
        <v>1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</row>
    <row r="16" spans="1:23" x14ac:dyDescent="0.3">
      <c r="A16" s="4"/>
      <c r="B16" s="4"/>
      <c r="C16" s="4"/>
      <c r="D16" s="4"/>
      <c r="E16" s="4"/>
      <c r="F16" s="4"/>
      <c r="G16" s="4"/>
      <c r="H16" s="4"/>
      <c r="I16" s="4"/>
      <c r="J16" s="5"/>
      <c r="K16" s="5"/>
      <c r="L16" s="4">
        <f>SUBTOTAL(109,Tableau2[Janv])</f>
        <v>9</v>
      </c>
      <c r="M16" s="4">
        <f>SUBTOTAL(109,Tableau2[Févr])</f>
        <v>4</v>
      </c>
      <c r="N16" s="4">
        <f>SUBTOTAL(109,Tableau2[Mars])</f>
        <v>7</v>
      </c>
      <c r="O16" s="4">
        <f>SUBTOTAL(109,Tableau2[Avril])</f>
        <v>3</v>
      </c>
      <c r="P16" s="4">
        <f>SUBTOTAL(109,Tableau2[Mai])</f>
        <v>0</v>
      </c>
      <c r="Q16" s="4">
        <f>SUBTOTAL(109,Tableau2[Juin])</f>
        <v>0</v>
      </c>
      <c r="R16" s="4">
        <f>SUBTOTAL(109,Tableau2[Juill])</f>
        <v>0</v>
      </c>
      <c r="S16" s="4"/>
      <c r="T16" s="4"/>
      <c r="U16" s="4"/>
      <c r="V16" s="4"/>
      <c r="W16" s="4"/>
    </row>
    <row r="19" spans="2:16" x14ac:dyDescent="0.3">
      <c r="J19" s="8" t="s">
        <v>16</v>
      </c>
      <c r="K19" s="3" t="s">
        <v>27</v>
      </c>
      <c r="L19" s="2">
        <f>SUMIF($K$2:$K$15,$K$19,L2:L15)</f>
        <v>3</v>
      </c>
      <c r="M19" s="2">
        <f>SUMIF($K$2:$K$15,$K$19,M2:M15)</f>
        <v>1</v>
      </c>
      <c r="N19" s="2">
        <f>SUMIF($K$2:$K$15,$K$19,N2:N15)</f>
        <v>3</v>
      </c>
      <c r="O19" s="2">
        <f>SUMIF($K$2:$K$15,$K$19,O2:O15)</f>
        <v>1</v>
      </c>
      <c r="P19" s="2">
        <f>SUMIF($K$2:$K$15,$K$19,P2:P15)</f>
        <v>0</v>
      </c>
    </row>
    <row r="20" spans="2:16" x14ac:dyDescent="0.3">
      <c r="H20" t="s">
        <v>38</v>
      </c>
      <c r="J20" s="8" t="s">
        <v>16</v>
      </c>
      <c r="K20" s="3" t="s">
        <v>28</v>
      </c>
      <c r="L20" s="2">
        <f>SUMIF($K$2:$K$15,$K$20,L2:L15)</f>
        <v>3</v>
      </c>
      <c r="M20" s="2">
        <f>SUMIF($K$2:$K$15,$K$20,M2:M15)</f>
        <v>2</v>
      </c>
      <c r="N20" s="2">
        <f>SUMIF($K$2:$K$15,$K$20,N2:N15)</f>
        <v>3</v>
      </c>
      <c r="O20" s="2">
        <f>SUMIF($K$2:$K$15,$K$20,O2:O15)</f>
        <v>1</v>
      </c>
      <c r="P20" s="2">
        <f>SUMIF($K$2:$K$15,$K$20,P2:P15)</f>
        <v>0</v>
      </c>
    </row>
    <row r="21" spans="2:16" x14ac:dyDescent="0.3">
      <c r="J21" s="8" t="s">
        <v>16</v>
      </c>
      <c r="K21" s="3" t="s">
        <v>29</v>
      </c>
      <c r="L21" s="2">
        <f>SUMIF($K$2:$K$15,$K$21,L2:L15)</f>
        <v>3</v>
      </c>
      <c r="M21" s="2">
        <f>SUMIF($K$2:$K$15,$K$21,M2:M15)</f>
        <v>1</v>
      </c>
      <c r="N21" s="2">
        <f>SUMIF($K$2:$K$15,$K$21,N2:N15)</f>
        <v>1</v>
      </c>
      <c r="O21" s="2">
        <f>SUMIF($K$2:$K$15,$K$21,O2:O15)</f>
        <v>1</v>
      </c>
      <c r="P21" s="2">
        <f>SUMIF($K$2:$K$15,$K$21,P2:P15)</f>
        <v>0</v>
      </c>
    </row>
    <row r="22" spans="2:16" x14ac:dyDescent="0.3">
      <c r="L22" s="9">
        <f>SUM(L19:L21)</f>
        <v>9</v>
      </c>
      <c r="M22" s="9">
        <f t="shared" ref="M22:P22" si="0">SUM(M19:M21)</f>
        <v>4</v>
      </c>
      <c r="N22" s="9">
        <f t="shared" si="0"/>
        <v>7</v>
      </c>
      <c r="O22" s="9">
        <f t="shared" si="0"/>
        <v>3</v>
      </c>
      <c r="P22" s="9">
        <f t="shared" si="0"/>
        <v>0</v>
      </c>
    </row>
    <row r="24" spans="2:16" x14ac:dyDescent="0.3">
      <c r="J24" s="8" t="s">
        <v>19</v>
      </c>
      <c r="K24" s="6" t="s">
        <v>27</v>
      </c>
      <c r="L24" s="7">
        <f t="array" ref="L24">COUNT(1/FREQUENCY(IF((Tableau2[Type agent]=K19)*(Tableau2[Janv]&gt;0),MATCH(Tableau2[Nom, prénom],Tableau2[Nom, prénom],0)),ROW(Tableau2[Nom, prénom])-1))</f>
        <v>3</v>
      </c>
      <c r="M24" s="7">
        <f t="array" ref="M24">COUNT(1/FREQUENCY(IF((Tableau2[Type agent]=K19)*(Tableau2[Févr]&gt;0),MATCH(Tableau2[Nom, prénom],Tableau2[Nom, prénom],0)),ROW(Tableau2[Nom, prénom])-1))</f>
        <v>1</v>
      </c>
      <c r="N24" s="7">
        <f t="array" ref="N24">COUNT(1/FREQUENCY(IF((Tableau2[Type agent]=K19)*(Tableau2[Mars]&gt;0),MATCH(Tableau2[Nom, prénom],Tableau2[Nom, prénom],0)),ROW(Tableau2[Nom, prénom])-1))</f>
        <v>3</v>
      </c>
      <c r="O24" s="7">
        <f t="array" ref="O24">COUNT(1/FREQUENCY(IF((Tableau2[Type agent]=K19)*(Tableau2[Avril]&gt;0),MATCH(Tableau2[Nom, prénom],Tableau2[Nom, prénom],0)),ROW(Tableau2[Nom, prénom])-1))</f>
        <v>1</v>
      </c>
      <c r="P24" s="7">
        <f t="array" ref="P24">COUNT(1/FREQUENCY(IF((Tableau2[Type agent]=K19)*(Tableau2[Mai]&gt;0),MATCH(Tableau2[Nom, prénom],Tableau2[Nom, prénom],0)),ROW(Tableau2[Nom, prénom])-1))</f>
        <v>0</v>
      </c>
    </row>
    <row r="25" spans="2:16" x14ac:dyDescent="0.3">
      <c r="H25" t="s">
        <v>39</v>
      </c>
      <c r="J25" s="8" t="s">
        <v>19</v>
      </c>
      <c r="K25" s="6" t="s">
        <v>28</v>
      </c>
      <c r="L25" s="7">
        <f t="array" ref="L25">COUNT(1/FREQUENCY(IF((Tableau2[Type agent]=K20)*(Tableau2[Janv]&gt;0),MATCH(Tableau2[Nom, prénom],Tableau2[Nom, prénom],0)),ROW(Tableau2[Nom, prénom])-1))</f>
        <v>3</v>
      </c>
      <c r="M25" s="7">
        <f t="array" ref="M25">COUNT(1/FREQUENCY(IF((Tableau2[Type agent]=K20)*(Tableau2[Févr]&gt;0),MATCH(Tableau2[Nom, prénom],Tableau2[Nom, prénom],0)),ROW(Tableau2[Nom, prénom])-1))</f>
        <v>2</v>
      </c>
      <c r="N25" s="7">
        <f t="array" ref="N25">COUNT(1/FREQUENCY(IF((Tableau2[Type agent]=K20)*(Tableau2[Mars]&gt;0),MATCH(Tableau2[Nom, prénom],Tableau2[Nom, prénom],0)),ROW(Tableau2[Nom, prénom])-1))</f>
        <v>3</v>
      </c>
      <c r="O25" s="7">
        <f t="array" ref="O25">COUNT(1/FREQUENCY(IF((Tableau2[Type agent]=K20)*(Tableau2[Avril]&gt;0),MATCH(Tableau2[Nom, prénom],Tableau2[Nom, prénom],0)),ROW(Tableau2[Nom, prénom])-1))</f>
        <v>1</v>
      </c>
      <c r="P25" s="7">
        <f t="array" ref="P25">COUNT(1/FREQUENCY(IF((Tableau2[Type agent]=K20)*(Tableau2[Mai]&gt;0),MATCH(Tableau2[Nom, prénom],Tableau2[Nom, prénom],0)),ROW(Tableau2[Nom, prénom])-1))</f>
        <v>0</v>
      </c>
    </row>
    <row r="26" spans="2:16" x14ac:dyDescent="0.3">
      <c r="E26" s="18"/>
      <c r="J26" s="8" t="s">
        <v>19</v>
      </c>
      <c r="K26" s="6" t="s">
        <v>29</v>
      </c>
      <c r="L26" s="7">
        <f t="array" ref="L26">COUNT(1/FREQUENCY(IF((Tableau2[Type agent]=K21)*(Tableau2[Janv]&gt;0),MATCH(Tableau2[Nom, prénom],Tableau2[Nom, prénom],0)),ROW(Tableau2[Nom, prénom])-1))</f>
        <v>2</v>
      </c>
      <c r="M26" s="7">
        <f t="array" ref="M26">COUNT(1/FREQUENCY(IF((Tableau2[Type agent]=K21)*(Tableau2[Févr]&gt;0),MATCH(Tableau2[Nom, prénom],Tableau2[Nom, prénom],0)),ROW(Tableau2[Nom, prénom])-1))</f>
        <v>1</v>
      </c>
      <c r="N26" s="7">
        <f t="array" ref="N26">COUNT(1/FREQUENCY(IF((Tableau2[Type agent]=K21)*(Tableau2[Mars]&gt;0),MATCH(Tableau2[Nom, prénom],Tableau2[Nom, prénom],0)),ROW(Tableau2[Nom, prénom])-1))</f>
        <v>1</v>
      </c>
      <c r="O26" s="7">
        <f t="array" ref="O26">COUNT(1/FREQUENCY(IF((Tableau2[Type agent]=K21)*(Tableau2[Avril]&gt;0),MATCH(Tableau2[Nom, prénom],Tableau2[Nom, prénom],0)),ROW(Tableau2[Nom, prénom])-1))</f>
        <v>1</v>
      </c>
      <c r="P26" s="7">
        <f t="array" ref="P26">COUNT(1/FREQUENCY(IF((Tableau2[Type agent]=K21)*(Tableau2[Mai]&gt;0),MATCH(Tableau2[Nom, prénom],Tableau2[Nom, prénom],0)),ROW(Tableau2[Nom, prénom])-1))</f>
        <v>0</v>
      </c>
    </row>
    <row r="27" spans="2:16" s="11" customFormat="1" x14ac:dyDescent="0.3">
      <c r="B27"/>
      <c r="C27"/>
      <c r="D27"/>
      <c r="E27" s="18"/>
      <c r="F27"/>
      <c r="G27"/>
      <c r="H27"/>
      <c r="I27"/>
      <c r="J27" s="12"/>
      <c r="K27" s="13"/>
      <c r="M27" s="12"/>
      <c r="N27" s="13"/>
    </row>
    <row r="28" spans="2:16" s="11" customFormat="1" ht="15" thickBot="1" x14ac:dyDescent="0.35">
      <c r="B28"/>
      <c r="C28"/>
      <c r="D28"/>
      <c r="E28" s="18"/>
      <c r="F28"/>
      <c r="G28"/>
      <c r="H28"/>
      <c r="I28"/>
      <c r="J28" s="12"/>
      <c r="K28" s="13"/>
      <c r="M28" s="12"/>
      <c r="N28" s="13"/>
    </row>
    <row r="29" spans="2:16" s="11" customFormat="1" x14ac:dyDescent="0.3">
      <c r="B29"/>
      <c r="C29"/>
      <c r="D29"/>
      <c r="E29" s="18"/>
      <c r="F29" s="20"/>
      <c r="G29" s="21"/>
      <c r="H29" s="21"/>
      <c r="I29" s="21"/>
      <c r="J29" s="22"/>
      <c r="K29" s="23"/>
      <c r="L29" s="24"/>
      <c r="M29" s="22"/>
      <c r="N29" s="25"/>
    </row>
    <row r="30" spans="2:16" s="11" customFormat="1" x14ac:dyDescent="0.3">
      <c r="B30"/>
      <c r="C30"/>
      <c r="D30"/>
      <c r="E30"/>
      <c r="F30" s="26"/>
      <c r="G30" s="4"/>
      <c r="H30" s="4"/>
      <c r="I30" s="4"/>
      <c r="J30" s="27" t="s">
        <v>37</v>
      </c>
      <c r="K30" s="28"/>
      <c r="L30" s="18"/>
      <c r="M30" s="27"/>
      <c r="N30" s="29"/>
    </row>
    <row r="31" spans="2:16" s="11" customFormat="1" x14ac:dyDescent="0.3">
      <c r="B31"/>
      <c r="C31"/>
      <c r="D31"/>
      <c r="E31"/>
      <c r="F31" s="26"/>
      <c r="G31" s="4"/>
      <c r="H31" s="4"/>
      <c r="I31" s="4"/>
      <c r="J31" s="27"/>
      <c r="K31" s="28"/>
      <c r="L31" s="18"/>
      <c r="M31" s="27"/>
      <c r="N31" s="29"/>
    </row>
    <row r="32" spans="2:16" s="11" customFormat="1" x14ac:dyDescent="0.3">
      <c r="B32"/>
      <c r="C32"/>
      <c r="D32"/>
      <c r="E32"/>
      <c r="F32" s="26"/>
      <c r="G32" s="4"/>
      <c r="H32" s="19">
        <v>2010</v>
      </c>
      <c r="I32" s="4"/>
      <c r="J32" s="8" t="s">
        <v>19</v>
      </c>
      <c r="K32" s="15" t="s">
        <v>27</v>
      </c>
      <c r="L32" s="16">
        <f t="array" ref="L32">COUNT(1/FREQUENCY(IF((Tableau2[Type agent]=K32)*(Tableau2[Janv]&gt;0),MATCH(Tableau2[Nom, prénom],Tableau2[Nom, prénom],0)),ROW(Tableau2[Nom, prénom])-1))</f>
        <v>3</v>
      </c>
      <c r="M32" s="16">
        <f t="array" ref="M32">COUNT(1/FREQUENCY(IF((Tableau2[Type agent]=K27)*(Tableau2[Févr]&gt;0),MATCH(Tableau2[Nom, prénom],Tableau2[Nom, prénom],0)),ROW(Tableau2[Nom, prénom])-1))</f>
        <v>0</v>
      </c>
      <c r="N32" s="30">
        <f t="array" ref="N32">COUNT(1/FREQUENCY(IF((Tableau2[Type agent]=K27)*(Tableau2[Mars]&gt;0),MATCH(Tableau2[Nom, prénom],Tableau2[Nom, prénom],0)),ROW(Tableau2[Nom, prénom])-1))</f>
        <v>0</v>
      </c>
    </row>
    <row r="33" spans="2:14" s="11" customFormat="1" x14ac:dyDescent="0.3">
      <c r="B33"/>
      <c r="C33"/>
      <c r="D33"/>
      <c r="E33"/>
      <c r="F33" s="26"/>
      <c r="G33" s="4"/>
      <c r="H33" s="19">
        <v>2011</v>
      </c>
      <c r="I33" s="4"/>
      <c r="J33" s="8" t="s">
        <v>19</v>
      </c>
      <c r="K33" s="15" t="s">
        <v>27</v>
      </c>
      <c r="L33" s="16">
        <f t="array" ref="L33">COUNT(1/FREQUENCY(IF((Tableau2[Type agent]=K33)*(Tableau2[Janv]&gt;0),MATCH(Tableau2[Nom, prénom],Tableau2[Nom, prénom],0)),ROW(Tableau2[Nom, prénom])-1))</f>
        <v>3</v>
      </c>
      <c r="M33" s="16">
        <f t="array" ref="M33">COUNT(1/FREQUENCY(IF((Tableau2[Type agent]=K28)*(Tableau2[Févr]&gt;0),MATCH(Tableau2[Nom, prénom],Tableau2[Nom, prénom],0)),ROW(Tableau2[Nom, prénom])-1))</f>
        <v>0</v>
      </c>
      <c r="N33" s="30">
        <f t="array" ref="N33">COUNT(1/FREQUENCY(IF((Tableau2[Type agent]=K28)*(Tableau2[Mars]&gt;0),MATCH(Tableau2[Nom, prénom],Tableau2[Nom, prénom],0)),ROW(Tableau2[Nom, prénom])-1))</f>
        <v>0</v>
      </c>
    </row>
    <row r="34" spans="2:14" s="11" customFormat="1" x14ac:dyDescent="0.3">
      <c r="B34"/>
      <c r="C34"/>
      <c r="D34"/>
      <c r="E34"/>
      <c r="F34" s="31" t="s">
        <v>40</v>
      </c>
      <c r="G34" s="4"/>
      <c r="H34" s="19">
        <v>2012</v>
      </c>
      <c r="I34" s="4"/>
      <c r="J34" s="8" t="s">
        <v>19</v>
      </c>
      <c r="K34" s="15" t="s">
        <v>27</v>
      </c>
      <c r="L34" s="16">
        <f t="array" ref="L34">COUNT(1/FREQUENCY(IF((Tableau2[Type agent]=K34)*(Tableau2[Janv]&gt;0),MATCH(Tableau2[Nom, prénom],Tableau2[Nom, prénom],0)),ROW(Tableau2[Nom, prénom])-1))</f>
        <v>3</v>
      </c>
      <c r="M34" s="16">
        <f t="array" ref="M34">COUNT(1/FREQUENCY(IF((Tableau2[Type agent]=K29)*(Tableau2[Févr]&gt;0),MATCH(Tableau2[Nom, prénom],Tableau2[Nom, prénom],0)),ROW(Tableau2[Nom, prénom])-1))</f>
        <v>0</v>
      </c>
      <c r="N34" s="30">
        <f t="array" ref="N34">COUNT(1/FREQUENCY(IF((Tableau2[Type agent]=K29)*(Tableau2[Mars]&gt;0),MATCH(Tableau2[Nom, prénom],Tableau2[Nom, prénom],0)),ROW(Tableau2[Nom, prénom])-1))</f>
        <v>0</v>
      </c>
    </row>
    <row r="35" spans="2:14" s="11" customFormat="1" x14ac:dyDescent="0.3">
      <c r="B35"/>
      <c r="C35"/>
      <c r="D35"/>
      <c r="E35"/>
      <c r="F35" s="26"/>
      <c r="G35" s="4"/>
      <c r="H35" s="19">
        <v>2013</v>
      </c>
      <c r="I35" s="4"/>
      <c r="J35" s="8" t="s">
        <v>19</v>
      </c>
      <c r="K35" s="15" t="s">
        <v>27</v>
      </c>
      <c r="L35" s="16">
        <f t="array" ref="L35">COUNT(1/FREQUENCY(IF((Tableau2[Type agent]=K35)*(Tableau2[Janv]&gt;0),MATCH(Tableau2[Nom, prénom],Tableau2[Nom, prénom],0)),ROW(Tableau2[Nom, prénom])-1))</f>
        <v>3</v>
      </c>
      <c r="M35" s="17"/>
      <c r="N35" s="32"/>
    </row>
    <row r="36" spans="2:14" s="11" customFormat="1" x14ac:dyDescent="0.3">
      <c r="B36"/>
      <c r="C36"/>
      <c r="D36"/>
      <c r="E36"/>
      <c r="F36" s="26"/>
      <c r="G36" s="4"/>
      <c r="H36" s="19">
        <v>2014</v>
      </c>
      <c r="I36" s="4"/>
      <c r="J36" s="8" t="s">
        <v>19</v>
      </c>
      <c r="K36" s="15" t="s">
        <v>27</v>
      </c>
      <c r="L36" s="16">
        <f t="array" ref="L36">COUNT(1/FREQUENCY(IF((Tableau2[Type agent]=K36)*(Tableau2[Janv]&gt;0),MATCH(Tableau2[Nom, prénom],Tableau2[Nom, prénom],0)),ROW(Tableau2[Nom, prénom])-1))</f>
        <v>3</v>
      </c>
      <c r="M36" s="17"/>
      <c r="N36" s="32"/>
    </row>
    <row r="37" spans="2:14" s="11" customFormat="1" x14ac:dyDescent="0.3">
      <c r="B37"/>
      <c r="C37"/>
      <c r="D37"/>
      <c r="E37"/>
      <c r="F37" s="26"/>
      <c r="G37" s="4"/>
      <c r="H37" s="4"/>
      <c r="I37" s="4"/>
      <c r="J37" s="27"/>
      <c r="K37" s="28"/>
      <c r="L37" s="18"/>
      <c r="M37" s="27"/>
      <c r="N37" s="29"/>
    </row>
    <row r="38" spans="2:14" s="11" customFormat="1" x14ac:dyDescent="0.3">
      <c r="B38"/>
      <c r="C38"/>
      <c r="D38"/>
      <c r="E38"/>
      <c r="F38" s="26"/>
      <c r="G38" s="4"/>
      <c r="H38" s="4"/>
      <c r="I38" s="4"/>
      <c r="J38" s="27"/>
      <c r="K38" s="28"/>
      <c r="L38" s="18"/>
      <c r="M38" s="27"/>
      <c r="N38" s="29"/>
    </row>
    <row r="39" spans="2:14" s="11" customFormat="1" ht="15" thickBot="1" x14ac:dyDescent="0.35">
      <c r="B39"/>
      <c r="C39"/>
      <c r="D39"/>
      <c r="E39"/>
      <c r="F39" s="33"/>
      <c r="G39" s="34"/>
      <c r="H39" s="34"/>
      <c r="I39" s="34"/>
      <c r="J39" s="35"/>
      <c r="K39" s="36"/>
      <c r="L39" s="37"/>
      <c r="M39" s="35"/>
      <c r="N39" s="38"/>
    </row>
    <row r="40" spans="2:14" s="11" customFormat="1" x14ac:dyDescent="0.3">
      <c r="B40"/>
      <c r="C40"/>
      <c r="D40"/>
      <c r="E40"/>
      <c r="F40"/>
      <c r="G40"/>
      <c r="H40"/>
      <c r="I40"/>
      <c r="J40" s="12"/>
      <c r="K40" s="13"/>
      <c r="M40" s="12"/>
      <c r="N40" s="13"/>
    </row>
    <row r="41" spans="2:14" s="11" customFormat="1" x14ac:dyDescent="0.3">
      <c r="B41"/>
      <c r="C41"/>
      <c r="D41"/>
      <c r="E41"/>
      <c r="F41"/>
      <c r="G41"/>
      <c r="H41"/>
      <c r="I41"/>
      <c r="J41"/>
      <c r="K41" s="13"/>
      <c r="M41" s="12"/>
      <c r="N41" s="13"/>
    </row>
    <row r="42" spans="2:14" s="11" customFormat="1" x14ac:dyDescent="0.3">
      <c r="B42"/>
      <c r="C42"/>
      <c r="D42"/>
      <c r="E42"/>
      <c r="F42"/>
      <c r="G42"/>
      <c r="H42" s="14"/>
      <c r="I42" s="1"/>
      <c r="J42"/>
      <c r="K42" s="13"/>
      <c r="M42" s="12"/>
      <c r="N42" s="13"/>
    </row>
    <row r="43" spans="2:14" s="11" customFormat="1" x14ac:dyDescent="0.3">
      <c r="B43"/>
      <c r="C43"/>
      <c r="D43"/>
      <c r="E43"/>
      <c r="F43"/>
      <c r="G43"/>
      <c r="H43" s="14"/>
      <c r="I43" s="1"/>
      <c r="J43"/>
      <c r="K43" s="13"/>
      <c r="M43" s="12"/>
      <c r="N43" s="13"/>
    </row>
    <row r="44" spans="2:14" s="11" customFormat="1" x14ac:dyDescent="0.3">
      <c r="H44" s="14"/>
      <c r="I44" s="1"/>
      <c r="J44"/>
      <c r="K44" s="13"/>
      <c r="M44" s="12"/>
      <c r="N44" s="13"/>
    </row>
    <row r="45" spans="2:14" s="11" customFormat="1" x14ac:dyDescent="0.3">
      <c r="H45" s="14"/>
      <c r="I45" s="1"/>
      <c r="J45"/>
      <c r="K45" s="13"/>
      <c r="M45" s="12"/>
      <c r="N45" s="13"/>
    </row>
    <row r="46" spans="2:14" s="11" customFormat="1" x14ac:dyDescent="0.3">
      <c r="H46" s="14"/>
      <c r="I46" s="1"/>
      <c r="J46"/>
      <c r="K46" s="13"/>
      <c r="M46" s="12"/>
      <c r="N46" s="13"/>
    </row>
    <row r="47" spans="2:14" s="11" customFormat="1" x14ac:dyDescent="0.3">
      <c r="H47" s="14"/>
      <c r="I47" s="1"/>
      <c r="J47"/>
      <c r="K47" s="13"/>
      <c r="M47" s="12"/>
      <c r="N47" s="13"/>
    </row>
    <row r="48" spans="2:14" s="11" customFormat="1" x14ac:dyDescent="0.3">
      <c r="H48"/>
      <c r="I48"/>
      <c r="J48"/>
      <c r="K48" s="13"/>
      <c r="M48" s="12"/>
      <c r="N48" s="13"/>
    </row>
    <row r="49" spans="8:14" s="11" customFormat="1" x14ac:dyDescent="0.3">
      <c r="H49"/>
      <c r="I49"/>
      <c r="J49"/>
      <c r="K49" s="13"/>
      <c r="M49" s="12"/>
      <c r="N49" s="13"/>
    </row>
    <row r="50" spans="8:14" s="11" customFormat="1" x14ac:dyDescent="0.3">
      <c r="H50"/>
      <c r="I50"/>
      <c r="J50"/>
      <c r="K50" s="13"/>
      <c r="M50" s="12"/>
      <c r="N50" s="13"/>
    </row>
    <row r="51" spans="8:14" s="11" customFormat="1" x14ac:dyDescent="0.3">
      <c r="H51"/>
      <c r="I51"/>
      <c r="J51"/>
      <c r="K51" s="13"/>
      <c r="M51" s="12"/>
      <c r="N51" s="13"/>
    </row>
    <row r="52" spans="8:14" s="11" customFormat="1" x14ac:dyDescent="0.3">
      <c r="H52"/>
      <c r="I52"/>
      <c r="J52"/>
      <c r="K52" s="13"/>
      <c r="M52" s="12"/>
      <c r="N52" s="13"/>
    </row>
    <row r="53" spans="8:14" s="11" customFormat="1" x14ac:dyDescent="0.3">
      <c r="H53"/>
      <c r="I53"/>
      <c r="J53"/>
      <c r="K53" s="13"/>
      <c r="M53" s="12"/>
      <c r="N53" s="13"/>
    </row>
    <row r="54" spans="8:14" s="11" customFormat="1" x14ac:dyDescent="0.3">
      <c r="H54"/>
      <c r="I54"/>
      <c r="J54"/>
      <c r="K54" s="13"/>
      <c r="M54" s="12"/>
      <c r="N54" s="13"/>
    </row>
    <row r="55" spans="8:14" s="11" customFormat="1" x14ac:dyDescent="0.3">
      <c r="H55"/>
      <c r="I55"/>
      <c r="J55"/>
      <c r="K55" s="13"/>
      <c r="M55" s="12"/>
      <c r="N55" s="13"/>
    </row>
    <row r="56" spans="8:14" s="11" customFormat="1" x14ac:dyDescent="0.3">
      <c r="H56"/>
      <c r="I56"/>
      <c r="J56"/>
      <c r="K56" s="13"/>
      <c r="M56" s="12"/>
      <c r="N56" s="13"/>
    </row>
    <row r="57" spans="8:14" s="11" customFormat="1" x14ac:dyDescent="0.3">
      <c r="H57"/>
      <c r="I57"/>
      <c r="J57"/>
      <c r="K57" s="13"/>
      <c r="M57" s="12"/>
      <c r="N57" s="13"/>
    </row>
    <row r="58" spans="8:14" s="11" customFormat="1" x14ac:dyDescent="0.3">
      <c r="H58"/>
      <c r="I58"/>
      <c r="J58"/>
      <c r="K58" s="13"/>
      <c r="M58" s="12"/>
      <c r="N58" s="13"/>
    </row>
    <row r="59" spans="8:14" s="11" customFormat="1" x14ac:dyDescent="0.3">
      <c r="J59" s="12"/>
      <c r="K59" s="13"/>
      <c r="M59" s="12"/>
      <c r="N59" s="13"/>
    </row>
    <row r="60" spans="8:14" s="11" customFormat="1" x14ac:dyDescent="0.3">
      <c r="J60" s="12"/>
      <c r="K60" s="13"/>
      <c r="M60" s="12"/>
      <c r="N60" s="13"/>
    </row>
    <row r="61" spans="8:14" s="11" customFormat="1" x14ac:dyDescent="0.3">
      <c r="J61" s="12"/>
      <c r="K61" s="13"/>
      <c r="M61" s="12"/>
      <c r="N61" s="13"/>
    </row>
    <row r="62" spans="8:14" s="11" customFormat="1" x14ac:dyDescent="0.3">
      <c r="J62" s="12"/>
      <c r="K62" s="13"/>
      <c r="M62" s="12"/>
      <c r="N62" s="13"/>
    </row>
    <row r="63" spans="8:14" s="11" customFormat="1" x14ac:dyDescent="0.3">
      <c r="J63" s="12"/>
      <c r="K63" s="13"/>
      <c r="M63" s="12"/>
      <c r="N63" s="13"/>
    </row>
    <row r="64" spans="8:14" s="11" customFormat="1" x14ac:dyDescent="0.3">
      <c r="J64" s="12"/>
      <c r="K64" s="13"/>
      <c r="M64" s="12"/>
      <c r="N64" s="13"/>
    </row>
    <row r="65" spans="10:14" s="11" customFormat="1" x14ac:dyDescent="0.3">
      <c r="J65" s="12"/>
      <c r="K65" s="13"/>
      <c r="M65" s="12"/>
      <c r="N65" s="13"/>
    </row>
    <row r="66" spans="10:14" s="11" customFormat="1" x14ac:dyDescent="0.3">
      <c r="J66" s="12"/>
      <c r="K66" s="13"/>
      <c r="M66" s="12"/>
      <c r="N66" s="13"/>
    </row>
    <row r="67" spans="10:14" s="11" customFormat="1" x14ac:dyDescent="0.3">
      <c r="J67" s="12"/>
      <c r="K67" s="13"/>
      <c r="M67" s="12"/>
      <c r="N67" s="13"/>
    </row>
    <row r="68" spans="10:14" s="11" customFormat="1" x14ac:dyDescent="0.3">
      <c r="J68" s="12"/>
      <c r="K68" s="13"/>
      <c r="M68" s="12"/>
      <c r="N68" s="13"/>
    </row>
    <row r="69" spans="10:14" s="11" customFormat="1" x14ac:dyDescent="0.3">
      <c r="J69" s="12"/>
      <c r="K69" s="13"/>
      <c r="M69" s="12"/>
      <c r="N69" s="13"/>
    </row>
    <row r="70" spans="10:14" s="11" customFormat="1" x14ac:dyDescent="0.3">
      <c r="J70" s="12"/>
      <c r="K70" s="13"/>
      <c r="M70" s="12"/>
      <c r="N70" s="13"/>
    </row>
    <row r="71" spans="10:14" s="11" customFormat="1" x14ac:dyDescent="0.3">
      <c r="J71" s="12"/>
      <c r="K71" s="13"/>
      <c r="M71" s="12"/>
      <c r="N71" s="13"/>
    </row>
    <row r="72" spans="10:14" s="11" customFormat="1" x14ac:dyDescent="0.3">
      <c r="J72" s="12"/>
      <c r="K72" s="13"/>
      <c r="M72" s="12"/>
      <c r="N72" s="13"/>
    </row>
    <row r="73" spans="10:14" s="11" customFormat="1" x14ac:dyDescent="0.3">
      <c r="J73" s="12"/>
      <c r="K73" s="13"/>
      <c r="M73" s="12"/>
      <c r="N73" s="13"/>
    </row>
    <row r="74" spans="10:14" s="11" customFormat="1" x14ac:dyDescent="0.3">
      <c r="J74" s="12"/>
      <c r="K74" s="13"/>
      <c r="M74" s="12"/>
      <c r="N74" s="13"/>
    </row>
    <row r="75" spans="10:14" s="11" customFormat="1" x14ac:dyDescent="0.3">
      <c r="J75" s="12"/>
      <c r="K75" s="13"/>
      <c r="M75" s="12"/>
      <c r="N75" s="13"/>
    </row>
    <row r="76" spans="10:14" s="11" customFormat="1" x14ac:dyDescent="0.3">
      <c r="J76" s="12"/>
      <c r="K76" s="13"/>
      <c r="M76" s="12"/>
      <c r="N76" s="13"/>
    </row>
    <row r="77" spans="10:14" s="11" customFormat="1" x14ac:dyDescent="0.3">
      <c r="J77" s="12"/>
      <c r="K77" s="13"/>
      <c r="M77" s="12"/>
      <c r="N77" s="13"/>
    </row>
    <row r="78" spans="10:14" s="11" customFormat="1" x14ac:dyDescent="0.3">
      <c r="J78" s="12"/>
      <c r="K78" s="13"/>
      <c r="M78" s="12"/>
      <c r="N78" s="13"/>
    </row>
    <row r="79" spans="10:14" s="11" customFormat="1" x14ac:dyDescent="0.3">
      <c r="J79" s="12"/>
      <c r="K79" s="13"/>
      <c r="M79" s="12"/>
      <c r="N79" s="13"/>
    </row>
    <row r="80" spans="10:14" s="11" customFormat="1" x14ac:dyDescent="0.3">
      <c r="J80" s="12"/>
      <c r="K80" s="13"/>
      <c r="M80" s="12"/>
      <c r="N80" s="13"/>
    </row>
    <row r="81" spans="10:14" s="11" customFormat="1" x14ac:dyDescent="0.3">
      <c r="J81" s="12"/>
      <c r="K81" s="13"/>
      <c r="M81" s="12"/>
      <c r="N81" s="13"/>
    </row>
    <row r="82" spans="10:14" s="11" customFormat="1" x14ac:dyDescent="0.3">
      <c r="J82" s="12"/>
      <c r="K82" s="13"/>
      <c r="M82" s="12"/>
      <c r="N82" s="13"/>
    </row>
    <row r="83" spans="10:14" s="11" customFormat="1" x14ac:dyDescent="0.3">
      <c r="J83" s="12"/>
      <c r="K83" s="13"/>
      <c r="M83" s="12"/>
      <c r="N83" s="13"/>
    </row>
    <row r="84" spans="10:14" s="11" customFormat="1" x14ac:dyDescent="0.3">
      <c r="J84" s="12"/>
      <c r="K84" s="13"/>
      <c r="M84" s="12"/>
      <c r="N84" s="13"/>
    </row>
    <row r="85" spans="10:14" s="11" customFormat="1" x14ac:dyDescent="0.3">
      <c r="J85" s="12"/>
      <c r="K85" s="13"/>
      <c r="M85" s="12"/>
      <c r="N85" s="13"/>
    </row>
    <row r="86" spans="10:14" s="11" customFormat="1" x14ac:dyDescent="0.3">
      <c r="J86" s="12"/>
      <c r="K86" s="13"/>
      <c r="M86" s="12"/>
      <c r="N86" s="13"/>
    </row>
    <row r="87" spans="10:14" s="11" customFormat="1" x14ac:dyDescent="0.3">
      <c r="J87" s="12"/>
      <c r="K87" s="13"/>
      <c r="M87" s="12"/>
      <c r="N87" s="13"/>
    </row>
    <row r="88" spans="10:14" s="11" customFormat="1" x14ac:dyDescent="0.3">
      <c r="J88" s="12"/>
      <c r="K88" s="13"/>
      <c r="M88" s="12"/>
      <c r="N88" s="13"/>
    </row>
    <row r="89" spans="10:14" s="11" customFormat="1" x14ac:dyDescent="0.3">
      <c r="J89" s="12"/>
      <c r="K89" s="13"/>
      <c r="M89" s="12"/>
      <c r="N89" s="13"/>
    </row>
    <row r="90" spans="10:14" s="11" customFormat="1" x14ac:dyDescent="0.3">
      <c r="J90" s="12"/>
      <c r="K90" s="13"/>
      <c r="M90" s="12"/>
      <c r="N90" s="13"/>
    </row>
    <row r="91" spans="10:14" s="11" customFormat="1" x14ac:dyDescent="0.3">
      <c r="J91" s="12"/>
      <c r="K91" s="13"/>
      <c r="M91" s="12"/>
      <c r="N91" s="13"/>
    </row>
    <row r="92" spans="10:14" s="11" customFormat="1" x14ac:dyDescent="0.3">
      <c r="J92" s="12"/>
      <c r="K92" s="13"/>
      <c r="M92" s="12"/>
      <c r="N92" s="13"/>
    </row>
    <row r="93" spans="10:14" s="11" customFormat="1" x14ac:dyDescent="0.3">
      <c r="J93" s="12"/>
      <c r="K93" s="13"/>
      <c r="M93" s="12"/>
      <c r="N93" s="13"/>
    </row>
    <row r="94" spans="10:14" s="11" customFormat="1" x14ac:dyDescent="0.3">
      <c r="J94" s="12"/>
      <c r="K94" s="13"/>
      <c r="M94" s="12"/>
      <c r="N94" s="13"/>
    </row>
    <row r="95" spans="10:14" s="11" customFormat="1" x14ac:dyDescent="0.3">
      <c r="J95" s="12"/>
      <c r="K95" s="13"/>
      <c r="M95" s="12"/>
      <c r="N95" s="13"/>
    </row>
    <row r="96" spans="10:14" s="11" customFormat="1" x14ac:dyDescent="0.3">
      <c r="J96" s="12"/>
      <c r="K96" s="13"/>
      <c r="M96" s="12"/>
      <c r="N96" s="13"/>
    </row>
    <row r="97" spans="10:14" s="11" customFormat="1" x14ac:dyDescent="0.3">
      <c r="J97" s="12"/>
      <c r="K97" s="13"/>
      <c r="M97" s="12"/>
      <c r="N97" s="13"/>
    </row>
    <row r="98" spans="10:14" s="11" customFormat="1" x14ac:dyDescent="0.3">
      <c r="J98" s="12"/>
      <c r="K98" s="13"/>
      <c r="M98" s="12"/>
      <c r="N98" s="13"/>
    </row>
    <row r="99" spans="10:14" s="11" customFormat="1" x14ac:dyDescent="0.3">
      <c r="J99" s="12"/>
      <c r="K99" s="13"/>
      <c r="M99" s="12"/>
      <c r="N99" s="13"/>
    </row>
    <row r="100" spans="10:14" s="11" customFormat="1" x14ac:dyDescent="0.3">
      <c r="J100" s="12"/>
      <c r="K100" s="13"/>
      <c r="M100" s="12"/>
      <c r="N100" s="13"/>
    </row>
    <row r="101" spans="10:14" s="11" customFormat="1" x14ac:dyDescent="0.3">
      <c r="J101" s="12"/>
      <c r="K101" s="13"/>
      <c r="M101" s="12"/>
      <c r="N101" s="13"/>
    </row>
    <row r="102" spans="10:14" s="11" customFormat="1" x14ac:dyDescent="0.3">
      <c r="J102" s="12"/>
      <c r="K102" s="13"/>
      <c r="M102" s="12"/>
      <c r="N102" s="13"/>
    </row>
    <row r="103" spans="10:14" s="11" customFormat="1" x14ac:dyDescent="0.3">
      <c r="J103" s="12"/>
      <c r="K103" s="13"/>
      <c r="M103" s="12"/>
      <c r="N103" s="13"/>
    </row>
    <row r="104" spans="10:14" s="11" customFormat="1" x14ac:dyDescent="0.3">
      <c r="J104" s="12"/>
      <c r="K104" s="13"/>
      <c r="M104" s="12"/>
      <c r="N104" s="13"/>
    </row>
    <row r="105" spans="10:14" s="11" customFormat="1" x14ac:dyDescent="0.3">
      <c r="J105" s="12"/>
      <c r="K105" s="13"/>
      <c r="M105" s="12"/>
      <c r="N105" s="13"/>
    </row>
    <row r="106" spans="10:14" s="11" customFormat="1" x14ac:dyDescent="0.3">
      <c r="J106" s="12"/>
      <c r="K106" s="13"/>
      <c r="M106" s="12"/>
      <c r="N106" s="13"/>
    </row>
    <row r="107" spans="10:14" s="11" customFormat="1" x14ac:dyDescent="0.3">
      <c r="J107" s="12"/>
      <c r="K107" s="13"/>
      <c r="M107" s="12"/>
      <c r="N107" s="13"/>
    </row>
    <row r="108" spans="10:14" s="11" customFormat="1" x14ac:dyDescent="0.3">
      <c r="J108" s="12"/>
      <c r="K108" s="13"/>
      <c r="M108" s="12"/>
      <c r="N108" s="13"/>
    </row>
    <row r="109" spans="10:14" s="11" customFormat="1" x14ac:dyDescent="0.3">
      <c r="J109" s="12"/>
      <c r="K109" s="13"/>
      <c r="M109" s="12"/>
      <c r="N109" s="13"/>
    </row>
    <row r="110" spans="10:14" s="11" customFormat="1" x14ac:dyDescent="0.3">
      <c r="J110" s="12"/>
      <c r="K110" s="13"/>
      <c r="M110" s="12"/>
      <c r="N110" s="13"/>
    </row>
    <row r="111" spans="10:14" s="11" customFormat="1" x14ac:dyDescent="0.3">
      <c r="J111" s="12"/>
      <c r="K111" s="13"/>
      <c r="M111" s="12"/>
      <c r="N111" s="13"/>
    </row>
    <row r="112" spans="10:14" s="11" customFormat="1" x14ac:dyDescent="0.3">
      <c r="J112" s="12"/>
      <c r="K112" s="13"/>
      <c r="M112" s="12"/>
      <c r="N112" s="13"/>
    </row>
    <row r="113" spans="10:14" s="11" customFormat="1" x14ac:dyDescent="0.3">
      <c r="J113" s="12"/>
      <c r="K113" s="13"/>
      <c r="M113" s="12"/>
      <c r="N113" s="13"/>
    </row>
    <row r="114" spans="10:14" s="11" customFormat="1" x14ac:dyDescent="0.3">
      <c r="J114" s="12"/>
      <c r="K114" s="13"/>
      <c r="M114" s="12"/>
      <c r="N114" s="13"/>
    </row>
    <row r="115" spans="10:14" s="11" customFormat="1" x14ac:dyDescent="0.3">
      <c r="J115" s="12"/>
      <c r="K115" s="13"/>
      <c r="M115" s="12"/>
      <c r="N115" s="13"/>
    </row>
    <row r="116" spans="10:14" s="11" customFormat="1" x14ac:dyDescent="0.3">
      <c r="J116" s="12"/>
      <c r="K116" s="13"/>
      <c r="M116" s="12"/>
      <c r="N116" s="13"/>
    </row>
    <row r="117" spans="10:14" s="11" customFormat="1" x14ac:dyDescent="0.3">
      <c r="J117" s="12"/>
      <c r="K117" s="13"/>
      <c r="M117" s="12"/>
      <c r="N117" s="13"/>
    </row>
    <row r="118" spans="10:14" s="11" customFormat="1" x14ac:dyDescent="0.3">
      <c r="J118" s="12"/>
      <c r="K118" s="13"/>
      <c r="M118" s="12"/>
      <c r="N118" s="13"/>
    </row>
    <row r="119" spans="10:14" s="11" customFormat="1" x14ac:dyDescent="0.3">
      <c r="J119" s="12"/>
      <c r="K119" s="13"/>
      <c r="M119" s="12"/>
      <c r="N119" s="13"/>
    </row>
    <row r="120" spans="10:14" s="11" customFormat="1" x14ac:dyDescent="0.3">
      <c r="J120" s="12"/>
      <c r="K120" s="13"/>
      <c r="M120" s="12"/>
      <c r="N120" s="13"/>
    </row>
    <row r="121" spans="10:14" s="11" customFormat="1" x14ac:dyDescent="0.3">
      <c r="J121" s="12"/>
      <c r="K121" s="13"/>
      <c r="M121" s="12"/>
      <c r="N121" s="13"/>
    </row>
    <row r="122" spans="10:14" s="11" customFormat="1" x14ac:dyDescent="0.3">
      <c r="J122" s="12"/>
      <c r="K122" s="13"/>
      <c r="M122" s="12"/>
      <c r="N122" s="13"/>
    </row>
    <row r="123" spans="10:14" s="11" customFormat="1" x14ac:dyDescent="0.3">
      <c r="J123" s="12"/>
      <c r="K123" s="13"/>
      <c r="M123" s="12"/>
      <c r="N123" s="13"/>
    </row>
    <row r="124" spans="10:14" s="11" customFormat="1" x14ac:dyDescent="0.3">
      <c r="J124" s="12"/>
      <c r="K124" s="13"/>
      <c r="M124" s="12"/>
      <c r="N124" s="13"/>
    </row>
    <row r="125" spans="10:14" s="11" customFormat="1" x14ac:dyDescent="0.3">
      <c r="J125" s="12"/>
      <c r="K125" s="13"/>
      <c r="M125" s="12"/>
      <c r="N125" s="13"/>
    </row>
    <row r="126" spans="10:14" s="11" customFormat="1" x14ac:dyDescent="0.3">
      <c r="J126" s="12"/>
      <c r="K126" s="13"/>
      <c r="M126" s="12"/>
      <c r="N126" s="13"/>
    </row>
    <row r="127" spans="10:14" s="11" customFormat="1" x14ac:dyDescent="0.3">
      <c r="J127" s="12"/>
      <c r="K127" s="13"/>
      <c r="M127" s="12"/>
      <c r="N127" s="13"/>
    </row>
    <row r="128" spans="10:14" s="11" customFormat="1" x14ac:dyDescent="0.3">
      <c r="J128" s="12"/>
      <c r="K128" s="13"/>
      <c r="M128" s="12"/>
      <c r="N128" s="13"/>
    </row>
    <row r="129" spans="10:14" s="11" customFormat="1" x14ac:dyDescent="0.3">
      <c r="J129" s="12"/>
      <c r="K129" s="13"/>
      <c r="M129" s="12"/>
      <c r="N129" s="13"/>
    </row>
    <row r="130" spans="10:14" s="11" customFormat="1" x14ac:dyDescent="0.3">
      <c r="J130" s="12"/>
      <c r="K130" s="13"/>
      <c r="M130" s="12"/>
      <c r="N130" s="13"/>
    </row>
    <row r="131" spans="10:14" s="11" customFormat="1" x14ac:dyDescent="0.3">
      <c r="J131" s="12"/>
      <c r="K131" s="13"/>
      <c r="M131" s="12"/>
      <c r="N131" s="13"/>
    </row>
    <row r="132" spans="10:14" s="11" customFormat="1" x14ac:dyDescent="0.3">
      <c r="J132" s="12"/>
      <c r="K132" s="13"/>
      <c r="M132" s="12"/>
      <c r="N132" s="13"/>
    </row>
    <row r="133" spans="10:14" s="11" customFormat="1" x14ac:dyDescent="0.3">
      <c r="J133" s="12"/>
      <c r="K133" s="13"/>
      <c r="M133" s="12"/>
      <c r="N133" s="13"/>
    </row>
    <row r="134" spans="10:14" s="11" customFormat="1" x14ac:dyDescent="0.3">
      <c r="J134" s="12"/>
      <c r="K134" s="13"/>
      <c r="M134" s="12"/>
      <c r="N134" s="13"/>
    </row>
    <row r="135" spans="10:14" s="11" customFormat="1" x14ac:dyDescent="0.3">
      <c r="J135" s="12"/>
      <c r="K135" s="13"/>
      <c r="M135" s="12"/>
      <c r="N135" s="13"/>
    </row>
    <row r="136" spans="10:14" s="11" customFormat="1" x14ac:dyDescent="0.3">
      <c r="J136" s="12"/>
      <c r="K136" s="13"/>
      <c r="M136" s="12"/>
      <c r="N136" s="13"/>
    </row>
    <row r="137" spans="10:14" s="11" customFormat="1" x14ac:dyDescent="0.3">
      <c r="J137" s="12"/>
      <c r="K137" s="13"/>
      <c r="M137" s="12"/>
      <c r="N137" s="13"/>
    </row>
    <row r="138" spans="10:14" s="11" customFormat="1" x14ac:dyDescent="0.3">
      <c r="J138" s="12"/>
      <c r="K138" s="13"/>
      <c r="M138" s="12"/>
      <c r="N138" s="13"/>
    </row>
    <row r="139" spans="10:14" s="11" customFormat="1" x14ac:dyDescent="0.3">
      <c r="J139" s="12"/>
      <c r="K139" s="13"/>
      <c r="M139" s="12"/>
      <c r="N139" s="13"/>
    </row>
    <row r="140" spans="10:14" s="11" customFormat="1" x14ac:dyDescent="0.3">
      <c r="J140" s="12"/>
      <c r="K140" s="13"/>
      <c r="M140" s="12"/>
      <c r="N140" s="13"/>
    </row>
    <row r="141" spans="10:14" s="11" customFormat="1" x14ac:dyDescent="0.3">
      <c r="J141" s="12"/>
      <c r="K141" s="13"/>
      <c r="M141" s="12"/>
      <c r="N141" s="13"/>
    </row>
    <row r="142" spans="10:14" s="11" customFormat="1" x14ac:dyDescent="0.3">
      <c r="J142" s="12"/>
      <c r="K142" s="13"/>
      <c r="M142" s="12"/>
      <c r="N142" s="13"/>
    </row>
    <row r="143" spans="10:14" s="11" customFormat="1" x14ac:dyDescent="0.3">
      <c r="J143" s="12"/>
      <c r="K143" s="13"/>
      <c r="M143" s="12"/>
      <c r="N143" s="13"/>
    </row>
    <row r="144" spans="10:14" s="11" customFormat="1" x14ac:dyDescent="0.3">
      <c r="J144" s="12"/>
      <c r="K144" s="13"/>
      <c r="M144" s="12"/>
      <c r="N144" s="13"/>
    </row>
    <row r="145" spans="10:14" s="11" customFormat="1" x14ac:dyDescent="0.3">
      <c r="J145" s="12"/>
      <c r="K145" s="13"/>
      <c r="M145" s="12"/>
      <c r="N145" s="13"/>
    </row>
    <row r="146" spans="10:14" s="11" customFormat="1" x14ac:dyDescent="0.3">
      <c r="J146" s="12"/>
      <c r="K146" s="13"/>
    </row>
    <row r="147" spans="10:14" s="11" customFormat="1" x14ac:dyDescent="0.3">
      <c r="J147" s="12"/>
      <c r="K147" s="13"/>
    </row>
    <row r="148" spans="10:14" s="11" customFormat="1" x14ac:dyDescent="0.3">
      <c r="J148" s="12"/>
      <c r="K148" s="13"/>
    </row>
    <row r="149" spans="10:14" s="11" customFormat="1" x14ac:dyDescent="0.3">
      <c r="J149" s="12"/>
      <c r="K149" s="13"/>
    </row>
    <row r="150" spans="10:14" s="11" customFormat="1" x14ac:dyDescent="0.3">
      <c r="J150" s="12"/>
      <c r="K150" s="13"/>
    </row>
    <row r="151" spans="10:14" s="11" customFormat="1" x14ac:dyDescent="0.3">
      <c r="J151" s="12"/>
      <c r="K151" s="13"/>
    </row>
    <row r="152" spans="10:14" s="11" customFormat="1" x14ac:dyDescent="0.3">
      <c r="J152" s="12"/>
      <c r="K152" s="13"/>
    </row>
    <row r="153" spans="10:14" s="11" customFormat="1" x14ac:dyDescent="0.3">
      <c r="J153" s="12"/>
      <c r="K153" s="13"/>
    </row>
    <row r="154" spans="10:14" s="11" customFormat="1" x14ac:dyDescent="0.3">
      <c r="J154" s="12"/>
      <c r="K154" s="13"/>
    </row>
    <row r="155" spans="10:14" s="11" customFormat="1" x14ac:dyDescent="0.3">
      <c r="J155" s="12"/>
      <c r="K155" s="13"/>
    </row>
    <row r="156" spans="10:14" s="11" customFormat="1" x14ac:dyDescent="0.3">
      <c r="J156" s="12"/>
      <c r="K156" s="13"/>
    </row>
    <row r="157" spans="10:14" s="11" customFormat="1" x14ac:dyDescent="0.3">
      <c r="J157" s="12"/>
      <c r="K157" s="13"/>
    </row>
    <row r="158" spans="10:14" s="11" customFormat="1" x14ac:dyDescent="0.3">
      <c r="J158" s="12"/>
      <c r="K158" s="13"/>
    </row>
    <row r="159" spans="10:14" s="11" customFormat="1" x14ac:dyDescent="0.3">
      <c r="J159" s="12"/>
      <c r="K159" s="13"/>
    </row>
    <row r="160" spans="10:14" s="11" customFormat="1" x14ac:dyDescent="0.3">
      <c r="J160" s="12"/>
      <c r="K160" s="13"/>
    </row>
    <row r="161" spans="10:11" s="11" customFormat="1" x14ac:dyDescent="0.3">
      <c r="J161" s="12"/>
      <c r="K161" s="13"/>
    </row>
    <row r="162" spans="10:11" s="11" customFormat="1" x14ac:dyDescent="0.3">
      <c r="J162" s="12"/>
      <c r="K162" s="13"/>
    </row>
    <row r="163" spans="10:11" s="11" customFormat="1" x14ac:dyDescent="0.3">
      <c r="J163" s="12"/>
      <c r="K163" s="13"/>
    </row>
    <row r="164" spans="10:11" s="11" customFormat="1" x14ac:dyDescent="0.3">
      <c r="J164" s="12"/>
      <c r="K164" s="13"/>
    </row>
    <row r="165" spans="10:11" s="11" customFormat="1" x14ac:dyDescent="0.3"/>
    <row r="166" spans="10:11" s="11" customFormat="1" x14ac:dyDescent="0.3"/>
    <row r="167" spans="10:11" s="11" customFormat="1" x14ac:dyDescent="0.3"/>
    <row r="168" spans="10:11" s="11" customFormat="1" x14ac:dyDescent="0.3"/>
    <row r="169" spans="10:11" s="11" customFormat="1" x14ac:dyDescent="0.3"/>
    <row r="170" spans="10:11" s="11" customFormat="1" x14ac:dyDescent="0.3"/>
  </sheetData>
  <printOptions headings="1"/>
  <pageMargins left="0.70866141732283472" right="0.70866141732283472" top="0.74803149606299213" bottom="0.74803149606299213" header="0.31496062992125984" footer="0.31496062992125984"/>
  <pageSetup paperSize="8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 </vt:lpstr>
      <vt:lpstr>'données 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herurb</cp:lastModifiedBy>
  <cp:lastPrinted>2015-06-05T07:46:17Z</cp:lastPrinted>
  <dcterms:created xsi:type="dcterms:W3CDTF">2015-04-20T12:27:29Z</dcterms:created>
  <dcterms:modified xsi:type="dcterms:W3CDTF">2015-06-09T14:09:58Z</dcterms:modified>
</cp:coreProperties>
</file>