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bookViews>
    <workbookView xWindow="585" yWindow="540" windowWidth="19440" windowHeight="15480" tabRatio="927"/>
  </bookViews>
  <sheets>
    <sheet name="Equipe" sheetId="10" r:id="rId1"/>
    <sheet name="BDD_personnes" sheetId="27" r:id="rId2"/>
    <sheet name="BDD_equipe" sheetId="28" r:id="rId3"/>
    <sheet name="BDD_comp" sheetId="29" r:id="rId4"/>
    <sheet name="BDD_CCompétence" sheetId="32" r:id="rId5"/>
  </sheets>
  <functionGroups builtInGroupCount="17"/>
  <definedNames>
    <definedName name="acteurs">#REF!</definedName>
    <definedName name="activité">Equipe!$Y$1</definedName>
    <definedName name="Catégorie">Equipe!$Y$2</definedName>
    <definedName name="choix_codir">#REF!</definedName>
    <definedName name="choix_defis">#REF!</definedName>
    <definedName name="choix_fait">#REF!</definedName>
    <definedName name="choix_mission">#REF!</definedName>
    <definedName name="choix_pers">#REF!</definedName>
    <definedName name="choix_poste">#REF!</definedName>
    <definedName name="choix_responsabilite">#REF!</definedName>
    <definedName name="choix_tous">#REF!</definedName>
    <definedName name="choix_valeurs">#REF!</definedName>
    <definedName name="code">#REF!</definedName>
    <definedName name="Compétence">Equipe!$Z$2</definedName>
    <definedName name="ma_plage">#REF!</definedName>
    <definedName name="Nom">#REF!</definedName>
    <definedName name="OA">Equipe!$Z$3</definedName>
    <definedName name="OC">Equipe!$Y$3</definedName>
    <definedName name="Personne">#REF!</definedName>
    <definedName name="Profile">#REF!</definedName>
    <definedName name="respon">Equipe!#REF!</definedName>
    <definedName name="Responsabilité">#REF!</definedName>
    <definedName name="Resz">Equipe!$Z$1</definedName>
  </definedNames>
  <calcPr calcId="145621" calcMode="autoNoTable" concurrentCalc="0"/>
</workbook>
</file>

<file path=xl/calcChain.xml><?xml version="1.0" encoding="utf-8"?>
<calcChain xmlns="http://schemas.openxmlformats.org/spreadsheetml/2006/main">
  <c r="C78" i="10" l="1" a="1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G78" i="10" a="1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F78" i="10" a="1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E78" i="10" a="1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D78" i="10" a="1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F57" i="10" a="1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E57" i="10" a="1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D57" i="10" a="1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C57" i="10" a="1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D24" i="10" a="1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C24" i="10" a="1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B78" i="10" a="1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A78" i="10" a="1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B57" i="10" a="1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A57" i="10" a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B24" i="10" a="1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A24" i="10" a="1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B7" i="10"/>
  <c r="B9" i="10" a="1"/>
  <c r="B9" i="10"/>
  <c r="B20" i="10"/>
  <c r="B19" i="10"/>
  <c r="B10" i="10"/>
  <c r="B11" i="10"/>
  <c r="B12" i="10"/>
  <c r="B13" i="10"/>
  <c r="B14" i="10"/>
  <c r="B15" i="10"/>
  <c r="B16" i="10"/>
  <c r="B6" i="10"/>
</calcChain>
</file>

<file path=xl/sharedStrings.xml><?xml version="1.0" encoding="utf-8"?>
<sst xmlns="http://schemas.openxmlformats.org/spreadsheetml/2006/main" count="133" uniqueCount="76">
  <si>
    <t>Nom</t>
  </si>
  <si>
    <t>Equipe</t>
  </si>
  <si>
    <t>besoin en formation</t>
  </si>
  <si>
    <t>etat</t>
  </si>
  <si>
    <t>evaluation</t>
  </si>
  <si>
    <t>Mission</t>
  </si>
  <si>
    <t>Personne</t>
  </si>
  <si>
    <t>Responsable</t>
  </si>
  <si>
    <t/>
  </si>
  <si>
    <t>Responsabilité</t>
  </si>
  <si>
    <t>Fonction</t>
  </si>
  <si>
    <t>Comité de direction</t>
  </si>
  <si>
    <t>dd</t>
  </si>
  <si>
    <t xml:space="preserve">CATEGORIE  DE COMPETENCES </t>
  </si>
  <si>
    <t>Compétence</t>
  </si>
  <si>
    <t>ddd</t>
  </si>
  <si>
    <t>gg</t>
  </si>
  <si>
    <t>cc</t>
  </si>
  <si>
    <t>zz</t>
  </si>
  <si>
    <t>fff</t>
  </si>
  <si>
    <t>Prenom</t>
  </si>
  <si>
    <t>principe</t>
  </si>
  <si>
    <t>vv</t>
  </si>
  <si>
    <t>vvv</t>
  </si>
  <si>
    <t>ffffee</t>
  </si>
  <si>
    <t>fefefeef</t>
  </si>
  <si>
    <t>dddd ddddddd</t>
  </si>
  <si>
    <t>dddd</t>
  </si>
  <si>
    <t>ddddddd</t>
  </si>
  <si>
    <t>Def</t>
  </si>
  <si>
    <t>Identifiant</t>
  </si>
  <si>
    <t>ggg</t>
  </si>
  <si>
    <t>Hughe Jean</t>
  </si>
  <si>
    <t>Hughe</t>
  </si>
  <si>
    <t>Jean</t>
  </si>
  <si>
    <t>technicien</t>
  </si>
  <si>
    <t>réparateur</t>
  </si>
  <si>
    <t>ssss</t>
  </si>
  <si>
    <t>Activité</t>
  </si>
  <si>
    <t>res</t>
  </si>
  <si>
    <t>Personnes</t>
  </si>
  <si>
    <t>competence</t>
  </si>
  <si>
    <t>Compteur</t>
  </si>
  <si>
    <t>Evaluation</t>
  </si>
  <si>
    <t>Besoin en formation</t>
  </si>
  <si>
    <t>Catégorie compétence</t>
  </si>
  <si>
    <t>zzzz</t>
  </si>
  <si>
    <t>ase</t>
  </si>
  <si>
    <t>R7</t>
  </si>
  <si>
    <t>lkm</t>
  </si>
  <si>
    <t>R7C2</t>
  </si>
  <si>
    <t>rfff</t>
  </si>
  <si>
    <t>=</t>
  </si>
  <si>
    <t>essai</t>
  </si>
  <si>
    <t>ccc ccc</t>
  </si>
  <si>
    <t>ccc</t>
  </si>
  <si>
    <t>eee</t>
  </si>
  <si>
    <t>Jacques Damien</t>
  </si>
  <si>
    <t>Damien</t>
  </si>
  <si>
    <t>Jacques</t>
  </si>
  <si>
    <t>Comptable</t>
  </si>
  <si>
    <t>rien</t>
  </si>
  <si>
    <t xml:space="preserve">Michel Roger </t>
  </si>
  <si>
    <t xml:space="preserve">Roger </t>
  </si>
  <si>
    <t>Michel</t>
  </si>
  <si>
    <t>rrr</t>
  </si>
  <si>
    <t>rfffffff</t>
  </si>
  <si>
    <t>ffffffffffff</t>
  </si>
  <si>
    <t>aaz</t>
  </si>
  <si>
    <t>ddz</t>
  </si>
  <si>
    <t>equipe</t>
  </si>
  <si>
    <t>sport</t>
  </si>
  <si>
    <t>atout</t>
  </si>
  <si>
    <t>R8</t>
  </si>
  <si>
    <t>fffffffff</t>
  </si>
  <si>
    <t>fffffffffffffffffffffff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</si>
</sst>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0">
    <font>
      <sz val="12"/>
      <color theme="1"/>
      <name val="Calibri"/>
      <family val="2"/>
      <scheme val="minor"/>
    </font>
    <font>
      <sz val="12"/>
      <color rgb="FF000000"/>
      <name val="Lucida Grande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92CDDC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10"/>
      <name val="Helvetica Neue"/>
    </font>
    <font>
      <sz val="11"/>
      <color indexed="18"/>
      <name val="Helvetica Neue"/>
    </font>
    <font>
      <sz val="11"/>
      <color indexed="14"/>
      <name val="Helvetica Neue"/>
    </font>
    <font>
      <b/>
      <sz val="14"/>
      <color indexed="8"/>
      <name val="Helvetica Neue"/>
    </font>
    <font>
      <sz val="11"/>
      <name val="Verdana"/>
      <family val="2"/>
    </font>
    <font>
      <sz val="11"/>
      <color indexed="18"/>
      <name val="Verdana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5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0" fontId="2" fillId="0" borderId="0" xfId="0" applyFont="1" applyFill="1" applyAlignment="1">
      <alignment horizontal="right"/>
    </xf>
    <xf numFmtId="0" fontId="8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9" fillId="0" borderId="0" xfId="0" applyFont="1" applyFill="1"/>
    <xf numFmtId="0" fontId="5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0" fillId="0" borderId="0" xfId="0" applyFill="1" applyAlignment="1"/>
    <xf numFmtId="0" fontId="10" fillId="0" borderId="0" xfId="0" applyFont="1" applyFill="1"/>
    <xf numFmtId="0" fontId="10" fillId="0" borderId="0" xfId="0" applyFont="1"/>
    <xf numFmtId="0" fontId="11" fillId="0" borderId="6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15" xfId="0" applyFont="1" applyFill="1" applyBorder="1" applyAlignment="1">
      <alignment horizontal="left" vertical="center"/>
    </xf>
    <xf numFmtId="0" fontId="0" fillId="2" borderId="16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49" fontId="6" fillId="0" borderId="0" xfId="0" applyNumberFormat="1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164" fontId="6" fillId="0" borderId="0" xfId="0" applyNumberFormat="1" applyFont="1" applyFill="1" applyAlignment="1">
      <alignment vertical="top" wrapText="1"/>
    </xf>
    <xf numFmtId="164" fontId="7" fillId="0" borderId="0" xfId="0" applyNumberFormat="1" applyFont="1" applyFill="1" applyAlignment="1">
      <alignment vertical="top" wrapText="1"/>
    </xf>
    <xf numFmtId="0" fontId="12" fillId="0" borderId="0" xfId="0" applyFont="1" applyAlignment="1">
      <alignment horizontal="right"/>
    </xf>
    <xf numFmtId="0" fontId="0" fillId="0" borderId="5" xfId="0" applyBorder="1"/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164" fontId="7" fillId="0" borderId="4" xfId="0" applyNumberFormat="1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 shrinkToFit="1"/>
    </xf>
    <xf numFmtId="0" fontId="14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right"/>
    </xf>
    <xf numFmtId="0" fontId="16" fillId="0" borderId="3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right"/>
    </xf>
    <xf numFmtId="0" fontId="14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right"/>
    </xf>
    <xf numFmtId="0" fontId="16" fillId="0" borderId="11" xfId="0" applyFont="1" applyBorder="1" applyAlignment="1">
      <alignment horizontal="left" vertical="center" shrinkToFit="1"/>
    </xf>
    <xf numFmtId="0" fontId="12" fillId="0" borderId="14" xfId="0" applyFont="1" applyBorder="1" applyAlignment="1">
      <alignment horizontal="right"/>
    </xf>
    <xf numFmtId="0" fontId="16" fillId="0" borderId="10" xfId="0" applyFont="1" applyBorder="1" applyAlignment="1">
      <alignment horizontal="left" vertical="center" shrinkToFit="1"/>
    </xf>
    <xf numFmtId="0" fontId="16" fillId="0" borderId="3" xfId="0" applyFont="1" applyBorder="1" applyAlignment="1">
      <alignment horizontal="left" vertical="center" shrinkToFit="1"/>
    </xf>
    <xf numFmtId="0" fontId="12" fillId="0" borderId="4" xfId="0" applyFont="1" applyBorder="1" applyAlignment="1">
      <alignment horizontal="right"/>
    </xf>
    <xf numFmtId="0" fontId="12" fillId="0" borderId="5" xfId="0" applyFont="1" applyBorder="1" applyAlignment="1">
      <alignment horizontal="right"/>
    </xf>
    <xf numFmtId="0" fontId="12" fillId="0" borderId="7" xfId="0" applyFont="1" applyBorder="1" applyAlignment="1">
      <alignment horizontal="right"/>
    </xf>
    <xf numFmtId="0" fontId="16" fillId="0" borderId="6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vertical="center"/>
    </xf>
    <xf numFmtId="164" fontId="7" fillId="0" borderId="11" xfId="0" applyNumberFormat="1" applyFont="1" applyFill="1" applyBorder="1" applyAlignment="1">
      <alignment vertical="top" wrapText="1"/>
    </xf>
    <xf numFmtId="0" fontId="0" fillId="0" borderId="13" xfId="0" applyFill="1" applyBorder="1"/>
    <xf numFmtId="0" fontId="0" fillId="0" borderId="11" xfId="0" applyFill="1" applyBorder="1"/>
    <xf numFmtId="0" fontId="0" fillId="0" borderId="13" xfId="0" applyBorder="1"/>
    <xf numFmtId="0" fontId="0" fillId="0" borderId="11" xfId="0" applyBorder="1"/>
    <xf numFmtId="0" fontId="0" fillId="0" borderId="14" xfId="0" applyBorder="1"/>
    <xf numFmtId="0" fontId="0" fillId="0" borderId="9" xfId="0" applyBorder="1"/>
    <xf numFmtId="0" fontId="0" fillId="0" borderId="10" xfId="0" applyBorder="1"/>
    <xf numFmtId="0" fontId="0" fillId="0" borderId="5" xfId="0" applyFill="1" applyBorder="1"/>
    <xf numFmtId="0" fontId="0" fillId="0" borderId="7" xfId="0" applyBorder="1"/>
    <xf numFmtId="0" fontId="12" fillId="0" borderId="12" xfId="0" applyFont="1" applyBorder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15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330200</xdr:colOff>
      <xdr:row>93</xdr:row>
      <xdr:rowOff>0</xdr:rowOff>
    </xdr:from>
    <xdr:to>
      <xdr:col>3</xdr:col>
      <xdr:colOff>977900</xdr:colOff>
      <xdr:row>95</xdr:row>
      <xdr:rowOff>152400</xdr:rowOff>
    </xdr:to>
    <xdr:sp macro="" textlink="">
      <xdr:nvSpPr>
        <xdr:cNvPr id="11294" name="CommandButton8" hidden="1">
          <a:extLst>
            <a:ext uri="{63B3BB69-23CF-44E3-9099-C40C66FF867C}">
              <a14:compatExt xmlns:a14="http://schemas.microsoft.com/office/drawing/2010/main" spid="_x0000_s1129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2</xdr:col>
      <xdr:colOff>0</xdr:colOff>
      <xdr:row>93</xdr:row>
      <xdr:rowOff>0</xdr:rowOff>
    </xdr:from>
    <xdr:to>
      <xdr:col>3</xdr:col>
      <xdr:colOff>774700</xdr:colOff>
      <xdr:row>95</xdr:row>
      <xdr:rowOff>127000</xdr:rowOff>
    </xdr:to>
    <xdr:sp macro="" textlink="">
      <xdr:nvSpPr>
        <xdr:cNvPr id="11309" name="CommandButton3" hidden="1">
          <a:extLst>
            <a:ext uri="{63B3BB69-23CF-44E3-9099-C40C66FF867C}">
              <a14:compatExt xmlns:a14="http://schemas.microsoft.com/office/drawing/2010/main" spid="_x0000_s1130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1460500</xdr:colOff>
      <xdr:row>95</xdr:row>
      <xdr:rowOff>76200</xdr:rowOff>
    </xdr:to>
    <xdr:sp macro="" textlink="">
      <xdr:nvSpPr>
        <xdr:cNvPr id="11320" name="CommandButton1" hidden="1">
          <a:extLst>
            <a:ext uri="{63B3BB69-23CF-44E3-9099-C40C66FF867C}">
              <a14:compatExt xmlns:a14="http://schemas.microsoft.com/office/drawing/2010/main" spid="_x0000_s1132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5</xdr:col>
      <xdr:colOff>0</xdr:colOff>
      <xdr:row>93</xdr:row>
      <xdr:rowOff>0</xdr:rowOff>
    </xdr:from>
    <xdr:to>
      <xdr:col>5</xdr:col>
      <xdr:colOff>1625600</xdr:colOff>
      <xdr:row>96</xdr:row>
      <xdr:rowOff>0</xdr:rowOff>
    </xdr:to>
    <xdr:sp macro="" textlink="">
      <xdr:nvSpPr>
        <xdr:cNvPr id="11324" name="CommandButton2" hidden="1">
          <a:extLst>
            <a:ext uri="{63B3BB69-23CF-44E3-9099-C40C66FF867C}">
              <a14:compatExt xmlns:a14="http://schemas.microsoft.com/office/drawing/2010/main" spid="_x0000_s1132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2</xdr:col>
      <xdr:colOff>0</xdr:colOff>
      <xdr:row>93</xdr:row>
      <xdr:rowOff>0</xdr:rowOff>
    </xdr:from>
    <xdr:to>
      <xdr:col>3</xdr:col>
      <xdr:colOff>736600</xdr:colOff>
      <xdr:row>95</xdr:row>
      <xdr:rowOff>76200</xdr:rowOff>
    </xdr:to>
    <xdr:sp macro="" textlink="">
      <xdr:nvSpPr>
        <xdr:cNvPr id="11325" name="CommandButton4" hidden="1">
          <a:extLst>
            <a:ext uri="{63B3BB69-23CF-44E3-9099-C40C66FF867C}">
              <a14:compatExt xmlns:a14="http://schemas.microsoft.com/office/drawing/2010/main" spid="_x0000_s113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0</xdr:col>
      <xdr:colOff>876300</xdr:colOff>
      <xdr:row>3</xdr:row>
      <xdr:rowOff>139700</xdr:rowOff>
    </xdr:from>
    <xdr:to>
      <xdr:col>1</xdr:col>
      <xdr:colOff>2171700</xdr:colOff>
      <xdr:row>8</xdr:row>
      <xdr:rowOff>165100</xdr:rowOff>
    </xdr:to>
    <xdr:sp macro="" textlink="">
      <xdr:nvSpPr>
        <xdr:cNvPr id="16" name="CommandButton1" hidden="1">
          <a:extLst>
            <a:ext uri="{63B3BB69-23CF-44E3-9099-C40C66FF867C}">
              <a14:compatExt xmlns:a14="http://schemas.microsoft.com/office/drawing/2010/main" spid="_x0000_s18439"/>
            </a:ext>
          </a:extLst>
        </xdr:cNvPr>
        <xdr:cNvSpPr/>
      </xdr:nvSpPr>
      <xdr:spPr>
        <a:xfrm>
          <a:off x="876300" y="1473200"/>
          <a:ext cx="2527300" cy="107950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21</xdr:row>
          <xdr:rowOff>219075</xdr:rowOff>
        </xdr:from>
        <xdr:to>
          <xdr:col>3</xdr:col>
          <xdr:colOff>4371975</xdr:colOff>
          <xdr:row>21</xdr:row>
          <xdr:rowOff>561975</xdr:rowOff>
        </xdr:to>
        <xdr:sp macro="" textlink="">
          <xdr:nvSpPr>
            <xdr:cNvPr id="11285" name="Button 21" hidden="1">
              <a:extLst>
                <a:ext uri="{63B3BB69-23CF-44E3-9099-C40C66FF867C}">
                  <a14:compatExt spid="_x0000_s1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fffff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21</xdr:row>
          <xdr:rowOff>219075</xdr:rowOff>
        </xdr:from>
        <xdr:to>
          <xdr:col>1</xdr:col>
          <xdr:colOff>3543300</xdr:colOff>
          <xdr:row>21</xdr:row>
          <xdr:rowOff>523875</xdr:rowOff>
        </xdr:to>
        <xdr:sp macro="" textlink="">
          <xdr:nvSpPr>
            <xdr:cNvPr id="11287" name="Button 23" hidden="1">
              <a:extLst>
                <a:ext uri="{63B3BB69-23CF-44E3-9099-C40C66FF867C}">
                  <a14:compatExt spid="_x0000_s1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eeeeeeeeeeeee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828675</xdr:colOff>
          <xdr:row>75</xdr:row>
          <xdr:rowOff>123825</xdr:rowOff>
        </xdr:from>
        <xdr:to>
          <xdr:col>3</xdr:col>
          <xdr:colOff>4429125</xdr:colOff>
          <xdr:row>75</xdr:row>
          <xdr:rowOff>447675</xdr:rowOff>
        </xdr:to>
        <xdr:sp macro="" textlink="">
          <xdr:nvSpPr>
            <xdr:cNvPr id="11288" name="Button 24" hidden="1">
              <a:extLst>
                <a:ext uri="{63B3BB69-23CF-44E3-9099-C40C66FF867C}">
                  <a14:compatExt spid="_x0000_s1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aaa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5</xdr:row>
          <xdr:rowOff>76200</xdr:rowOff>
        </xdr:from>
        <xdr:to>
          <xdr:col>3</xdr:col>
          <xdr:colOff>1381125</xdr:colOff>
          <xdr:row>7</xdr:row>
          <xdr:rowOff>114300</xdr:rowOff>
        </xdr:to>
        <xdr:sp macro="" textlink="">
          <xdr:nvSpPr>
            <xdr:cNvPr id="11301" name="Button 37" hidden="1">
              <a:extLst>
                <a:ext uri="{63B3BB69-23CF-44E3-9099-C40C66FF867C}">
                  <a14:compatExt spid="_x0000_s1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joueur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619125</xdr:colOff>
          <xdr:row>54</xdr:row>
          <xdr:rowOff>161925</xdr:rowOff>
        </xdr:from>
        <xdr:to>
          <xdr:col>1</xdr:col>
          <xdr:colOff>3867150</xdr:colOff>
          <xdr:row>54</xdr:row>
          <xdr:rowOff>381000</xdr:rowOff>
        </xdr:to>
        <xdr:sp macro="" textlink="">
          <xdr:nvSpPr>
            <xdr:cNvPr id="11304" name="Button 40" hidden="1">
              <a:extLst>
                <a:ext uri="{63B3BB69-23CF-44E3-9099-C40C66FF867C}">
                  <a14:compatExt spid="_x0000_s1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aptitude génèrale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75</xdr:row>
          <xdr:rowOff>238125</xdr:rowOff>
        </xdr:from>
        <xdr:to>
          <xdr:col>1</xdr:col>
          <xdr:colOff>3381375</xdr:colOff>
          <xdr:row>75</xdr:row>
          <xdr:rowOff>400050</xdr:rowOff>
        </xdr:to>
        <xdr:sp macro="" textlink="">
          <xdr:nvSpPr>
            <xdr:cNvPr id="11305" name="Button 41" hidden="1">
              <a:extLst>
                <a:ext uri="{63B3BB69-23CF-44E3-9099-C40C66FF867C}">
                  <a14:compatExt spid="_x0000_s1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ddddddddddd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76</xdr:row>
          <xdr:rowOff>219075</xdr:rowOff>
        </xdr:from>
        <xdr:to>
          <xdr:col>7</xdr:col>
          <xdr:colOff>1552575</xdr:colOff>
          <xdr:row>77</xdr:row>
          <xdr:rowOff>0</xdr:rowOff>
        </xdr:to>
        <xdr:sp macro="" textlink="">
          <xdr:nvSpPr>
            <xdr:cNvPr id="11316" name="Button 52" hidden="1">
              <a:extLst>
                <a:ext uri="{63B3BB69-23CF-44E3-9099-C40C66FF867C}">
                  <a14:compatExt spid="_x0000_s1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action à mener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54</xdr:row>
          <xdr:rowOff>104775</xdr:rowOff>
        </xdr:from>
        <xdr:to>
          <xdr:col>3</xdr:col>
          <xdr:colOff>4695825</xdr:colOff>
          <xdr:row>54</xdr:row>
          <xdr:rowOff>409575</xdr:rowOff>
        </xdr:to>
        <xdr:sp macro="" textlink="">
          <xdr:nvSpPr>
            <xdr:cNvPr id="11317" name="Button 53" hidden="1">
              <a:extLst>
                <a:ext uri="{63B3BB69-23CF-44E3-9099-C40C66FF867C}">
                  <a14:compatExt spid="_x0000_s1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particulière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4943475</xdr:colOff>
          <xdr:row>54</xdr:row>
          <xdr:rowOff>123825</xdr:rowOff>
        </xdr:from>
        <xdr:to>
          <xdr:col>4</xdr:col>
          <xdr:colOff>1123950</xdr:colOff>
          <xdr:row>54</xdr:row>
          <xdr:rowOff>390525</xdr:rowOff>
        </xdr:to>
        <xdr:sp macro="" textlink="">
          <xdr:nvSpPr>
            <xdr:cNvPr id="2" name="Button 60" hidden="1">
              <a:extLst>
                <a:ext uri="{63B3BB69-23CF-44E3-9099-C40C66FF867C}">
                  <a14:compatExt spid="_x0000_s1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 enableFormatConditionsCalculation="0"/>
  <dimension ref="A1:Z852"/>
  <sheetViews>
    <sheetView tabSelected="1" topLeftCell="B42" workbookViewId="0">
      <selection activeCell="B23" sqref="B23"/>
    </sheetView>
  </sheetViews>
  <sheetFormatPr defaultColWidth="11" defaultRowHeight="15.75"/>
  <cols>
    <col min="1" max="1" width="15.875" customWidth="1"/>
    <col min="2" max="2" width="59.625" customWidth="1"/>
    <col min="3" max="3" width="10" customWidth="1"/>
    <col min="4" max="4" width="72.625" customWidth="1"/>
    <col min="5" max="5" width="20.375" customWidth="1"/>
    <col min="6" max="6" width="33.875" customWidth="1"/>
    <col min="7" max="7" width="14.875" customWidth="1"/>
    <col min="8" max="8" width="33.5" customWidth="1"/>
  </cols>
  <sheetData>
    <row r="1" spans="1:26" s="1" customFormat="1">
      <c r="Y1" s="1">
        <v>16</v>
      </c>
      <c r="Z1" s="1">
        <v>2</v>
      </c>
    </row>
    <row r="2" spans="1:26" s="1" customFormat="1" ht="75" customHeight="1">
      <c r="C2" s="7"/>
      <c r="E2" s="6"/>
      <c r="F2" s="6"/>
      <c r="Y2" s="1">
        <v>14</v>
      </c>
      <c r="Z2" s="1">
        <v>0</v>
      </c>
    </row>
    <row r="3" spans="1:26" s="1" customFormat="1">
      <c r="Y3" s="1">
        <v>4</v>
      </c>
      <c r="Z3" s="1">
        <v>19</v>
      </c>
    </row>
    <row r="4" spans="1:26" s="1" customFormat="1" ht="23.1" customHeight="1">
      <c r="A4" s="86"/>
      <c r="B4" s="87"/>
      <c r="C4" s="87"/>
      <c r="D4" s="87"/>
      <c r="E4" s="87"/>
      <c r="F4" s="5"/>
      <c r="G4" s="5"/>
      <c r="H4" s="5"/>
      <c r="I4" s="5"/>
      <c r="J4" s="5"/>
      <c r="K4" s="5"/>
    </row>
    <row r="5" spans="1:26" s="1" customFormat="1">
      <c r="B5" s="10"/>
    </row>
    <row r="6" spans="1:26" s="1" customFormat="1">
      <c r="A6" s="4" t="s">
        <v>22</v>
      </c>
      <c r="B6" s="1" t="e">
        <f>#REF!</f>
        <v>#REF!</v>
      </c>
      <c r="F6" s="13"/>
      <c r="G6" s="13"/>
    </row>
    <row r="7" spans="1:26" s="1" customFormat="1">
      <c r="A7" s="4" t="s">
        <v>68</v>
      </c>
      <c r="B7" s="1" t="e">
        <f>#REF!</f>
        <v>#REF!</v>
      </c>
    </row>
    <row r="8" spans="1:26" s="1" customFormat="1">
      <c r="F8" s="14"/>
      <c r="G8" s="10"/>
      <c r="H8" s="10"/>
    </row>
    <row r="9" spans="1:26" ht="14.1" customHeight="1">
      <c r="A9" s="8" t="s">
        <v>69</v>
      </c>
      <c r="B9" s="16" t="e">
        <f t="array" ref="B9:B16">vbaVlookup(B7,BDD_personnes!A:B,2)</f>
        <v>#VALUE!</v>
      </c>
      <c r="F9" s="1"/>
      <c r="G9" s="1"/>
      <c r="H9" s="1"/>
    </row>
    <row r="10" spans="1:26" ht="14.1" customHeight="1">
      <c r="A10" s="8"/>
      <c r="B10" s="17" t="e">
        <v>#VALUE!</v>
      </c>
      <c r="F10" s="1"/>
      <c r="G10" s="1"/>
      <c r="H10" s="1"/>
    </row>
    <row r="11" spans="1:26" ht="14.1" customHeight="1">
      <c r="A11" s="8"/>
      <c r="B11" s="17" t="e">
        <v>#VALUE!</v>
      </c>
      <c r="F11" s="1"/>
      <c r="G11" s="1"/>
      <c r="H11" s="1"/>
    </row>
    <row r="12" spans="1:26" ht="14.1" customHeight="1">
      <c r="A12" s="8"/>
      <c r="B12" s="17" t="e">
        <v>#VALUE!</v>
      </c>
      <c r="C12" s="12"/>
      <c r="D12" s="11"/>
      <c r="F12" s="1"/>
      <c r="G12" s="1"/>
      <c r="H12" s="1"/>
    </row>
    <row r="13" spans="1:26" ht="14.1" customHeight="1">
      <c r="A13" s="8"/>
      <c r="B13" s="17" t="e">
        <v>#VALUE!</v>
      </c>
      <c r="F13" s="1"/>
      <c r="G13" s="1"/>
      <c r="H13" s="1"/>
    </row>
    <row r="14" spans="1:26" ht="14.1" customHeight="1">
      <c r="A14" s="8"/>
      <c r="B14" s="18" t="e">
        <v>#VALUE!</v>
      </c>
      <c r="F14" s="1"/>
      <c r="G14" s="1"/>
      <c r="H14" s="1"/>
    </row>
    <row r="15" spans="1:26" ht="14.1" customHeight="1">
      <c r="A15" s="8"/>
      <c r="B15" s="18" t="e">
        <v>#VALUE!</v>
      </c>
      <c r="F15" s="1"/>
      <c r="G15" s="1"/>
      <c r="H15" s="1"/>
    </row>
    <row r="16" spans="1:26" ht="14.1" customHeight="1">
      <c r="A16" s="8"/>
      <c r="B16" s="19" t="e">
        <v>#VALUE!</v>
      </c>
      <c r="C16" s="11"/>
      <c r="D16" s="11"/>
      <c r="E16" s="11"/>
      <c r="F16" s="1"/>
      <c r="G16" s="1"/>
      <c r="H16" s="1"/>
    </row>
    <row r="17" spans="1:10" ht="14.1" customHeight="1" thickBot="1">
      <c r="A17" s="8"/>
      <c r="B17" s="15"/>
      <c r="C17" s="15"/>
      <c r="D17" s="11"/>
      <c r="E17" s="11"/>
      <c r="F17" s="1"/>
      <c r="G17" s="1"/>
      <c r="H17" s="1"/>
    </row>
    <row r="18" spans="1:10" ht="14.1" customHeight="1">
      <c r="A18" s="8" t="s">
        <v>70</v>
      </c>
      <c r="B18" s="20" t="s">
        <v>32</v>
      </c>
      <c r="C18" s="11"/>
      <c r="D18">
        <v>30</v>
      </c>
      <c r="F18" s="1"/>
      <c r="G18" s="1"/>
      <c r="H18" s="1"/>
    </row>
    <row r="19" spans="1:10" ht="14.1" customHeight="1">
      <c r="A19" s="8" t="s">
        <v>71</v>
      </c>
      <c r="B19" s="21" t="str">
        <f>IF(ISNA(VLOOKUP(B18,BDD_personnes!B:F,4)),"",VLOOKUP(B18,BDD_personnes!B:F,4))</f>
        <v>cc</v>
      </c>
      <c r="C19" s="11"/>
      <c r="F19" s="1"/>
      <c r="G19" s="1"/>
      <c r="H19" s="1"/>
    </row>
    <row r="20" spans="1:10" ht="16.5" thickBot="1">
      <c r="A20" s="8" t="s">
        <v>72</v>
      </c>
      <c r="B20" s="22" t="str">
        <f>IF(ISNA(VLOOKUP(B18,BDD_personnes!B:F,5)),"",VLOOKUP(B18,BDD_personnes!B:F,5))</f>
        <v/>
      </c>
      <c r="C20" s="9"/>
      <c r="F20" s="1"/>
      <c r="G20" s="1"/>
      <c r="H20" s="1"/>
    </row>
    <row r="21" spans="1:10">
      <c r="B21" s="1"/>
      <c r="H21" s="2"/>
    </row>
    <row r="22" spans="1:10" ht="54" customHeight="1">
      <c r="A22" s="23"/>
      <c r="B22" s="24"/>
      <c r="C22" s="24"/>
      <c r="D22" s="23"/>
      <c r="E22" s="23"/>
      <c r="F22" s="25"/>
      <c r="G22" s="23"/>
      <c r="H22" s="24"/>
      <c r="I22" s="25"/>
      <c r="J22" s="25"/>
    </row>
    <row r="23" spans="1:10" ht="18.75">
      <c r="A23" s="57">
        <v>8</v>
      </c>
      <c r="B23" s="56" t="s">
        <v>75</v>
      </c>
      <c r="C23" s="31">
        <v>8</v>
      </c>
      <c r="D23" s="29" t="s">
        <v>74</v>
      </c>
      <c r="E23" s="36" t="s">
        <v>3</v>
      </c>
      <c r="F23" s="38"/>
      <c r="G23" s="37"/>
      <c r="H23" s="37"/>
      <c r="I23" s="26"/>
      <c r="J23" s="26"/>
    </row>
    <row r="24" spans="1:10" ht="18.75">
      <c r="A24" s="58" t="str">
        <f t="array" ref="A24:A40">vbaVlookup(B18,BDD_equipe!A:C,2)</f>
        <v/>
      </c>
      <c r="B24" s="53" t="str">
        <f t="array" ref="B24:B41">vbaVlookup(B18,BDD_equipe!A:C,3)</f>
        <v/>
      </c>
      <c r="C24" s="63" t="e">
        <f t="array" ref="C24:C54">vbaVlookup(B18,#REF!,2)</f>
        <v>#VALUE!</v>
      </c>
      <c r="D24" s="66" t="e">
        <f t="array" ref="D24:D54">vbaVlookup(B18,#REF!,3)</f>
        <v>#VALUE!</v>
      </c>
      <c r="E24" s="46"/>
      <c r="F24" s="38"/>
      <c r="G24" s="37"/>
      <c r="H24" s="37"/>
      <c r="I24" s="26"/>
      <c r="J24" s="26"/>
    </row>
    <row r="25" spans="1:10" ht="18.75">
      <c r="A25" s="58" t="str">
        <v/>
      </c>
      <c r="B25" s="53" t="str">
        <v/>
      </c>
      <c r="C25" s="64" t="e">
        <v>#VALUE!</v>
      </c>
      <c r="D25" s="51" t="e">
        <v>#VALUE!</v>
      </c>
      <c r="E25" s="46"/>
      <c r="F25" s="38"/>
      <c r="G25" s="37"/>
      <c r="H25" s="37"/>
      <c r="I25" s="26"/>
      <c r="J25" s="26"/>
    </row>
    <row r="26" spans="1:10" ht="18.75">
      <c r="A26" s="58" t="str">
        <v/>
      </c>
      <c r="B26" s="53" t="str">
        <v/>
      </c>
      <c r="C26" s="64" t="e">
        <v>#VALUE!</v>
      </c>
      <c r="D26" s="51" t="e">
        <v>#VALUE!</v>
      </c>
      <c r="E26" s="46"/>
      <c r="F26" s="38"/>
      <c r="G26" s="37"/>
      <c r="H26" s="37"/>
      <c r="I26" s="26"/>
      <c r="J26" s="26"/>
    </row>
    <row r="27" spans="1:10" ht="18.75">
      <c r="A27" s="58" t="str">
        <v/>
      </c>
      <c r="B27" s="53" t="str">
        <v/>
      </c>
      <c r="C27" s="64" t="e">
        <v>#VALUE!</v>
      </c>
      <c r="D27" s="51" t="e">
        <v>#VALUE!</v>
      </c>
      <c r="E27" s="46"/>
      <c r="F27" s="38"/>
      <c r="G27" s="37"/>
      <c r="H27" s="37"/>
      <c r="I27" s="26"/>
      <c r="J27" s="26"/>
    </row>
    <row r="28" spans="1:10" ht="18.75">
      <c r="A28" s="58" t="str">
        <v/>
      </c>
      <c r="B28" s="53" t="str">
        <v/>
      </c>
      <c r="C28" s="64" t="e">
        <v>#VALUE!</v>
      </c>
      <c r="D28" s="51" t="e">
        <v>#VALUE!</v>
      </c>
      <c r="E28" s="46"/>
      <c r="F28" s="38"/>
      <c r="G28" s="37"/>
      <c r="H28" s="37"/>
      <c r="I28" s="26"/>
      <c r="J28" s="26"/>
    </row>
    <row r="29" spans="1:10" ht="18.75">
      <c r="A29" s="58" t="str">
        <v/>
      </c>
      <c r="B29" s="53" t="str">
        <v/>
      </c>
      <c r="C29" s="64" t="e">
        <v>#VALUE!</v>
      </c>
      <c r="D29" s="51" t="e">
        <v>#VALUE!</v>
      </c>
      <c r="E29" s="46"/>
      <c r="F29" s="38"/>
      <c r="G29" s="37"/>
      <c r="H29" s="37"/>
      <c r="I29" s="26"/>
      <c r="J29" s="26"/>
    </row>
    <row r="30" spans="1:10" ht="18.75">
      <c r="A30" s="58" t="str">
        <v/>
      </c>
      <c r="B30" s="53" t="str">
        <v/>
      </c>
      <c r="C30" s="64" t="e">
        <v>#VALUE!</v>
      </c>
      <c r="D30" s="51" t="e">
        <v>#VALUE!</v>
      </c>
      <c r="E30" s="46"/>
      <c r="F30" s="38"/>
      <c r="G30" s="37"/>
      <c r="H30" s="37"/>
      <c r="I30" s="26"/>
      <c r="J30" s="26"/>
    </row>
    <row r="31" spans="1:10" ht="18.75">
      <c r="A31" s="58" t="str">
        <v/>
      </c>
      <c r="B31" s="53" t="str">
        <v/>
      </c>
      <c r="C31" s="64" t="e">
        <v>#VALUE!</v>
      </c>
      <c r="D31" s="51" t="e">
        <v>#VALUE!</v>
      </c>
      <c r="E31" s="46"/>
      <c r="F31" s="38"/>
      <c r="G31" s="37"/>
      <c r="H31" s="37"/>
      <c r="I31" s="26"/>
      <c r="J31" s="26"/>
    </row>
    <row r="32" spans="1:10" ht="18.75">
      <c r="A32" s="58" t="str">
        <v/>
      </c>
      <c r="B32" s="53" t="str">
        <v/>
      </c>
      <c r="C32" s="64" t="e">
        <v>#VALUE!</v>
      </c>
      <c r="D32" s="51" t="e">
        <v>#VALUE!</v>
      </c>
      <c r="E32" s="46"/>
      <c r="F32" s="38"/>
      <c r="G32" s="37"/>
      <c r="H32" s="37"/>
      <c r="I32" s="26"/>
      <c r="J32" s="26"/>
    </row>
    <row r="33" spans="1:10" ht="18.75">
      <c r="A33" s="58" t="str">
        <v/>
      </c>
      <c r="B33" s="53" t="str">
        <v/>
      </c>
      <c r="C33" s="64" t="e">
        <v>#VALUE!</v>
      </c>
      <c r="D33" s="51" t="e">
        <v>#VALUE!</v>
      </c>
      <c r="E33" s="46"/>
      <c r="F33" s="38"/>
      <c r="G33" s="37"/>
      <c r="H33" s="37"/>
      <c r="I33" s="26"/>
      <c r="J33" s="26"/>
    </row>
    <row r="34" spans="1:10" ht="18.75">
      <c r="A34" s="58" t="str">
        <v/>
      </c>
      <c r="B34" s="53" t="str">
        <v/>
      </c>
      <c r="C34" s="64" t="e">
        <v>#VALUE!</v>
      </c>
      <c r="D34" s="51" t="e">
        <v>#VALUE!</v>
      </c>
      <c r="E34" s="46"/>
      <c r="F34" s="38"/>
      <c r="G34" s="37"/>
      <c r="H34" s="37"/>
      <c r="I34" s="26"/>
      <c r="J34" s="26"/>
    </row>
    <row r="35" spans="1:10" ht="18.75">
      <c r="A35" s="58" t="str">
        <v/>
      </c>
      <c r="B35" s="53" t="str">
        <v/>
      </c>
      <c r="C35" s="64" t="e">
        <v>#VALUE!</v>
      </c>
      <c r="D35" s="51" t="e">
        <v>#VALUE!</v>
      </c>
      <c r="E35" s="46"/>
      <c r="F35" s="38"/>
      <c r="G35" s="37" t="s">
        <v>52</v>
      </c>
      <c r="H35" s="37"/>
      <c r="I35" s="26"/>
      <c r="J35" s="26"/>
    </row>
    <row r="36" spans="1:10" ht="18.75">
      <c r="A36" s="58" t="str">
        <v/>
      </c>
      <c r="B36" s="53" t="str">
        <v/>
      </c>
      <c r="C36" s="64" t="e">
        <v>#VALUE!</v>
      </c>
      <c r="D36" s="51" t="e">
        <v>#VALUE!</v>
      </c>
      <c r="E36" s="46"/>
      <c r="F36" s="38"/>
      <c r="G36" s="37"/>
      <c r="H36" s="37"/>
      <c r="I36" s="26"/>
      <c r="J36" s="26"/>
    </row>
    <row r="37" spans="1:10" ht="18.75">
      <c r="A37" s="58" t="str">
        <v/>
      </c>
      <c r="B37" s="53" t="str">
        <v/>
      </c>
      <c r="C37" s="64" t="e">
        <v>#VALUE!</v>
      </c>
      <c r="D37" s="51" t="e">
        <v>#VALUE!</v>
      </c>
      <c r="E37" s="46"/>
      <c r="F37" s="38"/>
      <c r="G37" s="37"/>
      <c r="H37" s="37"/>
      <c r="I37" s="26"/>
      <c r="J37" s="26"/>
    </row>
    <row r="38" spans="1:10" ht="18.75">
      <c r="A38" s="58" t="str">
        <v/>
      </c>
      <c r="B38" s="53" t="str">
        <v/>
      </c>
      <c r="C38" s="64" t="e">
        <v>#VALUE!</v>
      </c>
      <c r="D38" s="51" t="e">
        <v>#VALUE!</v>
      </c>
      <c r="E38" s="46"/>
      <c r="F38" s="38"/>
      <c r="G38" s="37"/>
      <c r="H38" s="37"/>
      <c r="I38" s="26"/>
      <c r="J38" s="26"/>
    </row>
    <row r="39" spans="1:10" ht="18.75">
      <c r="A39" s="58" t="str">
        <v/>
      </c>
      <c r="B39" s="53" t="str">
        <v/>
      </c>
      <c r="C39" s="64" t="e">
        <v>#VALUE!</v>
      </c>
      <c r="D39" s="51" t="e">
        <v>#VALUE!</v>
      </c>
      <c r="E39" s="46"/>
      <c r="F39" s="38"/>
      <c r="G39" s="37"/>
      <c r="H39" s="37"/>
      <c r="I39" s="26"/>
      <c r="J39" s="26"/>
    </row>
    <row r="40" spans="1:10" ht="18.75">
      <c r="A40" s="58" t="str">
        <v/>
      </c>
      <c r="B40" s="53" t="str">
        <v/>
      </c>
      <c r="C40" s="64" t="e">
        <v>#VALUE!</v>
      </c>
      <c r="D40" s="51" t="e">
        <v>#VALUE!</v>
      </c>
      <c r="E40" s="46"/>
      <c r="F40" s="38"/>
      <c r="G40" s="37"/>
      <c r="H40" s="37"/>
      <c r="I40" s="26"/>
      <c r="J40" s="26"/>
    </row>
    <row r="41" spans="1:10" ht="18.75">
      <c r="A41" s="59"/>
      <c r="B41" s="55" t="str">
        <v/>
      </c>
      <c r="C41" s="65" t="e">
        <v>#VALUE!</v>
      </c>
      <c r="D41" s="51" t="e">
        <v>#VALUE!</v>
      </c>
      <c r="E41" s="46"/>
      <c r="F41" s="38"/>
      <c r="G41" s="37"/>
      <c r="H41" s="37"/>
      <c r="I41" s="26"/>
      <c r="J41" s="26"/>
    </row>
    <row r="42" spans="1:10" ht="18.75">
      <c r="A42" s="49"/>
      <c r="B42" s="45"/>
      <c r="C42" s="70" t="e">
        <v>#VALUE!</v>
      </c>
      <c r="D42" s="68" t="e">
        <v>#VALUE!</v>
      </c>
      <c r="E42" s="46"/>
      <c r="F42" s="38"/>
      <c r="G42" s="37"/>
      <c r="H42" s="37"/>
      <c r="I42" s="26"/>
      <c r="J42" s="26"/>
    </row>
    <row r="43" spans="1:10" ht="18.75">
      <c r="A43" s="49"/>
      <c r="B43" s="45"/>
      <c r="C43" s="71" t="e">
        <v>#VALUE!</v>
      </c>
      <c r="D43" s="68" t="e">
        <v>#VALUE!</v>
      </c>
      <c r="E43" s="46"/>
      <c r="F43" s="38"/>
      <c r="G43" s="37"/>
      <c r="H43" s="37"/>
      <c r="I43" s="26"/>
      <c r="J43" s="26"/>
    </row>
    <row r="44" spans="1:10" ht="18.75">
      <c r="A44" s="49"/>
      <c r="B44" s="45"/>
      <c r="C44" s="71" t="e">
        <v>#VALUE!</v>
      </c>
      <c r="D44" s="68" t="e">
        <v>#VALUE!</v>
      </c>
      <c r="E44" s="46"/>
      <c r="F44" s="38"/>
      <c r="G44" s="37"/>
      <c r="H44" s="37"/>
      <c r="I44" s="26"/>
      <c r="J44" s="26"/>
    </row>
    <row r="45" spans="1:10" ht="18.75">
      <c r="A45" s="49"/>
      <c r="B45" s="45"/>
      <c r="C45" s="71" t="e">
        <v>#VALUE!</v>
      </c>
      <c r="D45" s="68" t="e">
        <v>#VALUE!</v>
      </c>
      <c r="E45" s="46"/>
      <c r="F45" s="38"/>
      <c r="G45" s="37"/>
      <c r="H45" s="37"/>
      <c r="I45" s="26"/>
      <c r="J45" s="26"/>
    </row>
    <row r="46" spans="1:10" ht="18.75">
      <c r="A46" s="49"/>
      <c r="B46" s="45"/>
      <c r="C46" s="71" t="e">
        <v>#VALUE!</v>
      </c>
      <c r="D46" s="68" t="e">
        <v>#VALUE!</v>
      </c>
      <c r="E46" s="46"/>
      <c r="F46" s="38"/>
      <c r="G46" s="37"/>
      <c r="H46" s="37"/>
      <c r="I46" s="26"/>
      <c r="J46" s="26"/>
    </row>
    <row r="47" spans="1:10" ht="18.75">
      <c r="A47" s="49"/>
      <c r="B47" s="45"/>
      <c r="C47" s="71" t="e">
        <v>#VALUE!</v>
      </c>
      <c r="D47" s="68" t="e">
        <v>#VALUE!</v>
      </c>
      <c r="E47" s="46"/>
      <c r="F47" s="38"/>
      <c r="G47" s="37"/>
      <c r="H47" s="37"/>
      <c r="I47" s="26"/>
      <c r="J47" s="26"/>
    </row>
    <row r="48" spans="1:10" ht="18.75">
      <c r="A48" s="49"/>
      <c r="B48" s="45"/>
      <c r="C48" s="71" t="e">
        <v>#VALUE!</v>
      </c>
      <c r="D48" s="68" t="e">
        <v>#VALUE!</v>
      </c>
      <c r="E48" s="46"/>
      <c r="F48" s="38"/>
      <c r="G48" s="37"/>
      <c r="H48" s="37"/>
      <c r="I48" s="26"/>
      <c r="J48" s="26"/>
    </row>
    <row r="49" spans="1:10" ht="18.75">
      <c r="A49" s="49"/>
      <c r="B49" s="45"/>
      <c r="C49" s="71" t="e">
        <v>#VALUE!</v>
      </c>
      <c r="D49" s="68" t="e">
        <v>#VALUE!</v>
      </c>
      <c r="E49" s="46"/>
      <c r="F49" s="38"/>
      <c r="G49" s="37"/>
      <c r="H49" s="37"/>
      <c r="I49" s="26"/>
      <c r="J49" s="26"/>
    </row>
    <row r="50" spans="1:10" ht="18.75">
      <c r="A50" s="49"/>
      <c r="B50" s="45"/>
      <c r="C50" s="71" t="e">
        <v>#VALUE!</v>
      </c>
      <c r="D50" s="68" t="e">
        <v>#VALUE!</v>
      </c>
      <c r="E50" s="46"/>
      <c r="F50" s="38"/>
      <c r="G50" s="37"/>
      <c r="H50" s="37"/>
      <c r="I50" s="26"/>
      <c r="J50" s="26"/>
    </row>
    <row r="51" spans="1:10" ht="18.75">
      <c r="A51" s="49"/>
      <c r="B51" s="45"/>
      <c r="C51" s="71" t="e">
        <v>#VALUE!</v>
      </c>
      <c r="D51" s="68" t="e">
        <v>#VALUE!</v>
      </c>
      <c r="E51" s="46"/>
      <c r="F51" s="38"/>
      <c r="G51" s="37"/>
      <c r="H51" s="37"/>
      <c r="I51" s="26"/>
      <c r="J51" s="26"/>
    </row>
    <row r="52" spans="1:10" ht="18.75">
      <c r="A52" s="49"/>
      <c r="B52" s="45"/>
      <c r="C52" s="71" t="e">
        <v>#VALUE!</v>
      </c>
      <c r="D52" s="68" t="e">
        <v>#VALUE!</v>
      </c>
      <c r="E52" s="46"/>
      <c r="F52" s="38"/>
      <c r="G52" s="37"/>
      <c r="H52" s="37"/>
      <c r="I52" s="26"/>
      <c r="J52" s="26"/>
    </row>
    <row r="53" spans="1:10" ht="18.75">
      <c r="A53" s="49"/>
      <c r="B53" s="45"/>
      <c r="C53" s="71" t="e">
        <v>#VALUE!</v>
      </c>
      <c r="D53" s="68" t="e">
        <v>#VALUE!</v>
      </c>
      <c r="E53" s="46"/>
      <c r="F53" s="38"/>
      <c r="G53" s="37"/>
      <c r="H53" s="37"/>
      <c r="I53" s="26"/>
      <c r="J53" s="26"/>
    </row>
    <row r="54" spans="1:10" ht="18.75">
      <c r="A54" s="49"/>
      <c r="B54" s="45"/>
      <c r="C54" s="72" t="e">
        <v>#VALUE!</v>
      </c>
      <c r="D54" s="69" t="e">
        <v>#VALUE!</v>
      </c>
      <c r="E54" s="67"/>
      <c r="F54" s="38"/>
      <c r="G54" s="37"/>
      <c r="H54" s="37"/>
      <c r="I54" s="26"/>
      <c r="J54" s="26"/>
    </row>
    <row r="55" spans="1:10" ht="36" customHeight="1">
      <c r="A55" s="27"/>
      <c r="B55" s="45"/>
      <c r="C55" s="44"/>
      <c r="D55" s="32"/>
      <c r="E55" s="42"/>
      <c r="F55" s="32"/>
      <c r="G55" s="33"/>
      <c r="H55" s="40"/>
      <c r="I55" s="26"/>
      <c r="J55" s="26"/>
    </row>
    <row r="56" spans="1:10" ht="18.75">
      <c r="A56" s="47">
        <v>8</v>
      </c>
      <c r="B56" s="41" t="s">
        <v>13</v>
      </c>
      <c r="C56" s="31">
        <v>3</v>
      </c>
      <c r="D56" s="29" t="s">
        <v>14</v>
      </c>
      <c r="E56" s="30" t="s">
        <v>4</v>
      </c>
      <c r="F56" s="39" t="s">
        <v>2</v>
      </c>
      <c r="G56" s="26"/>
      <c r="H56" s="26"/>
    </row>
    <row r="57" spans="1:10" ht="18.75">
      <c r="A57" s="52" t="str">
        <f t="array" ref="A57:A75">vbaVlookup(B18,BDD_comp!A:B,2)</f>
        <v>R7</v>
      </c>
      <c r="B57" s="60" t="str">
        <f t="array" ref="B57:B75">vbaVlookup(B18,BDD_comp!A:C,3)</f>
        <v>lkm</v>
      </c>
      <c r="C57" s="63" t="str">
        <f t="array" ref="C57:C75">vbaVlookup(B18,BDD_CCompétence!A:B,2)</f>
        <v/>
      </c>
      <c r="D57" s="66" t="str">
        <f t="array" ref="D57:D75">vbaVlookup(B18,BDD_CCompétence!A:C,3)</f>
        <v/>
      </c>
      <c r="E57" s="50" t="str">
        <f t="array" ref="E57:E75">vbaVlookup(B18,BDD_CCompétence!A:C,4)</f>
        <v/>
      </c>
      <c r="F57" s="66" t="str">
        <f t="array" ref="F57:F75">vbaVlookup(B18,BDD_CCompétence!A:E,5)</f>
        <v/>
      </c>
      <c r="G57" s="26"/>
      <c r="H57" s="26"/>
    </row>
    <row r="58" spans="1:10" ht="18.75">
      <c r="A58" s="52" t="str">
        <v>R8</v>
      </c>
      <c r="B58" s="61" t="str">
        <v>ddd</v>
      </c>
      <c r="C58" s="64" t="str">
        <v/>
      </c>
      <c r="D58" s="51" t="str">
        <v/>
      </c>
      <c r="E58" s="37" t="str">
        <v/>
      </c>
      <c r="F58" s="51" t="str">
        <v>zzzz</v>
      </c>
      <c r="G58" s="26"/>
      <c r="H58" s="26"/>
    </row>
    <row r="59" spans="1:10" ht="18.75">
      <c r="A59" s="52" t="str">
        <v/>
      </c>
      <c r="B59" s="61" t="str">
        <v/>
      </c>
      <c r="C59" s="64" t="str">
        <v/>
      </c>
      <c r="D59" s="51" t="str">
        <v/>
      </c>
      <c r="E59" s="37" t="str">
        <v/>
      </c>
      <c r="F59" s="51" t="str">
        <v>ase</v>
      </c>
      <c r="G59" s="26"/>
      <c r="H59" s="26"/>
    </row>
    <row r="60" spans="1:10" ht="18.75">
      <c r="A60" s="52" t="str">
        <v/>
      </c>
      <c r="B60" s="61" t="str">
        <v/>
      </c>
      <c r="C60" s="64" t="str">
        <v>R7C2</v>
      </c>
      <c r="D60" s="51">
        <v>0</v>
      </c>
      <c r="E60" s="37" t="str">
        <v/>
      </c>
      <c r="F60" s="51" t="str">
        <v/>
      </c>
      <c r="G60" s="26"/>
      <c r="H60" s="26"/>
    </row>
    <row r="61" spans="1:10" ht="18.75">
      <c r="A61" s="52" t="str">
        <v/>
      </c>
      <c r="B61" s="61" t="str">
        <v/>
      </c>
      <c r="C61" s="64" t="str">
        <v>essai</v>
      </c>
      <c r="D61" s="51" t="str">
        <v>rfff</v>
      </c>
      <c r="E61" s="37" t="str">
        <v/>
      </c>
      <c r="F61" s="51" t="str">
        <v/>
      </c>
      <c r="G61" s="26"/>
      <c r="H61" s="26"/>
    </row>
    <row r="62" spans="1:10" ht="18.75">
      <c r="A62" s="52" t="str">
        <v/>
      </c>
      <c r="B62" s="61" t="str">
        <v/>
      </c>
      <c r="C62" s="64" t="str">
        <v/>
      </c>
      <c r="D62" s="51" t="str">
        <v/>
      </c>
      <c r="E62" s="37" t="str">
        <v/>
      </c>
      <c r="F62" s="51" t="str">
        <v/>
      </c>
      <c r="G62" s="26"/>
      <c r="H62" s="26"/>
    </row>
    <row r="63" spans="1:10" ht="18.75">
      <c r="A63" s="52" t="str">
        <v/>
      </c>
      <c r="B63" s="61" t="str">
        <v/>
      </c>
      <c r="C63" s="64" t="str">
        <v/>
      </c>
      <c r="D63" s="51" t="str">
        <v/>
      </c>
      <c r="E63" s="37" t="str">
        <v/>
      </c>
      <c r="F63" s="51" t="str">
        <v/>
      </c>
      <c r="G63" s="26"/>
      <c r="H63" s="26"/>
    </row>
    <row r="64" spans="1:10" ht="18.75">
      <c r="A64" s="52" t="str">
        <v/>
      </c>
      <c r="B64" s="61" t="str">
        <v/>
      </c>
      <c r="C64" s="64" t="str">
        <v/>
      </c>
      <c r="D64" s="51" t="str">
        <v/>
      </c>
      <c r="E64" s="37" t="str">
        <v/>
      </c>
      <c r="F64" s="51" t="str">
        <v/>
      </c>
      <c r="G64" s="26"/>
      <c r="H64" s="26"/>
    </row>
    <row r="65" spans="1:8" ht="18.75">
      <c r="A65" s="52" t="str">
        <v/>
      </c>
      <c r="B65" s="61" t="str">
        <v/>
      </c>
      <c r="C65" s="64" t="str">
        <v/>
      </c>
      <c r="D65" s="51" t="str">
        <v/>
      </c>
      <c r="E65" s="37" t="str">
        <v/>
      </c>
      <c r="F65" s="51" t="str">
        <v/>
      </c>
      <c r="G65" s="26"/>
      <c r="H65" s="26"/>
    </row>
    <row r="66" spans="1:8" ht="18.75">
      <c r="A66" s="52" t="str">
        <v/>
      </c>
      <c r="B66" s="61" t="str">
        <v/>
      </c>
      <c r="C66" s="64" t="str">
        <v/>
      </c>
      <c r="D66" s="51" t="str">
        <v/>
      </c>
      <c r="E66" s="37" t="str">
        <v/>
      </c>
      <c r="F66" s="51" t="str">
        <v/>
      </c>
      <c r="G66" s="26"/>
      <c r="H66" s="26"/>
    </row>
    <row r="67" spans="1:8" ht="18.75">
      <c r="A67" s="52" t="str">
        <v/>
      </c>
      <c r="B67" s="61" t="str">
        <v/>
      </c>
      <c r="C67" s="64" t="str">
        <v/>
      </c>
      <c r="D67" s="51" t="str">
        <v/>
      </c>
      <c r="E67" s="37" t="str">
        <v/>
      </c>
      <c r="F67" s="51" t="str">
        <v/>
      </c>
      <c r="G67" s="26"/>
      <c r="H67" s="26"/>
    </row>
    <row r="68" spans="1:8" ht="18.75">
      <c r="A68" s="52" t="str">
        <v/>
      </c>
      <c r="B68" s="61" t="str">
        <v/>
      </c>
      <c r="C68" s="64" t="str">
        <v/>
      </c>
      <c r="D68" s="51" t="str">
        <v/>
      </c>
      <c r="E68" s="37" t="str">
        <v/>
      </c>
      <c r="F68" s="51" t="str">
        <v/>
      </c>
      <c r="G68" s="26"/>
      <c r="H68" s="26"/>
    </row>
    <row r="69" spans="1:8" ht="18.75">
      <c r="A69" s="52" t="str">
        <v/>
      </c>
      <c r="B69" s="61" t="str">
        <v/>
      </c>
      <c r="C69" s="64" t="str">
        <v/>
      </c>
      <c r="D69" s="51" t="str">
        <v/>
      </c>
      <c r="E69" s="37" t="str">
        <v/>
      </c>
      <c r="F69" s="51" t="str">
        <v/>
      </c>
      <c r="G69" s="26"/>
      <c r="H69" s="26"/>
    </row>
    <row r="70" spans="1:8" ht="18.75">
      <c r="A70" s="52" t="str">
        <v/>
      </c>
      <c r="B70" s="61" t="str">
        <v/>
      </c>
      <c r="C70" s="64" t="str">
        <v/>
      </c>
      <c r="D70" s="51" t="str">
        <v/>
      </c>
      <c r="E70" s="37" t="str">
        <v/>
      </c>
      <c r="F70" s="51" t="str">
        <v/>
      </c>
      <c r="G70" s="26"/>
      <c r="H70" s="26"/>
    </row>
    <row r="71" spans="1:8" ht="18.75">
      <c r="A71" s="52" t="str">
        <v/>
      </c>
      <c r="B71" s="61" t="str">
        <v/>
      </c>
      <c r="C71" s="64" t="str">
        <v/>
      </c>
      <c r="D71" s="51" t="str">
        <v/>
      </c>
      <c r="E71" s="37" t="str">
        <v/>
      </c>
      <c r="F71" s="51" t="str">
        <v/>
      </c>
      <c r="G71" s="26"/>
      <c r="H71" s="26"/>
    </row>
    <row r="72" spans="1:8" ht="18.75">
      <c r="A72" s="52" t="str">
        <v/>
      </c>
      <c r="B72" s="61" t="str">
        <v/>
      </c>
      <c r="C72" s="64" t="str">
        <v/>
      </c>
      <c r="D72" s="51" t="str">
        <v/>
      </c>
      <c r="E72" s="37" t="str">
        <v/>
      </c>
      <c r="F72" s="51" t="str">
        <v/>
      </c>
      <c r="G72" s="26"/>
      <c r="H72" s="26"/>
    </row>
    <row r="73" spans="1:8" ht="18.75">
      <c r="A73" s="52" t="str">
        <v/>
      </c>
      <c r="B73" s="61" t="str">
        <v/>
      </c>
      <c r="C73" s="64" t="str">
        <v/>
      </c>
      <c r="D73" s="51" t="str">
        <v/>
      </c>
      <c r="E73" s="37" t="str">
        <v/>
      </c>
      <c r="F73" s="51" t="str">
        <v/>
      </c>
      <c r="G73" s="26"/>
      <c r="H73" s="26"/>
    </row>
    <row r="74" spans="1:8" ht="18.75">
      <c r="A74" s="52" t="str">
        <v/>
      </c>
      <c r="B74" s="61" t="str">
        <v/>
      </c>
      <c r="C74" s="64" t="str">
        <v/>
      </c>
      <c r="D74" s="51" t="str">
        <v/>
      </c>
      <c r="E74" s="37" t="str">
        <v/>
      </c>
      <c r="F74" s="51" t="str">
        <v/>
      </c>
      <c r="G74" s="26"/>
      <c r="H74" s="26"/>
    </row>
    <row r="75" spans="1:8" ht="18.75">
      <c r="A75" s="54" t="str">
        <v/>
      </c>
      <c r="B75" s="62" t="str">
        <v/>
      </c>
      <c r="C75" s="73" t="str">
        <v/>
      </c>
      <c r="D75" s="74" t="str">
        <v/>
      </c>
      <c r="E75" s="42" t="str">
        <v/>
      </c>
      <c r="F75" s="74" t="str">
        <v/>
      </c>
      <c r="G75" s="26"/>
      <c r="H75" s="26"/>
    </row>
    <row r="76" spans="1:8" ht="39.950000000000003" customHeight="1">
      <c r="B76" s="34"/>
      <c r="C76" s="44"/>
      <c r="D76" s="32"/>
      <c r="E76" s="35"/>
      <c r="F76" s="32"/>
      <c r="G76" s="26"/>
      <c r="H76" s="26"/>
    </row>
    <row r="77" spans="1:8" ht="18.75">
      <c r="A77" s="47">
        <v>5</v>
      </c>
      <c r="B77" s="48" t="s">
        <v>56</v>
      </c>
      <c r="C77" s="31">
        <v>4</v>
      </c>
      <c r="D77" s="29" t="s">
        <v>19</v>
      </c>
      <c r="E77" s="30" t="s">
        <v>67</v>
      </c>
      <c r="F77" s="39" t="s">
        <v>66</v>
      </c>
      <c r="G77" s="43" t="s">
        <v>65</v>
      </c>
      <c r="H77" s="26"/>
    </row>
    <row r="78" spans="1:8" ht="18.75">
      <c r="A78" s="85" t="e">
        <f t="array" ref="A78:A98">vbaVlookup(B18,#REF!,2)</f>
        <v>#VALUE!</v>
      </c>
      <c r="B78" s="60" t="e">
        <f t="array" ref="B78:B98">vbaVlookup(B18,#REF!,3)</f>
        <v>#VALUE!</v>
      </c>
      <c r="C78" s="63" t="e">
        <f t="array" ref="C78:C106">vbaVlookup(B18,#REF!,2)</f>
        <v>#VALUE!</v>
      </c>
      <c r="D78" s="63" t="e">
        <f t="array" ref="D78:D106">vbaVlookup(B18,#REF!,3)</f>
        <v>#VALUE!</v>
      </c>
      <c r="E78" s="63" t="e">
        <f t="array" ref="E78:E106">vbaVlookup(B18,#REF!,4)</f>
        <v>#VALUE!</v>
      </c>
      <c r="F78" s="63" t="e">
        <f t="array" ref="F78:F106">vbaVlookup(B18,#REF!,5)</f>
        <v>#VALUE!</v>
      </c>
      <c r="G78" s="63" t="e">
        <f t="array" ref="G78:G106">vbaVlookup(B18,#REF!,6)</f>
        <v>#VALUE!</v>
      </c>
      <c r="H78" s="26"/>
    </row>
    <row r="79" spans="1:8" ht="18.75">
      <c r="A79" s="52" t="e">
        <v>#VALUE!</v>
      </c>
      <c r="B79" s="61" t="e">
        <v>#VALUE!</v>
      </c>
      <c r="C79" s="64" t="e">
        <v>#VALUE!</v>
      </c>
      <c r="D79" s="51" t="e">
        <v>#VALUE!</v>
      </c>
      <c r="E79" s="37" t="e">
        <v>#VALUE!</v>
      </c>
      <c r="F79" s="51" t="e">
        <v>#VALUE!</v>
      </c>
      <c r="G79" s="75" t="e">
        <v>#VALUE!</v>
      </c>
      <c r="H79" s="26"/>
    </row>
    <row r="80" spans="1:8" ht="18.75">
      <c r="A80" s="52" t="e">
        <v>#VALUE!</v>
      </c>
      <c r="B80" s="61" t="e">
        <v>#VALUE!</v>
      </c>
      <c r="C80" s="64" t="e">
        <v>#VALUE!</v>
      </c>
      <c r="D80" s="51" t="e">
        <v>#VALUE!</v>
      </c>
      <c r="E80" s="37" t="e">
        <v>#VALUE!</v>
      </c>
      <c r="F80" s="51" t="e">
        <v>#VALUE!</v>
      </c>
      <c r="G80" s="75" t="e">
        <v>#VALUE!</v>
      </c>
      <c r="H80" s="26"/>
    </row>
    <row r="81" spans="1:8" ht="18.75">
      <c r="A81" s="52" t="e">
        <v>#VALUE!</v>
      </c>
      <c r="B81" s="61" t="e">
        <v>#VALUE!</v>
      </c>
      <c r="C81" s="64" t="e">
        <v>#VALUE!</v>
      </c>
      <c r="D81" s="51" t="e">
        <v>#VALUE!</v>
      </c>
      <c r="E81" s="37" t="e">
        <v>#VALUE!</v>
      </c>
      <c r="F81" s="51" t="e">
        <v>#VALUE!</v>
      </c>
      <c r="G81" s="75" t="e">
        <v>#VALUE!</v>
      </c>
      <c r="H81" s="26"/>
    </row>
    <row r="82" spans="1:8" ht="18.75">
      <c r="A82" s="52" t="e">
        <v>#VALUE!</v>
      </c>
      <c r="B82" s="61" t="e">
        <v>#VALUE!</v>
      </c>
      <c r="C82" s="64" t="e">
        <v>#VALUE!</v>
      </c>
      <c r="D82" s="51" t="e">
        <v>#VALUE!</v>
      </c>
      <c r="E82" s="37" t="e">
        <v>#VALUE!</v>
      </c>
      <c r="F82" s="51" t="e">
        <v>#VALUE!</v>
      </c>
      <c r="G82" s="75" t="e">
        <v>#VALUE!</v>
      </c>
      <c r="H82" s="26"/>
    </row>
    <row r="83" spans="1:8" ht="18.75">
      <c r="A83" s="52" t="e">
        <v>#VALUE!</v>
      </c>
      <c r="B83" s="61" t="e">
        <v>#VALUE!</v>
      </c>
      <c r="C83" s="64" t="e">
        <v>#VALUE!</v>
      </c>
      <c r="D83" s="51" t="e">
        <v>#VALUE!</v>
      </c>
      <c r="E83" s="37" t="e">
        <v>#VALUE!</v>
      </c>
      <c r="F83" s="51" t="e">
        <v>#VALUE!</v>
      </c>
      <c r="G83" s="75" t="e">
        <v>#VALUE!</v>
      </c>
      <c r="H83" s="26"/>
    </row>
    <row r="84" spans="1:8" ht="18.75">
      <c r="A84" s="52" t="e">
        <v>#VALUE!</v>
      </c>
      <c r="B84" s="61" t="e">
        <v>#VALUE!</v>
      </c>
      <c r="C84" s="64" t="e">
        <v>#VALUE!</v>
      </c>
      <c r="D84" s="51" t="e">
        <v>#VALUE!</v>
      </c>
      <c r="E84" s="37" t="e">
        <v>#VALUE!</v>
      </c>
      <c r="F84" s="51" t="e">
        <v>#VALUE!</v>
      </c>
      <c r="G84" s="75" t="e">
        <v>#VALUE!</v>
      </c>
      <c r="H84" s="26"/>
    </row>
    <row r="85" spans="1:8" ht="18.75">
      <c r="A85" s="52" t="e">
        <v>#VALUE!</v>
      </c>
      <c r="B85" s="61" t="e">
        <v>#VALUE!</v>
      </c>
      <c r="C85" s="64" t="e">
        <v>#VALUE!</v>
      </c>
      <c r="D85" s="51" t="e">
        <v>#VALUE!</v>
      </c>
      <c r="E85" s="37" t="e">
        <v>#VALUE!</v>
      </c>
      <c r="F85" s="51" t="e">
        <v>#VALUE!</v>
      </c>
      <c r="G85" s="75" t="e">
        <v>#VALUE!</v>
      </c>
      <c r="H85" s="26"/>
    </row>
    <row r="86" spans="1:8" ht="18.75">
      <c r="A86" s="52" t="e">
        <v>#VALUE!</v>
      </c>
      <c r="B86" s="61" t="e">
        <v>#VALUE!</v>
      </c>
      <c r="C86" s="64" t="e">
        <v>#VALUE!</v>
      </c>
      <c r="D86" s="51" t="e">
        <v>#VALUE!</v>
      </c>
      <c r="E86" s="37" t="e">
        <v>#VALUE!</v>
      </c>
      <c r="F86" s="51" t="e">
        <v>#VALUE!</v>
      </c>
      <c r="G86" s="75" t="e">
        <v>#VALUE!</v>
      </c>
      <c r="H86" s="26"/>
    </row>
    <row r="87" spans="1:8" ht="18.75">
      <c r="A87" s="52" t="e">
        <v>#VALUE!</v>
      </c>
      <c r="B87" s="61" t="e">
        <v>#VALUE!</v>
      </c>
      <c r="C87" s="64" t="e">
        <v>#VALUE!</v>
      </c>
      <c r="D87" s="51" t="e">
        <v>#VALUE!</v>
      </c>
      <c r="E87" s="37" t="e">
        <v>#VALUE!</v>
      </c>
      <c r="F87" s="51" t="e">
        <v>#VALUE!</v>
      </c>
      <c r="G87" s="75" t="e">
        <v>#VALUE!</v>
      </c>
      <c r="H87" s="26"/>
    </row>
    <row r="88" spans="1:8" ht="18.75">
      <c r="A88" s="52" t="e">
        <v>#VALUE!</v>
      </c>
      <c r="B88" s="61" t="e">
        <v>#VALUE!</v>
      </c>
      <c r="C88" s="64" t="e">
        <v>#VALUE!</v>
      </c>
      <c r="D88" s="51" t="e">
        <v>#VALUE!</v>
      </c>
      <c r="E88" s="37" t="e">
        <v>#VALUE!</v>
      </c>
      <c r="F88" s="51" t="e">
        <v>#VALUE!</v>
      </c>
      <c r="G88" s="75" t="e">
        <v>#VALUE!</v>
      </c>
      <c r="H88" s="26"/>
    </row>
    <row r="89" spans="1:8" ht="18.75">
      <c r="A89" s="52" t="e">
        <v>#VALUE!</v>
      </c>
      <c r="B89" s="61" t="e">
        <v>#VALUE!</v>
      </c>
      <c r="C89" s="64" t="e">
        <v>#VALUE!</v>
      </c>
      <c r="D89" s="51" t="e">
        <v>#VALUE!</v>
      </c>
      <c r="E89" s="37" t="e">
        <v>#VALUE!</v>
      </c>
      <c r="F89" s="51" t="e">
        <v>#VALUE!</v>
      </c>
      <c r="G89" s="75" t="e">
        <v>#VALUE!</v>
      </c>
      <c r="H89" s="26"/>
    </row>
    <row r="90" spans="1:8" ht="18.75">
      <c r="A90" s="52" t="e">
        <v>#VALUE!</v>
      </c>
      <c r="B90" s="61" t="e">
        <v>#VALUE!</v>
      </c>
      <c r="C90" s="64" t="e">
        <v>#VALUE!</v>
      </c>
      <c r="D90" s="51" t="e">
        <v>#VALUE!</v>
      </c>
      <c r="E90" s="37" t="e">
        <v>#VALUE!</v>
      </c>
      <c r="F90" s="51" t="e">
        <v>#VALUE!</v>
      </c>
      <c r="G90" s="75" t="e">
        <v>#VALUE!</v>
      </c>
      <c r="H90" s="26"/>
    </row>
    <row r="91" spans="1:8" ht="18.75">
      <c r="A91" s="52" t="e">
        <v>#VALUE!</v>
      </c>
      <c r="B91" s="61" t="e">
        <v>#VALUE!</v>
      </c>
      <c r="C91" s="64" t="e">
        <v>#VALUE!</v>
      </c>
      <c r="D91" s="51" t="e">
        <v>#VALUE!</v>
      </c>
      <c r="E91" s="37" t="e">
        <v>#VALUE!</v>
      </c>
      <c r="F91" s="51" t="e">
        <v>#VALUE!</v>
      </c>
      <c r="G91" s="75" t="e">
        <v>#VALUE!</v>
      </c>
      <c r="H91" s="26"/>
    </row>
    <row r="92" spans="1:8" ht="18.75">
      <c r="A92" s="52" t="e">
        <v>#VALUE!</v>
      </c>
      <c r="B92" s="61" t="e">
        <v>#VALUE!</v>
      </c>
      <c r="C92" s="64" t="e">
        <v>#VALUE!</v>
      </c>
      <c r="D92" s="51" t="e">
        <v>#VALUE!</v>
      </c>
      <c r="E92" s="37" t="e">
        <v>#VALUE!</v>
      </c>
      <c r="F92" s="51" t="e">
        <v>#VALUE!</v>
      </c>
      <c r="G92" s="75" t="e">
        <v>#VALUE!</v>
      </c>
      <c r="H92" s="26"/>
    </row>
    <row r="93" spans="1:8" ht="18.75">
      <c r="A93" s="52" t="e">
        <v>#VALUE!</v>
      </c>
      <c r="B93" s="61" t="e">
        <v>#VALUE!</v>
      </c>
      <c r="C93" s="64" t="e">
        <v>#VALUE!</v>
      </c>
      <c r="D93" s="51" t="e">
        <v>#VALUE!</v>
      </c>
      <c r="E93" s="37" t="e">
        <v>#VALUE!</v>
      </c>
      <c r="F93" s="51" t="e">
        <v>#VALUE!</v>
      </c>
      <c r="G93" s="75" t="e">
        <v>#VALUE!</v>
      </c>
      <c r="H93" s="26"/>
    </row>
    <row r="94" spans="1:8" s="2" customFormat="1">
      <c r="A94" s="76" t="e">
        <v>#VALUE!</v>
      </c>
      <c r="B94" s="83" t="e">
        <v>#VALUE!</v>
      </c>
      <c r="C94" s="76" t="e">
        <v>#VALUE!</v>
      </c>
      <c r="D94" s="83" t="e">
        <v>#VALUE!</v>
      </c>
      <c r="E94" s="2" t="e">
        <v>#VALUE!</v>
      </c>
      <c r="F94" s="83" t="e">
        <v>#VALUE!</v>
      </c>
      <c r="G94" s="77" t="e">
        <v>#VALUE!</v>
      </c>
    </row>
    <row r="95" spans="1:8" s="2" customFormat="1">
      <c r="A95" s="76" t="e">
        <v>#VALUE!</v>
      </c>
      <c r="B95" s="83" t="e">
        <v>#VALUE!</v>
      </c>
      <c r="C95" s="76" t="e">
        <v>#VALUE!</v>
      </c>
      <c r="D95" s="83" t="e">
        <v>#VALUE!</v>
      </c>
      <c r="E95" s="2" t="e">
        <v>#VALUE!</v>
      </c>
      <c r="F95" s="83" t="e">
        <v>#VALUE!</v>
      </c>
      <c r="G95" s="77" t="e">
        <v>#VALUE!</v>
      </c>
    </row>
    <row r="96" spans="1:8">
      <c r="A96" s="78" t="e">
        <v>#VALUE!</v>
      </c>
      <c r="B96" s="28" t="e">
        <v>#VALUE!</v>
      </c>
      <c r="C96" s="78" t="e">
        <v>#VALUE!</v>
      </c>
      <c r="D96" s="28" t="e">
        <v>#VALUE!</v>
      </c>
      <c r="E96" s="3" t="e">
        <v>#VALUE!</v>
      </c>
      <c r="F96" s="28" t="e">
        <v>#VALUE!</v>
      </c>
      <c r="G96" s="79" t="e">
        <v>#VALUE!</v>
      </c>
    </row>
    <row r="97" spans="1:7">
      <c r="A97" s="78" t="e">
        <v>#VALUE!</v>
      </c>
      <c r="B97" s="28" t="e">
        <v>#VALUE!</v>
      </c>
      <c r="C97" s="78" t="e">
        <v>#VALUE!</v>
      </c>
      <c r="D97" s="28" t="e">
        <v>#VALUE!</v>
      </c>
      <c r="E97" s="3" t="e">
        <v>#VALUE!</v>
      </c>
      <c r="F97" s="28" t="e">
        <v>#VALUE!</v>
      </c>
      <c r="G97" s="79" t="e">
        <v>#VALUE!</v>
      </c>
    </row>
    <row r="98" spans="1:7">
      <c r="A98" s="80" t="e">
        <v>#VALUE!</v>
      </c>
      <c r="B98" s="84" t="e">
        <v>#VALUE!</v>
      </c>
      <c r="C98" s="78" t="e">
        <v>#VALUE!</v>
      </c>
      <c r="D98" s="28" t="e">
        <v>#VALUE!</v>
      </c>
      <c r="E98" s="3" t="e">
        <v>#VALUE!</v>
      </c>
      <c r="F98" s="28" t="e">
        <v>#VALUE!</v>
      </c>
      <c r="G98" s="79" t="e">
        <v>#VALUE!</v>
      </c>
    </row>
    <row r="99" spans="1:7">
      <c r="C99" s="78" t="e">
        <v>#VALUE!</v>
      </c>
      <c r="D99" s="28" t="e">
        <v>#VALUE!</v>
      </c>
      <c r="E99" s="3" t="e">
        <v>#VALUE!</v>
      </c>
      <c r="F99" s="28" t="e">
        <v>#VALUE!</v>
      </c>
      <c r="G99" s="79" t="e">
        <v>#VALUE!</v>
      </c>
    </row>
    <row r="100" spans="1:7">
      <c r="C100" s="78" t="e">
        <v>#VALUE!</v>
      </c>
      <c r="D100" s="28" t="e">
        <v>#VALUE!</v>
      </c>
      <c r="E100" s="3" t="e">
        <v>#VALUE!</v>
      </c>
      <c r="F100" s="28" t="e">
        <v>#VALUE!</v>
      </c>
      <c r="G100" s="79" t="e">
        <v>#VALUE!</v>
      </c>
    </row>
    <row r="101" spans="1:7">
      <c r="C101" s="78" t="e">
        <v>#VALUE!</v>
      </c>
      <c r="D101" s="28" t="e">
        <v>#VALUE!</v>
      </c>
      <c r="E101" s="3" t="e">
        <v>#VALUE!</v>
      </c>
      <c r="F101" s="28" t="e">
        <v>#VALUE!</v>
      </c>
      <c r="G101" s="79" t="e">
        <v>#VALUE!</v>
      </c>
    </row>
    <row r="102" spans="1:7">
      <c r="C102" s="78" t="e">
        <v>#VALUE!</v>
      </c>
      <c r="D102" s="28" t="e">
        <v>#VALUE!</v>
      </c>
      <c r="E102" s="3" t="e">
        <v>#VALUE!</v>
      </c>
      <c r="F102" s="28" t="e">
        <v>#VALUE!</v>
      </c>
      <c r="G102" s="79" t="e">
        <v>#VALUE!</v>
      </c>
    </row>
    <row r="103" spans="1:7">
      <c r="C103" s="78" t="e">
        <v>#VALUE!</v>
      </c>
      <c r="D103" s="28" t="e">
        <v>#VALUE!</v>
      </c>
      <c r="E103" s="3" t="e">
        <v>#VALUE!</v>
      </c>
      <c r="F103" s="28" t="e">
        <v>#VALUE!</v>
      </c>
      <c r="G103" s="79" t="e">
        <v>#VALUE!</v>
      </c>
    </row>
    <row r="104" spans="1:7">
      <c r="C104" s="78" t="e">
        <v>#VALUE!</v>
      </c>
      <c r="D104" s="28" t="e">
        <v>#VALUE!</v>
      </c>
      <c r="E104" s="3" t="e">
        <v>#VALUE!</v>
      </c>
      <c r="F104" s="28" t="e">
        <v>#VALUE!</v>
      </c>
      <c r="G104" s="79" t="e">
        <v>#VALUE!</v>
      </c>
    </row>
    <row r="105" spans="1:7">
      <c r="C105" s="78" t="e">
        <v>#VALUE!</v>
      </c>
      <c r="D105" s="28" t="e">
        <v>#VALUE!</v>
      </c>
      <c r="E105" s="3" t="e">
        <v>#VALUE!</v>
      </c>
      <c r="F105" s="28" t="e">
        <v>#VALUE!</v>
      </c>
      <c r="G105" s="79" t="e">
        <v>#VALUE!</v>
      </c>
    </row>
    <row r="106" spans="1:7">
      <c r="C106" s="80" t="e">
        <v>#VALUE!</v>
      </c>
      <c r="D106" s="84" t="e">
        <v>#VALUE!</v>
      </c>
      <c r="E106" s="81" t="e">
        <v>#VALUE!</v>
      </c>
      <c r="F106" s="84" t="e">
        <v>#VALUE!</v>
      </c>
      <c r="G106" s="82" t="e">
        <v>#VALUE!</v>
      </c>
    </row>
    <row r="110" spans="1:7">
      <c r="D110" t="s">
        <v>16</v>
      </c>
    </row>
    <row r="844" spans="26:26">
      <c r="Z844">
        <v>1</v>
      </c>
    </row>
    <row r="845" spans="26:26">
      <c r="Z845">
        <v>1</v>
      </c>
    </row>
    <row r="846" spans="26:26">
      <c r="Z846">
        <v>1</v>
      </c>
    </row>
    <row r="847" spans="26:26">
      <c r="Z847">
        <v>1</v>
      </c>
    </row>
    <row r="848" spans="26:26">
      <c r="Z848">
        <v>1</v>
      </c>
    </row>
    <row r="849" spans="26:26">
      <c r="Z849">
        <v>1</v>
      </c>
    </row>
    <row r="850" spans="26:26">
      <c r="Z850">
        <v>1</v>
      </c>
    </row>
    <row r="851" spans="26:26">
      <c r="Z851">
        <v>1</v>
      </c>
    </row>
    <row r="852" spans="26:26">
      <c r="Z852">
        <v>1</v>
      </c>
    </row>
  </sheetData>
  <sortState ref="A23:A78">
    <sortCondition ref="A23"/>
  </sortState>
  <dataConsolidate/>
  <mergeCells count="1">
    <mergeCell ref="A4:E4"/>
  </mergeCells>
  <dataValidations count="1">
    <dataValidation type="list" allowBlank="1" showInputMessage="1" showErrorMessage="1" sqref="B18">
      <formula1>$B$9:$B$16</formula1>
    </dataValidation>
  </dataValidations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85" r:id="rId4" name="Button 21">
              <controlPr defaultSize="0" print="0" autoFill="0" autoPict="0" macro="[0]!act">
                <anchor moveWithCells="1" sizeWithCells="1">
                  <from>
                    <xdr:col>3</xdr:col>
                    <xdr:colOff>390525</xdr:colOff>
                    <xdr:row>21</xdr:row>
                    <xdr:rowOff>219075</xdr:rowOff>
                  </from>
                  <to>
                    <xdr:col>3</xdr:col>
                    <xdr:colOff>4371975</xdr:colOff>
                    <xdr:row>21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5" name="Button 23">
              <controlPr defaultSize="0" print="0" autoFill="0" autoPict="0" macro="[0]!resp">
                <anchor moveWithCells="1" sizeWithCells="1">
                  <from>
                    <xdr:col>1</xdr:col>
                    <xdr:colOff>609600</xdr:colOff>
                    <xdr:row>21</xdr:row>
                    <xdr:rowOff>219075</xdr:rowOff>
                  </from>
                  <to>
                    <xdr:col>1</xdr:col>
                    <xdr:colOff>3543300</xdr:colOff>
                    <xdr:row>21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8" r:id="rId6" name="Button 24">
              <controlPr defaultSize="0" print="0" autoFill="0" autoPict="0" macro="[0]!Module26.OA">
                <anchor moveWithCells="1" sizeWithCells="1">
                  <from>
                    <xdr:col>3</xdr:col>
                    <xdr:colOff>828675</xdr:colOff>
                    <xdr:row>75</xdr:row>
                    <xdr:rowOff>123825</xdr:rowOff>
                  </from>
                  <to>
                    <xdr:col>3</xdr:col>
                    <xdr:colOff>4429125</xdr:colOff>
                    <xdr:row>75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1" r:id="rId7" name="Button 37">
              <controlPr defaultSize="0" print="0" autoFill="0" autoPict="0" macro="[0]!afficher_creer_collaborateur">
                <anchor moveWithCells="1" sizeWithCells="1">
                  <from>
                    <xdr:col>2</xdr:col>
                    <xdr:colOff>523875</xdr:colOff>
                    <xdr:row>5</xdr:row>
                    <xdr:rowOff>76200</xdr:rowOff>
                  </from>
                  <to>
                    <xdr:col>3</xdr:col>
                    <xdr:colOff>1381125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4" r:id="rId8" name="Button 40">
              <controlPr defaultSize="0" print="0" autoFill="0" autoPict="0" macro="[0]!com">
                <anchor moveWithCells="1" sizeWithCells="1">
                  <from>
                    <xdr:col>1</xdr:col>
                    <xdr:colOff>619125</xdr:colOff>
                    <xdr:row>54</xdr:row>
                    <xdr:rowOff>161925</xdr:rowOff>
                  </from>
                  <to>
                    <xdr:col>1</xdr:col>
                    <xdr:colOff>3867150</xdr:colOff>
                    <xdr:row>54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5" r:id="rId9" name="Button 41">
              <controlPr defaultSize="0" print="0" autoFill="0" autoPict="0" macro="[0]!obj_PA">
                <anchor moveWithCells="1" sizeWithCells="1">
                  <from>
                    <xdr:col>1</xdr:col>
                    <xdr:colOff>361950</xdr:colOff>
                    <xdr:row>75</xdr:row>
                    <xdr:rowOff>238125</xdr:rowOff>
                  </from>
                  <to>
                    <xdr:col>1</xdr:col>
                    <xdr:colOff>3381375</xdr:colOff>
                    <xdr:row>75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6" r:id="rId10" name="Button 52">
              <controlPr defaultSize="0" print="0" autoFill="0" autoPict="0">
                <anchor moveWithCells="1" sizeWithCells="1">
                  <from>
                    <xdr:col>7</xdr:col>
                    <xdr:colOff>76200</xdr:colOff>
                    <xdr:row>76</xdr:row>
                    <xdr:rowOff>219075</xdr:rowOff>
                  </from>
                  <to>
                    <xdr:col>7</xdr:col>
                    <xdr:colOff>1552575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7" r:id="rId11" name="Button 53">
              <controlPr defaultSize="0" print="0" autoFill="0" autoPict="0" macro="[0]!compét">
                <anchor moveWithCells="1" sizeWithCells="1">
                  <from>
                    <xdr:col>3</xdr:col>
                    <xdr:colOff>619125</xdr:colOff>
                    <xdr:row>54</xdr:row>
                    <xdr:rowOff>104775</xdr:rowOff>
                  </from>
                  <to>
                    <xdr:col>3</xdr:col>
                    <xdr:colOff>4695825</xdr:colOff>
                    <xdr:row>54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12" name="Button 60">
              <controlPr defaultSize="0" print="0" autoFill="0" autoPict="0" macro="[0]!MCC">
                <anchor moveWithCells="1" sizeWithCells="1">
                  <from>
                    <xdr:col>3</xdr:col>
                    <xdr:colOff>4943475</xdr:colOff>
                    <xdr:row>54</xdr:row>
                    <xdr:rowOff>123825</xdr:rowOff>
                  </from>
                  <to>
                    <xdr:col>4</xdr:col>
                    <xdr:colOff>1123950</xdr:colOff>
                    <xdr:row>54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Z9"/>
  <sheetViews>
    <sheetView workbookViewId="0">
      <selection activeCell="B31" sqref="B31"/>
    </sheetView>
  </sheetViews>
  <sheetFormatPr defaultRowHeight="15.75"/>
  <sheetData>
    <row r="1" spans="1:26">
      <c r="A1" t="s">
        <v>1</v>
      </c>
      <c r="B1" t="s">
        <v>6</v>
      </c>
      <c r="C1" t="s">
        <v>0</v>
      </c>
      <c r="D1" t="s">
        <v>20</v>
      </c>
      <c r="E1" t="s">
        <v>10</v>
      </c>
      <c r="F1" t="s">
        <v>5</v>
      </c>
      <c r="G1" t="s">
        <v>7</v>
      </c>
      <c r="H1" t="s">
        <v>21</v>
      </c>
      <c r="I1" t="s">
        <v>29</v>
      </c>
      <c r="Z1">
        <v>1</v>
      </c>
    </row>
    <row r="2" spans="1:26">
      <c r="A2">
        <v>0</v>
      </c>
      <c r="B2" t="s">
        <v>22</v>
      </c>
      <c r="C2" t="s">
        <v>23</v>
      </c>
      <c r="D2" t="s">
        <v>22</v>
      </c>
      <c r="E2" t="s">
        <v>22</v>
      </c>
      <c r="F2" t="s">
        <v>22</v>
      </c>
      <c r="H2" t="s">
        <v>31</v>
      </c>
    </row>
    <row r="3" spans="1:26">
      <c r="A3">
        <v>0</v>
      </c>
      <c r="B3" t="s">
        <v>8</v>
      </c>
      <c r="C3" t="s">
        <v>24</v>
      </c>
      <c r="D3" t="s">
        <v>25</v>
      </c>
      <c r="E3" t="s">
        <v>8</v>
      </c>
      <c r="F3" t="s">
        <v>8</v>
      </c>
      <c r="H3" t="s">
        <v>37</v>
      </c>
    </row>
    <row r="4" spans="1:26">
      <c r="A4">
        <v>0</v>
      </c>
      <c r="B4" t="s">
        <v>26</v>
      </c>
      <c r="C4" t="s">
        <v>27</v>
      </c>
      <c r="D4" t="s">
        <v>28</v>
      </c>
      <c r="E4" t="s">
        <v>8</v>
      </c>
      <c r="F4" t="s">
        <v>8</v>
      </c>
      <c r="H4" t="s">
        <v>12</v>
      </c>
    </row>
    <row r="5" spans="1:26">
      <c r="A5">
        <v>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H5" t="s">
        <v>39</v>
      </c>
    </row>
    <row r="6" spans="1:26">
      <c r="A6">
        <v>0</v>
      </c>
      <c r="H6" t="s">
        <v>17</v>
      </c>
    </row>
    <row r="7" spans="1:26">
      <c r="A7" t="s">
        <v>11</v>
      </c>
      <c r="B7" t="s">
        <v>54</v>
      </c>
      <c r="C7" t="s">
        <v>55</v>
      </c>
      <c r="D7" t="s">
        <v>55</v>
      </c>
      <c r="E7" t="s">
        <v>17</v>
      </c>
      <c r="F7" t="s">
        <v>8</v>
      </c>
    </row>
    <row r="8" spans="1:26">
      <c r="A8" t="s">
        <v>11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</row>
    <row r="9" spans="1:26">
      <c r="A9" t="s">
        <v>11</v>
      </c>
      <c r="B9" t="s">
        <v>62</v>
      </c>
      <c r="C9" t="s">
        <v>63</v>
      </c>
      <c r="D9" t="s">
        <v>64</v>
      </c>
      <c r="E9" t="s">
        <v>12</v>
      </c>
      <c r="F9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workbookViewId="0">
      <selection activeCell="B31" sqref="B31"/>
    </sheetView>
  </sheetViews>
  <sheetFormatPr defaultRowHeight="15.75"/>
  <cols>
    <col min="1" max="1" width="10.25" bestFit="1" customWidth="1"/>
    <col min="3" max="3" width="13" bestFit="1" customWidth="1"/>
    <col min="4" max="4" width="13" customWidth="1"/>
    <col min="5" max="5" width="9.25" bestFit="1" customWidth="1"/>
    <col min="7" max="7" width="19.375" bestFit="1" customWidth="1"/>
    <col min="8" max="8" width="10.75" bestFit="1" customWidth="1"/>
  </cols>
  <sheetData>
    <row r="1" spans="1:7">
      <c r="A1" t="s">
        <v>40</v>
      </c>
      <c r="B1" t="s">
        <v>30</v>
      </c>
      <c r="C1" t="s">
        <v>9</v>
      </c>
      <c r="D1" t="s">
        <v>40</v>
      </c>
      <c r="E1" t="s">
        <v>30</v>
      </c>
      <c r="F1" t="s">
        <v>38</v>
      </c>
    </row>
    <row r="2" spans="1:7">
      <c r="E2" t="s">
        <v>8</v>
      </c>
      <c r="F2" t="s">
        <v>8</v>
      </c>
    </row>
    <row r="3" spans="1:7">
      <c r="E3" t="s">
        <v>8</v>
      </c>
      <c r="F3" t="s">
        <v>8</v>
      </c>
    </row>
    <row r="4" spans="1:7">
      <c r="E4" t="s">
        <v>8</v>
      </c>
      <c r="F4" t="s">
        <v>8</v>
      </c>
    </row>
    <row r="5" spans="1:7">
      <c r="E5" t="s">
        <v>8</v>
      </c>
      <c r="F5" t="s">
        <v>8</v>
      </c>
    </row>
    <row r="7" spans="1:7">
      <c r="G7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"/>
  <sheetViews>
    <sheetView workbookViewId="0">
      <selection activeCell="B31" sqref="B31"/>
    </sheetView>
  </sheetViews>
  <sheetFormatPr defaultRowHeight="15.75"/>
  <cols>
    <col min="2" max="2" width="9.25" bestFit="1" customWidth="1"/>
    <col min="3" max="3" width="10.75" bestFit="1" customWidth="1"/>
  </cols>
  <sheetData>
    <row r="1" spans="1:4">
      <c r="A1" t="s">
        <v>6</v>
      </c>
      <c r="B1" t="s">
        <v>30</v>
      </c>
      <c r="C1" t="s">
        <v>41</v>
      </c>
      <c r="D1" t="s">
        <v>42</v>
      </c>
    </row>
    <row r="2" spans="1:4">
      <c r="A2" t="s">
        <v>32</v>
      </c>
      <c r="B2" t="s">
        <v>48</v>
      </c>
      <c r="C2" t="s">
        <v>49</v>
      </c>
      <c r="D2">
        <v>0</v>
      </c>
    </row>
    <row r="3" spans="1:4">
      <c r="A3" t="s">
        <v>32</v>
      </c>
      <c r="B3" t="s">
        <v>73</v>
      </c>
      <c r="C3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6"/>
  <sheetViews>
    <sheetView workbookViewId="0">
      <selection activeCell="B31" sqref="B31"/>
    </sheetView>
  </sheetViews>
  <sheetFormatPr defaultRowHeight="15.75"/>
  <cols>
    <col min="3" max="3" width="11" bestFit="1" customWidth="1"/>
    <col min="5" max="5" width="17.5" bestFit="1" customWidth="1"/>
  </cols>
  <sheetData>
    <row r="1" spans="1:6">
      <c r="A1" t="s">
        <v>6</v>
      </c>
      <c r="B1" t="s">
        <v>30</v>
      </c>
      <c r="C1" t="s">
        <v>14</v>
      </c>
      <c r="D1" t="s">
        <v>43</v>
      </c>
      <c r="E1" t="s">
        <v>44</v>
      </c>
      <c r="F1" t="s">
        <v>45</v>
      </c>
    </row>
    <row r="2" spans="1:6">
      <c r="A2" t="s">
        <v>32</v>
      </c>
      <c r="B2" t="s">
        <v>8</v>
      </c>
      <c r="C2" t="s">
        <v>8</v>
      </c>
      <c r="D2" t="s">
        <v>8</v>
      </c>
      <c r="E2" t="s">
        <v>8</v>
      </c>
      <c r="F2" t="s">
        <v>18</v>
      </c>
    </row>
    <row r="3" spans="1:6">
      <c r="A3" t="s">
        <v>32</v>
      </c>
      <c r="B3" t="s">
        <v>8</v>
      </c>
      <c r="C3" t="s">
        <v>8</v>
      </c>
      <c r="D3" t="s">
        <v>8</v>
      </c>
      <c r="E3" t="s">
        <v>46</v>
      </c>
      <c r="F3" t="s">
        <v>18</v>
      </c>
    </row>
    <row r="4" spans="1:6">
      <c r="A4" t="s">
        <v>32</v>
      </c>
      <c r="B4" t="s">
        <v>8</v>
      </c>
      <c r="C4" t="s">
        <v>8</v>
      </c>
      <c r="D4" t="s">
        <v>8</v>
      </c>
      <c r="E4" t="s">
        <v>47</v>
      </c>
      <c r="F4" t="s">
        <v>8</v>
      </c>
    </row>
    <row r="5" spans="1:6">
      <c r="A5" t="s">
        <v>32</v>
      </c>
      <c r="B5" t="s">
        <v>50</v>
      </c>
      <c r="D5" t="s">
        <v>8</v>
      </c>
      <c r="E5" t="s">
        <v>8</v>
      </c>
      <c r="F5" t="s">
        <v>49</v>
      </c>
    </row>
    <row r="6" spans="1:6">
      <c r="A6" t="s">
        <v>32</v>
      </c>
      <c r="B6" t="s">
        <v>53</v>
      </c>
      <c r="C6" t="s">
        <v>51</v>
      </c>
      <c r="D6" t="s">
        <v>8</v>
      </c>
      <c r="E6" t="s">
        <v>8</v>
      </c>
      <c r="F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Equipe</vt:lpstr>
      <vt:lpstr>BDD_personnes</vt:lpstr>
      <vt:lpstr>BDD_equipe</vt:lpstr>
      <vt:lpstr>BDD_comp</vt:lpstr>
      <vt:lpstr>BDD_CCompétence</vt:lpstr>
      <vt:lpstr>activité</vt:lpstr>
      <vt:lpstr>Catégorie</vt:lpstr>
      <vt:lpstr>Compétence</vt:lpstr>
      <vt:lpstr>OA</vt:lpstr>
      <vt:lpstr>OC</vt:lpstr>
      <vt:lpstr>Resz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Gibert</dc:creator>
  <cp:lastModifiedBy>HUBER, Damien</cp:lastModifiedBy>
  <cp:lastPrinted>2013-02-28T20:18:44Z</cp:lastPrinted>
  <dcterms:created xsi:type="dcterms:W3CDTF">2013-01-28T08:49:25Z</dcterms:created>
  <dcterms:modified xsi:type="dcterms:W3CDTF">2013-03-03T08:45:27Z</dcterms:modified>
</cp:coreProperties>
</file>